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mrchacon\Desktop\"/>
    </mc:Choice>
  </mc:AlternateContent>
  <xr:revisionPtr revIDLastSave="0" documentId="13_ncr:1_{5BA88970-7032-4A94-AE16-FBCEB498CB4D}" xr6:coauthVersionLast="47" xr6:coauthVersionMax="47" xr10:uidLastSave="{00000000-0000-0000-0000-000000000000}"/>
  <bookViews>
    <workbookView xWindow="-120" yWindow="-120" windowWidth="29040" windowHeight="15840" tabRatio="734" firstSheet="1" activeTab="1" xr2:uid="{00000000-000D-0000-FFFF-FFFF00000000}"/>
  </bookViews>
  <sheets>
    <sheet name="Matriz Riesgos-Acciones Oc2023 " sheetId="1" state="hidden" r:id="rId1"/>
    <sheet name="Reporte Ejecucion Dc2023" sheetId="23" r:id="rId2"/>
    <sheet name="Hoja1" sheetId="20" state="hidden" r:id="rId3"/>
    <sheet name="Hoja2" sheetId="21" state="hidden" r:id="rId4"/>
    <sheet name="Zona Riesgos SPI 2022" sheetId="19" state="hidden" r:id="rId5"/>
    <sheet name="Mapa Riesgos" sheetId="13" state="hidden" r:id="rId6"/>
    <sheet name="Datos Validacion" sheetId="8" state="hidden" r:id="rId7"/>
    <sheet name="Tipos de riesgos" sheetId="6" state="hidden" r:id="rId8"/>
    <sheet name="Tablas Prob-Imp" sheetId="9" state="hidden" r:id="rId9"/>
    <sheet name="Eval Controles" sheetId="11" state="hidden" r:id="rId10"/>
    <sheet name="ZONAS DE RIESGO" sheetId="10" state="hidden" r:id="rId11"/>
    <sheet name="Plantilla Indicador R" sheetId="12" state="hidden" r:id="rId12"/>
    <sheet name="Anexo A " sheetId="14" state="hidden" r:id="rId13"/>
    <sheet name="Activo_Criticidad-Impacto" sheetId="15" state="hidden" r:id="rId14"/>
    <sheet name="RI-Activo_Probabilidad_Impacto" sheetId="16" state="hidden" r:id="rId15"/>
    <sheet name="RiesgoResidual" sheetId="17" state="hidden" r:id="rId16"/>
  </sheets>
  <externalReferences>
    <externalReference r:id="rId17"/>
  </externalReferences>
  <definedNames>
    <definedName name="_xlnm._FilterDatabase" localSheetId="14" hidden="1">'RI-Activo_Probabilidad_Impacto'!$B$3:$K$23</definedName>
    <definedName name="_xlnm._FilterDatabase" localSheetId="15" hidden="1">RiesgoResidual!$B$3:$Q$23</definedName>
    <definedName name="_ftn1" localSheetId="7">'Tipos de riesgos'!#REF!</definedName>
    <definedName name="_ftnref1" localSheetId="7">'Tipos de riesgos'!$A$3</definedName>
    <definedName name="_Hlk36563630" localSheetId="9">'Eval Controles'!#REF!</definedName>
    <definedName name="_Toc40698339" localSheetId="7">'Tipos de riesgos'!$A$1</definedName>
    <definedName name="_Toc40698345" localSheetId="10">'ZONAS DE RIESGO'!#REF!</definedName>
    <definedName name="_xlnm.Print_Area" localSheetId="0">'Matriz Riesgos-Acciones Oc2023 '!$B$1:$BB$78</definedName>
    <definedName name="_xlnm.Print_Area" localSheetId="1">'Reporte Ejecucion Dc2023'!$A$1:$AO$81</definedName>
    <definedName name="Procesos">[1]Hoja1!$B$2:$B$17</definedName>
    <definedName name="_xlnm.Print_Titles" localSheetId="0">'Matriz Riesgos-Acciones Oc2023 '!$1:$15</definedName>
    <definedName name="_xlnm.Print_Titles" localSheetId="1">'Reporte Ejecucion Dc2023'!$1:$11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9" i="23" l="1"/>
  <c r="AN70" i="23"/>
  <c r="AN69" i="23"/>
  <c r="AO66" i="23"/>
  <c r="AN66" i="23"/>
  <c r="AO64" i="23"/>
  <c r="AN64" i="23"/>
  <c r="AM64" i="23"/>
  <c r="AO62" i="23"/>
  <c r="AN62" i="23"/>
  <c r="AM62" i="23"/>
  <c r="AN61" i="23"/>
  <c r="AN60" i="23"/>
  <c r="AN57" i="23"/>
  <c r="AN56" i="23"/>
  <c r="AO54" i="23"/>
  <c r="AN54" i="23"/>
  <c r="AM54" i="23"/>
  <c r="AN53" i="23"/>
  <c r="AO51" i="23"/>
  <c r="AN51" i="23"/>
  <c r="AM51" i="23"/>
  <c r="AN50" i="23"/>
  <c r="AO48" i="23"/>
  <c r="AN48" i="23"/>
  <c r="AM48" i="23"/>
  <c r="AN47" i="23"/>
  <c r="AO45" i="23"/>
  <c r="AN45" i="23"/>
  <c r="AM45" i="23"/>
  <c r="AN44" i="23"/>
  <c r="AN43" i="23"/>
  <c r="AO40" i="23"/>
  <c r="AN40" i="23"/>
  <c r="AM40" i="23"/>
  <c r="AN39" i="23"/>
  <c r="AN38" i="23"/>
  <c r="AO37" i="23"/>
  <c r="AN37" i="23"/>
  <c r="AM37" i="23"/>
  <c r="AN36" i="23"/>
  <c r="AO35" i="23"/>
  <c r="AN35" i="23"/>
  <c r="AM35" i="23"/>
  <c r="AN27" i="23"/>
  <c r="AN26" i="23"/>
  <c r="AN25" i="23"/>
  <c r="AN33" i="23" s="1"/>
  <c r="AN24" i="23"/>
  <c r="AO23" i="23"/>
  <c r="AN23" i="23"/>
  <c r="AM23" i="23"/>
  <c r="AN21" i="23"/>
  <c r="AN15" i="23"/>
  <c r="AN68" i="23" s="1"/>
  <c r="AN17" i="23" l="1"/>
  <c r="X74" i="23"/>
  <c r="V74" i="23"/>
  <c r="AC74" i="23" s="1"/>
  <c r="X73" i="23"/>
  <c r="V73" i="23"/>
  <c r="N73" i="23"/>
  <c r="AG73" i="23" s="1"/>
  <c r="AF73" i="23" s="1"/>
  <c r="L73" i="23"/>
  <c r="X72" i="23"/>
  <c r="V72" i="23"/>
  <c r="X71" i="23"/>
  <c r="V71" i="23"/>
  <c r="N71" i="23"/>
  <c r="AG71" i="23" s="1"/>
  <c r="AF71" i="23" s="1"/>
  <c r="L71" i="23"/>
  <c r="X70" i="23"/>
  <c r="V70" i="23"/>
  <c r="X69" i="23"/>
  <c r="V69" i="23"/>
  <c r="AG68" i="23"/>
  <c r="X68" i="23"/>
  <c r="V68" i="23"/>
  <c r="X67" i="23"/>
  <c r="V67" i="23"/>
  <c r="N67" i="23"/>
  <c r="AG67" i="23" s="1"/>
  <c r="AF67" i="23" s="1"/>
  <c r="L67" i="23"/>
  <c r="X66" i="23"/>
  <c r="V66" i="23"/>
  <c r="X65" i="23"/>
  <c r="V65" i="23"/>
  <c r="X64" i="23"/>
  <c r="V64" i="23"/>
  <c r="X63" i="23"/>
  <c r="V63" i="23"/>
  <c r="X62" i="23"/>
  <c r="V62" i="23"/>
  <c r="N62" i="23"/>
  <c r="AG62" i="23" s="1"/>
  <c r="AF62" i="23" s="1"/>
  <c r="L62" i="23"/>
  <c r="X61" i="23"/>
  <c r="V61" i="23"/>
  <c r="X60" i="23"/>
  <c r="V60" i="23"/>
  <c r="X59" i="23"/>
  <c r="V59" i="23"/>
  <c r="N59" i="23"/>
  <c r="AG59" i="23" s="1"/>
  <c r="AF59" i="23" s="1"/>
  <c r="L59" i="23"/>
  <c r="X58" i="23"/>
  <c r="V58" i="23"/>
  <c r="X57" i="23"/>
  <c r="V57" i="23"/>
  <c r="N57" i="23"/>
  <c r="AG57" i="23" s="1"/>
  <c r="AF57" i="23" s="1"/>
  <c r="L57" i="23"/>
  <c r="X56" i="23"/>
  <c r="V56" i="23"/>
  <c r="X55" i="23"/>
  <c r="V55" i="23"/>
  <c r="X54" i="23"/>
  <c r="V54" i="23"/>
  <c r="N54" i="23"/>
  <c r="AG54" i="23" s="1"/>
  <c r="AF54" i="23" s="1"/>
  <c r="L54" i="23"/>
  <c r="X53" i="23"/>
  <c r="V53" i="23"/>
  <c r="X52" i="23"/>
  <c r="V52" i="23"/>
  <c r="X51" i="23"/>
  <c r="V51" i="23"/>
  <c r="N51" i="23"/>
  <c r="AG51" i="23" s="1"/>
  <c r="AF51" i="23" s="1"/>
  <c r="L51" i="23"/>
  <c r="X50" i="23"/>
  <c r="V50" i="23"/>
  <c r="X49" i="23"/>
  <c r="V49" i="23"/>
  <c r="X48" i="23"/>
  <c r="V48" i="23"/>
  <c r="N48" i="23"/>
  <c r="AG48" i="23" s="1"/>
  <c r="AF48" i="23" s="1"/>
  <c r="L48" i="23"/>
  <c r="X47" i="23"/>
  <c r="V47" i="23"/>
  <c r="X46" i="23"/>
  <c r="V46" i="23"/>
  <c r="X45" i="23"/>
  <c r="V45" i="23"/>
  <c r="N45" i="23"/>
  <c r="AG45" i="23" s="1"/>
  <c r="AF45" i="23" s="1"/>
  <c r="L45" i="23"/>
  <c r="X44" i="23"/>
  <c r="V44" i="23"/>
  <c r="X43" i="23"/>
  <c r="V43" i="23"/>
  <c r="X42" i="23"/>
  <c r="V42" i="23"/>
  <c r="X41" i="23"/>
  <c r="V41" i="23"/>
  <c r="X40" i="23"/>
  <c r="V40" i="23"/>
  <c r="N40" i="23"/>
  <c r="AG40" i="23" s="1"/>
  <c r="AF40" i="23" s="1"/>
  <c r="L40" i="23"/>
  <c r="X39" i="23"/>
  <c r="V39" i="23"/>
  <c r="X38" i="23"/>
  <c r="V38" i="23"/>
  <c r="X37" i="23"/>
  <c r="V37" i="23"/>
  <c r="N37" i="23"/>
  <c r="AG37" i="23" s="1"/>
  <c r="AF37" i="23" s="1"/>
  <c r="L37" i="23"/>
  <c r="X36" i="23"/>
  <c r="V36" i="23"/>
  <c r="X35" i="23"/>
  <c r="V35" i="23"/>
  <c r="X34" i="23"/>
  <c r="V34" i="23"/>
  <c r="X33" i="23"/>
  <c r="V33" i="23"/>
  <c r="X32" i="23"/>
  <c r="V32" i="23"/>
  <c r="X31" i="23"/>
  <c r="V31" i="23"/>
  <c r="N31" i="23"/>
  <c r="AG31" i="23" s="1"/>
  <c r="AF31" i="23" s="1"/>
  <c r="L31" i="23"/>
  <c r="X30" i="23"/>
  <c r="V30" i="23"/>
  <c r="X29" i="23"/>
  <c r="V29" i="23"/>
  <c r="N29" i="23"/>
  <c r="AG29" i="23" s="1"/>
  <c r="AF29" i="23" s="1"/>
  <c r="L29" i="23"/>
  <c r="X28" i="23"/>
  <c r="V28" i="23"/>
  <c r="N28" i="23"/>
  <c r="AG28" i="23" s="1"/>
  <c r="AF28" i="23" s="1"/>
  <c r="L28" i="23"/>
  <c r="X27" i="23"/>
  <c r="V27" i="23"/>
  <c r="X26" i="23"/>
  <c r="V26" i="23"/>
  <c r="X25" i="23"/>
  <c r="V25" i="23"/>
  <c r="X24" i="23"/>
  <c r="V24" i="23"/>
  <c r="X23" i="23"/>
  <c r="V23" i="23"/>
  <c r="N23" i="23"/>
  <c r="AG23" i="23" s="1"/>
  <c r="AF23" i="23" s="1"/>
  <c r="L23" i="23"/>
  <c r="X22" i="23"/>
  <c r="V22" i="23"/>
  <c r="X21" i="23"/>
  <c r="V21" i="23"/>
  <c r="X20" i="23"/>
  <c r="V20" i="23"/>
  <c r="X19" i="23"/>
  <c r="V19" i="23"/>
  <c r="X18" i="23"/>
  <c r="V18" i="23"/>
  <c r="N18" i="23"/>
  <c r="AG18" i="23" s="1"/>
  <c r="AF18" i="23" s="1"/>
  <c r="L18" i="23"/>
  <c r="X17" i="23"/>
  <c r="V17" i="23"/>
  <c r="N17" i="23"/>
  <c r="AG17" i="23" s="1"/>
  <c r="AF17" i="23" s="1"/>
  <c r="L17" i="23"/>
  <c r="X16" i="23"/>
  <c r="V16" i="23"/>
  <c r="X15" i="23"/>
  <c r="V15" i="23"/>
  <c r="N15" i="23"/>
  <c r="AG15" i="23" s="1"/>
  <c r="AF15" i="23" s="1"/>
  <c r="L15" i="23"/>
  <c r="X14" i="23"/>
  <c r="V14" i="23"/>
  <c r="X12" i="23"/>
  <c r="V12" i="23"/>
  <c r="N12" i="23"/>
  <c r="AG12" i="23" s="1"/>
  <c r="AF12" i="23" s="1"/>
  <c r="L12" i="23"/>
  <c r="Z80" i="21"/>
  <c r="Z81" i="21"/>
  <c r="Z82" i="21"/>
  <c r="Z83" i="21"/>
  <c r="Z84" i="21"/>
  <c r="Z79" i="21"/>
  <c r="X80" i="21"/>
  <c r="Y80" i="21"/>
  <c r="X81" i="21"/>
  <c r="Y81" i="21"/>
  <c r="X82" i="21"/>
  <c r="Y82" i="21"/>
  <c r="X83" i="21"/>
  <c r="Y83" i="21"/>
  <c r="X84" i="21"/>
  <c r="Y84" i="21"/>
  <c r="X85" i="21"/>
  <c r="Z85" i="21" s="1"/>
  <c r="Y85" i="21"/>
  <c r="Y86" i="21"/>
  <c r="Y79" i="21"/>
  <c r="X79" i="21"/>
  <c r="V85" i="21"/>
  <c r="U85" i="21"/>
  <c r="U86" i="21" s="1"/>
  <c r="X86" i="21" s="1"/>
  <c r="T85" i="21"/>
  <c r="S85" i="21"/>
  <c r="S86" i="21" s="1"/>
  <c r="R85" i="21"/>
  <c r="Q85" i="21"/>
  <c r="Q86" i="21" s="1"/>
  <c r="W84" i="21"/>
  <c r="W83" i="21"/>
  <c r="W82" i="21"/>
  <c r="W81" i="21"/>
  <c r="W80" i="21"/>
  <c r="W79" i="21"/>
  <c r="Z70" i="21"/>
  <c r="Y70" i="21"/>
  <c r="X70" i="21"/>
  <c r="W70" i="21"/>
  <c r="W71" i="21" s="1"/>
  <c r="V70" i="21"/>
  <c r="U70" i="21"/>
  <c r="T70" i="21"/>
  <c r="S70" i="21"/>
  <c r="R70" i="21"/>
  <c r="Q71" i="21" s="1"/>
  <c r="Q70" i="21"/>
  <c r="AA69" i="21"/>
  <c r="AA68" i="21"/>
  <c r="AA67" i="21"/>
  <c r="AA66" i="21"/>
  <c r="AA65" i="21"/>
  <c r="AA64" i="21"/>
  <c r="AA46" i="21"/>
  <c r="AA47" i="21"/>
  <c r="AA48" i="21"/>
  <c r="AA49" i="21"/>
  <c r="AA50" i="21"/>
  <c r="AA45" i="21"/>
  <c r="Y51" i="21"/>
  <c r="Z51" i="21"/>
  <c r="BA89" i="21"/>
  <c r="BA91" i="21"/>
  <c r="BA93" i="21"/>
  <c r="BA95" i="21"/>
  <c r="BA97" i="21"/>
  <c r="BA87" i="21"/>
  <c r="AX99" i="21"/>
  <c r="AY99" i="21"/>
  <c r="AZ99" i="21"/>
  <c r="AW99" i="21"/>
  <c r="AT63" i="21"/>
  <c r="AT64" i="21"/>
  <c r="AT65" i="21"/>
  <c r="AT66" i="21"/>
  <c r="AT67" i="21"/>
  <c r="AT69" i="21"/>
  <c r="AT62" i="21"/>
  <c r="AE68" i="21"/>
  <c r="AF68" i="21"/>
  <c r="AG68" i="21"/>
  <c r="AH68" i="21"/>
  <c r="AI68" i="21"/>
  <c r="AJ68" i="21"/>
  <c r="AK68" i="21"/>
  <c r="AL68" i="21"/>
  <c r="AM68" i="21"/>
  <c r="AN68" i="21"/>
  <c r="AO68" i="21"/>
  <c r="AP68" i="21"/>
  <c r="AQ68" i="21"/>
  <c r="AR68" i="21"/>
  <c r="AS68" i="21"/>
  <c r="AD68" i="21"/>
  <c r="AL69" i="21"/>
  <c r="AH69" i="21"/>
  <c r="AD69" i="21"/>
  <c r="R51" i="21"/>
  <c r="S51" i="21"/>
  <c r="T51" i="21"/>
  <c r="Q51" i="21"/>
  <c r="X51" i="21"/>
  <c r="W51" i="21"/>
  <c r="V51" i="21"/>
  <c r="U51" i="21"/>
  <c r="F25" i="21"/>
  <c r="G25" i="21"/>
  <c r="D25" i="21"/>
  <c r="E25" i="21"/>
  <c r="M25" i="21"/>
  <c r="L25" i="21"/>
  <c r="K25" i="21"/>
  <c r="J25" i="21"/>
  <c r="I25" i="21"/>
  <c r="N24" i="21"/>
  <c r="N22" i="21"/>
  <c r="N21" i="21"/>
  <c r="N20" i="21"/>
  <c r="N11" i="21"/>
  <c r="N19" i="21"/>
  <c r="N18" i="21"/>
  <c r="N17" i="21"/>
  <c r="N16" i="21"/>
  <c r="N15" i="21"/>
  <c r="N10" i="21"/>
  <c r="N14" i="21"/>
  <c r="N13" i="21"/>
  <c r="N12" i="21"/>
  <c r="N23" i="21"/>
  <c r="N9" i="21"/>
  <c r="N8" i="21"/>
  <c r="N7" i="21"/>
  <c r="N6" i="21"/>
  <c r="N5" i="21"/>
  <c r="BS77" i="20"/>
  <c r="BS75" i="20"/>
  <c r="BS71" i="20"/>
  <c r="BS63" i="20"/>
  <c r="BS66" i="20"/>
  <c r="BS61" i="20"/>
  <c r="BS58" i="20"/>
  <c r="BS55" i="20"/>
  <c r="BS52" i="20"/>
  <c r="BS49" i="20"/>
  <c r="BS44" i="20"/>
  <c r="BS41" i="20"/>
  <c r="BS35" i="20"/>
  <c r="BS33" i="20"/>
  <c r="BS32" i="20"/>
  <c r="BS27" i="20"/>
  <c r="BS22" i="20"/>
  <c r="BS21" i="20"/>
  <c r="BS19" i="20"/>
  <c r="BS16" i="20"/>
  <c r="BM79" i="20"/>
  <c r="BN79" i="20"/>
  <c r="BO79" i="20"/>
  <c r="BP79" i="20"/>
  <c r="BQ79" i="20"/>
  <c r="BR79" i="20"/>
  <c r="AC35" i="23" l="1"/>
  <c r="AC26" i="23"/>
  <c r="AC28" i="23"/>
  <c r="AE28" i="23" s="1"/>
  <c r="AD28" i="23" s="1"/>
  <c r="AC60" i="23"/>
  <c r="AC20" i="23"/>
  <c r="AC22" i="23"/>
  <c r="AC48" i="23"/>
  <c r="AE48" i="23" s="1"/>
  <c r="AD48" i="23" s="1"/>
  <c r="AC69" i="23"/>
  <c r="AG69" i="23" s="1"/>
  <c r="AC71" i="23"/>
  <c r="AE71" i="23" s="1"/>
  <c r="AD71" i="23" s="1"/>
  <c r="AC67" i="23"/>
  <c r="AE67" i="23" s="1"/>
  <c r="AD67" i="23" s="1"/>
  <c r="AC32" i="23"/>
  <c r="AC53" i="23"/>
  <c r="AC31" i="23"/>
  <c r="AE31" i="23" s="1"/>
  <c r="AD31" i="23" s="1"/>
  <c r="AC50" i="23"/>
  <c r="AC24" i="23"/>
  <c r="AC34" i="23"/>
  <c r="AC44" i="23"/>
  <c r="AC56" i="23"/>
  <c r="AC17" i="23"/>
  <c r="AE17" i="23" s="1"/>
  <c r="AD17" i="23" s="1"/>
  <c r="AC19" i="23"/>
  <c r="AC51" i="23"/>
  <c r="AE51" i="23" s="1"/>
  <c r="AD51" i="23" s="1"/>
  <c r="AC57" i="23"/>
  <c r="AE57" i="23" s="1"/>
  <c r="AD57" i="23" s="1"/>
  <c r="AC63" i="23"/>
  <c r="AC12" i="23"/>
  <c r="AE12" i="23" s="1"/>
  <c r="AD12" i="23" s="1"/>
  <c r="AC15" i="23"/>
  <c r="AE15" i="23" s="1"/>
  <c r="AD15" i="23" s="1"/>
  <c r="AC36" i="23"/>
  <c r="AC39" i="23"/>
  <c r="AC40" i="23"/>
  <c r="AE40" i="23" s="1"/>
  <c r="AD40" i="23" s="1"/>
  <c r="AC61" i="23"/>
  <c r="AC64" i="23"/>
  <c r="AC14" i="23"/>
  <c r="AC18" i="23"/>
  <c r="AE18" i="23" s="1"/>
  <c r="AD18" i="23" s="1"/>
  <c r="AC21" i="23"/>
  <c r="AC25" i="23"/>
  <c r="AC30" i="23"/>
  <c r="AC38" i="23"/>
  <c r="AC42" i="23"/>
  <c r="AC47" i="23"/>
  <c r="AC54" i="23"/>
  <c r="AE54" i="23" s="1"/>
  <c r="AD54" i="23" s="1"/>
  <c r="AC65" i="23"/>
  <c r="AC23" i="23"/>
  <c r="AE23" i="23" s="1"/>
  <c r="AD23" i="23" s="1"/>
  <c r="AC33" i="23"/>
  <c r="AC43" i="23"/>
  <c r="AC45" i="23"/>
  <c r="AE45" i="23" s="1"/>
  <c r="AD45" i="23" s="1"/>
  <c r="AC62" i="23"/>
  <c r="AE62" i="23" s="1"/>
  <c r="AD62" i="23" s="1"/>
  <c r="AC66" i="23"/>
  <c r="AC72" i="23"/>
  <c r="AC16" i="23"/>
  <c r="AC29" i="23"/>
  <c r="AE29" i="23" s="1"/>
  <c r="AD29" i="23" s="1"/>
  <c r="AC59" i="23"/>
  <c r="AE59" i="23" s="1"/>
  <c r="AD59" i="23" s="1"/>
  <c r="AC73" i="23"/>
  <c r="AE73" i="23" s="1"/>
  <c r="AD73" i="23" s="1"/>
  <c r="AC27" i="23"/>
  <c r="AC37" i="23"/>
  <c r="AE37" i="23" s="1"/>
  <c r="AD37" i="23" s="1"/>
  <c r="AC41" i="23"/>
  <c r="AC58" i="23"/>
  <c r="AC68" i="23"/>
  <c r="AC70" i="23"/>
  <c r="AG70" i="23" s="1"/>
  <c r="Q87" i="21"/>
  <c r="W86" i="21"/>
  <c r="W85" i="21"/>
  <c r="Y52" i="21"/>
  <c r="U71" i="21"/>
  <c r="AA51" i="21"/>
  <c r="W52" i="21"/>
  <c r="Y71" i="21"/>
  <c r="AA71" i="21"/>
  <c r="U72" i="21"/>
  <c r="AA70" i="21"/>
  <c r="BA99" i="21"/>
  <c r="AT68" i="21"/>
  <c r="Q52" i="21"/>
  <c r="AC69" i="21"/>
  <c r="BS79" i="20"/>
  <c r="U52" i="21"/>
  <c r="F26" i="21"/>
  <c r="D26" i="21"/>
  <c r="I26" i="21"/>
  <c r="N25" i="21"/>
  <c r="BN80" i="20"/>
  <c r="U53" i="21" l="1"/>
  <c r="AA52" i="21"/>
  <c r="D27" i="21"/>
  <c r="BL79" i="20" l="1"/>
  <c r="BK79" i="20"/>
  <c r="AG78" i="20"/>
  <c r="AE78" i="20"/>
  <c r="AL78" i="20" s="1"/>
  <c r="AW77" i="20"/>
  <c r="AG77" i="20"/>
  <c r="AE77" i="20"/>
  <c r="W77" i="20"/>
  <c r="AP77" i="20" s="1"/>
  <c r="AO77" i="20" s="1"/>
  <c r="U77" i="20"/>
  <c r="AW76" i="20"/>
  <c r="AG76" i="20"/>
  <c r="AE76" i="20"/>
  <c r="AG75" i="20"/>
  <c r="AE75" i="20"/>
  <c r="W75" i="20"/>
  <c r="AP75" i="20" s="1"/>
  <c r="AO75" i="20" s="1"/>
  <c r="U75" i="20"/>
  <c r="BJ74" i="20"/>
  <c r="BI74" i="20"/>
  <c r="BH74" i="20"/>
  <c r="BF74" i="20"/>
  <c r="BE74" i="20"/>
  <c r="BD74" i="20"/>
  <c r="BC74" i="20"/>
  <c r="AG74" i="20"/>
  <c r="AE74" i="20"/>
  <c r="BJ73" i="20"/>
  <c r="BI73" i="20"/>
  <c r="BH73" i="20"/>
  <c r="BF73" i="20"/>
  <c r="BE73" i="20"/>
  <c r="BD73" i="20"/>
  <c r="BC73" i="20"/>
  <c r="AG73" i="20"/>
  <c r="AE73" i="20"/>
  <c r="BJ72" i="20"/>
  <c r="BH72" i="20"/>
  <c r="BG72" i="20"/>
  <c r="BE72" i="20"/>
  <c r="BB72" i="20"/>
  <c r="BA72" i="20"/>
  <c r="AY72" i="20"/>
  <c r="AX72" i="20"/>
  <c r="AW72" i="20"/>
  <c r="AP72" i="20"/>
  <c r="AG72" i="20"/>
  <c r="AE72" i="20"/>
  <c r="AG71" i="20"/>
  <c r="AE71" i="20"/>
  <c r="W71" i="20"/>
  <c r="AP71" i="20" s="1"/>
  <c r="AO71" i="20" s="1"/>
  <c r="U71" i="20"/>
  <c r="BJ70" i="20"/>
  <c r="BI70" i="20"/>
  <c r="BH70" i="20"/>
  <c r="BF70" i="20"/>
  <c r="BE70" i="20"/>
  <c r="BD70" i="20"/>
  <c r="BC70" i="20"/>
  <c r="AG70" i="20"/>
  <c r="AE70" i="20"/>
  <c r="AG69" i="20"/>
  <c r="AE69" i="20"/>
  <c r="BJ68" i="20"/>
  <c r="BI68" i="20"/>
  <c r="BH68" i="20"/>
  <c r="BF68" i="20"/>
  <c r="BE68" i="20"/>
  <c r="BD68" i="20"/>
  <c r="BC68" i="20"/>
  <c r="AG68" i="20"/>
  <c r="AE68" i="20"/>
  <c r="AG67" i="20"/>
  <c r="AE67" i="20"/>
  <c r="BJ66" i="20"/>
  <c r="BI66" i="20"/>
  <c r="BH66" i="20"/>
  <c r="BF66" i="20"/>
  <c r="BE66" i="20"/>
  <c r="BD66" i="20"/>
  <c r="BC66" i="20"/>
  <c r="BB66" i="20"/>
  <c r="BA66" i="20"/>
  <c r="AY66" i="20"/>
  <c r="AX66" i="20"/>
  <c r="AW66" i="20"/>
  <c r="AG66" i="20"/>
  <c r="AE66" i="20"/>
  <c r="W66" i="20"/>
  <c r="AP66" i="20" s="1"/>
  <c r="AO66" i="20" s="1"/>
  <c r="U66" i="20"/>
  <c r="BJ65" i="20"/>
  <c r="BI65" i="20"/>
  <c r="BH65" i="20"/>
  <c r="BG65" i="20"/>
  <c r="BF65" i="20"/>
  <c r="BE65" i="20"/>
  <c r="BD65" i="20"/>
  <c r="BC65" i="20"/>
  <c r="BB65" i="20"/>
  <c r="BA65" i="20"/>
  <c r="AZ65" i="20"/>
  <c r="AY65" i="20"/>
  <c r="AX65" i="20"/>
  <c r="AW65" i="20"/>
  <c r="AG65" i="20"/>
  <c r="AE65" i="20"/>
  <c r="BJ64" i="20"/>
  <c r="BI64" i="20"/>
  <c r="BH64" i="20"/>
  <c r="BG64" i="20"/>
  <c r="BF64" i="20"/>
  <c r="BE64" i="20"/>
  <c r="BD64" i="20"/>
  <c r="BC64" i="20"/>
  <c r="AW64" i="20"/>
  <c r="AG64" i="20"/>
  <c r="AE64" i="20"/>
  <c r="BB63" i="20"/>
  <c r="BA63" i="20"/>
  <c r="AX63" i="20"/>
  <c r="AW63" i="20"/>
  <c r="AG63" i="20"/>
  <c r="AE63" i="20"/>
  <c r="W63" i="20"/>
  <c r="AP63" i="20" s="1"/>
  <c r="AO63" i="20" s="1"/>
  <c r="U63" i="20"/>
  <c r="AW62" i="20"/>
  <c r="AG62" i="20"/>
  <c r="AE62" i="20"/>
  <c r="AG61" i="20"/>
  <c r="AE61" i="20"/>
  <c r="W61" i="20"/>
  <c r="AP61" i="20" s="1"/>
  <c r="AO61" i="20" s="1"/>
  <c r="U61" i="20"/>
  <c r="BJ60" i="20"/>
  <c r="BI60" i="20"/>
  <c r="BH60" i="20"/>
  <c r="BF60" i="20"/>
  <c r="BE60" i="20"/>
  <c r="BD60" i="20"/>
  <c r="BC60" i="20"/>
  <c r="AG60" i="20"/>
  <c r="AE60" i="20"/>
  <c r="AG59" i="20"/>
  <c r="AE59" i="20"/>
  <c r="BJ58" i="20"/>
  <c r="BI58" i="20"/>
  <c r="BH58" i="20"/>
  <c r="BF58" i="20"/>
  <c r="BE58" i="20"/>
  <c r="BD58" i="20"/>
  <c r="BC58" i="20"/>
  <c r="BB58" i="20"/>
  <c r="BA58" i="20"/>
  <c r="AY58" i="20"/>
  <c r="AX58" i="20"/>
  <c r="AW58" i="20"/>
  <c r="AG58" i="20"/>
  <c r="AE58" i="20"/>
  <c r="W58" i="20"/>
  <c r="AP58" i="20" s="1"/>
  <c r="AO58" i="20" s="1"/>
  <c r="U58" i="20"/>
  <c r="BJ57" i="20"/>
  <c r="BI57" i="20"/>
  <c r="BH57" i="20"/>
  <c r="BG57" i="20"/>
  <c r="BF57" i="20"/>
  <c r="BE57" i="20"/>
  <c r="BD57" i="20"/>
  <c r="BC57" i="20"/>
  <c r="AG57" i="20"/>
  <c r="AE57" i="20"/>
  <c r="AG56" i="20"/>
  <c r="AE56" i="20"/>
  <c r="BJ55" i="20"/>
  <c r="BI55" i="20"/>
  <c r="BH55" i="20"/>
  <c r="BF55" i="20"/>
  <c r="BE55" i="20"/>
  <c r="BD55" i="20"/>
  <c r="BC55" i="20"/>
  <c r="BB55" i="20"/>
  <c r="BA55" i="20"/>
  <c r="AY55" i="20"/>
  <c r="AX55" i="20"/>
  <c r="AW55" i="20"/>
  <c r="AP55" i="20"/>
  <c r="AO55" i="20" s="1"/>
  <c r="AG55" i="20"/>
  <c r="AE55" i="20"/>
  <c r="W55" i="20"/>
  <c r="U55" i="20"/>
  <c r="BJ54" i="20"/>
  <c r="BI54" i="20"/>
  <c r="BH54" i="20"/>
  <c r="BF54" i="20"/>
  <c r="BE54" i="20"/>
  <c r="BD54" i="20"/>
  <c r="BC54" i="20"/>
  <c r="AG54" i="20"/>
  <c r="AE54" i="20"/>
  <c r="AG53" i="20"/>
  <c r="AE53" i="20"/>
  <c r="BJ52" i="20"/>
  <c r="BI52" i="20"/>
  <c r="BH52" i="20"/>
  <c r="BF52" i="20"/>
  <c r="BE52" i="20"/>
  <c r="BD52" i="20"/>
  <c r="BC52" i="20"/>
  <c r="BB52" i="20"/>
  <c r="BA52" i="20"/>
  <c r="AY52" i="20"/>
  <c r="AX52" i="20"/>
  <c r="AW52" i="20"/>
  <c r="AG52" i="20"/>
  <c r="AE52" i="20"/>
  <c r="W52" i="20"/>
  <c r="AP52" i="20" s="1"/>
  <c r="AO52" i="20" s="1"/>
  <c r="U52" i="20"/>
  <c r="BJ51" i="20"/>
  <c r="BI51" i="20"/>
  <c r="BH51" i="20"/>
  <c r="BF51" i="20"/>
  <c r="BE51" i="20"/>
  <c r="BD51" i="20"/>
  <c r="BC51" i="20"/>
  <c r="AG51" i="20"/>
  <c r="AE51" i="20"/>
  <c r="AG50" i="20"/>
  <c r="AE50" i="20"/>
  <c r="BJ49" i="20"/>
  <c r="BI49" i="20"/>
  <c r="BH49" i="20"/>
  <c r="BF49" i="20"/>
  <c r="BE49" i="20"/>
  <c r="BD49" i="20"/>
  <c r="BC49" i="20"/>
  <c r="BB49" i="20"/>
  <c r="BA49" i="20"/>
  <c r="AY49" i="20"/>
  <c r="AX49" i="20"/>
  <c r="AW49" i="20"/>
  <c r="AG49" i="20"/>
  <c r="AE49" i="20"/>
  <c r="W49" i="20"/>
  <c r="AP49" i="20" s="1"/>
  <c r="AO49" i="20" s="1"/>
  <c r="U49" i="20"/>
  <c r="BJ48" i="20"/>
  <c r="BI48" i="20"/>
  <c r="BH48" i="20"/>
  <c r="BF48" i="20"/>
  <c r="BE48" i="20"/>
  <c r="BD48" i="20"/>
  <c r="BC48" i="20"/>
  <c r="AG48" i="20"/>
  <c r="AE48" i="20"/>
  <c r="BJ47" i="20"/>
  <c r="BI47" i="20"/>
  <c r="BH47" i="20"/>
  <c r="BF47" i="20"/>
  <c r="BE47" i="20"/>
  <c r="BD47" i="20"/>
  <c r="BC47" i="20"/>
  <c r="AG47" i="20"/>
  <c r="AE47" i="20"/>
  <c r="AG46" i="20"/>
  <c r="AE46" i="20"/>
  <c r="AG45" i="20"/>
  <c r="AE45" i="20"/>
  <c r="BJ44" i="20"/>
  <c r="BI44" i="20"/>
  <c r="BH44" i="20"/>
  <c r="BF44" i="20"/>
  <c r="BE44" i="20"/>
  <c r="BD44" i="20"/>
  <c r="BC44" i="20"/>
  <c r="AG44" i="20"/>
  <c r="AE44" i="20"/>
  <c r="W44" i="20"/>
  <c r="AP44" i="20" s="1"/>
  <c r="AO44" i="20" s="1"/>
  <c r="U44" i="20"/>
  <c r="BJ43" i="20"/>
  <c r="BI43" i="20"/>
  <c r="BH43" i="20"/>
  <c r="BF43" i="20"/>
  <c r="BE43" i="20"/>
  <c r="BD43" i="20"/>
  <c r="BC43" i="20"/>
  <c r="AG43" i="20"/>
  <c r="AE43" i="20"/>
  <c r="BJ42" i="20"/>
  <c r="BI42" i="20"/>
  <c r="BH42" i="20"/>
  <c r="BF42" i="20"/>
  <c r="BE42" i="20"/>
  <c r="BD42" i="20"/>
  <c r="BC42" i="20"/>
  <c r="AG42" i="20"/>
  <c r="AE42" i="20"/>
  <c r="BJ41" i="20"/>
  <c r="BI41" i="20"/>
  <c r="BH41" i="20"/>
  <c r="BF41" i="20"/>
  <c r="BE41" i="20"/>
  <c r="BD41" i="20"/>
  <c r="BC41" i="20"/>
  <c r="AG41" i="20"/>
  <c r="AE41" i="20"/>
  <c r="W41" i="20"/>
  <c r="AP41" i="20" s="1"/>
  <c r="AO41" i="20" s="1"/>
  <c r="U41" i="20"/>
  <c r="BJ40" i="20"/>
  <c r="BI40" i="20"/>
  <c r="BH40" i="20"/>
  <c r="BF40" i="20"/>
  <c r="BE40" i="20"/>
  <c r="BD40" i="20"/>
  <c r="BC40" i="20"/>
  <c r="AG40" i="20"/>
  <c r="AE40" i="20"/>
  <c r="BJ39" i="20"/>
  <c r="BI39" i="20"/>
  <c r="BH39" i="20"/>
  <c r="BF39" i="20"/>
  <c r="BE39" i="20"/>
  <c r="BD39" i="20"/>
  <c r="BC39" i="20"/>
  <c r="BB39" i="20"/>
  <c r="BA39" i="20"/>
  <c r="AY39" i="20"/>
  <c r="AX39" i="20"/>
  <c r="AW39" i="20"/>
  <c r="AG39" i="20"/>
  <c r="AE39" i="20"/>
  <c r="AG38" i="20"/>
  <c r="AE38" i="20"/>
  <c r="AG37" i="20"/>
  <c r="AE37" i="20"/>
  <c r="AG36" i="20"/>
  <c r="AE36" i="20"/>
  <c r="AG35" i="20"/>
  <c r="AE35" i="20"/>
  <c r="W35" i="20"/>
  <c r="AP35" i="20" s="1"/>
  <c r="AO35" i="20" s="1"/>
  <c r="U35" i="20"/>
  <c r="AG34" i="20"/>
  <c r="AE34" i="20"/>
  <c r="AG33" i="20"/>
  <c r="AE33" i="20"/>
  <c r="W33" i="20"/>
  <c r="AP33" i="20" s="1"/>
  <c r="AO33" i="20" s="1"/>
  <c r="U33" i="20"/>
  <c r="AG32" i="20"/>
  <c r="AE32" i="20"/>
  <c r="W32" i="20"/>
  <c r="AP32" i="20" s="1"/>
  <c r="AO32" i="20" s="1"/>
  <c r="U32" i="20"/>
  <c r="BJ31" i="20"/>
  <c r="BI31" i="20"/>
  <c r="BH31" i="20"/>
  <c r="BF31" i="20"/>
  <c r="BE31" i="20"/>
  <c r="BD31" i="20"/>
  <c r="BC31" i="20"/>
  <c r="AG31" i="20"/>
  <c r="AE31" i="20"/>
  <c r="BJ30" i="20"/>
  <c r="BI30" i="20"/>
  <c r="BH30" i="20"/>
  <c r="BF30" i="20"/>
  <c r="BE30" i="20"/>
  <c r="BD30" i="20"/>
  <c r="BC30" i="20"/>
  <c r="AG30" i="20"/>
  <c r="AE30" i="20"/>
  <c r="BJ29" i="20"/>
  <c r="BJ37" i="20" s="1"/>
  <c r="BI29" i="20"/>
  <c r="BI37" i="20" s="1"/>
  <c r="BH29" i="20"/>
  <c r="BH37" i="20" s="1"/>
  <c r="BF29" i="20"/>
  <c r="BF37" i="20" s="1"/>
  <c r="BE29" i="20"/>
  <c r="BE37" i="20" s="1"/>
  <c r="BD29" i="20"/>
  <c r="BD37" i="20" s="1"/>
  <c r="BC29" i="20"/>
  <c r="BC37" i="20" s="1"/>
  <c r="AG29" i="20"/>
  <c r="AE29" i="20"/>
  <c r="BJ28" i="20"/>
  <c r="BI28" i="20"/>
  <c r="BH28" i="20"/>
  <c r="BF28" i="20"/>
  <c r="BE28" i="20"/>
  <c r="BD28" i="20"/>
  <c r="BC28" i="20"/>
  <c r="AG28" i="20"/>
  <c r="AE28" i="20"/>
  <c r="BJ27" i="20"/>
  <c r="BI27" i="20"/>
  <c r="BH27" i="20"/>
  <c r="BF27" i="20"/>
  <c r="BE27" i="20"/>
  <c r="BD27" i="20"/>
  <c r="BC27" i="20"/>
  <c r="AG27" i="20"/>
  <c r="AE27" i="20"/>
  <c r="W27" i="20"/>
  <c r="AP27" i="20" s="1"/>
  <c r="AO27" i="20" s="1"/>
  <c r="U27" i="20"/>
  <c r="AG26" i="20"/>
  <c r="AE26" i="20"/>
  <c r="BJ25" i="20"/>
  <c r="BI25" i="20"/>
  <c r="BH25" i="20"/>
  <c r="BF25" i="20"/>
  <c r="BE25" i="20"/>
  <c r="BD25" i="20"/>
  <c r="BC25" i="20"/>
  <c r="AG25" i="20"/>
  <c r="AE25" i="20"/>
  <c r="AG24" i="20"/>
  <c r="AE24" i="20"/>
  <c r="AG23" i="20"/>
  <c r="AE23" i="20"/>
  <c r="AG22" i="20"/>
  <c r="AE22" i="20"/>
  <c r="W22" i="20"/>
  <c r="AP22" i="20" s="1"/>
  <c r="AO22" i="20" s="1"/>
  <c r="U22" i="20"/>
  <c r="BI21" i="20"/>
  <c r="AG21" i="20"/>
  <c r="AE21" i="20"/>
  <c r="W21" i="20"/>
  <c r="AP21" i="20" s="1"/>
  <c r="AO21" i="20" s="1"/>
  <c r="U21" i="20"/>
  <c r="AG20" i="20"/>
  <c r="AE20" i="20"/>
  <c r="BI19" i="20"/>
  <c r="BI72" i="20" s="1"/>
  <c r="BF19" i="20"/>
  <c r="BF72" i="20" s="1"/>
  <c r="BD19" i="20"/>
  <c r="BD72" i="20" s="1"/>
  <c r="BC19" i="20"/>
  <c r="BC72" i="20" s="1"/>
  <c r="AG19" i="20"/>
  <c r="AE19" i="20"/>
  <c r="W19" i="20"/>
  <c r="AP19" i="20" s="1"/>
  <c r="AO19" i="20" s="1"/>
  <c r="U19" i="20"/>
  <c r="AG18" i="20"/>
  <c r="AE18" i="20"/>
  <c r="AG16" i="20"/>
  <c r="AE16" i="20"/>
  <c r="W16" i="20"/>
  <c r="AP16" i="20" s="1"/>
  <c r="AO16" i="20" s="1"/>
  <c r="U16" i="20"/>
  <c r="D16" i="19"/>
  <c r="G15" i="19"/>
  <c r="L16" i="19"/>
  <c r="K16" i="19"/>
  <c r="P16" i="19"/>
  <c r="J16" i="19"/>
  <c r="I16" i="19"/>
  <c r="H16" i="19"/>
  <c r="G16" i="19"/>
  <c r="F16" i="19"/>
  <c r="O16" i="19"/>
  <c r="E16" i="19"/>
  <c r="F15" i="19"/>
  <c r="E15" i="19"/>
  <c r="C16" i="19"/>
  <c r="N16" i="19"/>
  <c r="M16" i="19"/>
  <c r="Q14" i="19"/>
  <c r="S15" i="19"/>
  <c r="R15" i="19"/>
  <c r="AL68" i="20" l="1"/>
  <c r="AL69" i="20"/>
  <c r="AL47" i="20"/>
  <c r="AL55" i="20"/>
  <c r="AL71" i="20"/>
  <c r="AN71" i="20" s="1"/>
  <c r="AM71" i="20" s="1"/>
  <c r="AL34" i="20"/>
  <c r="AL37" i="20"/>
  <c r="BK80" i="20"/>
  <c r="AL32" i="20"/>
  <c r="AN32" i="20" s="1"/>
  <c r="AM32" i="20" s="1"/>
  <c r="AL45" i="20"/>
  <c r="AL75" i="20"/>
  <c r="AN75" i="20" s="1"/>
  <c r="AM75" i="20" s="1"/>
  <c r="AL19" i="20"/>
  <c r="AL63" i="20"/>
  <c r="AN63" i="20" s="1"/>
  <c r="AM63" i="20" s="1"/>
  <c r="AL35" i="20"/>
  <c r="AN35" i="20" s="1"/>
  <c r="AM35" i="20" s="1"/>
  <c r="AL20" i="20"/>
  <c r="AL26" i="20"/>
  <c r="AL33" i="20"/>
  <c r="AN33" i="20" s="1"/>
  <c r="AM33" i="20" s="1"/>
  <c r="AL44" i="20"/>
  <c r="AN44" i="20" s="1"/>
  <c r="AM44" i="20" s="1"/>
  <c r="AL48" i="20"/>
  <c r="AL70" i="20"/>
  <c r="AN55" i="20"/>
  <c r="AM55" i="20" s="1"/>
  <c r="AL76" i="20"/>
  <c r="AL16" i="20"/>
  <c r="AN16" i="20" s="1"/>
  <c r="AM16" i="20" s="1"/>
  <c r="AL23" i="20"/>
  <c r="AL41" i="20"/>
  <c r="AN41" i="20" s="1"/>
  <c r="AM41" i="20" s="1"/>
  <c r="AL51" i="20"/>
  <c r="AL57" i="20"/>
  <c r="AL73" i="20"/>
  <c r="AP73" i="20" s="1"/>
  <c r="AL74" i="20"/>
  <c r="AP74" i="20" s="1"/>
  <c r="AL43" i="20"/>
  <c r="AL52" i="20"/>
  <c r="AN52" i="20" s="1"/>
  <c r="AM52" i="20" s="1"/>
  <c r="AL54" i="20"/>
  <c r="AL66" i="20"/>
  <c r="AN66" i="20" s="1"/>
  <c r="AM66" i="20" s="1"/>
  <c r="AL72" i="20"/>
  <c r="AL24" i="20"/>
  <c r="AL27" i="20"/>
  <c r="AN27" i="20" s="1"/>
  <c r="AM27" i="20" s="1"/>
  <c r="AL22" i="20"/>
  <c r="AN22" i="20" s="1"/>
  <c r="AM22" i="20" s="1"/>
  <c r="AL25" i="20"/>
  <c r="AL28" i="20"/>
  <c r="AL36" i="20"/>
  <c r="AL61" i="20"/>
  <c r="AN61" i="20" s="1"/>
  <c r="AM61" i="20" s="1"/>
  <c r="AL64" i="20"/>
  <c r="AN19" i="20"/>
  <c r="AM19" i="20" s="1"/>
  <c r="AL29" i="20"/>
  <c r="AL30" i="20"/>
  <c r="AL42" i="20"/>
  <c r="AL49" i="20"/>
  <c r="AN49" i="20" s="1"/>
  <c r="AM49" i="20" s="1"/>
  <c r="AL62" i="20"/>
  <c r="AL21" i="20"/>
  <c r="AN21" i="20" s="1"/>
  <c r="AM21" i="20" s="1"/>
  <c r="AL31" i="20"/>
  <c r="AL38" i="20"/>
  <c r="AL40" i="20"/>
  <c r="AL46" i="20"/>
  <c r="AL58" i="20"/>
  <c r="AN58" i="20" s="1"/>
  <c r="AM58" i="20" s="1"/>
  <c r="AL65" i="20"/>
  <c r="AL18" i="20"/>
  <c r="AL39" i="20"/>
  <c r="AL60" i="20"/>
  <c r="AL67" i="20"/>
  <c r="AL77" i="20"/>
  <c r="AN77" i="20" s="1"/>
  <c r="AM77" i="20" s="1"/>
  <c r="AX65" i="1"/>
  <c r="AY65" i="1"/>
  <c r="AZ65" i="1"/>
  <c r="BA65" i="1"/>
  <c r="BB65" i="1"/>
  <c r="AW65" i="1"/>
  <c r="AW64" i="1"/>
  <c r="AW77" i="1"/>
  <c r="AW76" i="1"/>
  <c r="AW62" i="1"/>
  <c r="AX66" i="1"/>
  <c r="AY66" i="1"/>
  <c r="BA66" i="1"/>
  <c r="BB66" i="1"/>
  <c r="AW66" i="1"/>
  <c r="AX58" i="1"/>
  <c r="AY58" i="1"/>
  <c r="BA58" i="1"/>
  <c r="BB58" i="1"/>
  <c r="AW58" i="1"/>
  <c r="BB55" i="1"/>
  <c r="BA55" i="1"/>
  <c r="AY55" i="1"/>
  <c r="AX55" i="1"/>
  <c r="AW55" i="1"/>
  <c r="AX52" i="1"/>
  <c r="AY52" i="1"/>
  <c r="BA52" i="1"/>
  <c r="BB52" i="1"/>
  <c r="AW52" i="1"/>
  <c r="AX49" i="1"/>
  <c r="AY49" i="1"/>
  <c r="BA49" i="1"/>
  <c r="BB49" i="1"/>
  <c r="AW49" i="1"/>
  <c r="AX39" i="1"/>
  <c r="AY39" i="1"/>
  <c r="BA39" i="1"/>
  <c r="BB39" i="1"/>
  <c r="AW39" i="1"/>
  <c r="AX72" i="1" l="1"/>
  <c r="AY72" i="1"/>
  <c r="BA72" i="1"/>
  <c r="BB72" i="1"/>
  <c r="AW72" i="1"/>
  <c r="AX63" i="1"/>
  <c r="BA63" i="1"/>
  <c r="BB63" i="1"/>
  <c r="AW63" i="1"/>
  <c r="AG78" i="1"/>
  <c r="AE78" i="1"/>
  <c r="AP72" i="1"/>
  <c r="AG72" i="1"/>
  <c r="AE72" i="1"/>
  <c r="AG76" i="1"/>
  <c r="AE76" i="1"/>
  <c r="AG73" i="1"/>
  <c r="AE73" i="1"/>
  <c r="AG74" i="1"/>
  <c r="AE74" i="1"/>
  <c r="AG71" i="1"/>
  <c r="AE71" i="1"/>
  <c r="AG70" i="1"/>
  <c r="AE70" i="1"/>
  <c r="AG69" i="1"/>
  <c r="AE69" i="1"/>
  <c r="AG68" i="1"/>
  <c r="AE68" i="1"/>
  <c r="AE67" i="1"/>
  <c r="AG67" i="1"/>
  <c r="AG63" i="1"/>
  <c r="AE63" i="1"/>
  <c r="AG60" i="1"/>
  <c r="AE60" i="1"/>
  <c r="AG59" i="1"/>
  <c r="AE59" i="1"/>
  <c r="AG58" i="1"/>
  <c r="AE58" i="1"/>
  <c r="AG57" i="1"/>
  <c r="AE57" i="1"/>
  <c r="AG56" i="1"/>
  <c r="AE56" i="1"/>
  <c r="AG55" i="1"/>
  <c r="AE55" i="1"/>
  <c r="AG54" i="1"/>
  <c r="AE54" i="1"/>
  <c r="AG53" i="1"/>
  <c r="AE53" i="1"/>
  <c r="AG52" i="1"/>
  <c r="AE52" i="1"/>
  <c r="AE50" i="1"/>
  <c r="AG50" i="1"/>
  <c r="AG45" i="1"/>
  <c r="AE45" i="1"/>
  <c r="AL78" i="1" l="1"/>
  <c r="AL72" i="1"/>
  <c r="AL76" i="1"/>
  <c r="AL71" i="1"/>
  <c r="AL74" i="1"/>
  <c r="AP74" i="1" s="1"/>
  <c r="AL73" i="1"/>
  <c r="AP73" i="1" s="1"/>
  <c r="AL70" i="1"/>
  <c r="AL68" i="1"/>
  <c r="AL69" i="1"/>
  <c r="AL67" i="1"/>
  <c r="AL63" i="1"/>
  <c r="AL58" i="1"/>
  <c r="AL60" i="1"/>
  <c r="AL55" i="1"/>
  <c r="AL54" i="1"/>
  <c r="AL57" i="1"/>
  <c r="AL52" i="1"/>
  <c r="AL45" i="1"/>
  <c r="AE38" i="1"/>
  <c r="AG38" i="1"/>
  <c r="AE39" i="1"/>
  <c r="AG39" i="1"/>
  <c r="AE36" i="1"/>
  <c r="AG36" i="1"/>
  <c r="AG48" i="1"/>
  <c r="AE48" i="1"/>
  <c r="AG44" i="1"/>
  <c r="AE44" i="1"/>
  <c r="AG47" i="1"/>
  <c r="AE47" i="1"/>
  <c r="AG46" i="1"/>
  <c r="AE46" i="1"/>
  <c r="AL46" i="1" l="1"/>
  <c r="AL44" i="1"/>
  <c r="AL39" i="1"/>
  <c r="AL38" i="1"/>
  <c r="AL47" i="1"/>
  <c r="AL48" i="1"/>
  <c r="AL36" i="1"/>
  <c r="AG43" i="1"/>
  <c r="AE43" i="1"/>
  <c r="AE34" i="1"/>
  <c r="AG34" i="1"/>
  <c r="AG31" i="1"/>
  <c r="AE31" i="1"/>
  <c r="AG30" i="1"/>
  <c r="AE30" i="1"/>
  <c r="AG29" i="1"/>
  <c r="AE29" i="1"/>
  <c r="AG28" i="1"/>
  <c r="AE28" i="1"/>
  <c r="AG27" i="1"/>
  <c r="AE27" i="1"/>
  <c r="AL43" i="1" l="1"/>
  <c r="AL34" i="1"/>
  <c r="AL27" i="1"/>
  <c r="AL29" i="1"/>
  <c r="AL31" i="1"/>
  <c r="AL30" i="1"/>
  <c r="AL28" i="1"/>
  <c r="AG26" i="1" l="1"/>
  <c r="AE26" i="1"/>
  <c r="AG25" i="1"/>
  <c r="AE25" i="1"/>
  <c r="AL26" i="1" l="1"/>
  <c r="AL25" i="1"/>
  <c r="AG65" i="1" l="1"/>
  <c r="AE65" i="1"/>
  <c r="AG64" i="1"/>
  <c r="AE64" i="1"/>
  <c r="AG62" i="1"/>
  <c r="AE62" i="1"/>
  <c r="AG61" i="1"/>
  <c r="AE61" i="1"/>
  <c r="AG51" i="1"/>
  <c r="AE51" i="1"/>
  <c r="AG42" i="1"/>
  <c r="AE42" i="1"/>
  <c r="AG41" i="1"/>
  <c r="AE41" i="1"/>
  <c r="AL62" i="1" l="1"/>
  <c r="AL65" i="1"/>
  <c r="AL64" i="1"/>
  <c r="AL42" i="1"/>
  <c r="AL61" i="1"/>
  <c r="AL51" i="1"/>
  <c r="AL41" i="1"/>
  <c r="AG40" i="1"/>
  <c r="AE40" i="1"/>
  <c r="AG37" i="1"/>
  <c r="AE37" i="1"/>
  <c r="AL40" i="1" l="1"/>
  <c r="AL37" i="1"/>
  <c r="AG24" i="1" l="1"/>
  <c r="AE24" i="1"/>
  <c r="AG23" i="1"/>
  <c r="AE23" i="1"/>
  <c r="AL24" i="1" l="1"/>
  <c r="AL23" i="1"/>
  <c r="AG21" i="1" l="1"/>
  <c r="AE21" i="1"/>
  <c r="AL21" i="1" l="1"/>
  <c r="AG66" i="1"/>
  <c r="AE66" i="1"/>
  <c r="W66" i="1"/>
  <c r="AP66" i="1" s="1"/>
  <c r="AO66" i="1" s="1"/>
  <c r="U66" i="1"/>
  <c r="W27" i="1"/>
  <c r="U27" i="1"/>
  <c r="AN27" i="1" s="1"/>
  <c r="AM27" i="1" s="1"/>
  <c r="AP27" i="1" l="1"/>
  <c r="AO27" i="1" s="1"/>
  <c r="AL66" i="1"/>
  <c r="AN66" i="1" s="1"/>
  <c r="AM66" i="1" s="1"/>
  <c r="W58" i="1"/>
  <c r="AP58" i="1" s="1"/>
  <c r="AO58" i="1" s="1"/>
  <c r="U58" i="1"/>
  <c r="AN58" i="1" s="1"/>
  <c r="AM58" i="1" s="1"/>
  <c r="W21" i="1" l="1"/>
  <c r="AP21" i="1" s="1"/>
  <c r="AO21" i="1" s="1"/>
  <c r="U21" i="1"/>
  <c r="AN21" i="1" s="1"/>
  <c r="AM21" i="1" s="1"/>
  <c r="AG77" i="1" l="1"/>
  <c r="AE77" i="1"/>
  <c r="AG75" i="1"/>
  <c r="AE75" i="1"/>
  <c r="AL77" i="1" l="1"/>
  <c r="AL75" i="1"/>
  <c r="W61" i="1" l="1"/>
  <c r="AP61" i="1" s="1"/>
  <c r="AO61" i="1" s="1"/>
  <c r="U61" i="1"/>
  <c r="W55" i="1"/>
  <c r="AP55" i="1" s="1"/>
  <c r="AO55" i="1" s="1"/>
  <c r="U55" i="1"/>
  <c r="AG35" i="1"/>
  <c r="AE35" i="1"/>
  <c r="AG33" i="1"/>
  <c r="AE33" i="1"/>
  <c r="W33" i="1"/>
  <c r="AP33" i="1" s="1"/>
  <c r="AO33" i="1" s="1"/>
  <c r="W35" i="1"/>
  <c r="AP35" i="1" s="1"/>
  <c r="AO35" i="1" s="1"/>
  <c r="W41" i="1"/>
  <c r="AP41" i="1" s="1"/>
  <c r="AO41" i="1" s="1"/>
  <c r="U33" i="1"/>
  <c r="U35" i="1"/>
  <c r="U41" i="1"/>
  <c r="AN41" i="1" s="1"/>
  <c r="AM41" i="1" s="1"/>
  <c r="U44" i="1"/>
  <c r="AN44" i="1" s="1"/>
  <c r="AM44" i="1" s="1"/>
  <c r="W44" i="1"/>
  <c r="AP44" i="1" s="1"/>
  <c r="AO44" i="1" s="1"/>
  <c r="AN61" i="1" l="1"/>
  <c r="AM61" i="1" s="1"/>
  <c r="AN55" i="1"/>
  <c r="AM55" i="1" s="1"/>
  <c r="AL33" i="1"/>
  <c r="AN33" i="1" s="1"/>
  <c r="AM33" i="1" s="1"/>
  <c r="AL35" i="1"/>
  <c r="AN35" i="1" s="1"/>
  <c r="AM35" i="1" s="1"/>
  <c r="AG32" i="1" l="1"/>
  <c r="AE32" i="1"/>
  <c r="AL32" i="1" l="1"/>
  <c r="W32" i="1"/>
  <c r="AP32" i="1" s="1"/>
  <c r="AO32" i="1" s="1"/>
  <c r="U32" i="1"/>
  <c r="AN32" i="1" l="1"/>
  <c r="AM32" i="1" s="1"/>
  <c r="AE22" i="1" l="1"/>
  <c r="AG22" i="1"/>
  <c r="W22" i="1"/>
  <c r="U22" i="1"/>
  <c r="AP22" i="1" l="1"/>
  <c r="AO22" i="1" s="1"/>
  <c r="AL22" i="1"/>
  <c r="AN22" i="1" s="1"/>
  <c r="AM22" i="1" s="1"/>
  <c r="AG49" i="1"/>
  <c r="AE49" i="1"/>
  <c r="AG20" i="1" l="1"/>
  <c r="AE20" i="1"/>
  <c r="AG19" i="1"/>
  <c r="AE19" i="1"/>
  <c r="W19" i="1"/>
  <c r="AP19" i="1" s="1"/>
  <c r="AO19" i="1" s="1"/>
  <c r="U19" i="1"/>
  <c r="AL20" i="1" l="1"/>
  <c r="AL19" i="1"/>
  <c r="AN19" i="1" s="1"/>
  <c r="AM19" i="1" s="1"/>
  <c r="U16" i="1"/>
  <c r="W16" i="1"/>
  <c r="AP16" i="1" s="1"/>
  <c r="U63" i="1"/>
  <c r="W63" i="1"/>
  <c r="AP63" i="1" s="1"/>
  <c r="AO63" i="1" s="1"/>
  <c r="U49" i="1"/>
  <c r="W49" i="1"/>
  <c r="AP49" i="1" s="1"/>
  <c r="AO49" i="1" s="1"/>
  <c r="U52" i="1"/>
  <c r="W52" i="1"/>
  <c r="AP52" i="1" s="1"/>
  <c r="AO52" i="1" s="1"/>
  <c r="U71" i="1"/>
  <c r="AN71" i="1" s="1"/>
  <c r="AM71" i="1" s="1"/>
  <c r="W71" i="1"/>
  <c r="AP71" i="1" s="1"/>
  <c r="AO71" i="1" s="1"/>
  <c r="U75" i="1"/>
  <c r="AN75" i="1" s="1"/>
  <c r="AM75" i="1" s="1"/>
  <c r="W75" i="1"/>
  <c r="AP75" i="1" s="1"/>
  <c r="AO75" i="1" s="1"/>
  <c r="U77" i="1"/>
  <c r="AN77" i="1" s="1"/>
  <c r="AM77" i="1" s="1"/>
  <c r="W77" i="1"/>
  <c r="AP77" i="1" s="1"/>
  <c r="AO77" i="1" s="1"/>
  <c r="AL49" i="1"/>
  <c r="AN49" i="1" l="1"/>
  <c r="AM49" i="1" s="1"/>
  <c r="AN52" i="1"/>
  <c r="AM52" i="1" s="1"/>
  <c r="AN63" i="1"/>
  <c r="AM63" i="1" s="1"/>
  <c r="AE16" i="1"/>
  <c r="AE18" i="1"/>
  <c r="AG16" i="1" l="1"/>
  <c r="AL16" i="1" s="1"/>
  <c r="AG18" i="1"/>
  <c r="AL18" i="1" s="1"/>
  <c r="AN16" i="1" l="1"/>
  <c r="AM16" i="1" s="1"/>
  <c r="A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María del Rosario Chacón Herrera</author>
  </authors>
  <commentList>
    <comment ref="AS13" authorId="0" shapeId="0" xr:uid="{00000000-0006-0000-0000-000001000000}">
      <text>
        <r>
          <rPr>
            <b/>
            <sz val="9"/>
            <color indexed="81"/>
            <rFont val="Tahoma"/>
            <family val="2"/>
          </rPr>
          <t xml:space="preserve">Describir el indicador, y se documentan de ISOlución. </t>
        </r>
      </text>
    </comment>
    <comment ref="N14" authorId="1" shapeId="0" xr:uid="{00000000-0006-0000-0000-000002000000}">
      <text>
        <r>
          <rPr>
            <sz val="9"/>
            <color indexed="81"/>
            <rFont val="Tahoma"/>
            <family val="2"/>
          </rPr>
          <t>La fuente que origina la causa es interna (del Ministerio) o externa (fuera del Ministerio)</t>
        </r>
      </text>
    </comment>
    <comment ref="O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P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Q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R14" authorId="2" shapeId="0" xr:uid="{00000000-0006-0000-0000-000006000000}">
      <text>
        <r>
          <rPr>
            <sz val="9"/>
            <color indexed="81"/>
            <rFont val="Tahoma"/>
            <family val="2"/>
          </rPr>
          <t xml:space="preserve">Ver hoja Tipos de Riesgos.
</t>
        </r>
      </text>
    </comment>
    <comment ref="S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T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V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X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Y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Z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J14" authorId="3" shapeId="0" xr:uid="{00000000-0006-0000-0000-00000D000000}">
      <text>
        <r>
          <rPr>
            <sz val="9"/>
            <color indexed="81"/>
            <rFont val="Tahoma"/>
            <family val="2"/>
          </rPr>
          <t xml:space="preserve">Escribir la evidencia y/o registro que se genera con la ejecución del CONTROL. </t>
        </r>
      </text>
    </comment>
    <comment ref="AM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O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Q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D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T32" authorId="4" shapeId="0" xr:uid="{00000000-0006-0000-0000-000012000000}">
      <text>
        <r>
          <rPr>
            <b/>
            <sz val="9"/>
            <color indexed="81"/>
            <rFont val="Tahoma"/>
            <family val="2"/>
          </rPr>
          <t>María del Rosario Chacón Herrera:</t>
        </r>
        <r>
          <rPr>
            <sz val="9"/>
            <color indexed="81"/>
            <rFont val="Tahoma"/>
            <family val="2"/>
          </rPr>
          <t xml:space="preserve">
Se debe validar es ta valoracion xq en la operación no sucede</t>
        </r>
      </text>
    </comment>
    <comment ref="E35" authorId="4" shapeId="0" xr:uid="{00000000-0006-0000-0000-000013000000}">
      <text>
        <r>
          <rPr>
            <b/>
            <sz val="9"/>
            <color indexed="81"/>
            <rFont val="Tahoma"/>
            <family val="2"/>
          </rPr>
          <t>María del Rosario Chacón Herrera:</t>
        </r>
        <r>
          <rPr>
            <sz val="9"/>
            <color indexed="81"/>
            <rFont val="Tahoma"/>
            <family val="2"/>
          </rPr>
          <t xml:space="preserve">
metodologia y buenas practicas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Edward Rolando Suarez Gomez - Cont</author>
    <author>Usuario</author>
    <author>Andrea Patricia Rodriguez Bareño</author>
    <author>María del Rosario Chacón Herrera</author>
  </authors>
  <commentList>
    <comment ref="F10" authorId="0" shapeId="0" xr:uid="{9DFD090D-6A13-4112-B473-3018BA01AEE0}">
      <text>
        <r>
          <rPr>
            <sz val="9"/>
            <color indexed="81"/>
            <rFont val="Tahoma"/>
            <family val="2"/>
          </rPr>
          <t>La fuente que origina la causa es interna (del Ministerio) o externa (fuera del Ministerio)</t>
        </r>
      </text>
    </comment>
    <comment ref="G10" authorId="1" shapeId="0" xr:uid="{CEF708E2-E4C5-418D-99C9-2B9324CB256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0" authorId="0" shapeId="0" xr:uid="{A4545CA0-33D0-4A84-89AF-B5EE2387009F}">
      <text>
        <r>
          <rPr>
            <b/>
            <sz val="9"/>
            <color indexed="81"/>
            <rFont val="Tahoma"/>
            <family val="2"/>
          </rPr>
          <t xml:space="preserve">
Descripción de Riesgo: </t>
        </r>
        <r>
          <rPr>
            <sz val="9"/>
            <color indexed="81"/>
            <rFont val="Tahoma"/>
            <family val="2"/>
          </rPr>
          <t>Características del riesgo o forma en que se observa o se manifiesta.</t>
        </r>
      </text>
    </comment>
    <comment ref="I10" authorId="1" shapeId="0" xr:uid="{1E9D2588-6742-45CB-8C68-1BB19B6872FF}">
      <text>
        <r>
          <rPr>
            <sz val="9"/>
            <color indexed="81"/>
            <rFont val="Tahoma"/>
            <family val="2"/>
          </rPr>
          <t xml:space="preserve">Ver hoja Tipos de Riesgos.
</t>
        </r>
      </text>
    </comment>
    <comment ref="J10" authorId="0" shapeId="0" xr:uid="{7CEEB2DB-6E75-4CE5-B643-F06AAC8C5AA4}">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K10" authorId="0" shapeId="0" xr:uid="{1D49CEE0-0A17-4F6D-9891-B7491863FDCD}">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M10" authorId="0" shapeId="0" xr:uid="{7F3447C3-0776-4D02-A261-174CA0246A6F}">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O10" authorId="0" shapeId="0" xr:uid="{45CFB367-4A01-4BDF-A3F6-59FB6D32A0DB}">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P10" authorId="0" shapeId="0" xr:uid="{1F34784A-1EC1-4601-B521-61ED5F8C9283}">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Q10" authorId="1" shapeId="0" xr:uid="{A8CEF254-8865-4400-A565-6BD4542D40A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A10" authorId="2" shapeId="0" xr:uid="{298FCB97-98AB-420A-B9FE-223ECF21A4EB}">
      <text>
        <r>
          <rPr>
            <sz val="9"/>
            <color indexed="81"/>
            <rFont val="Tahoma"/>
            <family val="2"/>
          </rPr>
          <t xml:space="preserve">Escribir la evidencia y/o registro que se genera con la ejecución del CONTROL. </t>
        </r>
      </text>
    </comment>
    <comment ref="AD10" authorId="0" shapeId="0" xr:uid="{6D8FCC29-6D91-4CCB-B8EF-0245CEB5730C}">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F10" authorId="0" shapeId="0" xr:uid="{55659337-DE28-4EA9-B661-88EF22237616}">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H10" authorId="1" shapeId="0" xr:uid="{47A4E2B1-D420-4212-AC22-EAA5A7B55E62}">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U11" authorId="1" shapeId="0" xr:uid="{5F84B200-83A2-4574-9B7E-2B74CA8793C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K28" authorId="3" shapeId="0" xr:uid="{6CF35731-1385-49AF-8C0C-682350D63312}">
      <text>
        <r>
          <rPr>
            <b/>
            <sz val="9"/>
            <color indexed="81"/>
            <rFont val="Tahoma"/>
            <family val="2"/>
          </rPr>
          <t>María del Rosario Chacón Herrera:</t>
        </r>
        <r>
          <rPr>
            <sz val="9"/>
            <color indexed="81"/>
            <rFont val="Tahoma"/>
            <family val="2"/>
          </rPr>
          <t xml:space="preserve">
Se debe validar es ta valoracion xq en la operación no sucede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María del Rosario Chacón Herrera</author>
  </authors>
  <commentList>
    <comment ref="AS13" authorId="0" shapeId="0" xr:uid="{2E8926E8-1B69-455C-A6E1-E7BA2ED1DC28}">
      <text>
        <r>
          <rPr>
            <b/>
            <sz val="9"/>
            <color indexed="81"/>
            <rFont val="Tahoma"/>
            <family val="2"/>
          </rPr>
          <t xml:space="preserve">Describir el indicador, y se documentan de ISOlución. </t>
        </r>
      </text>
    </comment>
    <comment ref="N14" authorId="1" shapeId="0" xr:uid="{30604B4B-6F84-438D-AE49-C0BDAE0B873E}">
      <text>
        <r>
          <rPr>
            <sz val="9"/>
            <color indexed="81"/>
            <rFont val="Tahoma"/>
            <family val="2"/>
          </rPr>
          <t>La fuente que origina la causa es interna (del Ministerio) o externa (fuera del Ministerio)</t>
        </r>
      </text>
    </comment>
    <comment ref="O14" authorId="2" shapeId="0" xr:uid="{9B318DFC-247C-45EC-A186-5E881F493FC6}">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P14" authorId="2" shapeId="0" xr:uid="{E66DF23F-DEF3-450C-B62F-EA5F4951C57C}">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Q14" authorId="1" shapeId="0" xr:uid="{21B33165-6A4E-4FBB-87BF-3ADBBDC3784D}">
      <text>
        <r>
          <rPr>
            <b/>
            <sz val="9"/>
            <color indexed="81"/>
            <rFont val="Tahoma"/>
            <family val="2"/>
          </rPr>
          <t xml:space="preserve">
Descripción de Riesgo: </t>
        </r>
        <r>
          <rPr>
            <sz val="9"/>
            <color indexed="81"/>
            <rFont val="Tahoma"/>
            <family val="2"/>
          </rPr>
          <t>Características del riesgo o forma en que se observa o se manifiesta.</t>
        </r>
      </text>
    </comment>
    <comment ref="R14" authorId="2" shapeId="0" xr:uid="{018D219C-B82E-4306-8B88-4473EC69BE87}">
      <text>
        <r>
          <rPr>
            <sz val="9"/>
            <color indexed="81"/>
            <rFont val="Tahoma"/>
            <family val="2"/>
          </rPr>
          <t xml:space="preserve">Ver hoja Tipos de Riesgos.
</t>
        </r>
      </text>
    </comment>
    <comment ref="S14" authorId="1" shapeId="0" xr:uid="{D8848F87-C5C6-4166-821F-3D7FD7D2314D}">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T14" authorId="1" shapeId="0" xr:uid="{A0A63E0D-8EDD-4F9C-911D-1D2B8C32936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V14" authorId="1" shapeId="0" xr:uid="{CA6F6874-873F-4383-906E-EC7BAD2FB76B}">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X14" authorId="1" shapeId="0" xr:uid="{77F880D2-F660-41F3-9228-51673123428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Y14" authorId="1" shapeId="0" xr:uid="{5CD7B899-70CD-4DBD-BA95-15CF42CB8529}">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Z14" authorId="2" shapeId="0" xr:uid="{056B92D7-81E0-4F41-B486-17D08B088F65}">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J14" authorId="3" shapeId="0" xr:uid="{5B101574-B6BA-467B-BEA2-FD153228009C}">
      <text>
        <r>
          <rPr>
            <sz val="9"/>
            <color indexed="81"/>
            <rFont val="Tahoma"/>
            <family val="2"/>
          </rPr>
          <t xml:space="preserve">Escribir la evidencia y/o registro que se genera con la ejecución del CONTROL. </t>
        </r>
      </text>
    </comment>
    <comment ref="AM14" authorId="1" shapeId="0" xr:uid="{E518DB53-CE72-4698-BBFF-7B4D53E19DF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O14" authorId="1" shapeId="0" xr:uid="{EC3C83FB-3E42-47DB-85F9-BA452F378E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Q14" authorId="2" shapeId="0" xr:uid="{C487606F-A0BD-4BE5-80D9-DFD1BA98EE5C}">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D15" authorId="2" shapeId="0" xr:uid="{C3944A86-D11F-4A66-AF63-BDCF5D30ED1D}">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T32" authorId="4" shapeId="0" xr:uid="{2C257CCD-31B3-410A-91F2-52E35308D9D8}">
      <text>
        <r>
          <rPr>
            <b/>
            <sz val="9"/>
            <color indexed="81"/>
            <rFont val="Tahoma"/>
            <family val="2"/>
          </rPr>
          <t>María del Rosario Chacón Herrera:</t>
        </r>
        <r>
          <rPr>
            <sz val="9"/>
            <color indexed="81"/>
            <rFont val="Tahoma"/>
            <family val="2"/>
          </rPr>
          <t xml:space="preserve">
Se debe validar es ta valoracion xq en la operación no sucede</t>
        </r>
      </text>
    </comment>
    <comment ref="E35" authorId="4" shapeId="0" xr:uid="{DEF8FCBF-7A14-43AC-BA76-5761F59A72CC}">
      <text>
        <r>
          <rPr>
            <b/>
            <sz val="9"/>
            <color indexed="81"/>
            <rFont val="Tahoma"/>
            <family val="2"/>
          </rPr>
          <t>María del Rosario Chacón Herrera:</t>
        </r>
        <r>
          <rPr>
            <sz val="9"/>
            <color indexed="81"/>
            <rFont val="Tahoma"/>
            <family val="2"/>
          </rPr>
          <t xml:space="preserve">
metodologia y buenas practicas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3" authorId="0" shapeId="0" xr:uid="{CB01DAB3-EF08-4FA1-A93D-B4F4EA4D91E3}">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Q43" authorId="0" shapeId="0" xr:uid="{AB5C8CC5-B5D1-4F98-8DDA-F546608A7549}">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Q62" authorId="0" shapeId="0" xr:uid="{D2F09601-7DD5-464A-BD87-A3A8310B1B1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<sst xmlns="http://schemas.openxmlformats.org/spreadsheetml/2006/main" count="5822" uniqueCount="1502">
  <si>
    <t>MATRIZ DE RIESGOS</t>
  </si>
  <si>
    <t>Código: DE-FM-022
Versión: 01
Fecha de Vigencia: 27/05/2021</t>
  </si>
  <si>
    <t>CORRESPONDE A: (Seleccione con X)</t>
  </si>
  <si>
    <t>PROCESO:</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</si>
  <si>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</si>
  <si>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</si>
  <si>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</si>
  <si>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</si>
  <si>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</si>
  <si>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</si>
  <si>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</si>
  <si>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0"/>
        <color theme="1"/>
        <rFont val="Arial"/>
        <family val="2"/>
      </rPr>
      <t>(antes de controles)</t>
    </r>
  </si>
  <si>
    <t>DETERMINACIÓN DE CONTROLES</t>
  </si>
  <si>
    <r>
      <t xml:space="preserve">VALORACIÓN DEL RIESGO RESIDUAL 
</t>
    </r>
    <r>
      <rPr>
        <sz val="10"/>
        <color theme="1"/>
        <rFont val="Arial"/>
        <family val="2"/>
      </rPr>
      <t>(después de controles)</t>
    </r>
  </si>
  <si>
    <r>
      <t xml:space="preserve">INDICADOR DEL RIESGO 
</t>
    </r>
    <r>
      <rPr>
        <sz val="10"/>
        <color theme="1"/>
        <rFont val="Arial"/>
        <family val="2"/>
      </rPr>
      <t>(Se documenta en ISOlución)</t>
    </r>
    <r>
      <rPr>
        <b/>
        <sz val="10"/>
        <color theme="1"/>
        <rFont val="Arial"/>
        <family val="2"/>
      </rPr>
      <t xml:space="preserve">
</t>
    </r>
  </si>
  <si>
    <t>CONTROL ISO27001:2013</t>
  </si>
  <si>
    <r>
      <t xml:space="preserve">ACCIONES PARA ABORDAR EL RIESGO RESIDUAL
</t>
    </r>
    <r>
      <rPr>
        <sz val="10"/>
        <color theme="1"/>
        <rFont val="Arial"/>
        <family val="2"/>
      </rPr>
      <t>(número de la acción de Isolución)</t>
    </r>
  </si>
  <si>
    <t>SEGUIMIENTO</t>
  </si>
  <si>
    <t>Seleccione con una X</t>
  </si>
  <si>
    <t>Activos de Información</t>
  </si>
  <si>
    <t>NOMBRE PROCESO O PROYECTO INVERSIÓN</t>
  </si>
  <si>
    <t>Área/ Dependencia responsable del riesgo</t>
  </si>
  <si>
    <r>
      <t xml:space="preserve">Responsable(s) del Riesgo
</t>
    </r>
    <r>
      <rPr>
        <sz val="10"/>
        <color theme="1"/>
        <rFont val="Arial"/>
        <family val="2"/>
      </rPr>
      <t>(cargo)</t>
    </r>
  </si>
  <si>
    <r>
      <t xml:space="preserve">TIPO DE CAUSA
</t>
    </r>
    <r>
      <rPr>
        <sz val="10"/>
        <color theme="1"/>
        <rFont val="Arial"/>
        <family val="2"/>
      </rPr>
      <t>(Externa ó
Interna)</t>
    </r>
  </si>
  <si>
    <r>
      <t xml:space="preserve">CAUSA(S)
</t>
    </r>
    <r>
      <rPr>
        <sz val="10"/>
        <color theme="1"/>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</si>
  <si>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</si>
  <si>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</si>
  <si>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</si>
  <si>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</si>
  <si>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</si>
  <si>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</si>
  <si>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</si>
  <si>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</si>
  <si>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</si>
  <si>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t xml:space="preserve">ZONA DE RIESGO INHERENTE 
(Severidad) </t>
  </si>
  <si>
    <r>
      <t xml:space="preserve">DESCRIPCIÓN DEL CONTROL
</t>
    </r>
    <r>
      <rPr>
        <sz val="10"/>
        <color theme="1"/>
        <rFont val="Arial"/>
        <family val="2"/>
      </rPr>
      <t>(Un control por cada causa, si no hay control se escribe "No existe control")</t>
    </r>
  </si>
  <si>
    <t>RESPONSABLE DEL CONTROL</t>
  </si>
  <si>
    <t xml:space="preserve">FRECUENCIA DE EJECUCION DEL CONTROL </t>
  </si>
  <si>
    <r>
      <t xml:space="preserve">TIPO
</t>
    </r>
    <r>
      <rPr>
        <sz val="10"/>
        <color theme="1"/>
        <rFont val="Arial"/>
        <family val="2"/>
      </rPr>
      <t>(Prevenir, detectar o corregir)</t>
    </r>
  </si>
  <si>
    <t>IMPLEMENTACION</t>
  </si>
  <si>
    <t>ESTADO DE LA DOCUMENTACION</t>
  </si>
  <si>
    <t>EVIDENCIA DE LA APLICACIÓN DEL CONTROL</t>
  </si>
  <si>
    <t>RESULTADO DE LA EVALUACIÓN DEL CONTROL</t>
  </si>
  <si>
    <t>ZONA DE RIESGO RESIDUAL</t>
  </si>
  <si>
    <r>
      <t xml:space="preserve">NIVEL DE ACEPTACIÓN DEL RIESGO 
</t>
    </r>
    <r>
      <rPr>
        <sz val="10"/>
        <color theme="1"/>
        <rFont val="Arial"/>
        <family val="2"/>
      </rPr>
      <t>(RAE)</t>
    </r>
  </si>
  <si>
    <t>Fecha del Reporte</t>
  </si>
  <si>
    <t>Acciones Adelantadas</t>
  </si>
  <si>
    <t>Responsable</t>
  </si>
  <si>
    <t>Evidencia de las acciones adelantadas</t>
  </si>
  <si>
    <t>¿El riesgo se materializó?</t>
  </si>
  <si>
    <t>Proceso</t>
  </si>
  <si>
    <t>Proyecto Inversión</t>
  </si>
  <si>
    <t>Código</t>
  </si>
  <si>
    <t>Nombre del Activo</t>
  </si>
  <si>
    <t>Descripcion</t>
  </si>
  <si>
    <t>Tipo del Activo</t>
  </si>
  <si>
    <t>Amenazas</t>
  </si>
  <si>
    <t xml:space="preserve">Vulnerabilidades  o Debilidad </t>
  </si>
  <si>
    <t>Riesgos Percibido</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</si>
  <si>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</si>
  <si>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</si>
  <si>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</si>
  <si>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</si>
  <si>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</si>
  <si>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</si>
  <si>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</si>
  <si>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</si>
  <si>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</si>
  <si>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</si>
  <si>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</si>
  <si>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SG-GADT09</t>
  </si>
  <si>
    <t>Planos Arquitectónicos</t>
  </si>
  <si>
    <t>Registro planimétrico de plantas arquitectónicos, planos eléctricos, hidraulicos, de desague y de instalaciones técnicas de las sedes del MinCIT, para consultas con fines de mantenimiento y adecuación fisica.</t>
  </si>
  <si>
    <t>Información</t>
  </si>
  <si>
    <t xml:space="preserve">Posibilidad de extravío,  pérdida o daño de la información,  por agente externo (Humano o ambiental). </t>
  </si>
  <si>
    <t xml:space="preserve">Inadecuado disposición de los registros documentales.  </t>
  </si>
  <si>
    <t>Información de facil acceso</t>
  </si>
  <si>
    <t>Secreatria General - Grupo Administrativa</t>
  </si>
  <si>
    <t>Grupo Administrativa</t>
  </si>
  <si>
    <t>Interno</t>
  </si>
  <si>
    <t>Desconocimiento del proceso general a nivel de la conservacion, preservacion y disposición final de los planos arquitectonicos del ministerio.</t>
  </si>
  <si>
    <t>Posibilidad de afectación de la disponibilidad los planos arquitectónicos debido a pérdida o  daño del activo  por fallas en la manipulación y custodia.</t>
  </si>
  <si>
    <t>Riesgo de seguridad de la información</t>
  </si>
  <si>
    <t xml:space="preserve">Pérdida de la memoria institucional.
Afectación de la seguridad de la Infraestructura física y tecnológica del ministerio.
Afectación de servicios criticos del ministerio.
</t>
  </si>
  <si>
    <t>MEDIA</t>
  </si>
  <si>
    <t>CATASTRÓFICO</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</si>
  <si>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Pérdida de cobertura en la prestación de los servicios de la entidad ≥50%
</t>
    </r>
    <r>
      <rPr>
        <u/>
        <sz val="10"/>
        <color theme="1"/>
        <rFont val="Calibri"/>
        <family val="2"/>
        <scheme val="minor"/>
      </rPr>
      <t>CUALITATIVA REPUTACIONAL</t>
    </r>
    <r>
      <rPr>
        <sz val="10"/>
        <color theme="1"/>
        <rFont val="Calibri"/>
        <family val="2"/>
        <scheme val="minor"/>
      </rPr>
      <t xml:space="preserve">
Interrupción de las operaciones de la entidad por más de cinco (5) días.
</t>
    </r>
    <r>
      <rPr>
        <b/>
        <sz val="10"/>
        <color theme="1"/>
        <rFont val="Calibri"/>
        <family val="2"/>
        <scheme val="minor"/>
      </rPr>
      <t xml:space="preserve">RIESGO DE SEGURIDAD DE LA INFORMACIÓN -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Afectación mayor o igual al 50% del presupuesto anual de seguridad digital.
</t>
    </r>
    <r>
      <rPr>
        <u/>
        <sz val="10"/>
        <color theme="1"/>
        <rFont val="Calibri"/>
        <family val="2"/>
        <scheme val="minor"/>
      </rPr>
      <t xml:space="preserve">CUALITATIVA REPUTACIONAL  </t>
    </r>
    <r>
      <rPr>
        <sz val="10"/>
        <color theme="1"/>
        <rFont val="Calibri"/>
        <family val="2"/>
        <scheme val="minor"/>
      </rPr>
      <t xml:space="preserve">
Afectación muy grave de la disponibilidad, confidencialidad e integridad  de la información debido al interés particular de los empleados y terceros.
</t>
    </r>
  </si>
  <si>
    <t>EXTREMO</t>
  </si>
  <si>
    <r>
      <rPr>
        <b/>
        <sz val="10"/>
        <color theme="1"/>
        <rFont val="Calibri"/>
        <family val="2"/>
        <scheme val="minor"/>
      </rPr>
      <t xml:space="preserve">GD-PR-010 ORGANIZACIÓN DOCUMENTAL </t>
    </r>
    <r>
      <rPr>
        <sz val="10"/>
        <color theme="1"/>
        <rFont val="Calibri"/>
        <family val="2"/>
        <scheme val="minor"/>
      </rPr>
      <t xml:space="preserve">
5- Verificar la transferencia de los documentos al Grupo de Gestión Documental - Control GD-R1
9 - Hacer seguimiento y Recibir los documentos en préstamo - Control GD-R1
10 - Revisar y valorar la documentación según TRD y TVD - Control GD-R1</t>
    </r>
  </si>
  <si>
    <t>Adecuado</t>
  </si>
  <si>
    <t>Coordinador Grupo de Gestión documental</t>
  </si>
  <si>
    <t>Continua</t>
  </si>
  <si>
    <t>Prevenir</t>
  </si>
  <si>
    <t>Manual</t>
  </si>
  <si>
    <t>Documentado</t>
  </si>
  <si>
    <t xml:space="preserve">GD-PR-010 ORGANIZACIÓN DOCUMENTAL </t>
  </si>
  <si>
    <t>Con Registro</t>
  </si>
  <si>
    <t>Expedientes, FUID/ TR</t>
  </si>
  <si>
    <t>EVITAR EL RIESGO</t>
  </si>
  <si>
    <t>A.8.1.3 Uso aceptable de los activos   --&gt;   Control: Se deberían identificar, documentar e implementar reglas para el uso aceptable de información y de activos asociados con información e instalaciones de procesamiento de información.</t>
  </si>
  <si>
    <t>1. Determinar con el Grupo de Gestión documental el estado de conservación y preservación de los planos arquitectónicos del ministerio.</t>
  </si>
  <si>
    <t>OCTUBRE 11 DE 2023</t>
  </si>
  <si>
    <t>Conforme con las necesidades actuales en conservación documental en el Ministerio, específicamente de los documentos especiales, como los planos arquitectónicos que reposan en los archivos de la entidad, se tienen contemplada en el anteproyecto de presupuesto 2024 la adquisición de planotecas de esta forma preservar la información y mitigar las situaciones de riesgo que puedan presentarse en los soportes documentales de esta información. (2023 no habian recursos) tema cambio de gobierno.</t>
  </si>
  <si>
    <t xml:space="preserve">GRUPO DE GESTION DOCUMENTAL </t>
  </si>
  <si>
    <t>Anteproyecto de presupuesto 2024 y ficha BPIN</t>
  </si>
  <si>
    <t>x</t>
  </si>
  <si>
    <t xml:space="preserve">Porque la Alta Dirección conciente de las necesiadades archivisticas promovió para que se asigne presupuesto para cubrir las necesidades del Grupo de Gestión Documental en materia archivistica </t>
  </si>
  <si>
    <r>
      <rPr>
        <b/>
        <sz val="10"/>
        <color theme="1"/>
        <rFont val="Calibri"/>
        <family val="2"/>
        <scheme val="minor"/>
      </rPr>
      <t>GD-PR-016 PRÉSTAMOS DOCUMENTALES</t>
    </r>
    <r>
      <rPr>
        <sz val="10"/>
        <color theme="1"/>
        <rFont val="Calibri"/>
        <family val="2"/>
        <scheme val="minor"/>
      </rPr>
      <t xml:space="preserve">
7 - V) Verificar el tiempo de préstamo</t>
    </r>
  </si>
  <si>
    <t>GD-PR-016 PRÉSTAMOS DOCUMENTALES</t>
  </si>
  <si>
    <t>Formato Préstamo Documental GD-FM 045</t>
  </si>
  <si>
    <t>2. Establecer los medios de conservación utilizados en el prestamos de los planos (copias)</t>
  </si>
  <si>
    <t xml:space="preserve">Los medios utilizados para la conservación de los planos arquitectónicos son los siguientes:
1. Adquisición de estantería especial para planos
2. Utilización de los instrumentos archivísticos para el préstamo (afuera y registro de salida)
3. Se realiza un adecuado saneamiento ambiental al área donde reposa el archivo de los planos. 
</t>
  </si>
  <si>
    <t>GRUPO DE GESTION DOCUMENTAL</t>
  </si>
  <si>
    <t>Procedimiento GR-PR-014</t>
  </si>
  <si>
    <t xml:space="preserve">Porque se tiene documentado el procedimiento para el prestamo documental y se cuenta con monitoreo  en las áreas. </t>
  </si>
  <si>
    <t>Inadecuado manejo de la información causada por una indebida manipulación de los custodios</t>
  </si>
  <si>
    <t>Afectación de la disponibildad, confidencialidad e integridad de la informacióm.</t>
  </si>
  <si>
    <t>Interna y Externa</t>
  </si>
  <si>
    <t xml:space="preserve">Limitaciones del entorno para la adecuada custodia y manipulación de los planos arquitectonicos
</t>
  </si>
  <si>
    <r>
      <rPr>
        <b/>
        <sz val="10"/>
        <color theme="1"/>
        <rFont val="Arial"/>
        <family val="2"/>
      </rPr>
      <t>GD-DE-002 PROGRAMA DE INSPECCIÓN Y MANTENIMIENTO DE SISTEMAS DE ALMACENAMIENTO E INSTALACIONES FÍSICAS DEL PLAN DE CONSERVACIÓN DOCUMENTAL</t>
    </r>
    <r>
      <rPr>
        <sz val="10"/>
        <color theme="1"/>
        <rFont val="Arial"/>
        <family val="2"/>
      </rPr>
      <t xml:space="preserve">
Conservación preventiva
Cronograma</t>
    </r>
  </si>
  <si>
    <t>GD-DE-002 PROGRAMA DE INSPECCIÓN Y MANTENIMIENTO DE SISTEMAS DE ALMACENAMIENTO E INSTALACIONES FÍSICAS DEL PLAN DE CONSERVACIÓN DOCUMENTAL</t>
  </si>
  <si>
    <t>Cronograma DE MANTENIMIENTO E INSPECCIÓN</t>
  </si>
  <si>
    <t>A.11.1.3 Seguridad de oficinas, recintos e instalaciones   --&gt;   Control: Se debería diseñar y aplicar seguridad física a oficinas,recintos e instalaciones.</t>
  </si>
  <si>
    <t>3. Verificar las condiciones de preservación y conservación de los planos en áreas físicas (archivo de gestión y Archivo Central)</t>
  </si>
  <si>
    <t xml:space="preserve">Se verificaron las áreas donde reposan los planos y estas cumplen con el establecido en el Sistema Integrado de conservación </t>
  </si>
  <si>
    <t>Sistema Integrado de Conservación Mincit</t>
  </si>
  <si>
    <t>Porque se realizó inspecciones en sistemas de almacenamiento e instalaciones físicas de archivos de la Entidad conforme con los lineamientos estipulados en el Sistema Integrado de Conservación y  se realizan mantenimientos preventivos y/o correcticos a las instalaciones físicas de archivo tanto en oficinas como en depósitos, conforme con los resultados de las inspecciones realizadas y por último se realiza un adecuado saneamiento ambiental de áreas institucionales, dependencias y depósitos de archivo, mobiliario, unidades de almacenamiento y documentos.</t>
  </si>
  <si>
    <t>DMOAJ03</t>
  </si>
  <si>
    <t>Comité  Técnico de Conciliación y sus actas</t>
  </si>
  <si>
    <t>Actas del  Comité  Técnico de Conciliacion (no ducmentadas en TRD)</t>
  </si>
  <si>
    <t>Divulgación al público de las estrategias de Defensa Jurídica del Ministerio</t>
  </si>
  <si>
    <t xml:space="preserve"> No identificada</t>
  </si>
  <si>
    <t>Afectación en el índice de litigiosidad del ministerio</t>
  </si>
  <si>
    <t>Oficina Asesora Juridica</t>
  </si>
  <si>
    <t>Inadecuada aplicación de los controles sobre la información que afectan la confidencilaidad de las desiciones tomadas en el comité y consignadas en sus actas.</t>
  </si>
  <si>
    <t xml:space="preserve">Posibilidad de afectación de la confidencialidad de la información consignada en las actas del comité de conciliaciones debido a fallas en la manipulación y custodia del activo.
</t>
  </si>
  <si>
    <t>Daño a la imagen de la entidad
Perjuicio de los intereses de la entidad (Demandas)
Posibilidad de obtener beneficio propio o de un particular frente a la irregularidad de una acto administrativo</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</si>
  <si>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 Pago de indemnizaciones a terceros por acciones legales que pueden afectar el presupuesto total de la entidad en un valor ≥50%.
</t>
    </r>
    <r>
      <rPr>
        <u/>
        <sz val="10"/>
        <color theme="1"/>
        <rFont val="Calibri"/>
        <family val="2"/>
        <scheme val="minor"/>
      </rPr>
      <t>CUALITATIVA REPUTACIONAL</t>
    </r>
    <r>
      <rPr>
        <sz val="10"/>
        <color theme="1"/>
        <rFont val="Calibri"/>
        <family val="2"/>
        <scheme val="minor"/>
      </rPr>
      <t xml:space="preserve">
Imagen institucional afectada en el orden nacional o regional por actos o hechos de corrupción comprobado
</t>
    </r>
    <r>
      <rPr>
        <b/>
        <sz val="10"/>
        <color theme="1"/>
        <rFont val="Calibri"/>
        <family val="2"/>
        <scheme val="minor"/>
      </rPr>
      <t xml:space="preserve">
RIESGO DE SEGURIDAD DE LA INFORMACIÓN</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Afectación mayor o igual al 50% de la población.
</t>
    </r>
    <r>
      <rPr>
        <u/>
        <sz val="10"/>
        <color theme="1"/>
        <rFont val="Calibri"/>
        <family val="2"/>
        <scheme val="minor"/>
      </rPr>
      <t xml:space="preserve">
CUALITATIVA REPUTACIONAL  </t>
    </r>
    <r>
      <rPr>
        <sz val="10"/>
        <color theme="1"/>
        <rFont val="Calibri"/>
        <family val="2"/>
        <scheme val="minor"/>
      </rPr>
      <t xml:space="preserve">
Afectación muy grave de la disponibilidad, y confidencialidad de la información debido al interés particular de los empleados y terceros.
</t>
    </r>
  </si>
  <si>
    <r>
      <rPr>
        <b/>
        <sz val="10"/>
        <color theme="1"/>
        <rFont val="Arial"/>
        <family val="2"/>
      </rPr>
      <t>GJ-PR-012 Expedición, publicación y archivo de actos administrtivos generales</t>
    </r>
    <r>
      <rPr>
        <sz val="10"/>
        <color theme="1"/>
        <rFont val="Arial"/>
        <family val="2"/>
      </rPr>
      <t xml:space="preserve">
2- (P) Identificar la necesidad de la expedición de la norma, incluir en la agenda regulatoria y analizar requisitos previos - Control GJ-R1
4- V) Realizar revisión jurídica de la propuesta de acto normativo Control GJ-R1 y Control GJ-RC3
16 - (H) Archivar original y remitir copia a los interesados  Control G</t>
    </r>
  </si>
  <si>
    <t>Jefe de la Oficina Asesora Jurídica</t>
  </si>
  <si>
    <t>GJ-PR-012 Expedición, publicación y archivo de actos administrtivos generales</t>
  </si>
  <si>
    <t>Memoria Justificativa y Acto Administrativo General firmado,</t>
  </si>
  <si>
    <t>A.8.2.1 Clasificación de la información   --&gt;   Control: La información se debería clasificar en función de los requisitos legales, valor, criticidad y susceptibilidad a divulgación o a modificación no autorizada.</t>
  </si>
  <si>
    <t>4. Establecer el nivel de clasificación de la información de acuerdo con su confidencialidad para las actas de conciliación y su nivel de protección documental.</t>
  </si>
  <si>
    <t>Se verificó y documentó el nivel de clasificación de la información de  las Actas de Conciliación, las cuales se encuentran registradas en el indicie de información clasificada y reservada de la entidad y que se encuentra publicada en la sección de datos abiertos del Mincit.</t>
  </si>
  <si>
    <t>https://www.datos.gov.co/Comercio-Industria-y-Turismo/MinCIT-Informaci-n-Clasificada-y-Reservada/7naf-gj5q</t>
  </si>
  <si>
    <t>Porque se capacitó  y sensibilizó en temas relacionados con la conservación de documentos a todo el personal de la entidad en la correcta clasificación de la información y asegurar que los registros queden establecidos  en las Tablas de Retencion Documental</t>
  </si>
  <si>
    <t>Desconocimiento del proceso general a nivel de la conservacion, preservacion y disposición final  de las desiciones tomadas en el comité y consignadas en sus actas.</t>
  </si>
  <si>
    <r>
      <rPr>
        <b/>
        <sz val="10"/>
        <color theme="1"/>
        <rFont val="Arial"/>
        <family val="2"/>
      </rPr>
      <t xml:space="preserve">GD-PR-010 ORGANIZACIÓN DOCUMENTAL </t>
    </r>
    <r>
      <rPr>
        <sz val="10"/>
        <color theme="1"/>
        <rFont val="Arial"/>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</si>
  <si>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t>5. Determinar con el Grupo de Gestión documental el estado de conservación y preservación de las actas del comité.</t>
  </si>
  <si>
    <t>Para la conservación total de las Actas de Comité de Conciliación se procedió a la actualización de la Tabla de Retención Documental de la Oficina Asesora Jurídica, de esta manera se conservará  y preservará como documento histórico  de la entidad.</t>
  </si>
  <si>
    <t>MRSPI2022 Seguimiento 202310</t>
  </si>
  <si>
    <t>X</t>
  </si>
  <si>
    <t>Porque se capacitó  y concientizó  al personal  de la entidad  en la correcta actualización de las Tablas de Retencion Documental con el fin de que los registros queden documentados y de esta manera conservar la memoria docuemntal de la entidaD.</t>
  </si>
  <si>
    <t>Registro RNBD - Vigentes sin Actualización</t>
  </si>
  <si>
    <t xml:space="preserve">Información relacionada con el registro RNBD (Registro Nacional de Bases de Datos) que requieren establecer su eliminación o responsable como parte de la Gestión de Tratamiento y Protección de Datos Personales en la Entidad </t>
  </si>
  <si>
    <t>Posibilidad  de extravío o pérdida de la información digital, en repositorios no institucionales.</t>
  </si>
  <si>
    <t>Perdida de la información confidencialidad  e integridad por daño o por robo</t>
  </si>
  <si>
    <t xml:space="preserve">Viceministerio de Desarrollo Empresarial
Secretaria General - Grupo contratos
</t>
  </si>
  <si>
    <t xml:space="preserve">Viceministerio de Desarrollo Empresarial
Secretaria General - Grupo contratos
</t>
  </si>
  <si>
    <t>Inadecuada aplicación de los controles sobre la información que afectan la disponibilidad de las bases de datos por no identiifcar la aplicación que los genera o almacena.</t>
  </si>
  <si>
    <t>Posibilidad de afectación de la disponibilidad de la información  debido a fallas en la manipulación y custodia del activo.</t>
  </si>
  <si>
    <t>ALTA</t>
  </si>
  <si>
    <t>MAYOR</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</si>
  <si>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 Pago de indemnizaciones a terceros por acciones legales que pueden afectar el presupuesto total de la entidad en un valor ≥20%.
</t>
    </r>
    <r>
      <rPr>
        <u/>
        <sz val="10"/>
        <color theme="1"/>
        <rFont val="Calibri"/>
        <family val="2"/>
        <scheme val="minor"/>
      </rPr>
      <t>CUALITATIVA REPUTACIONAL</t>
    </r>
    <r>
      <rPr>
        <sz val="10"/>
        <color theme="1"/>
        <rFont val="Calibri"/>
        <family val="2"/>
        <scheme val="minor"/>
      </rPr>
      <t xml:space="preserve">
- Imagen institucional afectada en el orden nacional o regional por incumplimientos en la prestación del servicio a los usuarios o ciudadanos.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Afectación grave de la disponibilidad  de la información debido al interés particular de los empleados y terceros.
</t>
    </r>
  </si>
  <si>
    <t>ALTO</t>
  </si>
  <si>
    <r>
      <rPr>
        <b/>
        <sz val="10"/>
        <color theme="1"/>
        <rFont val="Arial"/>
        <family val="2"/>
      </rPr>
      <t xml:space="preserve">GD-PR-010 ORGANIZACIÓN DOCUMENTAL </t>
    </r>
    <r>
      <rPr>
        <sz val="10"/>
        <color theme="1"/>
        <rFont val="Arial"/>
        <family val="2"/>
      </rPr>
      <t xml:space="preserve">
5- Verificar la transferencia de los documentos al Grupo de Gestión Documental - Control GD-R1
9 - Hacer seguimiento y Recibir los documentos en préstamo - Control GD-R1
 10 - Revisar y valorar la documentación según TRD y TVD - Control GD-R1
</t>
    </r>
    <r>
      <rPr>
        <b/>
        <sz val="10"/>
        <color theme="1"/>
        <rFont val="Arial"/>
        <family val="2"/>
      </rPr>
      <t>GTI-DE-001 Guia de Activos de Información
GTI-FM-022 Caracterizacion BDP</t>
    </r>
  </si>
  <si>
    <t>Coordinador Grupo de Gestión documental
Oficina de sistemas de Información</t>
  </si>
  <si>
    <t>GD-PR-010 ORGANIZACIÓN DOCUMENTAL 
GTI-DE-001 Guia de Activos de Información
GTI-FM-022 Caracterizacion BDP</t>
  </si>
  <si>
    <t>6. Identificar las BDP y confirmar su vigencia en el invenatrio de activos, así como los medios que se utilizan para su gestion y conservacion y validar que se encuentren en el RNDB.</t>
  </si>
  <si>
    <t>Gestión de Datos Personales 2022 y 2023
1. Actualización del Resgistro de Bases de Datos ene RNBD
2. Caracterizaciones RNBD 2023 - Inventario de Carcaterizaciones BDP 2023</t>
  </si>
  <si>
    <t>Oficina Sistemas de Información 
SPI - Datos Personales</t>
  </si>
  <si>
    <t>Actualización Registros RNBD</t>
  </si>
  <si>
    <r>
      <rPr>
        <b/>
        <sz val="10"/>
        <color theme="1"/>
        <rFont val="Arial"/>
        <family val="2"/>
      </rPr>
      <t>Aplicativos Web Internos Misionales</t>
    </r>
    <r>
      <rPr>
        <sz val="10"/>
        <color theme="1"/>
        <rFont val="Arial"/>
        <family val="2"/>
      </rPr>
      <t xml:space="preserve">
(VUCE -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 Declaratoria de Zonas Francas)</t>
    </r>
  </si>
  <si>
    <t>Aplpcativos Web corporativos que apoyan la gestión de la información en los procesos de la entidad y cuyos datos contiene información sensible, privada o semiprivada.</t>
  </si>
  <si>
    <t>Software</t>
  </si>
  <si>
    <t>Acceso no autorizado de personal externo .</t>
  </si>
  <si>
    <t>No contar con el acceso al sitio web o servicio de aplicación web, por eventos o incidentes
Eliminación de datos sin autorización por parte de funcionarios de la entidad.
Extravió, pérdida o usuario deshabilitado para ingresar a la plataforma.
Versión desactualizada y mal funcionamiento.
Desactualización de la plataforma tecnológica que soporta la operación</t>
  </si>
  <si>
    <t>Afectación de la disponibildad de la informacióm.</t>
  </si>
  <si>
    <t>Oficina de sistemas de Informacion</t>
  </si>
  <si>
    <t>Jefe de la oficinas de sistemas de informacion</t>
  </si>
  <si>
    <t>Inadecuada aplicación de controles informáticos que afectan la disponibilidad de los aplicativos y servicios web, así como  la integridad  y confidencialidad de la información</t>
  </si>
  <si>
    <t>Posibilidad de afectación de la disponibilidad de la información  debido a fallas técnicas y operativas en la funcionañlidad de  los servicios y las aplicaciones web.</t>
  </si>
  <si>
    <t xml:space="preserve">Acceso no autoirzado a información privilegiada de la entdad.
Indisponibilidad de los servicios que superen los tiempos de recuperacion.
Daño a la imagen de la entidad.
Perjuicio de los intereses de la entidad (Demandas).
</t>
  </si>
  <si>
    <t>BAJA</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</si>
  <si>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 Pérdida de cobertura en la prestación de los servicios de la entidad ≥20%.
- Pago de indemnizaciones a terceros por acciones legales que pueden afectar el presupuesto total de la entidad en un valor ≥20%.
</t>
    </r>
    <r>
      <rPr>
        <u/>
        <sz val="10"/>
        <color theme="1"/>
        <rFont val="Calibri"/>
        <family val="2"/>
        <scheme val="minor"/>
      </rPr>
      <t xml:space="preserve">
CUALITATIVA REPUTACIONAL</t>
    </r>
    <r>
      <rPr>
        <sz val="10"/>
        <color theme="1"/>
        <rFont val="Calibri"/>
        <family val="2"/>
        <scheme val="minor"/>
      </rPr>
      <t xml:space="preserve">
- Interrupción de las operaciones de la entidad por más de dos (2) días.
Imagen institucional afectada en el orden nacional o regional por incumplimientos en la prestación del servicio a los usuarios o ciudadanos.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
CUALITATIVA REPUTACIONAL</t>
    </r>
    <r>
      <rPr>
        <sz val="10"/>
        <color theme="1"/>
        <rFont val="Calibri"/>
        <family val="2"/>
        <scheme val="minor"/>
      </rPr>
      <t xml:space="preserve">  
Afectación grave de la disponibilidad  de la información debido al interés particular de los empleados y terceros.
</t>
    </r>
  </si>
  <si>
    <r>
      <rPr>
        <b/>
        <sz val="10"/>
        <color theme="1"/>
        <rFont val="Arial"/>
        <family val="2"/>
      </rPr>
      <t>GTI-PR-001 GESTION OPERATIVA DE TI</t>
    </r>
    <r>
      <rPr>
        <sz val="10"/>
        <color theme="1"/>
        <rFont val="Arial"/>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</si>
  <si>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t>Jefe Oficina de
Sistemas de
Información,
Profesional
Especializado</t>
  </si>
  <si>
    <t>Automático</t>
  </si>
  <si>
    <t>GTI-PR-001 Gestion Operativa de TI</t>
  </si>
  <si>
    <t>Ayuda de Memoria o Correo Electrónico
Histórico del registro en la herramienta mesa de ayuda y reporte de servicio</t>
  </si>
  <si>
    <t>REDUCIR EL RIESGO</t>
  </si>
  <si>
    <t>A.9.2.2 Suministro de acceso de usuarios   --&gt;   Control: Se debería implementar un proceso de suministro de acceso formal de usuarios para asignar o revocar los derechos de acceso a todo tipo de usuarios para todos los sistemas y servicios.</t>
  </si>
  <si>
    <t>7. Realizar la revisión periódica de control de acceso a los servicios de aplicativos Web institucionales.</t>
  </si>
  <si>
    <t>Reportes de Accesos a los Servicios de TI, Aplicaciones y Sitios Web</t>
  </si>
  <si>
    <t>Oficina Sistemas de Información 
SPI</t>
  </si>
  <si>
    <t>MRC</t>
  </si>
  <si>
    <t>Revisión periódica de accesos a los servicios de aplicativos Web institucionales.</t>
  </si>
  <si>
    <r>
      <t xml:space="preserve">GTI-PR-009 AESORIA Y ASISTENCIA TECNICA EN MATERIA INFORMATICA
</t>
    </r>
    <r>
      <rPr>
        <sz val="10"/>
        <color theme="1"/>
        <rFont val="Arial"/>
        <family val="2"/>
      </rPr>
      <t>4- H) Analizar y diagnosticar. 
Control R6
12-V) Implementar la tecnología
adquirida (Hardware-Software). 
Control R7</t>
    </r>
  </si>
  <si>
    <t>Jefe Oficina de
Sistemas de
Información,
Profesional
Especializado,
Profesional
Universitario</t>
  </si>
  <si>
    <t>GTI-PR-009 ASESORIA Y ASISTENCIA TECNICA EN MATERIA INFORMATICA</t>
  </si>
  <si>
    <t>Correos
electrónicos y
ayuda de
memoria.
Certificación de
recibo a
satisfacción por
parte del
supervisor.
Plataforma de
contratación.</t>
  </si>
  <si>
    <t>A.14.1.2 Seguridad de servicios de las aplicaciones en redes publicas   --&gt;   Control: La información involucrada en los servicios de aplicaciones que pasan sobre redes públicas se debería proteger de actividades fraudulentas, disputas contractuales y divulgación y modificación no autorizadas.</t>
  </si>
  <si>
    <t>8. Realizar pruebas de vulnerabilidades a los aplicativos Wep misionales con el fín de identificar y cerrar las posibles brechas que puedan comprometerr la disponibilidad, integridad y confidencialidad de la información.</t>
  </si>
  <si>
    <t>Ejecución Plan de Pruebas de Vulnerabilidad y Retest Aplicativos y Sitios Web</t>
  </si>
  <si>
    <t>Oficina Sistemas de Información 
- Monitoreo Plataforma Tecnológica</t>
  </si>
  <si>
    <t>ANS Contrato GC109-2023</t>
  </si>
  <si>
    <r>
      <rPr>
        <b/>
        <sz val="10"/>
        <color theme="1"/>
        <rFont val="Arial"/>
        <family val="2"/>
      </rPr>
      <t xml:space="preserve">GTI-PR-004 GESTIÓN DE INCIDENTES DE SEGURIDAD Y PRIVACIDAD DE LA INFORMACIÓN
</t>
    </r>
    <r>
      <rPr>
        <sz val="10"/>
        <color theme="1"/>
        <rFont val="Arial"/>
        <family val="2"/>
      </rPr>
      <t>2 - (H) Identificar y valorar el incidente de seguridad
Control GTI-R4
Control RC-12
4 (V) Realizar pruebas de aseguramiento
Control GTI-R4</t>
    </r>
  </si>
  <si>
    <t>Corregir</t>
  </si>
  <si>
    <t>GTI-PR-004 GESTIÓN DE INCIDENTES DE SEGURIDAD Y PRIVACIDAD DE LA INFORMACIÓN</t>
  </si>
  <si>
    <t xml:space="preserve">Caso valorado en la
Herramienta Mesa de Ayuda
Caso Documentado
Herramienta Mesa de Ayuda
</t>
  </si>
  <si>
    <t>A.16.1.4 Evaluación de eventos de seguridad de la información y decisiones sobre ellos   --&gt;   Control: Los eventos de seguridad de la información se deberían evaluar y se debería decidir si se van a clasificar como incidentes de seguridad de la información.</t>
  </si>
  <si>
    <t>9. Evaluar y gestionar los eventos o incidentes de seguridad y privacidad de la información. relacionados con los aplicativos y servicios web misionales para garatizar su disponibildad.</t>
  </si>
  <si>
    <t>Infomes periodicos de seguimiento alertas de eventos e incidentes</t>
  </si>
  <si>
    <r>
      <rPr>
        <b/>
        <sz val="10"/>
        <color theme="1"/>
        <rFont val="Arial"/>
        <family val="2"/>
      </rPr>
      <t>GTI-PR-012  CONTROL DE ACCESO A SERVICIOS DE TI.</t>
    </r>
    <r>
      <rPr>
        <sz val="10"/>
        <color theme="1"/>
        <rFont val="Arial"/>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</si>
  <si>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t>Jefe Oficina de Sistemas de Información, Coordinador (a) Grupo de Contratos, Jefe Inmediato o Supervisor del contrato., Coordinador Grupo Desarrollo y Mantenimiento de Aplicaciones., Coordinador Grupo Ingeniería y Soporte Técnico, Personal Tercerizado.</t>
  </si>
  <si>
    <t>GTI-PR-012  CONTROL DE ACCESO A SERVICIOS DE TI.</t>
  </si>
  <si>
    <t>Herraminta Mesa de Ayuda y Reporte</t>
  </si>
  <si>
    <r>
      <rPr>
        <b/>
        <sz val="10"/>
        <color theme="1"/>
        <rFont val="Arial"/>
        <family val="2"/>
      </rPr>
      <t>GTI-PR-005 GESTIÓN DE CAMBIOS DE TECNOLOGIAS DE LA INFORMACIÓN</t>
    </r>
    <r>
      <rPr>
        <sz val="10"/>
        <color theme="1"/>
        <rFont val="Arial"/>
        <family val="2"/>
      </rPr>
      <t xml:space="preserve">
2 (P) Evaluar el impacto del Cambio - 
Control  RC-12
3 - (V) Validar el Cambio
Control GTI-R4
4 - (H) Implementar el cambio
Control GTI-R4</t>
    </r>
  </si>
  <si>
    <t>Coordinador Grupo Ingeniería y Soporte Técnico, Coordinador Grupo Desarrollo y Mantenimiento de Aplicaciones.
Profesional Especializado, Personal Tercerizado.</t>
  </si>
  <si>
    <t xml:space="preserve"> GTI-PR-005 GESTIÓN DE CAMBIOS DE TECNOLOGIAS DE LA INFORMACIÓN</t>
  </si>
  <si>
    <t>IC-FM-024 Gestión de Cambios
Caso Herramienta Mesa de Ayuda
Correo electrónico</t>
  </si>
  <si>
    <t>A.12.1.2 Gestión de cambios    --&gt;   Control: Se deberían controlar los cambios en la organización, en los procesos de negocio, en las instalaciones y en los sistemas de procesamiento de información que afectan la seguridad de la información.</t>
  </si>
  <si>
    <t>10. Realizar seguimiento a los cambios aplicados a los servicios y aplicaciones web misionales para garatizar su disponibildad.</t>
  </si>
  <si>
    <t>Revisión Gestión de Cambio en Aplicaciones EDL, Contratos yOficce 365.</t>
  </si>
  <si>
    <t>Revisión Gestión de Cambio en Aplicaciones y Servicios Corporativos</t>
  </si>
  <si>
    <r>
      <rPr>
        <b/>
        <sz val="10"/>
        <color theme="1"/>
        <rFont val="Arial"/>
        <family val="2"/>
      </rPr>
      <t>Aplicativos sitio Web APOYO</t>
    </r>
    <r>
      <rPr>
        <sz val="10"/>
        <color theme="1"/>
        <rFont val="Arial"/>
        <family val="2"/>
      </rPr>
      <t xml:space="preserve">
(Supervisión Contratos de Estabilidad Jurídica, Evaluación De Desempeño Laboral, Gestión documental, Parque Automotor, Aplicativo Revisión Actos Administrativos, Sistema de Gestión Documental -PQRSD, Módulo Comisiones SISCO, Aplicativo - Cobro coactivo, Aplicativo ER+,).
</t>
    </r>
  </si>
  <si>
    <t xml:space="preserve">No contar con el acceso al sitio web o servicio de aplicación web, por eventos o incidentes
Eliminación de datos sin autorización por parte de funcionarios de la entidad.
Extravió, pérdida o usuario deshabilitado para ingresar a la plataforma.
Versión desactualizada y mal funcionamiento.
Desactualización de la plataforma tecnológica que soporta la operación
</t>
  </si>
  <si>
    <t>Inadecuada aplicación de los controles sobre la información que afectan la disponibilidad de la información de los aplicativos web institucionales.</t>
  </si>
  <si>
    <t xml:space="preserve">
Posibilidad de afectación de la disponibilidad de la información  debido a fallas fallas técnicas y operativas en el acceso a las aplicaciones web.</t>
  </si>
  <si>
    <r>
      <t xml:space="preserve">GTI-PR-009 AESORIA Y ASISTENCIA TECNICA EN MATERIA INFORMATICA
</t>
    </r>
    <r>
      <rPr>
        <sz val="10"/>
        <color theme="1"/>
        <rFont val="Arial"/>
        <family val="2"/>
      </rPr>
      <t>4- H) Analizar y diagnosticar. 
Control R6
12-V) Implementar la tecnología
adquirida (Hardware-Software). 
Control R7</t>
    </r>
  </si>
  <si>
    <t>9. Evaluar y gestionar los eventos o incidentes de segurifdad y privacidad de la información. relacionados con los aplicativos y servicios web misionales para garatizar su disponibildad.</t>
  </si>
  <si>
    <r>
      <rPr>
        <b/>
        <sz val="10"/>
        <color theme="1"/>
        <rFont val="Arial"/>
        <family val="2"/>
      </rPr>
      <t>GTI-PR-012  CONTROL DE ACCESO A SERVICIOS DE TI.</t>
    </r>
    <r>
      <rPr>
        <sz val="10"/>
        <color theme="1"/>
        <rFont val="Arial"/>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</si>
  <si>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10"/>
        <color theme="1"/>
        <rFont val="Arial"/>
        <family val="2"/>
      </rPr>
      <t>GTI-PR-005 GESTIÓN DE CAMBIOS DE TECNOLOGIAS DE LA INFORMACIÓN</t>
    </r>
    <r>
      <rPr>
        <sz val="10"/>
        <color theme="1"/>
        <rFont val="Arial"/>
        <family val="2"/>
      </rPr>
      <t xml:space="preserve">
2 (P) Evaluar el impacto del Cambio - 
Control  RC-12
3 - (V) Validar el Cambio
Control GTI-R4
4 - (H) Implementar el cambio
Control GTI-R4
</t>
    </r>
  </si>
  <si>
    <t>10, Realizar seguimiento a los cambios aplicados a los servicios y aplicaciones web misionales para garatizar su disponibildad.</t>
  </si>
  <si>
    <r>
      <rPr>
        <b/>
        <sz val="10"/>
        <color theme="1"/>
        <rFont val="Arial"/>
        <family val="2"/>
      </rPr>
      <t>Software de terceros</t>
    </r>
    <r>
      <rPr>
        <sz val="10"/>
        <color theme="1"/>
        <rFont val="Arial"/>
        <family val="2"/>
      </rPr>
      <t xml:space="preserve">
Software Inerinstitcional  
(BID, Banco Mundial, BID) o interinstitucional (SIIF Nación, Sireci, CHIP,  Contaduría General De la Nación, Sistema General de Regalías, Banco Agrario, DANE, SECOP II, SIGEP, Sistema de Registro Nacional de Medidas Correctivas RNMC, 
Contraloría, Procuraduria)</t>
    </r>
  </si>
  <si>
    <t>Aplpcativos Web (externos) que apoyan la gestión de la información en los procesos de la entidad y cuyos datos contiene información sensible, privada o semiprivada.</t>
  </si>
  <si>
    <t>Posibilidad de pérdida de acceso, o registro en los  servicios de la aplicación web o interinstitucional por fallas en el servicio de internet.</t>
  </si>
  <si>
    <t xml:space="preserve">No contar con el acceso al sitio web o servicio de aplicación web, por eventos o incidentes
</t>
  </si>
  <si>
    <t>Externo</t>
  </si>
  <si>
    <t>Posibilidad de pérdida de acceso al sitio web del tercero para consulta de información, debido a  fallas en los  servicios de la aplicación web o interinstitucional ocasionadas por  fallas en el servicio de internet o ciberataques.</t>
  </si>
  <si>
    <t>Posibilidad de afectacion de la disponibilidad del servicoi Web debido a fallas desde la generacion del servicio que dificultan el registro o consulta de la informacion institucional.</t>
  </si>
  <si>
    <t>Reprocesos, demora en la prestacion de algunos sercvicios y posibles incumplimientos normativos</t>
  </si>
  <si>
    <t>LEVE</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</si>
  <si>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-No hay interrupción de las operaciones de la entidad. 
-No se generan sanciones económicas o administrativas. 
-No se afecta la imagen institucional de forma significativa.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-Sin afectación de la disponibilidad.</t>
    </r>
  </si>
  <si>
    <t>BAJO</t>
  </si>
  <si>
    <r>
      <rPr>
        <b/>
        <sz val="10"/>
        <color theme="1"/>
        <rFont val="Arial"/>
        <family val="2"/>
      </rPr>
      <t>GTI-PR-012 CONTROL ACCESO SERVICIOS TI</t>
    </r>
    <r>
      <rPr>
        <sz val="10"/>
        <color theme="1"/>
        <rFont val="Arial"/>
        <family val="2"/>
      </rPr>
      <t xml:space="preserve">
1 - Solicitud Requerimiento de acceso
5 - Conceder permisos de navegación de aplicaciones y sistemas de información.
</t>
    </r>
  </si>
  <si>
    <t>Jefe Oficina de Sistemas de Información, Coordinador (a) Grupo de Contratos, Jefe Inmediato o Supervisor del contrato., Coordinador Grupo Desarrollo y Mantenimiento de Aplicaciones., Coordinador Grupo Ingeniería y Soporte Técnico, Personal Tercerizado</t>
  </si>
  <si>
    <t>GTI-PR-012 CONTROL ACCESO SERVICIOS TI</t>
  </si>
  <si>
    <t>Registro de Caso en la Herramienta de Mesa de Ayuda</t>
  </si>
  <si>
    <t>ACEPTAR EL RIESGO</t>
  </si>
  <si>
    <t>A.9.1.2 Política sobre el uso de los servicios de red   --&gt;   Control: Solo se debería permitir acceso de los usuarios a la red y a los servicios de red para los que hayan sido autorizados específicamente.</t>
  </si>
  <si>
    <t>11. Verificar el cumplimiento de los lineamientros definidos en la politica de seguridad y privacidad de la información,  en torno a los permisos de navegacion a los servicios Web interinstitucional y no interinstitucionales acorde  a las necesidades de los procesos.</t>
  </si>
  <si>
    <t xml:space="preserve">Pendiente de publicar en noviembre 2023 noticia sobre aplicación de políticas de segurida de la información. </t>
  </si>
  <si>
    <t>Equipos de computo sin placa de inventario</t>
  </si>
  <si>
    <t xml:space="preserve">Computadores utlizados para la gestión, conservación y custodia de la información, sin informacion adicionales de los mecanismos que se utilizan para proteger la disponibilidad de la información. </t>
  </si>
  <si>
    <t>Hardware</t>
  </si>
  <si>
    <t>No hay amenaza</t>
  </si>
  <si>
    <t>Documentación inadecuada del activo en el inventario de activos</t>
  </si>
  <si>
    <t>Afectación de la Confidencialidad e integridad  de la informacióm.</t>
  </si>
  <si>
    <t xml:space="preserve">No hay una adecuada identiifcacion de los equipos
No cuenta con placa de inventario
</t>
  </si>
  <si>
    <t>Posibilidad de afectacion de la confidencialidad e integridad de la información debido a una inadecuada identiifcación del equipo y responsable frente a una pérdida o extravio del equipo.</t>
  </si>
  <si>
    <t>No contar con un iventario de equipos de computo debidamente identiifcado.
No tener control sobre los equipos que no cuentan con una identiifcacion apropiada.
Pérdida de la memoria institucional.
Afectación de la confidencialidad y disponibilidad de la información.</t>
  </si>
  <si>
    <t>MODERADO</t>
  </si>
  <si>
    <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--Afectación moderada de la Confidencialidad e integridad de la información debido al interés particular de los empleados y terceros.. </t>
    </r>
  </si>
  <si>
    <r>
      <rPr>
        <b/>
        <sz val="10"/>
        <color theme="1"/>
        <rFont val="Arial"/>
        <family val="2"/>
      </rPr>
      <t>GR-PR-001 ADMINISTRACIÓN Y CONTROL DE BIENES DEVOLUTIVOS Y DE CONSUMO_v13</t>
    </r>
    <r>
      <rPr>
        <sz val="10"/>
        <color theme="1"/>
        <rFont val="Arial"/>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</si>
  <si>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t>Auxiliar administrativo</t>
  </si>
  <si>
    <t>GR-PR-001 ADMINISTRACIÓN Y CONTROL DE BIENES DEVOLUTIVOS Y DE CONSUMO_v13</t>
  </si>
  <si>
    <t>SASI*, Comprobante de Ingreso
SASI y Comprobante de Egreso Devolutivo o Consumo
Comprobante de traslado de bienes muebles entre cuentadantes. Comprobante de Egreso Devolutivo o Consumo Solicitud de elementos de consumo firmado por el solicitante
Informe mensual de Almacén y Actas Trimestrales de conciliación</t>
  </si>
  <si>
    <t>A.8.1.1 Inventario de activos   --&gt;   Control: Se deberían identificar los activos asociados con lainformación y las instalaciones de procesamiento de información, y se debería elaborar y mantener un inventario de estos activos.</t>
  </si>
  <si>
    <t>13. Fortalecer la estrategia para garantizar el diligenciamiento del instrumento de levantamiento de activos de información, a traves del uso y apropiacion del mismo y de esta manera poder tener información de calidad para el respectivo analisis y consolidacion de la informacion.</t>
  </si>
  <si>
    <t>Gestión de Artivos de Información - Capacitación Metodología Actualización Inventarios de Activos de Información y Caracterización de BD</t>
  </si>
  <si>
    <r>
      <t xml:space="preserve">GTI-PR-011 GESTIÓN DEL SUBSISTEMAS DE SEGURIDAD Y PRIVACIDAD DE LA INFORMACIÓN
</t>
    </r>
    <r>
      <rPr>
        <sz val="10"/>
        <color theme="1"/>
        <rFont val="Arial"/>
        <family val="2"/>
      </rPr>
      <t>3 - (V) Revisar la ejecución del PSPI.
8 - (H) Realizar valoración de riesgos BDP</t>
    </r>
  </si>
  <si>
    <t>efe Oficina de Sistemas de Información, Profesional Especializad</t>
  </si>
  <si>
    <t>GTI-PR-011 GESTIÓN DEL SUBSISTEMAS DE SEGURIDAD Y PRIVACIDAD DE LA INFORMACIÓN</t>
  </si>
  <si>
    <t xml:space="preserve">Plan de seguridad y privacidad de la información
GTI-DE-002  Manual de políticas de seguridad y privacidad de la informacion
GTI-DE-001 Guia sw Activos de Informacion
DE-FM-022 Matriz de Rirsgos
GTI-FM-015 Inventario Activos de Información
</t>
  </si>
  <si>
    <t>Computadores portátiles institucionales</t>
  </si>
  <si>
    <t xml:space="preserve">Computadores utlizados para la gestión, conservación y custodia de la información, sin informacion adicional de los mecanismos que se utilizan para proteger la disponibilidad de la información. </t>
  </si>
  <si>
    <t>Posibilidad de pérdida de equipo portátil  por ubicación fuera de las instalaciones del MinCIT
Error en el uso  de la conservación y custodia de la informacion</t>
  </si>
  <si>
    <t>No tener control sobre la ubicación física equipos fuera de las instalaciones del MinCIT
No contar con el mantenimiento programado y preventivo de los equipos de computo y/o portátiles.
Uso incorrecto del hardware</t>
  </si>
  <si>
    <t>Afectación de la disponibildad y la confidencilaidad  de la información.</t>
  </si>
  <si>
    <t>Inadecuada aplicación de los controles para gantarizar la disponibildad y confidencialidad de la informacion  por perdida, falla o mal uso del computador.</t>
  </si>
  <si>
    <t>Posibilidad de afectación de la disponibilidad  y la confidencialidad de la información por pérdida, daño o mal uso del computador.</t>
  </si>
  <si>
    <t>Pérdida de la memoria institucional.
Afectación de la confidencialidad y disponibilidad de la información.
Daño a la imagen de la entidad
Perjuicio de los intereses de la entidad (Demandas)
Posibilidad de obtener beneficio propio o de un particular frente a la irregularidad de una acto administrativo</t>
  </si>
  <si>
    <r>
      <t xml:space="preserve">RIESGO DE GESTIÓN  
CUANTITATIVA - ECONOMICA
</t>
    </r>
    <r>
      <rPr>
        <sz val="10"/>
        <color theme="1"/>
        <rFont val="Calibri"/>
        <family val="2"/>
        <scheme val="minor"/>
      </rPr>
      <t>- Pérdida de cobertura en la prestación de los servicios de la entidad ≥20%.
- Pago de indemnizaciones a terceros por acciones legales que pueden afectar el presupuesto total de la entidad en un valor ≥20%.</t>
    </r>
    <r>
      <rPr>
        <b/>
        <sz val="10"/>
        <color theme="1"/>
        <rFont val="Calibri"/>
        <family val="2"/>
        <scheme val="minor"/>
      </rPr>
      <t xml:space="preserve">
CUALITATIVA REPUTACIONAL
</t>
    </r>
    <r>
      <rPr>
        <sz val="10"/>
        <color theme="1"/>
        <rFont val="Calibri"/>
        <family val="2"/>
        <scheme val="minor"/>
      </rPr>
      <t>- Interrupción de las operaciones de la entidad por más de dos (2) días.
Imagen institucional afectada en el orden nacional o regional por incumplimientos en la prestación del servicio a los usuarios o ciudadanos</t>
    </r>
    <r>
      <rPr>
        <b/>
        <sz val="10"/>
        <color theme="1"/>
        <rFont val="Calibri"/>
        <family val="2"/>
        <scheme val="minor"/>
      </rPr>
      <t xml:space="preserve">.
RIESGO DE SEGURIDAD DE LA INFORMACIÓN
CUALITATIVA REPUTACIONAL  
</t>
    </r>
    <r>
      <rPr>
        <sz val="10"/>
        <color theme="1"/>
        <rFont val="Calibri"/>
        <family val="2"/>
        <scheme val="minor"/>
      </rPr>
      <t xml:space="preserve">Afectación grave de la disponibilidad y confidencialidad  de la información debido al interés particular de los empleados y terceros.
</t>
    </r>
  </si>
  <si>
    <t>14. Apropiar a los funcionarios y colaboradores sobre las buenas practivas de almacenamiento de información en repositorios propios del MinCIT y su control de accesos.</t>
  </si>
  <si>
    <t>GR-PR-001 ADMINISTRACIÓN Y CONTROL DE BIENES DEVOLUTIVOS Y DE CONSUMO_v14</t>
  </si>
  <si>
    <t>A.8.2.3 Manejo de activos   --&gt;   Control: Se deberían desarrollar e implementar procedimientos para el manejo de activos, de acuerdo con el esquema de clasificación de información adoptado por la organización.</t>
  </si>
  <si>
    <r>
      <rPr>
        <b/>
        <sz val="10"/>
        <color theme="1"/>
        <rFont val="Arial"/>
        <family val="2"/>
      </rPr>
      <t>GTI-PR-001 GESTION OPERATIVA DE TI</t>
    </r>
    <r>
      <rPr>
        <sz val="10"/>
        <color theme="1"/>
        <rFont val="Arial"/>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</si>
  <si>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t>Jefe Oficina de
Sistemas de
Información,
Profesional
Especializado</t>
  </si>
  <si>
    <t xml:space="preserve">Caso valorado en la
Herramienta Mesa de Ayuda
Caso Documentado
Herramienta Mesa de Ayuda
 </t>
  </si>
  <si>
    <t>A.11.2.1 Ubicación y protección de los equipos   --&gt;   Control: Los equipos deberían estar ubicados y protegidos para reducir los riesgos de amenazas y peligros del entorno, y las oportunidades para acceso no autorizado.</t>
  </si>
  <si>
    <t>15. Verificar los controles implementados para la protección de la información cuando lo equipos estan fuera de las instalaciones.</t>
  </si>
  <si>
    <t>A.11.2.4 Mantenimiento de equipos   --&gt;   Control: Los equipos se deberían mantener correctamente para asegurar su disponibilidad e integridad continuas.</t>
  </si>
  <si>
    <t>16. Veificar el cumplimiento del plan de mantenimiento de los equipos institcionales, para garantizar su disponibiildad y buen funcionamiento.</t>
  </si>
  <si>
    <t>Informe del Plan de Mantenimiento Preventivo 2023</t>
  </si>
  <si>
    <t>Oficina Sistemas de Información - GIST</t>
  </si>
  <si>
    <t xml:space="preserve">Ejecución del mantenimiento preventivo equipos de computo y dispositivos finales  </t>
  </si>
  <si>
    <t>A.11.2.8 Equipos de usuario desatendidos   --&gt;   Control: Los usuarios deberían asegurarse de que a los equipos desatendidos se les dé protección apropiada.</t>
  </si>
  <si>
    <t>14. Apropiar a los funcionarios y colaboradores sobre las buenas practivas de almacenamiento de información en repositorios propios del MinCIT y su control de accesos</t>
  </si>
  <si>
    <r>
      <rPr>
        <b/>
        <sz val="10"/>
        <color theme="1"/>
        <rFont val="Arial"/>
        <family val="2"/>
      </rPr>
      <t xml:space="preserve">GTI-PR-004 GESTIÓN DE INCIDENTES DE SEGURIDAD Y PRIVACIDAD DE LA INFORMACIÓN
</t>
    </r>
    <r>
      <rPr>
        <sz val="10"/>
        <color theme="1"/>
        <rFont val="Arial"/>
        <family val="2"/>
      </rPr>
      <t>2 - (H) Identificar y valorar el incidente de seguridad
Control GTI-R4
Control RC-12
4 (V) Realizar pruebas de aseguramiento
Control GTI-R4</t>
    </r>
  </si>
  <si>
    <t>9, Evaluar y gestionar los eventos o incidentes de segurifdad y privacidad de la información. relacionados con los equipos para garatizar su disponibildad.</t>
  </si>
  <si>
    <t>Computadores Portátiles  personales</t>
  </si>
  <si>
    <t xml:space="preserve">Computadores utlizados para la gestión, conservación y custodia de la información, sin informacion adicoinales de los mecanismos que se utilizan para proteger la disponibilidad de la información. </t>
  </si>
  <si>
    <t xml:space="preserve">Pérdida o daño de la información por gestion en equipos portátil no institucional.
</t>
  </si>
  <si>
    <t>Error en el uso  de la custodia y conservación de la informacion en equipos no institucionales</t>
  </si>
  <si>
    <t>Afectación de la disponibildad, confidencialidad e integridad  de la información.</t>
  </si>
  <si>
    <t>Todas las áreas</t>
  </si>
  <si>
    <t>Todos los supervisores de contratos</t>
  </si>
  <si>
    <t>Inadecuada aplicación de los controles para gantarizar la disponibildad, confidencialidad e integridad de la información del ministerio, que se gestiona en equipos portatils no institucionales.</t>
  </si>
  <si>
    <t>Posibilidad de afectación de la disponibilidad, confidencialidad e iintegridad  de la información gestionada en equipós personales no institucionales.</t>
  </si>
  <si>
    <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--Afectación moderada de la disponibilidad,coNfidencialidad e integridad de la información debido al interés particular de los empleados y terceros.. </t>
    </r>
  </si>
  <si>
    <t>7. Realizar la revisión periódica de control de acceso a los servicios (red y aplicaciones) institucionales.</t>
  </si>
  <si>
    <t>9. Evaluar y gestionar los eventos o incidentes de segurifdad y privacidad de la información. relacionados con los servicios habilitados para el acceso a la informacion institucional.</t>
  </si>
  <si>
    <r>
      <rPr>
        <b/>
        <sz val="10"/>
        <color theme="1"/>
        <rFont val="Arial"/>
        <family val="2"/>
      </rPr>
      <t xml:space="preserve">GD-PR-010 ORGANIZACIÓN DOCUMENTAL </t>
    </r>
    <r>
      <rPr>
        <sz val="10"/>
        <color theme="1"/>
        <rFont val="Arial"/>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</si>
  <si>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t>17. Verificar que la información que se accede a traves de equipos no corporativos, se almacene en los repositorios autorizados por el minsiterio.</t>
  </si>
  <si>
    <t xml:space="preserve"> </t>
  </si>
  <si>
    <t>Servidor de datos</t>
  </si>
  <si>
    <t>Servicios de almacenamiento en OnPremise, cuyo proposito es el de garanrtizar la disponibilidad de la información para los procesos del Ministerio que lo requieran.</t>
  </si>
  <si>
    <t xml:space="preserve">Posibilidad de pérdida de acceso, al servidor de datos por fallas en el servicio de red.
No contar con el acceso al servidor de archivos por eventos o incidentes
</t>
  </si>
  <si>
    <t>Afectación de la disponibildad de la información por no tener acceso a la información gestionada en los repositorios institucioanles.</t>
  </si>
  <si>
    <t>GESTIÓN TECNOLOGÍAS DE LA INFORMACIÓN TI</t>
  </si>
  <si>
    <t>Inadecuada aplicación de los controles  de acceso al servidor de Datos que afectan la disponibilidad  e integridad de la información.
Ausencia de backups que permitan restaurar la información para garantizar la continuduidad del servcio y la  disponibildad de la informacion
Fallas en el servidor debido a falta de actualizaciones  (obsolescencia tecnologica) que afectan la integridad y coinfidencialidad de la informacion.</t>
  </si>
  <si>
    <t>Posibilidad de comprometer la disponibilidad de la información institucional debido a fallas técnicas y operativas en el proceso.</t>
  </si>
  <si>
    <t>Posibilidad de obtener beneficio propio o de un particular frente a la irregularidad de una acto administrativo
Afrectación en la prestación oportuna y eficazmente a las solicitudes que presentan las partes interesadas de la entidad. 
Reprocesos en la gestión 
Dificultad en el acceso a la información por indisponibilidad de la información</t>
  </si>
  <si>
    <r>
      <t xml:space="preserve">RIESGO DE GESTIÓN  
CUALITATIVA REPUTACIONAL
</t>
    </r>
    <r>
      <rPr>
        <sz val="10"/>
        <color theme="1"/>
        <rFont val="Calibri"/>
        <family val="2"/>
        <scheme val="minor"/>
      </rPr>
      <t>-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10"/>
        <color theme="1"/>
        <rFont val="Calibri"/>
        <family val="2"/>
        <scheme val="minor"/>
      </rPr>
      <t xml:space="preserve">
RIESGO DE SEGURIDAD DE LA INFORMACIÓN
CUALITATIVA REPUTACIONAL  
</t>
    </r>
    <r>
      <rPr>
        <sz val="10"/>
        <color theme="1"/>
        <rFont val="Calibri"/>
        <family val="2"/>
        <scheme val="minor"/>
      </rPr>
      <t xml:space="preserve">--Afectación moderada de la disponibilidad,confidencialidad e integridad de la información debido al interés particular de los empleados y terceros.. </t>
    </r>
  </si>
  <si>
    <t>7. Realizar la revisión periódica de control de acceso a los repositorios institucionales (Servidor de Datos)</t>
  </si>
  <si>
    <t>GTI-PR-001 Gestión Operativa de TI</t>
  </si>
  <si>
    <t>A.12.3.1 Respaldo de información   --&gt;   Control: Se deberían hacer copias de respaldo de la información, del software e imágenes de los sistemas, y ponerlas a prueba regularmente de acuerdo con una política de copias de respaldo aceptada.</t>
  </si>
  <si>
    <t>18. Realizar copias de seguridad y pruebas de restauración del servidor de Datos, para asegurar que cumplan con los requisitos de los planes de continuidad de negocio.</t>
  </si>
  <si>
    <t>Reportes de Copias de Seguridad de Servidores de Aplciaciones y BDs</t>
  </si>
  <si>
    <t>Oficina Sistemas de Información 
- Infraestructura</t>
  </si>
  <si>
    <t xml:space="preserve">ANS Contrato GC377-2019
</t>
  </si>
  <si>
    <r>
      <t xml:space="preserve">GTI-PR-009 AESORIA Y ASISTENCIA TECNICA EN MATERIA INFORMATICA
</t>
    </r>
    <r>
      <rPr>
        <sz val="10"/>
        <color theme="1"/>
        <rFont val="Arial"/>
        <family val="2"/>
      </rPr>
      <t>4- H) Analizar y diagnosticar. 
Control R6
12-V) Implementar la tecnología
adquirida (Hardware-Software). 
Control R7</t>
    </r>
    <r>
      <rPr>
        <b/>
        <sz val="10"/>
        <color theme="1"/>
        <rFont val="Arial"/>
        <family val="2"/>
      </rPr>
      <t xml:space="preserve">
</t>
    </r>
  </si>
  <si>
    <t>A.12.1.3 Gestión de capacidad   --&gt;   Control: Para asegurar el desempeño requerido del sistema se debería hacer seguimiento al uso de los recursos, hacer los ajustes, y hacer proyecciones de los requisitos sobre la capacidad futura.</t>
  </si>
  <si>
    <t>19. Verificar que las capacidades del servidor,  sean acordes con los requisitos tecnológicos  para su buen funcionamiento, teniendo en cuenta que para capacidades futuras se evalúe  tendencias actuales y proyectadas, así como capacidades de procesamiento y almacenamiento de información.</t>
  </si>
  <si>
    <t>9, Evaluar y gestionar los eventos o incidentes de seguridad y privacidad de la información. relacionados con el acceso a los repositorios autorizados por la entidad para garantizar su disponibilidad.</t>
  </si>
  <si>
    <r>
      <rPr>
        <b/>
        <sz val="10"/>
        <color theme="1"/>
        <rFont val="Arial"/>
        <family val="2"/>
      </rPr>
      <t>GTI-PR-005 GESTIÓN DE CAMBIOS DE TECNOLOGIAS DE LA INFORMACIÓN</t>
    </r>
    <r>
      <rPr>
        <sz val="10"/>
        <color theme="1"/>
        <rFont val="Arial"/>
        <family val="2"/>
      </rPr>
      <t xml:space="preserve">
2 (P) Evaluar el impacto del Cambio - 
Control  RC-12
3 - (V) Validar el Cambio
Control GTI-R4
4 - (H) Implementar el cambio
Control GTI-R4
</t>
    </r>
  </si>
  <si>
    <t>10. Realizar seguimiento a los cambios aplicados y que puedan afectar el servidor de Datos para garantizar su disponibilidad.</t>
  </si>
  <si>
    <t>Inventario de discos duros sin identificar (Con backups de información institucional)</t>
  </si>
  <si>
    <t>Discos duros con información de (Backup Plan Vallejo, Backup Prácticas Comerciales, Backup Dumping y Subvenciones)</t>
  </si>
  <si>
    <t>Pérdida o daño del dispositivo</t>
  </si>
  <si>
    <t>Inadecuada custodia o conservación del Disco Duro</t>
  </si>
  <si>
    <t>Perdida de la información confidencial por daño o por robo</t>
  </si>
  <si>
    <t>Subdirección de Prácticas Comerciales, Grupo Dumping y Subvenciones, Grupo Salvaguardias, Aranceles y Comercio Exterior</t>
  </si>
  <si>
    <t>No tener claro el control para garantizar la protección del activo.
Condiciones ambientales no apropiadas para el almacenamiento  del disco duro.
Golpes o exposición a cargas electromagnéticas que puedan borrar la información.</t>
  </si>
  <si>
    <t>Posibilidad de afectación de la disponibilidad e integridad de la información (Backup Plan Vallejo, Backup Prácticas Comerciales, Backup Dumping y Subvenciones) debido a fallas en la manipulación y custodia del activo por no estar almacenada en los repositorios oficiales del ministerio</t>
  </si>
  <si>
    <t xml:space="preserve">
Daño a la imagen de la entidad
Perjuicio de los intereses de la entidad (Demandas)
Posibilidad de obtener beneficio propio o de un particular frente a la irregularidad de una acto administrativo
Afectación en la prestación oportuna y eficazmente a las solicitudes que presentan las partes interesadas de la entidad. 
Reprocesos en la gestión 
Dificultad en el acceso a la información por indisponibilidad de la información</t>
  </si>
  <si>
    <r>
      <t xml:space="preserve">RIESGO DE GESTIÓN  
CUALITATIVA REPUTACIONAL
</t>
    </r>
    <r>
      <rPr>
        <sz val="10"/>
        <color theme="1"/>
        <rFont val="Arial"/>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10"/>
        <color theme="1"/>
        <rFont val="Arial"/>
        <family val="2"/>
      </rPr>
      <t xml:space="preserve">
RIESGO DE SEGURIDAD DE LA INFORMACIÓN
CUALITATIVA REPUTACIONAL  
</t>
    </r>
    <r>
      <rPr>
        <sz val="10"/>
        <color theme="1"/>
        <rFont val="Arial"/>
        <family val="2"/>
      </rPr>
      <t>Afectación moderada de la disponibilidad e  integridad  de la información debido al interés particular de los empleados y terceros.</t>
    </r>
  </si>
  <si>
    <r>
      <rPr>
        <b/>
        <sz val="10"/>
        <color theme="1"/>
        <rFont val="Arial"/>
        <family val="2"/>
      </rPr>
      <t>GR-PR-001 ADMINISTRACIÓN Y CONTROL DE BIENES DEVOLUTIVOS Y DE CONSUMO_v13</t>
    </r>
    <r>
      <rPr>
        <sz val="10"/>
        <color theme="1"/>
        <rFont val="Arial"/>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</si>
  <si>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t>14. Apropiar a los funcionarios y colaboradores sobre las buenas prácticas de almacenamiento de información en repositorios propios del MinCIT y su control de accesos.</t>
  </si>
  <si>
    <t>9. Evaluar y gestionar los eventos o incidentes de seguridad y privacidad de la información. relacionados con el acceso a los repositorios autorizados por la entidad para garantizar su disponibilidad.</t>
  </si>
  <si>
    <t>Discos duros del CTCP - del Consejo Técnico de la Contaduría Pública</t>
  </si>
  <si>
    <t xml:space="preserve">Discos duros que contienen información relacionada con CTCP,  VDEDRCTCP01  Proyectos normativos  
 VDEDRCTCP02  Expedientes de conceptos técnicos contables 
 VDEDRCTCP05  Orientaciones Técnicas y Pedagógicas 
</t>
  </si>
  <si>
    <t>Viceministerio de Comercio Exterior</t>
  </si>
  <si>
    <t>Consejo Técnico de la Contaduría Pública</t>
  </si>
  <si>
    <t>Posibilidad de afectación de la disponibilidad e integridad de la información  del CTCP - del Consejo Técnico de la Contaduría Pública debido a fallas en la manipulación y custodia del activo por no estar almacenada en los repositorios oficiales del ministerio</t>
  </si>
  <si>
    <t>Medios De Almacenamiento
(DD, USB, CD´s)</t>
  </si>
  <si>
    <t>Memoria USB personal, 
Activo del Consejo Superior de Comercio Exterior, utilizado como medio de respaldo de la información.</t>
  </si>
  <si>
    <t xml:space="preserve">Posibilidad de extravió, pérdida, deterioro o daño del medio de almacenamiento </t>
  </si>
  <si>
    <t xml:space="preserve">Inadecuada custodia o conservación del DD, USB o CD´s. </t>
  </si>
  <si>
    <t>Posibilidad de afectación de la disponibilidad e integridad de la información   del Consejo Superior de Comercio Exterior  debido a fallas en la manipulación y custodia del activo por no estar almacenada en los repositorios oficiales del ministerio</t>
  </si>
  <si>
    <t>Daño a la imagen de la entidad
Perjuicio de los intereses de la entidad (Demandas)
Posibilidad de obtener beneficio propio o de un particular frente a la irregularidad de una acto administrativo
Afectación en la prestación oportuna y eficazmente a las solicitudes que presentan las partes interesadas de la entidad. 
Reprocesos en la gestión 
Dificultad en el acceso a la información por indisponibilidad de la información</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</si>
  <si>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Afectación moderada de la disponibilidad e  integridad  de la información debido al interés particular de los empleados y terceros.</t>
    </r>
  </si>
  <si>
    <t>DMOAJ11</t>
  </si>
  <si>
    <t>USB Procesos Judiciales</t>
  </si>
  <si>
    <t>Dispositivo USB  de backup, este dispositivo es personal NO es del Ministerio sin embargo se almacena y se transporta información Clasificada en esta USB.</t>
  </si>
  <si>
    <t>Posibilidad de afectación de la disponibilidad e integridad de la información  de los procesos judiciales  debido a fallas en la manipulación y custodia del activo por no estar almacenada en los repositorios oficiales del ministerio</t>
  </si>
  <si>
    <t xml:space="preserve">Dispositivos de Firma Electrónica – USB o TOKEN </t>
  </si>
  <si>
    <t>correspondientes a tokens y/o Firmas Digitales asignadas al grupo de control Interno, al Grupo VUCE de la Subdirección de Diseño y Administración de Operaciones y al grupo de tesorería para autenticación a SIIF nación, Sim Card Claro para conexión a internet.</t>
  </si>
  <si>
    <t xml:space="preserve">Posibilidad de extravió, pérdida, deterioro o daño del dispositivo </t>
  </si>
  <si>
    <t>Falta de control en la custodia del dispositivo.</t>
  </si>
  <si>
    <t>Afectación de la disponibilidad de la información.</t>
  </si>
  <si>
    <t xml:space="preserve">Desconocimiento del proceso general a nivel de la  disposición final  de los dispositivos de Firma Electrónica – USB o TOKEN </t>
  </si>
  <si>
    <t>Posibilidad de afectación de la disponibilidad de la información   debido a fallas en la manipulación y custodia correspondientes a tokens y/o Firmas Digitales asignadas al grupo de control Interno, al Grupo VUCE de la Subdirección de Diseño y Administración de Operaciones y al grupo de tesorería para autenticación a SIIF nación, Sim Card Claro para conexión a internet.</t>
  </si>
  <si>
    <t>A.8.1.4 Devolución de activos   --&gt;   Control: Todos los empleados y usuarios de partes externas deberían devolver todos los activos de la organización que se encuentren a su cargo, al terminar su empleo, contrato o acuerdo.</t>
  </si>
  <si>
    <t>20. Apropiar a los funcionarios y colaboradores sobre las buenas practicas de uso de los TOKENS de acceso a aplicativos interinstitucionales.</t>
  </si>
  <si>
    <t>Pendiente publicar noticia uso adecuado de activos de información</t>
  </si>
  <si>
    <t>21. Evaluar y gestionar los eventos o incidentes de seguridad y privacidad de la información relacionados con el uso de los TOKENS de acceso a aplicativos interinstitucionales.</t>
  </si>
  <si>
    <t>DIES07</t>
  </si>
  <si>
    <t>Nubes Públicas
Base de contactos de Empresarios
(DropBox)</t>
  </si>
  <si>
    <t>Matriz con los datos de empresas del sector privado, esta se alimenta a medida que han ido llegando los oficios; cuenta con Nit, nombre de empresa y dirección. Además de los datos del representante legal:nombre, cédula, teléfono de contacto</t>
  </si>
  <si>
    <t>Servicios</t>
  </si>
  <si>
    <t>Disposición de información institucional en medios de almacenamiento no autorizados.</t>
  </si>
  <si>
    <t xml:space="preserve">
Error en el uso de medios de almacenamiento  y Divulgación de información.
Inadecuada custodia o conservación de la información</t>
  </si>
  <si>
    <t xml:space="preserve">Perdida y/o divulgación de información confidencial </t>
  </si>
  <si>
    <t>Despacho del Viceministro</t>
  </si>
  <si>
    <t xml:space="preserve">La información en formato digital no se esta almacenando en los repositorios  autorizados.
Desconociento de los lineamientos definidos por el ministerio en relación con documento electrónico.
Desconocimiento de la política de seguridad y privacidad de la información </t>
  </si>
  <si>
    <t xml:space="preserve">
Posibilidad de afectación de la disponibilidad y la confidencialidad de la información de la Base de datos  de contactos de Empresarios debido a fallas en la manipulación y custodia del activo por no estar almacenada en los repositorios oficiales del ministerio</t>
  </si>
  <si>
    <t>MUY BAJA</t>
  </si>
  <si>
    <r>
      <rPr>
        <b/>
        <sz val="10"/>
        <color theme="1"/>
        <rFont val="Arial"/>
        <family val="2"/>
      </rPr>
      <t xml:space="preserve">RIESGO DE GESTIÓN  </t>
    </r>
    <r>
      <rPr>
        <sz val="10"/>
        <color theme="1"/>
        <rFont val="Arial"/>
        <family val="2"/>
      </rPr>
      <t xml:space="preserve">
</t>
    </r>
    <r>
      <rPr>
        <u/>
        <sz val="10"/>
        <color theme="1"/>
        <rFont val="Arial"/>
        <family val="2"/>
      </rPr>
      <t>CUANTITATIVA - ECONOMICA</t>
    </r>
    <r>
      <rPr>
        <sz val="10"/>
        <color theme="1"/>
        <rFont val="Arial"/>
        <family val="2"/>
      </rPr>
      <t xml:space="preserve">
- Pago de indemnizaciones a terceros por acciones legales que pueden afectar el presupuesto total de la entidad en un valor ≥20%.
</t>
    </r>
    <r>
      <rPr>
        <u/>
        <sz val="10"/>
        <color theme="1"/>
        <rFont val="Arial"/>
        <family val="2"/>
      </rPr>
      <t>CUALITATIVA REPUTACIONAL</t>
    </r>
    <r>
      <rPr>
        <sz val="10"/>
        <color theme="1"/>
        <rFont val="Arial"/>
        <family val="2"/>
      </rPr>
      <t xml:space="preserve">
Sanción por parte del ente de control u otro ente regulador.
</t>
    </r>
    <r>
      <rPr>
        <b/>
        <sz val="10"/>
        <color theme="1"/>
        <rFont val="Arial"/>
        <family val="2"/>
      </rPr>
      <t>RIESGO DE SEGURIDAD DE LA INFORMACIÓN</t>
    </r>
    <r>
      <rPr>
        <sz val="10"/>
        <color theme="1"/>
        <rFont val="Arial"/>
        <family val="2"/>
      </rPr>
      <t xml:space="preserve">
</t>
    </r>
    <r>
      <rPr>
        <u/>
        <sz val="10"/>
        <color theme="1"/>
        <rFont val="Arial"/>
        <family val="2"/>
      </rPr>
      <t xml:space="preserve">CUALITATIVA REPUTACIONAL  </t>
    </r>
    <r>
      <rPr>
        <sz val="10"/>
        <color theme="1"/>
        <rFont val="Arial"/>
        <family val="2"/>
      </rPr>
      <t xml:space="preserve">
Afectación grave de la disponibilidad y la confidencialidad de la información debido al interés particular de los empleados y terceros.
</t>
    </r>
  </si>
  <si>
    <t>Jefe Oficina de Sistemas de Información, Profesional Especializad</t>
  </si>
  <si>
    <t>Plan de seguridad y privacidad de la información
GTI-DE-002  Manual de políticas de seguridad y privacidad de la información
GTI-DE-001 Guía de Activos de Información
DE-FM-022 Matriz de Riesgos
GTI-FM-015 Inventario Activos de Información</t>
  </si>
  <si>
    <t>4. Establecer el  nivel de clasificación de la información de acuerdo a su confidencialidad para las actas de conciliacion y su nivel de protección documental.</t>
  </si>
  <si>
    <t>A.12.4.1 Registro de eventos   --&gt;   Control: Se deberían elaborar, conservar y revisar regularmente los registros acerca de actividades del usuario, excepciones, fallas y eventos de seguridad de la información.</t>
  </si>
  <si>
    <t>22. Revisar los registros de eventos  que generen alertas de transferencia de información a repositorios diferentes a los institucionales.</t>
  </si>
  <si>
    <t>9. Evaluar y gestionar los eventos o incidentes de seguridad y privacidad de la información relacionados con transferencia de información a repositorios diferentes a los institucionales.</t>
  </si>
  <si>
    <t>Directorio Compartido
(Portátiles)</t>
  </si>
  <si>
    <t>Computadores  portátiles que sirven como repositorio de información.</t>
  </si>
  <si>
    <t xml:space="preserve">
Acceso no autorizado de personal externo 
</t>
  </si>
  <si>
    <t xml:space="preserve">Posibilidad de pérdida de acceso al directorio compartido por fallas en el servicio de red.
</t>
  </si>
  <si>
    <t>Afectación de la disponibilidad de la información por no tener acceso a la información gestionada en los repositorios institucionales.</t>
  </si>
  <si>
    <t>Todas las dependencias</t>
  </si>
  <si>
    <t>Inadecuada aplicación de los controles  de acceso al directorio compartido que afectan la disponibilidad  e integridad de la información.
Ausencia de backups que permitan restaurar la información para garantizar la continuidad del servicio y la  disponibilidad de la información
Fallas en los equipos debido a falta de actualizaciones y/o mantenimiento  (obsolescencia tecnológica) que afectan la integridad y confidencialidad de la información.</t>
  </si>
  <si>
    <t xml:space="preserve">RIESGO DE GESTIÓN  
CUANTITATIVA - ECONOMICA
- Pago de indemnizaciones a terceros por acciones legales que pueden afectar el presupuesto total de la entidad en un valor ≥20%.
CUALITATIVA REPUTACIONAL
Sanción por parte del ente de control u otro ente regulador.
RIESGO DE SEGURIDAD DE LA INFORMACIÓN
CUALITATIVA REPUTACIONAL  
Afectación grave de la disponibilidad y la confidencialidad de la información debido al interés particular de los empleados y terceros.
</t>
  </si>
  <si>
    <t xml:space="preserve">SASI*, Comprobante de Ingreso
SASI y Comprobante de Egreso Devolutivo o Consumo
Comprobante de traslado de bienes muebles entre cuentadantes. Comprobante de Egreso Devolutivo o Consumo Solicitud de elementos de consumo firmado por el solicitante
Informe mensual de Almacén y Actas Trimestrales de conciliación
</t>
  </si>
  <si>
    <t>Herramienta Mesa de Ayuda y Reporte</t>
  </si>
  <si>
    <t>7. Realizar la revisión periódica de control de acceso a los recursos institucionales compartidos.</t>
  </si>
  <si>
    <t>23. Guardar la información en el OneDrive (Para información asociada al perfil de usuario asignado) y/o en el SharePoint (Cuando es información de equipos de trabajo o áreas).</t>
  </si>
  <si>
    <t>Inform de uso de almacenamiento en Sitios SharePoint</t>
  </si>
  <si>
    <t>Monitoreo de almacenamiento SharePoint de Office 365.</t>
  </si>
  <si>
    <t>Correo Electrónico</t>
  </si>
  <si>
    <t>servicio que permite el intercambio de mensajes a través de sistemas de comunicación electrónicos.</t>
  </si>
  <si>
    <t>Ejecución de archivos maliciosos adjuntos al correo</t>
  </si>
  <si>
    <t xml:space="preserve">
Eliminación de información  sin autorización por parte de funcionarios de la entidad.
Daño en el archivo PST</t>
  </si>
  <si>
    <t>Disponibilidad de la información por fallas en el servicio.</t>
  </si>
  <si>
    <t>Inadecuada configuración de políticas de seguridad para el servicio de correo.
Uso del servicio de correo como medio de almacenamiento.</t>
  </si>
  <si>
    <t>Posibilidad de comprometer la disponibilidad y confidencialidad de la información institucional debido a fallas técnicas y operativas en el proceso.</t>
  </si>
  <si>
    <r>
      <rPr>
        <b/>
        <sz val="10"/>
        <color theme="1"/>
        <rFont val="Arial"/>
        <family val="2"/>
      </rPr>
      <t xml:space="preserve">RIESGO DE GESTIÓN  </t>
    </r>
    <r>
      <rPr>
        <sz val="10"/>
        <color theme="1"/>
        <rFont val="Arial"/>
        <family val="2"/>
      </rPr>
      <t xml:space="preserve">
</t>
    </r>
    <r>
      <rPr>
        <u/>
        <sz val="10"/>
        <color theme="1"/>
        <rFont val="Arial"/>
        <family val="2"/>
      </rPr>
      <t>CUANTITATIVA - ECONOMICA</t>
    </r>
    <r>
      <rPr>
        <sz val="10"/>
        <color theme="1"/>
        <rFont val="Arial"/>
        <family val="2"/>
      </rPr>
      <t xml:space="preserve">
- Pérdida de cobertura en la prestación de los servicios de la entidad ≥20%.
</t>
    </r>
    <r>
      <rPr>
        <u/>
        <sz val="10"/>
        <color theme="1"/>
        <rFont val="Arial"/>
        <family val="2"/>
      </rPr>
      <t>CUALITATIVA REPUTACIONAL</t>
    </r>
    <r>
      <rPr>
        <sz val="10"/>
        <color theme="1"/>
        <rFont val="Arial"/>
        <family val="2"/>
      </rPr>
      <t xml:space="preserve">
Pérdida de información crítica que puede ser recuperada de forma parcial o incompleta.
</t>
    </r>
    <r>
      <rPr>
        <b/>
        <sz val="10"/>
        <color theme="1"/>
        <rFont val="Arial"/>
        <family val="2"/>
      </rPr>
      <t>RIESGO DE SEGURIDAD DE LA INFORMACIÓN</t>
    </r>
    <r>
      <rPr>
        <sz val="10"/>
        <color theme="1"/>
        <rFont val="Arial"/>
        <family val="2"/>
      </rPr>
      <t xml:space="preserve">
</t>
    </r>
    <r>
      <rPr>
        <u/>
        <sz val="10"/>
        <color theme="1"/>
        <rFont val="Arial"/>
        <family val="2"/>
      </rPr>
      <t>CUANTITATIVA - ECONOMICA</t>
    </r>
    <r>
      <rPr>
        <sz val="10"/>
        <color theme="1"/>
        <rFont val="Arial"/>
        <family val="2"/>
      </rPr>
      <t xml:space="preserve">
-Afectación en un valor igual o mayor al 20% e inferior al 50% del presupuesto anual de seguridad digital.
</t>
    </r>
    <r>
      <rPr>
        <u/>
        <sz val="10"/>
        <color theme="1"/>
        <rFont val="Arial"/>
        <family val="2"/>
      </rPr>
      <t xml:space="preserve">CUALITATIVA REPUTACIONAL  </t>
    </r>
    <r>
      <rPr>
        <sz val="10"/>
        <color theme="1"/>
        <rFont val="Arial"/>
        <family val="2"/>
      </rPr>
      <t xml:space="preserve">
Afectación grave de la disponibilidad y confidencialidad  de la información debido al interés particular de los empleados y terceros.</t>
    </r>
  </si>
  <si>
    <t>A.12.2 Protección contra códigos maliciosos   --&gt;   Objetivo: Asegurarse de que la información y las instalaciones de procesamiento de información estén protegidas contra códigos maliciosos.</t>
  </si>
  <si>
    <t>24. Verificar con el Grupo de Ingeniería y soporte técnico el nivel de actualización de la solución antivirus y antimalware para correo electrónico.</t>
  </si>
  <si>
    <t>Consola Administración ESET EndPoint, 957 (activos), 272 (deshabilitados). Se cuenta con 1200 licencias para equipos</t>
  </si>
  <si>
    <t>Oficina Sistemas de Información 
GIST</t>
  </si>
  <si>
    <t>Consola Administración ESET EndPoint. Se cuenta con 1200 licencias para equipos.</t>
  </si>
  <si>
    <t xml:space="preserve">Plan de seguridad y privacidad de la información
GTI-DE-002  Manual de políticas de seguridad y privacidad de la información
GTI-DE-001 Guía sw Activos de Información
DE-FM-022 Matriz de Riesgos
GTI-FM-015 Inventario Activos de Información
</t>
  </si>
  <si>
    <t>4. Establecer el  nivel de clasificación de la información de acuerdo a su  criticidad y definir el medio de conservación idóneo, teniendo en cuenta que el correo no es un medio para almacenar información.</t>
  </si>
  <si>
    <t>9, Evaluar y gestionar los eventos o incidentes de seguridad y privacidad de la información relacionados correos maliciosos que llegan a las cuentas de correo institucionales.</t>
  </si>
  <si>
    <t>10. Realizar seguimiento a los cambios aplicados al servicio de correo  electrónico  para garantizar su disponibilidad.</t>
  </si>
  <si>
    <t>Recurso humano</t>
  </si>
  <si>
    <t>Activos de información tipo personas a los cuales no se pudo identificar los recursos y/o servicios tecnológicos que usan para la transformación y gestión de la información.</t>
  </si>
  <si>
    <t>Personas</t>
  </si>
  <si>
    <t xml:space="preserve">Ausencia de personal
</t>
  </si>
  <si>
    <t xml:space="preserve">Perdida de la memoria institucional
</t>
  </si>
  <si>
    <t>Pérdida de disponibilidad de los activos de información</t>
  </si>
  <si>
    <t>Jefes de oficinas
Supervisores de contrato</t>
  </si>
  <si>
    <t>Demoras en la contratación
Alta rotación de personal (Contratistas)
No se cumple con los lineamientos de seguridad definidos por la entidad, respecto a la  conservación de la información.</t>
  </si>
  <si>
    <t>Posibilidad de comprometer la disponibilidad   de la información institucional debido a fallas  operativas en el proceso.</t>
  </si>
  <si>
    <r>
      <rPr>
        <b/>
        <sz val="10"/>
        <color theme="1"/>
        <rFont val="Arial"/>
        <family val="2"/>
      </rPr>
      <t>TH-PR-001  VINVULACION Y RETIRO</t>
    </r>
    <r>
      <rPr>
        <sz val="10"/>
        <color theme="1"/>
        <rFont val="Arial"/>
        <family val="2"/>
      </rPr>
      <t xml:space="preserve">
6-  (V) Verificar la correlación de las vacantes reportadas con la base de datos de la planta de personal
Control TH-R3
 12-19 - 32 -(V) Verificar el cumplimiento de los requisitos académicos y la experiencia laboral requerida para desempeñar el cargo
Control TH-R3
15 - 23 - 34 - 39 - 44 -(V) Verificar el cumplimiento de la normatividad vigente en la vinculación y retiro del talento humano
Control TH-R3
42 - 53 - (V) Verificar el listado de cumplimiento de los documentos requeridos
Control  TH-R3 y Control RC-20
</t>
    </r>
  </si>
  <si>
    <t xml:space="preserve">Profesional(es)
Profesional(es), Coordinador(a) Grupo Talento Humano
</t>
  </si>
  <si>
    <t>GTH-PR-001  VINVULACION Y RETIRO</t>
  </si>
  <si>
    <t>Listado de vacantes definitivas
FORMATO TH-FM-076 - ESTUDIO DE REQUISITOS PARA NOMBRAMIENTO
Evidencia de revisión
Formatos relacionados</t>
  </si>
  <si>
    <t>A.7.3.1 Terminación o cambio de responsabilidades de empleo   --&gt;   Control: Las responsabilidades y los deberes de seguridad de la información que permanecen validos después de la terminación o cambio de contrato se deberían definir, comunicar al empleado o contratista y se deberían hacer cumplir.</t>
  </si>
  <si>
    <t>25. Con el grupo de ingeniería y soporte técnico hacer la revisión de los colaboradores que se retiran del ministerio con el fin de terminar la transferencia de activos</t>
  </si>
  <si>
    <t>Reporte de Cuentas Office 365 deshabilitadas de usuarios.</t>
  </si>
  <si>
    <t>Monitoreo de cuentas de usuario en consola Office 365.</t>
  </si>
  <si>
    <t xml:space="preserve">Plan de seguridad y privacidad de la información
GTI-DE-002  Manual de políticas de seguridad y privacidad de la información
GTI-DE-001 Guía de Activos de Información
DE-FM-022 Matriz de Riesgos 
GTI-FM-015 Inventario Activos de Información
</t>
  </si>
  <si>
    <t>26. Verificar que todos los empleados y usuarios de partes externas deberían devolver todos los activos de la organización que se encuentren a su cargo, al terminar su empleo, contrato o acuerdo.</t>
  </si>
  <si>
    <t>Instalaciones Físicas
Los activos relacionados con Infraestructura SG-GADT24 - Bodega de Restrepo, SG-GADT25 - Bodega Palma Real y SG-GADT26 - Centro del pensamiento</t>
  </si>
  <si>
    <t>Corresponden a  instalaciones físicas dispuestas para la conservación de información del área Grupo Administrativa de la Secretaría General.</t>
  </si>
  <si>
    <t>Infraestructura</t>
  </si>
  <si>
    <t xml:space="preserve">Posibilidad de extravío, pérdida o daño de la información, bienes (muebles y equipos) por agente externo (Humano o ambiental). </t>
  </si>
  <si>
    <t>No tener acceso a la información física y digital  en las instalaciones del ministerio.</t>
  </si>
  <si>
    <t xml:space="preserve">Gestión Administrativa </t>
  </si>
  <si>
    <t>Coordinador Grupo Administrativa</t>
  </si>
  <si>
    <t xml:space="preserve">Posibilidad de extravío,  pérdida o daño de la información, bienes (muebles y equipos)  por agente externo (Humano o ambiental). </t>
  </si>
  <si>
    <t xml:space="preserve">Posibilidad de comprometer la disponibilidad de la información institucional debido a no terne acceso a las instalaciones </t>
  </si>
  <si>
    <t>Pérdida de la memoria institucional.
Afectación de la seguridad de la Infraestructura física y tecnológica del ministerio.
Afectación de servicios críticos del ministerio.</t>
  </si>
  <si>
    <t>MENOR</t>
  </si>
  <si>
    <r>
      <t xml:space="preserve">RIESGO DE GESTIÓN  </t>
    </r>
    <r>
      <rPr>
        <sz val="10"/>
        <color theme="1"/>
        <rFont val="Arial"/>
        <family val="2"/>
      </rPr>
      <t xml:space="preserve">
</t>
    </r>
    <r>
      <rPr>
        <u/>
        <sz val="10"/>
        <color theme="1"/>
        <rFont val="Arial"/>
        <family val="2"/>
      </rPr>
      <t>CUALITATIVA REPUTACIONAL</t>
    </r>
    <r>
      <rPr>
        <sz val="10"/>
        <color theme="1"/>
        <rFont val="Arial"/>
        <family val="2"/>
      </rPr>
      <t xml:space="preserve">
-Interrupción de las operaciones de la entidad por algunas horas. 
-Imagen institucional afectada localmente por retrasos en la prestación del servicio a los usuarios o ciudadanos. 
</t>
    </r>
    <r>
      <rPr>
        <b/>
        <sz val="10"/>
        <color theme="1"/>
        <rFont val="Arial"/>
        <family val="2"/>
      </rPr>
      <t>RIESGO DE SEGURIDAD DE LA INFORMACIÓN</t>
    </r>
    <r>
      <rPr>
        <sz val="10"/>
        <color theme="1"/>
        <rFont val="Arial"/>
        <family val="2"/>
      </rPr>
      <t xml:space="preserve">
</t>
    </r>
    <r>
      <rPr>
        <u/>
        <sz val="10"/>
        <color theme="1"/>
        <rFont val="Arial"/>
        <family val="2"/>
      </rPr>
      <t xml:space="preserve">CUALITATIVA REPUTACIONAL  </t>
    </r>
    <r>
      <rPr>
        <sz val="10"/>
        <color theme="1"/>
        <rFont val="Arial"/>
        <family val="2"/>
      </rPr>
      <t xml:space="preserve">
-Afectación leve de la disponibilidad. </t>
    </r>
  </si>
  <si>
    <t>GR-PR-003 ADMINISTRACIÓN DE SERVICIOS GENERALES.
5 - Realizar inspección de verificación (V)
Control GR-R1
Control GR-R2</t>
  </si>
  <si>
    <t>Auxiliar de servicios generales, Profesional Especializado</t>
  </si>
  <si>
    <t>GR-PR-003 ADMINISTRACIÓN DE SERVICIOS GENERALES.</t>
  </si>
  <si>
    <t>Lista de Chequeo</t>
  </si>
  <si>
    <t>A.11.1.2 Controles físicos de entrada   --&gt;   Control: Las áreas seguras se deberían proteger mediante controles de entrada apropiados para asegurar que solamente se permite el acceso a personal autorizado.</t>
  </si>
  <si>
    <t>27. Socializar a todos los colaboradores los lineamientos definidos por el Ministerio respecto a la seguridad de la información tanto física como digital que se gestiona en las instalaciones del ministerio.</t>
  </si>
  <si>
    <t>Bitácoras y registros de control de acceso a las instalaciones</t>
  </si>
  <si>
    <t>A.11.1.3 Seguridad de oficinas, recintos e instalaciones   --&gt;   Control: Se debería diseñar y aplicar seguridad física a oficinas, recintos e instalaciones.</t>
  </si>
  <si>
    <t>HISTORIAL DE CAMBIOS DEL CONTENIDO</t>
  </si>
  <si>
    <t>VERSIÓN</t>
  </si>
  <si>
    <t>FECHA</t>
  </si>
  <si>
    <t>DESCRIPCIÓN DEL CAMBIO</t>
  </si>
  <si>
    <t>ELABORADO POR:
(nombre y cargo)</t>
  </si>
  <si>
    <t>REVISADO POR:
(nombre y cargo)</t>
  </si>
  <si>
    <t>APROBADO POR:
(nombre y cargo)</t>
  </si>
  <si>
    <t xml:space="preserve">SEGUIMIENTO OCTUBRE 2023 </t>
  </si>
  <si>
    <t>SEGUIMIENTO DICIEMBRE 2023</t>
  </si>
  <si>
    <t>SPI AI BDP</t>
  </si>
  <si>
    <t>Oficina Sistemas de Información 
Grupo Ingenieria y Soporte Técnico</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</si>
  <si>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</si>
  <si>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</si>
  <si>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</si>
  <si>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</si>
  <si>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</si>
  <si>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</si>
  <si>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</si>
  <si>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</si>
  <si>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</si>
  <si>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</si>
  <si>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</si>
  <si>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</si>
  <si>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</si>
  <si>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</si>
  <si>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</si>
  <si>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</si>
  <si>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</si>
  <si>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</si>
  <si>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</si>
  <si>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</si>
  <si>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</si>
  <si>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</si>
  <si>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CRITERIOS DE EVALUACIÓN DE LOS CONTROLES</t>
  </si>
  <si>
    <t>Tipo de causa
(Externa ó
Interna)</t>
  </si>
  <si>
    <t>Tipo de Riesgo</t>
  </si>
  <si>
    <t>ZONA RIESGO</t>
  </si>
  <si>
    <t>¿Existe un responsable asignado a la ejecución del control?</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</si>
  <si>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</si>
  <si>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</si>
  <si>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</si>
  <si>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</si>
  <si>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</si>
  <si>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</si>
  <si>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</si>
  <si>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</si>
  <si>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</si>
  <si>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</si>
  <si>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</si>
  <si>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Asignado</t>
  </si>
  <si>
    <t xml:space="preserve">Fallas Tecnólogicas (Gestión) </t>
  </si>
  <si>
    <t>No Asignado</t>
  </si>
  <si>
    <t>Inadecuado</t>
  </si>
  <si>
    <t>Aleatoria</t>
  </si>
  <si>
    <t>Detectar</t>
  </si>
  <si>
    <t>Sin documentar</t>
  </si>
  <si>
    <t>Sin Registro</t>
  </si>
  <si>
    <t xml:space="preserve">Relaciones Laborales (Gestión) </t>
  </si>
  <si>
    <t>Usuarios, productos y practicas (Gestión)</t>
  </si>
  <si>
    <t>Legales (Gestión)</t>
  </si>
  <si>
    <t>MUY ALTA</t>
  </si>
  <si>
    <t>MODERADO (RC/F)</t>
  </si>
  <si>
    <t>MODERADO (RC-F)</t>
  </si>
  <si>
    <t>ALTO (RC/F)</t>
  </si>
  <si>
    <t>Riesgo de corrupción</t>
  </si>
  <si>
    <t>MAYOR (RC-F)</t>
  </si>
  <si>
    <t>EXTREMO (RC/F)</t>
  </si>
  <si>
    <t>Riesgo de fraude</t>
  </si>
  <si>
    <t>CATASTRÓFICO (RC-F)</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</si>
  <si>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</si>
  <si>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</si>
  <si>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</si>
  <si>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</si>
  <si>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</si>
  <si>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</si>
  <si>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</si>
  <si>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</si>
  <si>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</si>
  <si>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</si>
  <si>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</si>
  <si>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</si>
  <si>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</si>
  <si>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</si>
  <si>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</si>
  <si>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</si>
  <si>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</si>
  <si>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</si>
  <si>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</si>
  <si>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</si>
  <si>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</si>
  <si>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</si>
  <si>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</si>
  <si>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</si>
  <si>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</si>
  <si>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</si>
  <si>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</si>
  <si>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</si>
  <si>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</si>
  <si>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</si>
  <si>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</si>
  <si>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</si>
  <si>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</si>
  <si>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</si>
  <si>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</si>
  <si>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</si>
  <si>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</si>
  <si>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</si>
  <si>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</si>
  <si>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</si>
  <si>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</si>
  <si>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</si>
  <si>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</si>
  <si>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</si>
  <si>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</si>
  <si>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</si>
  <si>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</si>
  <si>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</si>
  <si>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</si>
  <si>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</si>
  <si>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</si>
  <si>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</si>
  <si>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</si>
  <si>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</si>
  <si>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</si>
  <si>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</si>
  <si>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</si>
  <si>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</si>
  <si>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</si>
  <si>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</si>
  <si>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</si>
  <si>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</si>
  <si>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</si>
  <si>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</si>
  <si>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</si>
  <si>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</si>
  <si>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</si>
  <si>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</si>
  <si>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</si>
  <si>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</si>
  <si>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</si>
  <si>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</si>
  <si>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</si>
  <si>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</si>
  <si>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</si>
  <si>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</si>
  <si>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</si>
  <si>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</si>
  <si>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</si>
  <si>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</si>
  <si>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</si>
  <si>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</si>
  <si>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</si>
  <si>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</si>
  <si>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</si>
  <si>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</si>
  <si>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</si>
  <si>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</si>
  <si>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</si>
  <si>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</si>
  <si>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</si>
  <si>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</si>
  <si>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</si>
  <si>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</si>
  <si>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</si>
  <si>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</si>
  <si>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</si>
  <si>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</si>
  <si>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</si>
  <si>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</si>
  <si>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</si>
  <si>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</si>
  <si>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</si>
  <si>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</si>
  <si>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</si>
  <si>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</si>
  <si>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</si>
  <si>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</si>
  <si>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</si>
  <si>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</si>
  <si>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</si>
  <si>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</si>
  <si>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</si>
  <si>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</si>
  <si>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</si>
  <si>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</si>
  <si>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</si>
  <si>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</si>
  <si>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</si>
  <si>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</si>
  <si>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</si>
  <si>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</si>
  <si>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</si>
  <si>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</si>
  <si>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</si>
  <si>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</si>
  <si>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</si>
  <si>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</si>
  <si>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</si>
  <si>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</si>
  <si>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</si>
  <si>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</si>
  <si>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</si>
  <si>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</si>
  <si>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</si>
  <si>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</si>
  <si>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</si>
  <si>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</si>
  <si>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</si>
  <si>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</si>
  <si>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</si>
  <si>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</si>
  <si>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</si>
  <si>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</si>
  <si>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</si>
  <si>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</si>
  <si>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</si>
  <si>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</si>
  <si>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</si>
  <si>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</si>
  <si>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</si>
  <si>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</si>
  <si>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</si>
  <si>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</si>
  <si>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</si>
  <si>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</si>
  <si>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</si>
  <si>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</si>
  <si>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</si>
  <si>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</si>
  <si>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</si>
  <si>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</si>
  <si>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</si>
  <si>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</si>
  <si>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</si>
  <si>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</si>
  <si>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</si>
  <si>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</si>
  <si>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</si>
  <si>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</si>
  <si>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</si>
  <si>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</si>
  <si>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</si>
  <si>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</si>
  <si>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</si>
  <si>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</si>
  <si>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</si>
  <si>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</si>
  <si>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</si>
  <si>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</si>
  <si>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</si>
  <si>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</si>
  <si>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</si>
  <si>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</si>
  <si>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</si>
  <si>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</si>
  <si>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</si>
  <si>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</si>
  <si>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</si>
  <si>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</si>
  <si>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</si>
  <si>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</si>
  <si>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</si>
  <si>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</si>
  <si>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</si>
  <si>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</si>
  <si>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</si>
  <si>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</si>
  <si>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</si>
  <si>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</si>
  <si>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</si>
  <si>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</si>
  <si>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</si>
  <si>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</si>
  <si>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</si>
  <si>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</si>
  <si>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</si>
  <si>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</si>
  <si>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</si>
  <si>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</si>
  <si>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</si>
  <si>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</si>
  <si>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</si>
  <si>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</si>
  <si>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</si>
  <si>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</si>
  <si>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</si>
  <si>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</si>
  <si>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</si>
  <si>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ISO/IEC  27001:2013 - Anexo A</t>
  </si>
  <si>
    <t> </t>
  </si>
  <si>
    <t>Objeto y campo de aplicación</t>
  </si>
  <si>
    <t>Seleccionar los controles dentro del proceso de implementación del Sistema de Gestión de Seguridad de la Información - SGSI</t>
  </si>
  <si>
    <t>Objeto y campo de aplicación   --&gt;   Seleccionar los controles dentro del proceso de implementación del Sistema de Gestión de Seguridad de la Información - SGSI</t>
  </si>
  <si>
    <t>Referencias normativas</t>
  </si>
  <si>
    <t>La ISO/IEC 27000, es referenciada parcial o totalmente en el documento y es indispensable para su aplicación.</t>
  </si>
  <si>
    <t>Referencias normativas   --&gt;   La ISO/IEC 27000, es referenciada parcial o totalmente en el documento y es indispensable para su aplicación.</t>
  </si>
  <si>
    <t xml:space="preserve">Términos y definiciones </t>
  </si>
  <si>
    <t>Para los propósitos de este documento se aplican los términos y definiciones presentados en la norma ISO/IEC 27000.</t>
  </si>
  <si>
    <t>Términos y definiciones    --&gt;   Para los propósitos de este documento se aplican los términos y definiciones presentados en la norma ISO/IEC 27000.</t>
  </si>
  <si>
    <t>Estructura de la norma</t>
  </si>
  <si>
    <t>La norma ISO/IEC 27000, contiene 14 numérales de control de seguridad de la información que en su conjunto contienen más de 35categorías de seguridad principales y 114 controles.</t>
  </si>
  <si>
    <t>Estructura de la norma   --&gt;   La norma ISO/IEC 27000, contiene 14 numérales de control de seguridad de la información que en su conjunto contienen más de 35categorías de seguridad principales y 114 controles.</t>
  </si>
  <si>
    <t>A.5 Políticas de seguridad de la información</t>
  </si>
  <si>
    <t>A.5.1 Directrices establecidas por la dirección para la seguridad de la información</t>
  </si>
  <si>
    <t>Objetivo: Brindar orientación y apoyo por parte de la dirección, para la seguridad de la información de acuerdo con los requisitos del negocio y con las leyes y reglamentos pertinentes.</t>
  </si>
  <si>
    <t>A.5.1 Directrices establecidas por la dirección para la seguridad de la información   --&gt;   Objetivo: Brindar orientación y apoyo por parte de la dirección, para la seguridad de la información de acuerdo con los requisitos del negocio y con las leyes y reglamentos pertinentes.</t>
  </si>
  <si>
    <t>A.5.1.1 Políticas para la seguridad de la información</t>
  </si>
  <si>
    <t>Control: Se debería definir un conjunto de políticas para la seguridadde la información, aprobada por la dirección, publicada y comunicada a los empleados y partes externas pertinentes.</t>
  </si>
  <si>
    <t>A.5.1.1 Políticas para la seguridad de la información   --&gt;   Control: Se debería definir un conjunto de políticas para la seguridadde la información, aprobada por la dirección, publicada y comunicada a los empleados y partes externas pertinentes.</t>
  </si>
  <si>
    <t>A.5.1.2 Revisión de las políticas para seguridad de la información</t>
  </si>
  <si>
    <t>Control: Las políticas para seguridad de la información se deberían revisar a intervalos planificados o si ocurren cambios significativos, para asegurar su conveniencia, adecuación y eficacia continuas.</t>
  </si>
  <si>
    <t>A.5.1.2 Revisión de las políticas para seguridad de la información   --&gt;   Control: Las políticas para seguridad de la información se deberían revisar a intervalos planificados o si ocurren cambios significativos, para asegurar su conveniencia, adecuación y eficacia continuas.</t>
  </si>
  <si>
    <t>A.6 Organización de la seguridad de la información</t>
  </si>
  <si>
    <t>A.6.1 Organización interna</t>
  </si>
  <si>
    <t>Objetivo:Establecer un marco de referencia de gestión para iniciar y controlar la implementación y la operación de la seguridad de la información dentro de la organización.</t>
  </si>
  <si>
    <t>A.6.1 Organización interna   --&gt;   Objetivo:Establecer un marco de referencia de gestión para iniciar y controlar la implementación y la operación de la seguridad de la información dentro de la organización.</t>
  </si>
  <si>
    <t>A.6.1.1 Roles y responsabilidades para la seguridad de información</t>
  </si>
  <si>
    <t>Control: Se deberían definir y asignar todas las responsabilidades de la seguridad de la información.</t>
  </si>
  <si>
    <t>A.6.1.1 Roles y responsabilidades para la seguridad de información   --&gt;   Control: Se deberían definir y asignar todas las responsabilidades de la seguridad de la información.</t>
  </si>
  <si>
    <t>A.6.1.2 Separación de deberes</t>
  </si>
  <si>
    <t>Control: Los deberes y áreas de responsabilidad en conflicto se deberían separar para reducir las posibilidades de modificación no autorizada o no intencional, o el uso indebido de los activos de la organización.</t>
  </si>
  <si>
    <t>A.6.1.2 Separación de deberes   --&gt;   Control: Los deberes y áreas de responsabilidad en conflicto se deberían separar para reducir las posibilidades de modificación no autorizada o no intencional, o el uso indebido de los activos de la organización.</t>
  </si>
  <si>
    <t>A.6.1.3 Contacto con las autoridades</t>
  </si>
  <si>
    <t>Control: Se deberían mantener los contactos apropiados con las autoridades pertinentes.</t>
  </si>
  <si>
    <t>A.6.1.3 Contacto con las autoridades   --&gt;   Control: Se deberían mantener los contactos apropiados con las autoridades pertinentes.</t>
  </si>
  <si>
    <t>A.6.1.4 Contacto con grupos de interés especial</t>
  </si>
  <si>
    <t>Control: Es conveniente mantener contactos apropiados con grupos de interés especial u otros foros y asociaciones profesionales especializadas en seguridad.</t>
  </si>
  <si>
    <t>A.6.1.4 Contacto con grupos de interés especial   --&gt;   Control: Es conveniente mantener contactos apropiados con grupos de interés especial u otros foros y asociaciones profesionales especializadas en seguridad.</t>
  </si>
  <si>
    <t>A.6.1.5 Seguridad de la información en la gestión de proyectos</t>
  </si>
  <si>
    <t xml:space="preserve"> Control: La seguridad de la información se debería tratar en la gestión de proyectos, independientemente del tipo de proyecto.</t>
  </si>
  <si>
    <t>A.6.1.5 Seguridad de la información en la gestión de proyectos   --&gt;    Control: La seguridad de la información se debería tratar en la gestión de proyectos, independientemente del tipo de proyecto.</t>
  </si>
  <si>
    <t>A.6.2 Dispositivos móviles y teletrabajo</t>
  </si>
  <si>
    <t>Objetivo:Garantizar la seguridad del teletrabajo y el uso de dispositivos móviles.</t>
  </si>
  <si>
    <t>A.6.2 Dispositivos móviles y teletrabajo   --&gt;   Objetivo:Garantizar la seguridad del teletrabajo y el uso de dispositivos móviles.</t>
  </si>
  <si>
    <t>A.6.2.1 Política para dispositivos móviles</t>
  </si>
  <si>
    <t>Control: Se deberían adoptar una política y unas medidas de seguridad de soporte, para gestionar los riesgos introducidos por el uso de dispositivos móviles.</t>
  </si>
  <si>
    <t>A.6.2.1 Política para dispositivos móviles   --&gt;   Control: Se deberían adoptar una política y unas medidas de seguridad de soporte, para gestionar los riesgos introducidos por el uso de dispositivos móviles.</t>
  </si>
  <si>
    <t>A.6.2.2 Teletrabajo</t>
  </si>
  <si>
    <t>Control: Se deberían implementar una política y unas medidas de seguridad de soporte, para proteger la información a la que se tiene acceso, que es procesada o almacenada en los lugares en los que se realiza teletrabajo.</t>
  </si>
  <si>
    <t>A.6.2.2 Teletrabajo   --&gt;   Control: Se deberían implementar una política y unas medidas de seguridad de soporte, para proteger la información a la que se tiene acceso, que es procesada o almacenada en los lugares en los que se realiza teletrabajo.</t>
  </si>
  <si>
    <t>A.7 Seguridad de los recursos humanos</t>
  </si>
  <si>
    <t>A.7.1 Antes de asumir el empleo</t>
  </si>
  <si>
    <t>Objetivo: Asegurar que los empleados y contratistas comprenden sus responsabilidades y son idóneos en los roles para los que se consideran.</t>
  </si>
  <si>
    <t>A.7.1 Antes de asumir el empleo   --&gt;   Objetivo: Asegurar que los empleados y contratistas comprenden sus responsabilidades y son idóneos en los roles para los que se consideran.</t>
  </si>
  <si>
    <t>A.7.1.1 Selección</t>
  </si>
  <si>
    <t>Control: Las verificaciones de los antecedentes de todos los candidatos a un empleo se deberían llevar a cabo de acuerdo con las leyes, reglamentos y ética pertinentes, y deberían ser proporcionales a los requisitos de negocio, a la clasificación de la información a que se va a tener acceso, y a los riesgos percibidos.</t>
  </si>
  <si>
    <t>A.7.1.1 Selección   --&gt;   Control: Las verificaciones de los antecedentes de todos los candidatos a un empleo se deberían llevar a cabo de acuerdo con las leyes, reglamentos y ética pertinentes, y deberían ser proporcionales a los requisitos de negocio, a la clasificación de la información a que se va a tener acceso, y a los riesgos percibidos.</t>
  </si>
  <si>
    <t>A.7.1.2 Términos y condiciones del empleo</t>
  </si>
  <si>
    <t>Control: Los acuerdos contractuales con empleados y contratistas, deberían establecer sus responsabilidades y las de la organización en cuanto a la seguridad de la información.</t>
  </si>
  <si>
    <t>A.7.1.2 Términos y condiciones del empleo   --&gt;   Control: Los acuerdos contractuales con empleados y contratistas, deberían establecer sus responsabilidades y las de la organización en cuanto a la seguridad de la información.</t>
  </si>
  <si>
    <t>A.7.2 Durante la ejecución del empleo</t>
  </si>
  <si>
    <t>Objetivo: Asegurarse de que los empleados y contratistas tomen conciencia de sus responsabilidades de seguridad de la información y las cumplan.</t>
  </si>
  <si>
    <t>A.7.2 Durante la ejecución del empleo   --&gt;   Objetivo: Asegurarse de que los empleados y contratistas tomen conciencia de sus responsabilidades de seguridad de la información y las cumplan.</t>
  </si>
  <si>
    <t>A.7.2.1 Responsabilidades de la dirección</t>
  </si>
  <si>
    <t>Control: La dirección debería exigir a todos los empleados y contratistas la aplicación de la seguridad de la información de acuerdo con las políticas y procedimientos establecidos por la organización.</t>
  </si>
  <si>
    <t>A.7.2.1 Responsabilidades de la dirección   --&gt;   Control: La dirección debería exigir a todos los empleados y contratistas la aplicación de la seguridad de la información de acuerdo con las políticas y procedimientos establecidos por la organización.</t>
  </si>
  <si>
    <t>A.7.2.2 Toma de conciencia, educación y formación en la seguridad de la información</t>
  </si>
  <si>
    <t>Control: Todos los empleados de la organización, y en donde sea pertinente, los contratistas, deberían recibir la educación y la formación en toma de conciencia apropiada, y actualizaciones regulares sobre las políticas y procedimientos pertinentes para su cargo.</t>
  </si>
  <si>
    <t>A.7.2.2 Toma de conciencia, educación y formación en la seguridad de la información   --&gt;   Control: Todos los empleados de la organización, y en donde sea pertinente, los contratistas, deberían recibir la educación y la formación en toma de conciencia apropiada, y actualizaciones regulares sobre las políticas y procedimientos pertinentes para su cargo.</t>
  </si>
  <si>
    <t>A.7.2.3 Proceso disciplinario</t>
  </si>
  <si>
    <t>Control: Se debería contar con un proceso disciplinario formal el cual debería ser comunicado, para emprender acciones contra empleados que hayan cometido una violación a la seguridad de la información.</t>
  </si>
  <si>
    <t>A.7.2.3 Proceso disciplinario   --&gt;   Control: Se debería contar con un proceso disciplinario formal el cual debería ser comunicado, para emprender acciones contra empleados que hayan cometido una violación a la seguridad de la información.</t>
  </si>
  <si>
    <t>A.7.3 Terminación o cambio de empleo</t>
  </si>
  <si>
    <t>Objetivo: Proteger los intereses de la organización como parte del proceso de cambio o terminación del contrato.</t>
  </si>
  <si>
    <t>A.7.3 Terminación o cambio de empleo   --&gt;   Objetivo: Proteger los intereses de la organización como parte del proceso de cambio o terminación del contrato.</t>
  </si>
  <si>
    <t>A.7.3.1 Terminación o cambio de responsabilidades de empleo</t>
  </si>
  <si>
    <t>Control: Las responsabilidades y los deberes de seguridad de la información que permanecen validos después de la terminación o cambio de contrato se deberían definir, comunicar al empleado o contratista y se deberían hacer cumplir.</t>
  </si>
  <si>
    <t>A.8 Gestión de activos</t>
  </si>
  <si>
    <t>A.8.1 Responsabilidad por los activos</t>
  </si>
  <si>
    <t>Objetivo: Identificar los activos organizacionales y definir las responsabilidades de protección apropiadas.</t>
  </si>
  <si>
    <t>A.8.1 Responsabilidad por los activos   --&gt;   Objetivo: Identificar los activos organizacionales y definir las responsabilidades de protección apropiadas.</t>
  </si>
  <si>
    <t>A.8.1.1 Inventario de activos</t>
  </si>
  <si>
    <t>Control: Se deberían identificar los activos asociados con lainformación y las instalaciones de procesamiento de información, y se debería elaborar y mantener un inventario de estos activos.</t>
  </si>
  <si>
    <t>A.8.1.2 Propiedad de los activos</t>
  </si>
  <si>
    <t>Control: Los activos mantenidos en el inventario deberían tener un propietario.</t>
  </si>
  <si>
    <t>A.8.1.2 Propiedad de los activos   --&gt;   Control: Los activos mantenidos en el inventario deberían tener un propietario.</t>
  </si>
  <si>
    <t>A.8.1.3 Uso aceptable de los activos</t>
  </si>
  <si>
    <t>Control: Se deberían identificar, documentar e implementar reglas para el uso aceptable de información y de activos asociados con información e instalaciones de procesamiento de información.</t>
  </si>
  <si>
    <t>A.8.1.4 Devolución de activos</t>
  </si>
  <si>
    <t>Control: Todos los empleados y usuarios de partes externas deberían devolver todos los activos de la organización que se encuentren a su cargo, al terminar su empleo, contrato o acuerdo.</t>
  </si>
  <si>
    <t>A.8.2 Clasificación de la información</t>
  </si>
  <si>
    <t>Objetivo: Asegurar que la información recibe un nivel apropiado de protección, de acuerdo con su importancia para la organización.</t>
  </si>
  <si>
    <t>A.8.2 Clasificación de la información   --&gt;   Objetivo: Asegurar que la información recibe un nivel apropiado de protección, de acuerdo con su importancia para la organización.</t>
  </si>
  <si>
    <t>A.8.2.1 Clasificación de la información</t>
  </si>
  <si>
    <t>Control: La información se debería clasificar en función de los requisitos legales, valor, criticidad y susceptibilidad a divulgación o a modificación no autorizada.</t>
  </si>
  <si>
    <t>A.8.2.2 Etiquetado de la información</t>
  </si>
  <si>
    <t>Control: Se debería desarrollar e implementar un conjunto adecuado de procedimientos para el etiquetado de la información, de acuerdo con el esquema de clasificación de información adoptado por la organización.</t>
  </si>
  <si>
    <t>A.8.2.2 Etiquetado de la información   --&gt;   Control: Se debería desarrollar e implementar un conjunto adecuado de procedimientos para el etiquetado de la información, de acuerdo con el esquema de clasificación de información adoptado por la organización.</t>
  </si>
  <si>
    <t>A.8.2.3 Manejo de activos</t>
  </si>
  <si>
    <t>Control: Se deberían desarrollar e implementar procedimientos para el manejo de activos, de acuerdo con el esquema de clasificación de información adoptado por la organización.</t>
  </si>
  <si>
    <t>A.8.3 Manejo de medios</t>
  </si>
  <si>
    <t>Objetivo: Evitar la divulgaión, la modificación, el retiro o al destrucción no autorizados de información almacenada en los medios.</t>
  </si>
  <si>
    <t>A.8.3 Manejo de medios   --&gt;   Objetivo: Evitar la divulgaión, la modificación, el retiro o al destrucción no autorizados de información almacenada en los medios.</t>
  </si>
  <si>
    <t>A.8.3.1 Gestión de medios removibles</t>
  </si>
  <si>
    <t>Control: Se deberían implementar procedimientos para la gestión de medios removibles, de acuerdo con el esquema de clasificación adoptado por la organización.</t>
  </si>
  <si>
    <t>A.8.3.1 Gestión de medios removibles   --&gt;   Control: Se deberían implementar procedimientos para la gestión de medios removibles, de acuerdo con el esquema de clasificación adoptado por la organización.</t>
  </si>
  <si>
    <t>A.8.3.2 Disposición de los medios</t>
  </si>
  <si>
    <t>Control: Se debería disponer en forma segura de los medios cuando ya no se requieran, utilizando procedimientos formales.</t>
  </si>
  <si>
    <t>A.8.3.2 Disposición de los medios   --&gt;   Control: Se debería disponer en forma segura de los medios cuando ya no se requieran, utilizando procedimientos formales.</t>
  </si>
  <si>
    <t>A.8.3.3 Transferencia de medios físicos</t>
  </si>
  <si>
    <t>Control: Los medios que contienen información se deberían proteger contra acceso no autorizado, uso indebido o corrupción durante el transporte.</t>
  </si>
  <si>
    <t>A.8.3.3 Transferencia de medios físicos   --&gt;   Control: Los medios que contienen información se deberían proteger contra acceso no autorizado, uso indebido o corrupción durante el transporte.</t>
  </si>
  <si>
    <t>A.9 Control de acceso</t>
  </si>
  <si>
    <t>A.9.1 Requisitos del negocio para control de acceso</t>
  </si>
  <si>
    <t>Objetivo: Limitar el acceso a información y a instalaciones de procesamiento de información.</t>
  </si>
  <si>
    <t>A.9.1 Requisitos del negocio para control de acceso   --&gt;   Objetivo: Limitar el acceso a información y a instalaciones de procesamiento de información.</t>
  </si>
  <si>
    <t>A.9.1.1 Política de control de acceso</t>
  </si>
  <si>
    <t>Control: Se debería establecer, documentar y revisar una política de control de acceso con base en los requisitos del negocio y de seguridad de la información.</t>
  </si>
  <si>
    <t>A.9.1.1 Política de control de acceso   --&gt;   Control: Se debería establecer, documentar y revisar una política de control de acceso con base en los requisitos del negocio y de seguridad de la información.</t>
  </si>
  <si>
    <t>A.9.1.2 Acceso a Redes y a servicios de red</t>
  </si>
  <si>
    <t>Control: Solo se debería permitir acceso de los usuarios a la red y a los servicios de red para los que hayan sido autorizados específicamente.</t>
  </si>
  <si>
    <t>A.9.2 Gestión de acceso de usuarios</t>
  </si>
  <si>
    <t>Objetivo: Asegurar el acceso de los usuarios autorizados y evitar el acceso no autorizado a sistemas y servicios.</t>
  </si>
  <si>
    <t>A.9.2 Gestión de acceso de usuarios   --&gt;   Objetivo: Asegurar el acceso de los usuarios autorizados y evitar el acceso no autorizado a sistemas y servicios.</t>
  </si>
  <si>
    <t>A.9.2.1 Registro y cancelación del registro de usuarios</t>
  </si>
  <si>
    <t>Control: Se debería implementar un proceso formal de registro y de cancelación de registro de usuarios, para posibilitar la asignación de los derechos de acceso.</t>
  </si>
  <si>
    <t>A.9.2.1 Registro y cancelación del registro de usuarios   --&gt;   Control: Se debería implementar un proceso formal de registro y de cancelación de registro de usuarios, para posibilitar la asignación de los derechos de acceso.</t>
  </si>
  <si>
    <t>A.9.2.2 Suministro de acceso de usuarios</t>
  </si>
  <si>
    <t>Control: Se debería implementar un proceso de suministro de acceso formal de usuarios para asignar o revocar los derechos de acceso a todo tipo de usuarios para todos los sistemas y servicios.</t>
  </si>
  <si>
    <t>A.9.2.3 Gestión de derechos de acceso privilegiado</t>
  </si>
  <si>
    <t>Control: Se debería restringir y controlar la asignación y uso de derechos de acceso privilegiado.</t>
  </si>
  <si>
    <t>A.9.2.3 Gestión de derechos de acceso privilegiado   --&gt;   Control: Se debería restringir y controlar la asignación y uso de derechos de acceso privilegiado.</t>
  </si>
  <si>
    <t>A.9.2.4 Gestión de información de autenticación secreta de usuarios</t>
  </si>
  <si>
    <t>Control: La asignación de la información secreta se debería controlar por medio de un proceso de gestión formal.</t>
  </si>
  <si>
    <t>A.9.2.4 Gestión de información de autenticación secreta de usuarios   --&gt;   Control: La asignación de la información secreta se debería controlar por medio de un proceso de gestión formal.</t>
  </si>
  <si>
    <t>A.9.2.5 Revisión de los derechos de acceso de usuarios</t>
  </si>
  <si>
    <t>Control: Los propietarios de los activos deberían revisar los derechos de acceso de los usuarios, a intervalos regulares.</t>
  </si>
  <si>
    <t>A.9.2.5 Revisión de los derechos de acceso de usuarios   --&gt;   Control: Los propietarios de los activos deberían revisar los derechos de acceso de los usuarios, a intervalos regulares.</t>
  </si>
  <si>
    <t>A.9.2.6 Retiro o ajuste de los derechos de acceso</t>
  </si>
  <si>
    <t>Control: Los derechos de acceso de todos los empleados y de usuarios externos a la información y a las instalaciones de procesamiento de información se deberían retirar al terminar su empleo, contrato o acuerdo, o se deberían ajustar cuando se hagan cambios.</t>
  </si>
  <si>
    <t>A.9.2.6 Retiro o ajuste de los derechos de acceso   --&gt;   Control: Los derechos de acceso de todos los empleados y de usuarios externos a la información y a las instalaciones de procesamiento de información se deberían retirar al terminar su empleo, contrato o acuerdo, o se deberían ajustar cuando se hagan cambios.</t>
  </si>
  <si>
    <t>A.9.3 Responsabilidades de los usuarios</t>
  </si>
  <si>
    <t>Objetivo: Hacer que los usuarios rindan cuentas por la salvaguarda de su información de autenticación.</t>
  </si>
  <si>
    <t>A.9.3 Responsabilidades de los usuarios   --&gt;   Objetivo: Hacer que los usuarios rindan cuentas por la salvaguarda de su información de autenticación.</t>
  </si>
  <si>
    <t>A.9.3.1 Uso de la información de autenticación secreta</t>
  </si>
  <si>
    <t>Control: Se debería exigir a los usuarios que cumplan las prácticas de la organización para el uso de información de autenticación secreta.</t>
  </si>
  <si>
    <t>A.9.3.1 Uso de la información de autenticación secreta   --&gt;   Control: Se debería exigir a los usuarios que cumplan las prácticas de la organización para el uso de información de autenticación secreta.</t>
  </si>
  <si>
    <t>A.9.4 Control de acceso a sistemas y aplicaciones</t>
  </si>
  <si>
    <t>Objetivo: Evitar el acceso no autorizado a sistemas y aplicaciones.</t>
  </si>
  <si>
    <t>A.9.4 Control de acceso a sistemas y aplicaciones   --&gt;   Objetivo: Evitar el acceso no autorizado a sistemas y aplicaciones.</t>
  </si>
  <si>
    <t>A.9.4.1 Restricción de acceso Información</t>
  </si>
  <si>
    <t>Control: El acceso a la información y a las funciones de los sistemas de las aplicaciones se debería restringir de acuerdo con la política de control de acceso.</t>
  </si>
  <si>
    <t>A.9.4.1 Restricción de acceso Información   --&gt;   Control: El acceso a la información y a las funciones de los sistemas de las aplicaciones se debería restringir de acuerdo con la política de control de acceso.</t>
  </si>
  <si>
    <t>A.9.4.2 Procedimiento de ingreso seguro</t>
  </si>
  <si>
    <t>Control: Cuando lo requiere la política de control de acceso, el acceso a sistemas y aplicaciones se debería controlar mediante un proceso de ingreso seguro.</t>
  </si>
  <si>
    <t>A.9.4.2 Procedimiento de ingreso seguro   --&gt;   Control: Cuando lo requiere la política de control de acceso, el acceso a sistemas y aplicaciones se debería controlar mediante un proceso de ingreso seguro.</t>
  </si>
  <si>
    <t>A.9.4.3 Sistema de gestión de contraseñas</t>
  </si>
  <si>
    <t>Control: Los sistemas de gestión de contraseñas deberían ser interactivos y deberían asegurar la calidad de las contraseñas.</t>
  </si>
  <si>
    <t>A.9.4.3 Sistema de gestión de contraseñas   --&gt;   Control: Los sistemas de gestión de contraseñas deberían ser interactivos y deberían asegurar la calidad de las contraseñas.</t>
  </si>
  <si>
    <t>A.9.4.4 Uso de programas utilitarios privilegiados</t>
  </si>
  <si>
    <t>Control: Se debería restringir y controlar estrictamente el uso de programas utilitarios que pudieran tener capacidad de anular el sistema y los controles de las aplicaciones.</t>
  </si>
  <si>
    <t>A.9.4.4 Uso de programas utilitarios privilegiados   --&gt;   Control: Se debería restringir y controlar estrictamente el uso de programas utilitarios que pudieran tener capacidad de anular el sistema y los controles de las aplicaciones.</t>
  </si>
  <si>
    <t>A.9.4.5 Control de acceso a códigos fuente de programas</t>
  </si>
  <si>
    <t>Control: Se debería restringir el acceso a los códigos fuente de los programas.</t>
  </si>
  <si>
    <t>A.9.4.5 Control de acceso a códigos fuente de programas   --&gt;   Control: Se debería restringir el acceso a los códigos fuente de los programas.</t>
  </si>
  <si>
    <t>A.10 Criptografía</t>
  </si>
  <si>
    <t>A.10.1 Controles criptográficos</t>
  </si>
  <si>
    <t>Objetivo: Asegurar el uso apropiado y eficaz de la criptografía para proteger la confidencialidad, la autenticidad y/o la integridad de la información.</t>
  </si>
  <si>
    <t>A.10.1 Controles criptográficos   --&gt;   Objetivo: Asegurar el uso apropiado y eficaz de la criptografía para proteger la confidencialidad, la autenticidad y/o la integridad de la información.</t>
  </si>
  <si>
    <t>A.10.1.1 Política sobre el uso de controles criptográficos</t>
  </si>
  <si>
    <t>Control: Se debería desarrollar e implementar una política sobre el uso de controles criptográficos para la protección de la información.</t>
  </si>
  <si>
    <t>A.10.1.1 Política sobre el uso de controles criptográficos   --&gt;   Control: Se debería desarrollar e implementar una política sobre el uso de controles criptográficos para la protección de la información.</t>
  </si>
  <si>
    <t>A.10.1.2 Gestión de llaves</t>
  </si>
  <si>
    <t>Control: Se debería desarrollar e implementar una política sobre el uso, protección y tiempo de vida de las llaves criptográficas durante todo su ciclo de vida.</t>
  </si>
  <si>
    <t>A.10.1.2 Gestión de llaves   --&gt;   Control: Se debería desarrollar e implementar una política sobre el uso, protección y tiempo de vida de las llaves criptográficas durante todo su ciclo de vida.</t>
  </si>
  <si>
    <t>A.11 Seguridad física y del entorno</t>
  </si>
  <si>
    <t>A.11.1 Áreas seguras</t>
  </si>
  <si>
    <t>Objetivo: Prevenir el acceso físico no autorizado, el daño y la interferencia a la información y a las instalaciones de procesamiento de información de la organización.</t>
  </si>
  <si>
    <t>A.11.1 Áreas seguras   --&gt;   Objetivo: Prevenir el acceso físico no autorizado, el daño y la interferencia a la información y a las instalaciones de procesamiento de información de la organización.</t>
  </si>
  <si>
    <t>A.11.1.1 Perímetro de seguridad física</t>
  </si>
  <si>
    <t>Control: Se deberían definir y usar perímetros de seguridad, y usarlos para proteger áreas que contengan información sensible o critica, e instalaciones de manejo de información.</t>
  </si>
  <si>
    <t>A.11.1.1 Perímetro de seguridad física   --&gt;   Control: Se deberían definir y usar perímetros de seguridad, y usarlos para proteger áreas que contengan información sensible o critica, e instalaciones de manejo de información.</t>
  </si>
  <si>
    <t>A.11.1.2 Controles físicos de entrada</t>
  </si>
  <si>
    <t>Control: Las áreas seguras se deberían proteger mediante controles de entrada apropiados para asegurar que solamente se permite el acceso a personal autorizado.</t>
  </si>
  <si>
    <t>A.11.1.3 Seguridad de oficinas, recintos e instalaciones</t>
  </si>
  <si>
    <t>Control: Se debería diseñar y aplicar seguridad física a oficinas,recintos e instalaciones.</t>
  </si>
  <si>
    <t>A.11.1.4 Protección contra amenazas externas y ambientales</t>
  </si>
  <si>
    <t>Control: Se debería diseñar y aplicar protección física contra desastres naturales, ataques maliciosos o accidentes.</t>
  </si>
  <si>
    <t>A.11.1.4 Protección contra amenazas externas y ambientales   --&gt;   Control: Se debería diseñar y aplicar protección física contra desastres naturales, ataques maliciosos o accidentes.</t>
  </si>
  <si>
    <t>A.11.1.5 Trabajo en áreas seguras</t>
  </si>
  <si>
    <t>Control: Se deberían diseñar y aplicar procedimientos para trabajo en áreas seguras.</t>
  </si>
  <si>
    <t>A.11.1.5 Trabajo en áreas seguras   --&gt;   Control: Se deberían diseñar y aplicar procedimientos para trabajo en áreas seguras.</t>
  </si>
  <si>
    <t>A.11.1.6 Áreas de despacho y carga</t>
  </si>
  <si>
    <t>Control: Se deberían controlar los puntos de acceso tales como áreas de despacho y de carga, y otros puntos en donde pueden entrar personas no autorizadas, y si es posible, aislarlos de las instalaciones de procesamiento de información para evitar el acceso no autorizado.</t>
  </si>
  <si>
    <t>A.11.1.6 Áreas de despacho y carga   --&gt;   Control: Se deberían controlar los puntos de acceso tales como áreas de despacho y de carga, y otros puntos en donde pueden entrar personas no autorizadas, y si es posible, aislarlos de las instalaciones de procesamiento de información para evitar el acceso no autorizado.</t>
  </si>
  <si>
    <t>A.11.2 Equipos</t>
  </si>
  <si>
    <t>Objetivo: Prevenir la perdida, daño, robo o compromiso de activos, y la interrupción de las operaciones de la organización.</t>
  </si>
  <si>
    <t>A.11.2 Equipos   --&gt;   Objetivo: Prevenir la perdida, daño, robo o compromiso de activos, y la interrupción de las operaciones de la organización.</t>
  </si>
  <si>
    <t>A.11.2.1 Ubicación y protección de los equipos</t>
  </si>
  <si>
    <t>Control: Los equipos deberían estar ubicados y protegidos para reducir los riesgos de amenazas y peligros del entorno, y las oportunidades para acceso no autorizado.</t>
  </si>
  <si>
    <t>A.11.2.2 Servicios de suministro</t>
  </si>
  <si>
    <t>Control: Los equipos se deberían proteger contra fallas de energía y otras interrupciones causadas por fallas en los servicios de suministro</t>
  </si>
  <si>
    <t>A.11.2.2 Servicios de suministro   --&gt;   Control: Los equipos se deberían proteger contra fallas de energía y otras interrupciones causadas por fallas en los servicios de suministro</t>
  </si>
  <si>
    <t>A.11.2.3 Seguridad del cableado</t>
  </si>
  <si>
    <t>Control: El cableado de potencia y de telecomunicaciones que porta datos o soporta servicios de información debería estar protegido contra interceptación, interferencia o daño.</t>
  </si>
  <si>
    <t>A.11.2.3 Seguridad del cableado   --&gt;   Control: El cableado de potencia y de telecomunicaciones que porta datos o soporta servicios de información debería estar protegido contra interceptación, interferencia o daño.</t>
  </si>
  <si>
    <t>A.11.2.4 Mantenimiento de equipos</t>
  </si>
  <si>
    <t>Control: Los equipos se deberían mantener correctamente para asegurar su disponibilidad e integridad continuas.</t>
  </si>
  <si>
    <t>A.11.2.5 Retiro de activos</t>
  </si>
  <si>
    <t>Control: Los equipos, información o software no se deberían retirar de su sitio sin autorización previa.</t>
  </si>
  <si>
    <t>A.11.2.5 Retiro de activos   --&gt;   Control: Los equipos, información o software no se deberían retirar de su sitio sin autorización previa.</t>
  </si>
  <si>
    <t>A.11.2.6 Seguridad de equipos y activos fuera de las instalaciones</t>
  </si>
  <si>
    <t>Control: Se deberían aplicar medidas de seguridad a los activos que se encuentran fuera de las instalaciones de la organización, teniendo en cuenta los diferentes riesgos de trabajar fuera de dichas instalaciones.</t>
  </si>
  <si>
    <t>A.11.2.6 Seguridad de equipos y activos fuera de las instalaciones   --&gt;   Control: Se deberían aplicar medidas de seguridad a los activos que se encuentran fuera de las instalaciones de la organización, teniendo en cuenta los diferentes riesgos de trabajar fuera de dichas instalaciones.</t>
  </si>
  <si>
    <t>A.11.2.7 Disposición segura o reutilización de equipos</t>
  </si>
  <si>
    <t>Control: Se deberían verificar todos los elementos de equipos que contengan medios de almacenamiento, para asegurar que cualquier dato sensible o software con licencia haya sido retirado o sobrescrito en forma segura antes de su disposición o reutilización.</t>
  </si>
  <si>
    <t>A.11.2.7 Disposición segura o reutilización de equipos   --&gt;   Control: Se deberían verificar todos los elementos de equipos que contengan medios de almacenamiento, para asegurar que cualquier dato sensible o software con licencia haya sido retirado o sobrescrito en forma segura antes de su disposición o reutilización.</t>
  </si>
  <si>
    <t>A.11.2.8 Equipos de usuario desatendidos</t>
  </si>
  <si>
    <t>Control: Los usuarios deberían asegurarse de que a los equipos desatendidos se les dé protección apropiada.</t>
  </si>
  <si>
    <t>A.11.2.9 Política de escritorio limpio y pantalla limpia</t>
  </si>
  <si>
    <t>Control: Se debería adoptar una política de escritorio limpio para los papeles y medios de almacenamiento removibles, y una política de pantalla limpia en las instalaciones de procesamiento de información.</t>
  </si>
  <si>
    <t>A.11.2.9 Política de escritorio limpio y pantalla limpia   --&gt;   Control: Se debería adoptar una política de escritorio limpio para los papeles y medios de almacenamiento removibles, y una política de pantalla limpia en las instalaciones de procesamiento de información.</t>
  </si>
  <si>
    <t>A.12 Seguridad de las operaciones</t>
  </si>
  <si>
    <t>A.12.1 Procedimientos operacionales y responsabilidades</t>
  </si>
  <si>
    <t>Objetivo: Asegurar las operaciones correctas y seguras de las instalaciones de procesamiento de información.</t>
  </si>
  <si>
    <t>A.12.1 Procedimientos operacionales y responsabilidades   --&gt;   Objetivo: Asegurar las operaciones correctas y seguras de las instalaciones de procesamiento de información.</t>
  </si>
  <si>
    <t>A.12.1.1 Procedimientos de operación documentados</t>
  </si>
  <si>
    <t>Control: Los procedimientos de operación se deberían documentar y poner a disposición de todos los usuarios que los necesiten.</t>
  </si>
  <si>
    <t>A.12.1.1 Procedimientos de operación documentados   --&gt;   Control: Los procedimientos de operación se deberían documentar y poner a disposición de todos los usuarios que los necesiten.</t>
  </si>
  <si>
    <t xml:space="preserve">A.12.1.2 Gestión de cambios </t>
  </si>
  <si>
    <t>Control: Se deberían controlar los cambios en la organización, en los procesos de negocio, en las instalaciones y en los sistemas de procesamiento de información que afectan la seguridad de la información.</t>
  </si>
  <si>
    <t>A.12.1.3 Gestión de capacidad</t>
  </si>
  <si>
    <t>Control: Para asegurar el desempeño requerido del sistema se debería hacer seguimiento al uso de los recursos, hacer los ajustes, y hacer proyecciones de los requisitos sobre la capacidad futura.</t>
  </si>
  <si>
    <t>A.12.1.4 Separación de los ambientes de desarrollo, pruebas y operación</t>
  </si>
  <si>
    <t>Control: Se deberían separar los ambientes de desarrollo, prueba y operación, para reducir los riesgos de acceso o cambios no autorizados al ambiente de operación.</t>
  </si>
  <si>
    <t>A.12.1.4 Separación de los ambientes de desarrollo, pruebas y operación   --&gt;   Control: Se deberían separar los ambientes de desarrollo, prueba y operación, para reducir los riesgos de acceso o cambios no autorizados al ambiente de operación.</t>
  </si>
  <si>
    <t>A.12.2 Protección contra códigos maliciosos</t>
  </si>
  <si>
    <t>Objetivo: Asegurarse de que la información y las instalaciones de procesamiento de información estén protegidas contra códigos maliciosos.</t>
  </si>
  <si>
    <t>A.12.2.1 Controles contra códigos maliciosos</t>
  </si>
  <si>
    <t>Control: Se deberían implementar controles de detección, de prevención y de recuperación, combinados con la toma de conciencia apropiada de los usuarios, para proteger contra códigos maliciosos.</t>
  </si>
  <si>
    <t>A.12.2.1 Controles contra códigos maliciosos   --&gt;   Control: Se deberían implementar controles de detección, de prevención y de recuperación, combinados con la toma de conciencia apropiada de los usuarios, para proteger contra códigos maliciosos.</t>
  </si>
  <si>
    <t>A.12.3 Copias de respaldo</t>
  </si>
  <si>
    <t>Objetivo: Proteger contra la perdida de datos.</t>
  </si>
  <si>
    <t>A.12.3 Copias de respaldo   --&gt;   Objetivo: Proteger contra la perdida de datos.</t>
  </si>
  <si>
    <t>A.12.3.1 Respaldo de información</t>
  </si>
  <si>
    <t>Control: Se deberían hacer copias de respaldo de la información, del software e imágenes de los sistemas, y ponerlas a prueba regularmente de acuerdo con una política de copias de respaldo aceptada.</t>
  </si>
  <si>
    <t>A.12.4 Registro y seguimiento</t>
  </si>
  <si>
    <t>Objetivo: Registrar eventos y generar evidencia.</t>
  </si>
  <si>
    <t>A.12.4 Registro y seguimiento   --&gt;   Objetivo: Registrar eventos y generar evidencia.</t>
  </si>
  <si>
    <t>A.12.4.1 Registro de eventos</t>
  </si>
  <si>
    <t>Control: Se deberían elaborar, conservar y revisar regularmente los registros acerca de actividades del usuario, excepciones, fallas y eventos de seguridad de la información.</t>
  </si>
  <si>
    <t>A.12.4.2 Protección de la información de registro</t>
  </si>
  <si>
    <t>Control: Las instalaciones y la información de registro se deberían proteger contra alteración y acceso no autorizado.</t>
  </si>
  <si>
    <t>A.12.4.2 Protección de la información de registro   --&gt;   Control: Las instalaciones y la información de registro se deberían proteger contra alteración y acceso no autorizado.</t>
  </si>
  <si>
    <t>A.12.4.3 Registros del administrador y del operador</t>
  </si>
  <si>
    <t>Control: Las actividades del administrador y del operador del sistema se deberían registrar, y los registros se deberían proteger y revisar con regularidad.</t>
  </si>
  <si>
    <t>A.12.4.3 Registros del administrador y del operador   --&gt;   Control: Las actividades del administrador y del operador del sistema se deberían registrar, y los registros se deberían proteger y revisar con regularidad.</t>
  </si>
  <si>
    <t>A.12.4.4 sincronización de relojes</t>
  </si>
  <si>
    <t>Control: Los relojes de todos los sistemas de procesamiento de información pertinentes dentro de una organización o ámbito de seguridad se deberían sincronizar con una única fuente de referencia de tiempo.</t>
  </si>
  <si>
    <t>A.12.4.4 sincronización de relojes   --&gt;   Control: Los relojes de todos los sistemas de procesamiento de información pertinentes dentro de una organización o ámbito de seguridad se deberían sincronizar con una única fuente de referencia de tiempo.</t>
  </si>
  <si>
    <t>A.12.5 Control de software operacional</t>
  </si>
  <si>
    <t>Objetivo: Asegurar la integridad de los sistemas operacionales.</t>
  </si>
  <si>
    <t>A.12.5 Control de software operacional   --&gt;   Objetivo: Asegurar la integridad de los sistemas operacionales.</t>
  </si>
  <si>
    <t>A.12.5.1 Instalación de software en sistemas operativos</t>
  </si>
  <si>
    <t>Control: Se deberían implementar procedimientos para controlar la instalación de software en sistemas operativos.</t>
  </si>
  <si>
    <t>A.12.5.1 Instalación de software en sistemas operativos   --&gt;   Control: Se deberían implementar procedimientos para controlar la instalación de software en sistemas operativos.</t>
  </si>
  <si>
    <t>A.12.6 Gestión de la vulnerabilidad técnica</t>
  </si>
  <si>
    <t>Objetivo: Prevenir el aprovechamiento de las vulnerabilidades técnicas.</t>
  </si>
  <si>
    <t>A.12.6 Gestión de la vulnerabilidad técnica   --&gt;   Objetivo: Prevenir el aprovechamiento de las vulnerabilidades técnicas.</t>
  </si>
  <si>
    <t>A.12.6.1 Gestión de las vulnerabilidades técnicas</t>
  </si>
  <si>
    <t>Control: Se debería obtener oportunamente información acerca de las vulnerabilidades técnicas de los sistemas de información que se usen; evaluar la exposición de la organización a estas vulnerabilidades, y tomar las medidas apropiadas para tratar el riesgo asociado.</t>
  </si>
  <si>
    <t>A.12.6.1 Gestión de las vulnerabilidades técnicas   --&gt;   Control: Se debería obtener oportunamente información acerca de las vulnerabilidades técnicas de los sistemas de información que se usen; evaluar la exposición de la organización a estas vulnerabilidades, y tomar las medidas apropiadas para tratar el riesgo asociado.</t>
  </si>
  <si>
    <t>A.12.6.2 Restricciones sobre la instalación de software</t>
  </si>
  <si>
    <t>Control: Se deberían establecer e implementar las reglas para la instalación de software por parte de los usuarios.</t>
  </si>
  <si>
    <t>A.12.6.2 Restricciones sobre la instalación de software   --&gt;   Control: Se deberían establecer e implementar las reglas para la instalación de software por parte de los usuarios.</t>
  </si>
  <si>
    <t>A.12.7 Consideraciones sobre auditorias de sistemas de información</t>
  </si>
  <si>
    <t>Objetivo: Minimizar el impacto de las actividades de auditoría sobre los sistemas operacionales.</t>
  </si>
  <si>
    <t>A.12.7 Consideraciones sobre auditorias de sistemas de información   --&gt;   Objetivo: Minimizar el impacto de las actividades de auditoría sobre los sistemas operacionales.</t>
  </si>
  <si>
    <t>A.12.7.1 Controles de auditoría de sistemas de información</t>
  </si>
  <si>
    <t>Control: Los requisitos y actividades de auditoría que involucran la verificación de los sistemas operativos se deberían planificar y acordar cuidadosamente para minimizar las interrupciones en los procesos del negocio.</t>
  </si>
  <si>
    <t>A.12.7.1 Controles de auditoría de sistemas de información   --&gt;   Control: Los requisitos y actividades de auditoría que involucran la verificación de los sistemas operativos se deberían planificar y acordar cuidadosamente para minimizar las interrupciones en los procesos del negocio.</t>
  </si>
  <si>
    <t>A.13 Seguridad de las comunicaciones</t>
  </si>
  <si>
    <t>A.13.1 Gestión de la seguridad de las redes</t>
  </si>
  <si>
    <t>Objetivo: Asegurar la protección de la información en las redes, y sus instalaciones de procesamiento de información de soporte.</t>
  </si>
  <si>
    <t>A.13.1 Gestión de la seguridad de las redes   --&gt;   Objetivo: Asegurar la protección de la información en las redes, y sus instalaciones de procesamiento de información de soporte.</t>
  </si>
  <si>
    <t>A.13.1.1 Controles de redes</t>
  </si>
  <si>
    <t>Control: Las redes se deberían gestionar y controlar para proteger la información en sistemas y aplicaciones.</t>
  </si>
  <si>
    <t>A.13.1.1 Controles de redes   --&gt;   Control: Las redes se deberían gestionar y controlar para proteger la información en sistemas y aplicaciones.</t>
  </si>
  <si>
    <t>A.13.1.2 Seguridad de los servicios de red</t>
  </si>
  <si>
    <t>Control: Se deberían identificar los mecanismos de seguridad, los niveles de servicio y los requisitos de gestión de todos los servicios de red, e incluirlos en los acuerdos de servicios de red, ya sea que los servicios se presten internamente o se contraten externamente.</t>
  </si>
  <si>
    <t>A.13.1.2 Seguridad de los servicios de red   --&gt;   Control: Se deberían identificar los mecanismos de seguridad, los niveles de servicio y los requisitos de gestión de todos los servicios de red, e incluirlos en los acuerdos de servicios de red, ya sea que los servicios se presten internamente o se contraten externamente.</t>
  </si>
  <si>
    <t xml:space="preserve">A.13.1.3 Separación en las redes </t>
  </si>
  <si>
    <t>Control: Los grupos de servicios de información, usuarios y sistemas de información se deberían separar en las redes.</t>
  </si>
  <si>
    <t>A.13.1.3 Separación en las redes    --&gt;   Control: Los grupos de servicios de información, usuarios y sistemas de información se deberían separar en las redes.</t>
  </si>
  <si>
    <t>A.13.2 Transferencia de información</t>
  </si>
  <si>
    <t>Objetivo: Mantener la seguridad de la información transferida dentro de una organización y con cualquier entidad externa.</t>
  </si>
  <si>
    <t>A.13.2 Transferencia de información   --&gt;   Objetivo: Mantener la seguridad de la información transferida dentro de una organización y con cualquier entidad externa.</t>
  </si>
  <si>
    <t>A.13.2.1 Políticas y procedimientos de transferencia de información</t>
  </si>
  <si>
    <t>Control: Se debería contar con políticas, procedimientos y controles de transferencia formales para proteger la transferencia de información mediante el uso de todo tipo de instalaciones de comunicación.</t>
  </si>
  <si>
    <t>A.13.2.1 Políticas y procedimientos de transferencia de información   --&gt;   Control: Se debería contar con políticas, procedimientos y controles de transferencia formales para proteger la transferencia de información mediante el uso de todo tipo de instalaciones de comunicación.</t>
  </si>
  <si>
    <t>A.13.2.2 Acuerdos sobre transferencia de información</t>
  </si>
  <si>
    <t>Control: Los acuerdos deberían tener en cuenta la transferencia segura de información del negocio entre la organización y las partes externas.</t>
  </si>
  <si>
    <t>A.13.2.2 Acuerdos sobre transferencia de información   --&gt;   Control: Los acuerdos deberían tener en cuenta la transferencia segura de información del negocio entre la organización y las partes externas.</t>
  </si>
  <si>
    <t xml:space="preserve">A.13.2.3 Mensajería electrónica </t>
  </si>
  <si>
    <t>Control: Se debería proteger adecuadamente la información incluida en la mensajería electrónica.</t>
  </si>
  <si>
    <t>A.13.2.3 Mensajería electrónica    --&gt;   Control: Se debería proteger adecuadamente la información incluida en la mensajería electrónica.</t>
  </si>
  <si>
    <t>A.13.2.4 Acuerdos de confidencialidad o de no divulgación</t>
  </si>
  <si>
    <t>Control: Se deberían identificar, revisar regularmente y documentar los requisitos para los acuerdos de confidencialidad o no divulgación que reflejen las necesidades de la organización para la protección de la información.</t>
  </si>
  <si>
    <t>A.13.2.4 Acuerdos de confidencialidad o de no divulgación   --&gt;   Control: Se deberían identificar, revisar regularmente y documentar los requisitos para los acuerdos de confidencialidad o no divulgación que reflejen las necesidades de la organización para la protección de la información.</t>
  </si>
  <si>
    <t>A.14 Adquisición, desarrollo y mantenimientos de sistemas</t>
  </si>
  <si>
    <t>A.14.1.1 Requisitos de seguridad de los sistemas de información</t>
  </si>
  <si>
    <t>Objetivo: Asegurar que la seguridad de la información sea una parte integral de los sistemas de información durante todo el ciclo de vida. Esto incluye también los requisitos para sistemas de información que prestan servicios en redes públicas.</t>
  </si>
  <si>
    <t>A.14.1.1 Requisitos de seguridad de los sistemas de información   --&gt;   Objetivo: Asegurar que la seguridad de la información sea una parte integral de los sistemas de información durante todo el ciclo de vida. Esto incluye también los requisitos para sistemas de información que prestan servicios en redes públicas.</t>
  </si>
  <si>
    <t>A.14.1.1 Análisis y especificación de requisitos de seguridad de la información</t>
  </si>
  <si>
    <t>Control: Los requisitos relacionados con seguridad de la información se deberían incluir en los requisitos para nuevos sistemas de información o para mejoras a los sistemas de información existentes.</t>
  </si>
  <si>
    <t>A.14.1.1 Análisis y especificación de requisitos de seguridad de la información   --&gt;   Control: Los requisitos relacionados con seguridad de la información se deberían incluir en los requisitos para nuevos sistemas de información o para mejoras a los sistemas de información existentes.</t>
  </si>
  <si>
    <t>A.14.1.2 Seguridad de servicios de las aplicaciones en redes publicas</t>
  </si>
  <si>
    <t>Control: La información involucrada en los servicios de aplicaciones que pasan sobre redes públicas se debería proteger de actividades fraudulentas, disputas contractuales y divulgación y modificación no autorizadas.</t>
  </si>
  <si>
    <t>A.14.1.3 Protección de transacciones de los servicios de las aplicaciones</t>
  </si>
  <si>
    <t>Control: La información involucrada en las transacciones de los servicios de las aplicaciones se debería proteger para evitar la transmisión incompleta, el enrutamiento errado, la alteración no autorizada de mensajes, la divulgación no autorizada, y la duplicación o reproducción de mensajes no autorizada.</t>
  </si>
  <si>
    <t>A.14.1.3 Protección de transacciones de los servicios de las aplicaciones   --&gt;   Control: La información involucrada en las transacciones de los servicios de las aplicaciones se debería proteger para evitar la transmisión incompleta, el enrutamiento errado, la alteración no autorizada de mensajes, la divulgación no autorizada, y la duplicación o reproducción de mensajes no autorizada.</t>
  </si>
  <si>
    <t>A.14.2 Seguridad en los procesos de desarrollo y soporte</t>
  </si>
  <si>
    <t>Objetivo: Asegurar de que la seguridad de la información esté diseñada e implementada dentro del ciclo de vida de desarrollo de los sistemas de información.</t>
  </si>
  <si>
    <t>A.14.2 Seguridad en los procesos de desarrollo y soporte   --&gt;   Objetivo: Asegurar de que la seguridad de la información esté diseñada e implementada dentro del ciclo de vida de desarrollo de los sistemas de información.</t>
  </si>
  <si>
    <t>A.14.2.1 Política de desarrollo seguro</t>
  </si>
  <si>
    <t>Control: Se deberían establecer y aplicar reglas para el desarrollo de software y de sistemas, a los desarrollos que se dan dentro de la organización.</t>
  </si>
  <si>
    <t>A.14.2.1 Política de desarrollo seguro   --&gt;   Control: Se deberían establecer y aplicar reglas para el desarrollo de software y de sistemas, a los desarrollos que se dan dentro de la organización.</t>
  </si>
  <si>
    <t>A.14.2.2 Procedimientos de control de cambios en sistemas</t>
  </si>
  <si>
    <t>Control: Los cambios a los sistemas dentro del ciclo de vida de desarrollo se deberían controlar mediante el uso de procedimientos formales de control de cambios.</t>
  </si>
  <si>
    <t>A.14.2.2 Procedimientos de control de cambios en sistemas   --&gt;   Control: Los cambios a los sistemas dentro del ciclo de vida de desarrollo se deberían controlar mediante el uso de procedimientos formales de control de cambios.</t>
  </si>
  <si>
    <t>A.14.2.3 Revisión técnica de las aplicaciones después de cambios en la plataforma de operación</t>
  </si>
  <si>
    <t>Control: Cuando se cambian las plataformas de operación, se deberían revisar las aplicaciones críticas del negocio, y ponerlas a prueba para asegurar que no haya impacto adverso en las operaciones o seguridad de la organización.</t>
  </si>
  <si>
    <t>A.14.2.3 Revisión técnica de las aplicaciones después de cambios en la plataforma de operación   --&gt;   Control: Cuando se cambian las plataformas de operación, se deberían revisar las aplicaciones críticas del negocio, y ponerlas a prueba para asegurar que no haya impacto adverso en las operaciones o seguridad de la organización.</t>
  </si>
  <si>
    <t>A.14.2.4 Restricciones en los cambios a los paquetes de software</t>
  </si>
  <si>
    <t>Control: Se deberían desalentar las modificaciones a los paquetes de software, que se deben limitar a los cambios necesarios, y todos los cambios se deberían controlar estrictamente.</t>
  </si>
  <si>
    <t>A.14.2.4 Restricciones en los cambios a los paquetes de software   --&gt;   Control: Se deberían desalentar las modificaciones a los paquetes de software, que se deben limitar a los cambios necesarios, y todos los cambios se deberían controlar estrictamente.</t>
  </si>
  <si>
    <t>A.14.2.5 Principios de construcción de sistemas seguros</t>
  </si>
  <si>
    <t>Control: Se deberían establecer, documentar y mantener principios para la construcción de sistemas seguros, y aplicarlos a cualquier actividad de implementación de sistemas de información.</t>
  </si>
  <si>
    <t>A.14.2.5 Principios de construcción de sistemas seguros   --&gt;   Control: Se deberían establecer, documentar y mantener principios para la construcción de sistemas seguros, y aplicarlos a cualquier actividad de implementación de sistemas de información.</t>
  </si>
  <si>
    <t>A.14.2.6 Ambiente de desarrollo seguro</t>
  </si>
  <si>
    <t>Control: Las organizaciones deberían establecer y proteger adecuadamente los ambientes de desarrollo seguros para las tareas de desarrollo e integración de sistemas que comprendan todo el ciclo de vida de desarrollo de sistemas.</t>
  </si>
  <si>
    <t>A.14.2.6 Ambiente de desarrollo seguro   --&gt;   Control: Las organizaciones deberían establecer y proteger adecuadamente los ambientes de desarrollo seguros para las tareas de desarrollo e integración de sistemas que comprendan todo el ciclo de vida de desarrollo de sistemas.</t>
  </si>
  <si>
    <t>A.14.2.7 Desarrollo contratado externamente</t>
  </si>
  <si>
    <t>Control: La organización debería supervisar y hacer seguimiento de la actividad de desarrollo de sistemas contratados externamente.</t>
  </si>
  <si>
    <t>A.14.2.7 Desarrollo contratado externamente   --&gt;   Control: La organización debería supervisar y hacer seguimiento de la actividad de desarrollo de sistemas contratados externamente.</t>
  </si>
  <si>
    <t>A.14.2.8 Pruebas de seguridad de sistemas</t>
  </si>
  <si>
    <t>Control: Durante el desarrollo se deberían llevar a cabo pruebas de funcionalidad de la seguridad.</t>
  </si>
  <si>
    <t>A.14.2.8 Pruebas de seguridad de sistemas   --&gt;   Control: Durante el desarrollo se deberían llevar a cabo pruebas de funcionalidad de la seguridad.</t>
  </si>
  <si>
    <t>A.14.2.9 Prueba de aceptación de sistemas</t>
  </si>
  <si>
    <t>Control: Para los sistemas de información nuevos, actualizaciones y nuevas versiones, se deberían establecer programas de prueba para aceptación y criterios de aceptación relacionados.</t>
  </si>
  <si>
    <t>A.14.2.9 Prueba de aceptación de sistemas   --&gt;   Control: Para los sistemas de información nuevos, actualizaciones y nuevas versiones, se deberían establecer programas de prueba para aceptación y criterios de aceptación relacionados.</t>
  </si>
  <si>
    <t>A.14.3 Datos de prueba</t>
  </si>
  <si>
    <t>Objetivo: Asegurar la protección de los datos usados para pruebas.</t>
  </si>
  <si>
    <t>A.14.3 Datos de prueba   --&gt;   Objetivo: Asegurar la protección de los datos usados para pruebas.</t>
  </si>
  <si>
    <t>A.14.3.1 Protección de datos de prueba</t>
  </si>
  <si>
    <t xml:space="preserve">Control: Los datos de ensayo se deberían seleccionar, proteger y controlar cuidadosamente. </t>
  </si>
  <si>
    <t xml:space="preserve">A.14.3.1 Protección de datos de prueba   --&gt;   Control: Los datos de ensayo se deberían seleccionar, proteger y controlar cuidadosamente. </t>
  </si>
  <si>
    <t>A.15 Relación con los proveedores</t>
  </si>
  <si>
    <t>A.15.1 Seguridad de la información en las relaciones con los proveedores</t>
  </si>
  <si>
    <t>Objetivo: Asegurar la protección de los activos de la organización que sean accesibles a los proveedores.</t>
  </si>
  <si>
    <t>A.15.1 Seguridad de la información en las relaciones con los proveedores   --&gt;   Objetivo: Asegurar la protección de los activos de la organización que sean accesibles a los proveedores.</t>
  </si>
  <si>
    <t>A.15.1.1 Política de seguridad de la información para las relaciones con proveedores</t>
  </si>
  <si>
    <t>Control: Los requisitos de seguridad de la información para mitigar los riesgos asociados con el acceso de proveedores a los activos de la organización se deberían acordar con estos y se deberían documentar.</t>
  </si>
  <si>
    <t>A.15.1.1 Política de seguridad de la información para las relaciones con proveedores   --&gt;   Control: Los requisitos de seguridad de la información para mitigar los riesgos asociados con el acceso de proveedores a los activos de la organización se deberían acordar con estos y se deberían documentar.</t>
  </si>
  <si>
    <t>A.15.1.2 Tratamiento de la seguridad dentro de los acuerdos con proveedores</t>
  </si>
  <si>
    <t>Control: Se deberían establecer y acordar todos los requisitos de seguridad de la información pertinentes con cada proveedor que pueda tener acceso, procesar, almacenar, comunicar o suministrar componentes de infraestructura de TI para la información de la organización.</t>
  </si>
  <si>
    <t>A.15.1.2 Tratamiento de la seguridad dentro de los acuerdos con proveedores   --&gt;   Control: Se deberían establecer y acordar todos los requisitos de seguridad de la información pertinentes con cada proveedor que pueda tener acceso, procesar, almacenar, comunicar o suministrar componentes de infraestructura de TI para la información de la organización.</t>
  </si>
  <si>
    <t>A.15.1.3 Cadena de suministro de tecnología de información y comunicación</t>
  </si>
  <si>
    <t>Control: Los acuerdos con proveedores deberían incluir requisitos para tratar los riesgos de seguridad de la información asociados con la cadena de suministro de productos y servicios de tecnología de información y comunicación.</t>
  </si>
  <si>
    <t>A.15.1.3 Cadena de suministro de tecnología de información y comunicación   --&gt;   Control: Los acuerdos con proveedores deberían incluir requisitos para tratar los riesgos de seguridad de la información asociados con la cadena de suministro de productos y servicios de tecnología de información y comunicación.</t>
  </si>
  <si>
    <t>A.15.2 Gestión de la prestación de servicios con los proveedores</t>
  </si>
  <si>
    <t xml:space="preserve"> Objetivo: Mantener el nivel acordado de seguridad de la información y de prestación del servicio en línea con los acuerdos con los proveedores.</t>
  </si>
  <si>
    <t>A.15.2 Gestión de la prestación de servicios con los proveedores   --&gt;    Objetivo: Mantener el nivel acordado de seguridad de la información y de prestación del servicio en línea con los acuerdos con los proveedores.</t>
  </si>
  <si>
    <t>A.15.2.1 Seguimiento y revisión de los servicios de los proveedores</t>
  </si>
  <si>
    <t>Control:  Las organizaciones deberían hacer seguimiento, revisar y auditar con regularidad la prestación de servicios de los proveedores.</t>
  </si>
  <si>
    <t>A.15.2.1 Seguimiento y revisión de los servicios de los proveedores   --&gt;   Control:  Las organizaciones deberían hacer seguimiento, revisar y auditar con regularidad la prestación de servicios de los proveedores.</t>
  </si>
  <si>
    <t>A.15.2.2 Gestión de cambios en los servicios de proveedores</t>
  </si>
  <si>
    <t>Control: Se deberían gestionar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y la revaloración de los riesgos.</t>
  </si>
  <si>
    <t>A.15.2.2 Gestión de cambios en los servicios de proveedores   --&gt;   Control: Se deberían gestionar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y la revaloración de los riesgos.</t>
  </si>
  <si>
    <t>A.16 Gestión de incidentes de seguridad de la información</t>
  </si>
  <si>
    <t>A.16.1 Gestión de incidentes y mejoras en la seguridad de la información</t>
  </si>
  <si>
    <t>Objetivo: Asegurar un enfoque coherente y eficaz para la gestión de incidentes de seguridad de la información, incluida la comunicaciónsobre eventos de seguridad y debilidades.</t>
  </si>
  <si>
    <t>A.16.1 Gestión de incidentes y mejoras en la seguridad de la información   --&gt;   Objetivo: Asegurar un enfoque coherente y eficaz para la gestión de incidentes de seguridad de la información, incluida la comunicaciónsobre eventos de seguridad y debilidades.</t>
  </si>
  <si>
    <t>A.16.1.1 Responsabilidad y procedimientos</t>
  </si>
  <si>
    <t>Control: Se deberían establecer las responsabilidades y procedimientos de gestión para asegurar una respuesta rápida, eficaz y ordenada a los incidentes de seguridad de la información.</t>
  </si>
  <si>
    <t>A.16.1.1 Responsabilidad y procedimientos   --&gt;   Control: Se deberían establecer las responsabilidades y procedimientos de gestión para asegurar una respuesta rápida, eficaz y ordenada a los incidentes de seguridad de la información.</t>
  </si>
  <si>
    <t>A.16.1.2 Reporte de eventos de seguridad de la información</t>
  </si>
  <si>
    <t>Control: Los eventos de seguridad de la información se deberían informar a través de los canales de gestión apropiados, tan pronto como sea posible.</t>
  </si>
  <si>
    <t>A.16.1.2 Reporte de eventos de seguridad de la información   --&gt;   Control: Los eventos de seguridad de la información se deberían informar a través de los canales de gestión apropiados, tan pronto como sea posible.</t>
  </si>
  <si>
    <t>A.16.1.3 Reporte de debilidades de seguridad de la información</t>
  </si>
  <si>
    <t>Control: Se debería exigir a todos los empleados y contratistas que usan los servicios y sistemas de información de la organización, que observen e informen cualquier debilidad de seguridad de la información observada o sospechada en los sistemas o servicios.</t>
  </si>
  <si>
    <t>A.16.1.3 Reporte de debilidades de seguridad de la información   --&gt;   Control: Se debería exigir a todos los empleados y contratistas que usan los servicios y sistemas de información de la organización, que observen e informen cualquier debilidad de seguridad de la información observada o sospechada en los sistemas o servicios.</t>
  </si>
  <si>
    <t>A.16.1.4 Evaluación de eventos de seguridad de la información y decisiones sobre ellos</t>
  </si>
  <si>
    <t>Control: Los eventos de seguridad de la información se deberían evaluar y se debería decidir si se van a clasificar como incidentes de seguridad de la información.</t>
  </si>
  <si>
    <t>A.16.1.5 Respuesta a incidentes de seguridad de la información</t>
  </si>
  <si>
    <t>Control: Se debería dar respuesta a los incidentes de seguridad de la información de acuerdo con procedimientos documentados.</t>
  </si>
  <si>
    <t>A.16.1.5 Respuesta a incidentes de seguridad de la información   --&gt;   Control: Se debería dar respuesta a los incidentes de seguridad de la información de acuerdo con procedimientos documentados.</t>
  </si>
  <si>
    <t>A.16.1.6 Aprendizaje obtenido de los incidentes de seguridad de la información</t>
  </si>
  <si>
    <t>Control: El conocimiento adquirido al analizar y resolver incidentes de seguridad de la información se debería usar para reducir la posibilidad o el impacto de incidentes futuros.</t>
  </si>
  <si>
    <t>A.16.1.6 Aprendizaje obtenido de los incidentes de seguridad de la información   --&gt;   Control: El conocimiento adquirido al analizar y resolver incidentes de seguridad de la información se debería usar para reducir la posibilidad o el impacto de incidentes futuros.</t>
  </si>
  <si>
    <t>A.16.1.7 Recolección de evidencia</t>
  </si>
  <si>
    <t>Control: La organización debería definir y aplicar procedimientos para la identificación, recolección, adquisición y preservación de información que pueda servir como evidencia.</t>
  </si>
  <si>
    <t>A.16.1.7 Recolección de evidencia   --&gt;   Control: La organización debería definir y aplicar procedimientos para la identificación, recolección, adquisición y preservación de información que pueda servir como evidencia.</t>
  </si>
  <si>
    <t>A.17 Aspectos de seguridad de la información de la gestión de continuidad de negocio</t>
  </si>
  <si>
    <t>A.17.1 Continuidad de seguridad de la información</t>
  </si>
  <si>
    <t>Objetivo: La continuidad de seguridad de la información se debería incluir en los sistemas de gestión de la continuidad de negocio de la organización</t>
  </si>
  <si>
    <t>A.17.1 Continuidad de seguridad de la información   --&gt;   Objetivo: La continuidad de seguridad de la información se debería incluir en los sistemas de gestión de la continuidad de negocio de la organización</t>
  </si>
  <si>
    <t>A.17.1.1 Planificación de la continuidad de la seguridad de la información</t>
  </si>
  <si>
    <t>Control: La organización debería determinar sus requisitos para la seguridad de la información y la continuidad de la gestión de la seguridad de la información en situaciones adversas, por ejemplo, durante una crisis o desastre.</t>
  </si>
  <si>
    <t>A.17.1.1 Planificación de la continuidad de la seguridad de la información   --&gt;   Control: La organización debería determinar sus requisitos para la seguridad de la información y la continuidad de la gestión de la seguridad de la información en situaciones adversas, por ejemplo, durante una crisis o desastre.</t>
  </si>
  <si>
    <t>A.17.1.2 Implementación de la continuidad de la seguridad de la información</t>
  </si>
  <si>
    <t>Control: La organización debería establecer, documentar, implementar y mantener procesos, procedimientos y controles para asegurar el nivel de continuidad requerido para la seguridad de la información durante una situación adversa.</t>
  </si>
  <si>
    <t>A.17.1.2 Implementación de la continuidad de la seguridad de la información   --&gt;   Control: La organización debería establecer, documentar, implementar y mantener procesos, procedimientos y controles para asegurar el nivel de continuidad requerido para la seguridad de la información durante una situación adversa.</t>
  </si>
  <si>
    <t>A.17.1.3 Verificación, revisión y evaluación de la continuidad de la seguridad de la información</t>
  </si>
  <si>
    <t>Control: La organización debería verificar a intervalos regulares los controles de continuidad de la seguridad de la información establecidos e implementados, con el fin de asegurar que son validos y eficaces durante situaciones adversas.</t>
  </si>
  <si>
    <t>A.17.1.3 Verificación, revisión y evaluación de la continuidad de la seguridad de la información   --&gt;   Control: La organización debería verificar a intervalos regulares los controles de continuidad de la seguridad de la información establecidos e implementados, con el fin de asegurar que son validos y eficaces durante situaciones adversas.</t>
  </si>
  <si>
    <t>A.17.2 Redundancias</t>
  </si>
  <si>
    <t>Objetivo: Asegurar la disponibilidad de instalaciones de procesamiento de información.</t>
  </si>
  <si>
    <t>A.17.2 Redundancias   --&gt;   Objetivo: Asegurar la disponibilidad de instalaciones de procesamiento de información.</t>
  </si>
  <si>
    <t>A.17.2.1 Disponibilidad de instalaciones de procesamiento de información.</t>
  </si>
  <si>
    <t>Control: Las instalaciones de procesamiento de información se deberían implementar con redundancia suficiente para cumplir los requisitos de disponibilidad.</t>
  </si>
  <si>
    <t>A.17.2.1 Disponibilidad de instalaciones de procesamiento de información.   --&gt;   Control: Las instalaciones de procesamiento de información se deberían implementar con redundancia suficiente para cumplir los requisitos de disponibilidad.</t>
  </si>
  <si>
    <t>A.18 Cumplimiento</t>
  </si>
  <si>
    <t>A.18.1 Cumplimiento de requisitos legales y contractuales</t>
  </si>
  <si>
    <t>Objetivo: Evitar el incumplimiento de las obligaciones legales, estatutarias, de reglamentación o contractuales relacionadas con seguridad de la información, y de cualquier requisito de seguridad.</t>
  </si>
  <si>
    <t>A.18.1 Cumplimiento de requisitos legales y contractuales   --&gt;   Objetivo: Evitar el incumplimiento de las obligaciones legales, estatutarias, de reglamentación o contractuales relacionadas con seguridad de la información, y de cualquier requisito de seguridad.</t>
  </si>
  <si>
    <t>A.18.1.1 Identificación de la legislación aplicable y de los requisitos contractuales</t>
  </si>
  <si>
    <t>Control: Todos los requisitos estatutarios, reglamentarios y contractuales pertinentes, y el enfoque de la organización para cumplirlos, se deberían identificar y documentar explícitamente y mantenerlos actualizados para cada sistema de información y para la organización.</t>
  </si>
  <si>
    <t>A.18.1.1 Identificación de la legislación aplicable y de los requisitos contractuales   --&gt;   Control: Todos los requisitos estatutarios, reglamentarios y contractuales pertinentes, y el enfoque de la organización para cumplirlos, se deberían identificar y documentar explícitamente y mantenerlos actualizados para cada sistema de información y para la organización.</t>
  </si>
  <si>
    <t>A.18.1.2 Derechos de propiedad intelectual</t>
  </si>
  <si>
    <t>Control: Se deberían implementar procedimientos apropiados para asegurar el cumplimiento de los requisitos legislativos, de reglamentación y contractuales relacionados con los derechos de propiedad intelectual y el uso de productos de software patentados.</t>
  </si>
  <si>
    <t>A.18.1.2 Derechos de propiedad intelectual   --&gt;   Control: Se deberían implementar procedimientos apropiados para asegurar el cumplimiento de los requisitos legislativos, de reglamentación y contractuales relacionados con los derechos de propiedad intelectual y el uso de productos de software patentados.</t>
  </si>
  <si>
    <t>A.18.1.3 Protección de registros</t>
  </si>
  <si>
    <t>Control: Los registros se deberían proteger contra perdida, destrucción, falsificación, acceso no autorizado y liberación no autorizada, de acuerdo con los requisitos legislativos, de reglamentación, contractuales y de negocio.</t>
  </si>
  <si>
    <t>A.18.1.3 Protección de registros   --&gt;   Control: Los registros se deberían proteger contra perdida, destrucción, falsificación, acceso no autorizado y liberación no autorizada, de acuerdo con los requisitos legislativos, de reglamentación, contractuales y de negocio.</t>
  </si>
  <si>
    <t>A.18.1.4 Privacidad y protección de datos personales</t>
  </si>
  <si>
    <t xml:space="preserve">Control: Cuando sea aplicable, se deberían asegurar la privacidad y la protección de la información de datos personales, como se exige en la legislación y la reglamentación pertinentes. </t>
  </si>
  <si>
    <t xml:space="preserve">A.18.1.4 Privacidad y protección de datos personales   --&gt;   Control: Cuando sea aplicable, se deberían asegurar la privacidad y la protección de la información de datos personales, como se exige en la legislación y la reglamentación pertinentes. </t>
  </si>
  <si>
    <t>A.18.1.5 Reglamentación de controles criptográficos</t>
  </si>
  <si>
    <t>Control: Se deberían usar controles criptográficos, en cumplimiento de todos los acuerdos, legislación y reglamentación pertinentes.</t>
  </si>
  <si>
    <t>A.18.1.5 Reglamentación de controles criptográficos   --&gt;   Control: Se deberían usar controles criptográficos, en cumplimiento de todos los acuerdos, legislación y reglamentación pertinentes.</t>
  </si>
  <si>
    <t>A.18.2 Revisiones de seguridad de la información</t>
  </si>
  <si>
    <t>Objetivo: Asegurar que la seguridad de la información se implemente y opere de acuerdo con las políticas y procedimientos organizacionales.</t>
  </si>
  <si>
    <t>A.18.2 Revisiones de seguridad de la información   --&gt;   Objetivo: Asegurar que la seguridad de la información se implemente y opere de acuerdo con las políticas y procedimientos organizacionales.</t>
  </si>
  <si>
    <t>A.18.2.1 Revisión independiente de la seguridad de la información</t>
  </si>
  <si>
    <t>Control: El enfoque de la organización para la gestión de la seguridad de la información y su implementación (es decir, los objetivos de control, los controles, las políticas, los procesos y los procedimientos para seguridad de la información) se deberían revisar independientemente a intervalos planificados o cuando ocurran cambios significativos.</t>
  </si>
  <si>
    <t>A.18.2.1 Revisión independiente de la seguridad de la información   --&gt;   Control: El enfoque de la organización para la gestión de la seguridad de la información y su implementación (es decir, los objetivos de control, los controles, las políticas, los procesos y los procedimientos para seguridad de la información) se deberían revisar independientemente a intervalos planificados o cuando ocurran cambios significativos.</t>
  </si>
  <si>
    <t>A.18.2.2 Cumplimiento con las políticas y normas de seguridad</t>
  </si>
  <si>
    <t>Control: Los directores deberían revisar con regularidad el cumplimiento del procesamiento y procedimientos de información dentro de su área de responsabilidad, con las políticas y normas de seguridad apropiadas, y cualquier otro requisito de seguridad.</t>
  </si>
  <si>
    <t>A.18.2.2 Cumplimiento con las políticas y normas de seguridad   --&gt;   Control: Los directores deberían revisar con regularidad el cumplimiento del procesamiento y procedimientos de información dentro de su área de responsabilidad, con las políticas y normas de seguridad apropiadas, y cualquier otro requisito de seguridad.</t>
  </si>
  <si>
    <t>A.18.2.3 Revisión del cumplimiento técnico</t>
  </si>
  <si>
    <t xml:space="preserve">Control: Los sistemas de información se deberían revisar periódicamente para determinar el cumplimiento con las políticas y normas de seguridad de la información. </t>
  </si>
  <si>
    <t xml:space="preserve">A.18.2.3 Revisión del cumplimiento técnico   --&gt;   Control: Los sistemas de información se deberían revisar periódicamente para determinar el cumplimiento con las políticas y normas de seguridad de la información. </t>
  </si>
  <si>
    <t>CRITICIDAD E IMPACTO POR TIPO DE ACTIVO Y MEDIO CONSERVACIÓN</t>
  </si>
  <si>
    <t>TIPO DE ACTIVO</t>
  </si>
  <si>
    <t>MEDIO DE CONSERVACIÓN</t>
  </si>
  <si>
    <t>ACTIVO</t>
  </si>
  <si>
    <t xml:space="preserve">CRITICIDAD </t>
  </si>
  <si>
    <t>AMENAZAS CONSOLIDADAS</t>
  </si>
  <si>
    <t>PRINCIPIO DE LA SEGURIDAD  AEFCTADO</t>
  </si>
  <si>
    <t>VULNERABILIDADES CONSOLIDADAS</t>
  </si>
  <si>
    <t>INFORMACIÓN</t>
  </si>
  <si>
    <t xml:space="preserve">Físico
</t>
  </si>
  <si>
    <t>CATASTROFICO</t>
  </si>
  <si>
    <t>Pérdida de Disponibilidad</t>
  </si>
  <si>
    <t>Perdida de Disponibilidad, confidencialidad e integridad</t>
  </si>
  <si>
    <t xml:space="preserve">Posibilidad de Daño, de la información, entorno ambiental, carpetas físicas de los funcionarios del MinCIT </t>
  </si>
  <si>
    <t>Pérdida de Integridad</t>
  </si>
  <si>
    <t>No cumplimento de los procedimientos para el manejo de información física.</t>
  </si>
  <si>
    <t>No aplicar el etiquetado de información a los registros documentales físicos.</t>
  </si>
  <si>
    <t>Perdida de confidencialidad</t>
  </si>
  <si>
    <t>Digital y electrónico</t>
  </si>
  <si>
    <t>SOFTWARE</t>
  </si>
  <si>
    <t>Front End - Sitio Web o Aplicación</t>
  </si>
  <si>
    <r>
      <t xml:space="preserve">Aplicativos Web Internos Misionales
</t>
    </r>
    <r>
      <rPr>
        <sz val="11"/>
        <color theme="1"/>
        <rFont val="Arial"/>
        <family val="2"/>
      </rPr>
      <t>(VUCE -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 Declaratoria de Zonas Francas)</t>
    </r>
    <r>
      <rPr>
        <b/>
        <sz val="11"/>
        <color theme="1"/>
        <rFont val="Arial"/>
        <family val="2"/>
      </rPr>
      <t xml:space="preserve">
</t>
    </r>
  </si>
  <si>
    <t>Posibilidad de pérdida de acceso al aplicativo o sitio web por eventos e incidentes</t>
  </si>
  <si>
    <t>No contar con el acceso al aplicativo o sitio web, por eventos o incidentes.</t>
  </si>
  <si>
    <r>
      <rPr>
        <b/>
        <sz val="11"/>
        <color theme="1"/>
        <rFont val="Arial"/>
        <family val="2"/>
      </rPr>
      <t>Aplicativos sitio Web APOYO</t>
    </r>
    <r>
      <rPr>
        <sz val="11"/>
        <color theme="1"/>
        <rFont val="Arial"/>
        <family val="2"/>
      </rPr>
      <t xml:space="preserve">
(Supervisión Contratos de Estabilidad Jurídica, Evaluación De Desempeño Laboral, Gestión documental, Parque Automotor, Aplicativo Revisión Actos Administrativos, Sistema de Gestión Documental -PQRSD, Módulo Comisiones SISCO, Aplicativo - Cobro coactivo, Aplicativo ER+).</t>
    </r>
    <r>
      <rPr>
        <b/>
        <sz val="11"/>
        <color theme="1"/>
        <rFont val="Arial"/>
        <family val="2"/>
      </rPr>
      <t xml:space="preserve">
</t>
    </r>
  </si>
  <si>
    <t xml:space="preserve">Software de terceros (BID, Banco Mundial, BID) o interinstitucional (SIIF Nación, Sireci, CHIP,  Contaduría General De la Nación, Sistema General de Regalías, Banco Agrario, DANE, SECOP II, SIGEP, Sistema de Registro Nacional de Medidas Correctivas RNMC, 
Contraloría, Procuraduria) </t>
  </si>
  <si>
    <t xml:space="preserve">Aplicativos Web (externos) que apoyan la gestión de la información en los procesos de la entidad y cuyos datos contiene información sensible, privada o semiprivada.
</t>
  </si>
  <si>
    <t>Posibilidad de pérdida de acceso al sitio web del tercero para consulta de información debido a caidas del servicio por ciberataques</t>
  </si>
  <si>
    <t>Posibilidad de pérdida de acceso, o falla del registro en los  servicios de la aplicación web o interinstitucional por fallas en el servicio de internet.</t>
  </si>
  <si>
    <t>HARDWARE</t>
  </si>
  <si>
    <t>Equipos de Computo</t>
  </si>
  <si>
    <r>
      <rPr>
        <b/>
        <sz val="11"/>
        <color theme="1"/>
        <rFont val="Arial"/>
        <family val="2"/>
      </rPr>
      <t>Equipos de computo sin placa de inventario</t>
    </r>
    <r>
      <rPr>
        <sz val="11"/>
        <color theme="1"/>
        <rFont val="Arial"/>
        <family val="2"/>
      </rPr>
      <t xml:space="preserve">
Computadores utlizados para la gestión, conservación y custodia de la información, sin informacion adicoinales de los mecanismos que se utilizan para proteger la disponibilidad de la información. </t>
    </r>
  </si>
  <si>
    <t>Posibilidad de pérdida de la información por no poder identificar a quien le pertenece el equipo y cuales son los medios  de conservacion de la informacion</t>
  </si>
  <si>
    <t>Uso incorrecto del hardware</t>
  </si>
  <si>
    <t>computadores portatiles institucionales</t>
  </si>
  <si>
    <t>Posibilidad de pérdida de equipo portátil o PC por ubicación fuera de las instalaciones del MinCIT</t>
  </si>
  <si>
    <t>No tener control sobre la ubicación física equipos y PC fuera de las instalaciones del MinCIT</t>
  </si>
  <si>
    <t xml:space="preserve">Pérdida de Disponibilidad e integridad </t>
  </si>
  <si>
    <t>No contar con el mantenimiento programado y preventivo de los equipos de computo y/o portátiles.</t>
  </si>
  <si>
    <t>Error en el uso  de la conservación y custodia de la informacion</t>
  </si>
  <si>
    <t>Pérdida de Disponibilidad
Pérdida de Intgeridad</t>
  </si>
  <si>
    <t>Equipos personales</t>
  </si>
  <si>
    <t>Posibilidad de pérdida o daño de la información por defectos en el equipo portátil.</t>
  </si>
  <si>
    <t>Computdaores personales desactualizados</t>
  </si>
  <si>
    <t>Servidores</t>
  </si>
  <si>
    <t>Servidor de Archivos (SRVDATOS)</t>
  </si>
  <si>
    <t>Posibilidad de Perdida de acceso al servidor de datos por evento o incidentes.</t>
  </si>
  <si>
    <t xml:space="preserve">Perdida de Disponibilidad
Perdida de Integridad </t>
  </si>
  <si>
    <t>No contar con el acceso al servidor, por eventos o incidentes</t>
  </si>
  <si>
    <r>
      <rPr>
        <b/>
        <sz val="11"/>
        <color theme="1"/>
        <rFont val="Arial"/>
        <family val="2"/>
      </rPr>
      <t>Inventario de discos duros sin identificar</t>
    </r>
    <r>
      <rPr>
        <sz val="11"/>
        <color theme="1"/>
        <rFont val="Arial"/>
        <family val="2"/>
      </rPr>
      <t xml:space="preserve">
Discos duros con información de (Backup Plan Vallejo, Backup Prácticas Comerciales, Backup Dumping y Subvenciones)</t>
    </r>
  </si>
  <si>
    <r>
      <rPr>
        <b/>
        <sz val="11"/>
        <color theme="1"/>
        <rFont val="Arial"/>
        <family val="2"/>
      </rPr>
      <t>Discos duros del CTCP</t>
    </r>
    <r>
      <rPr>
        <sz val="11"/>
        <color theme="1"/>
        <rFont val="Arial"/>
        <family val="2"/>
      </rPr>
      <t xml:space="preserve">
Discos duros que contienen informacion relacionada con CTCP, VDEDRCTCP01  Proyectos normativos  
VDEDRCTCP02  Expedientes de conceptos técnicos contables, 
VDEDRCTCP05  Orientaciones Técnicas y Pedagógicas </t>
    </r>
  </si>
  <si>
    <r>
      <rPr>
        <b/>
        <sz val="11"/>
        <color theme="1"/>
        <rFont val="Arial"/>
        <family val="2"/>
      </rPr>
      <t>Memoria USB</t>
    </r>
    <r>
      <rPr>
        <sz val="11"/>
        <color theme="1"/>
        <rFont val="Arial"/>
        <family val="2"/>
      </rPr>
      <t xml:space="preserve"> 
personal, 
Activo del Consejo Superior de Comercio Exterior, utilizado como medio de respaldo de la información.
</t>
    </r>
  </si>
  <si>
    <t xml:space="preserve">No contar con medios de respaldo para la información en los DD, USB o CD´s. </t>
  </si>
  <si>
    <t>Procesos Judiciales 
USB  de backup, de carcater persona, almacena y se transporta información Clasificada</t>
  </si>
  <si>
    <t>SERVICIOS</t>
  </si>
  <si>
    <t>Nubes Publicas</t>
  </si>
  <si>
    <t>Nubes Públicas
Base de contactos de Empresarios</t>
  </si>
  <si>
    <t>Posibilidad de pérdida de información institucional  en nubes externas.</t>
  </si>
  <si>
    <t>Perdida de Confidencialidad y disponibilidad</t>
  </si>
  <si>
    <t>Falta de claridad en la directriz sobre el manejo de información en repositorios institucionales, y la limitación de almacenamiento de información en repositorios personales</t>
  </si>
  <si>
    <t>Perdida de disponibilidad</t>
  </si>
  <si>
    <t>Falta de socialización a todos los colaboradores sobre las buenas practicas para el almacenamiento de información institucional en los repositorios asignados por el MinCIT.</t>
  </si>
  <si>
    <t>Perdida de confidencialidad, disponibilidad</t>
  </si>
  <si>
    <t>Almacenamiento</t>
  </si>
  <si>
    <r>
      <rPr>
        <b/>
        <sz val="11"/>
        <color theme="1"/>
        <rFont val="Arial"/>
        <family val="2"/>
      </rPr>
      <t>Directorio Compartido</t>
    </r>
    <r>
      <rPr>
        <sz val="11"/>
        <color theme="1"/>
        <rFont val="Arial"/>
        <family val="2"/>
      </rPr>
      <t xml:space="preserve">
Computadores  portátiles que sirven como repositorio de informacioón.</t>
    </r>
  </si>
  <si>
    <t>Posibilidad de dar acceso público a  la información</t>
  </si>
  <si>
    <t>Perdida de confidencialidad e integridad</t>
  </si>
  <si>
    <t>Falta de socialización a todos los colaboradores sobre las buenas practicas para compartir información en los diferentes repositorios institucionales asignados por el MinCIT.</t>
  </si>
  <si>
    <t>Perdida de confidencialidad y disponibilidad</t>
  </si>
  <si>
    <t>Posibilidad de pérdida de acceso al repositorio</t>
  </si>
  <si>
    <t xml:space="preserve">Perdida de Disponibilidad </t>
  </si>
  <si>
    <t>Posibilidad de apertura de un correo  malicioso que pueda afectar la información almacenada en los correos.</t>
  </si>
  <si>
    <t>Perdida de Disponibilidad</t>
  </si>
  <si>
    <t>No contar con el acceso al servicios del correo institucional, por eventos o incidentes.</t>
  </si>
  <si>
    <t>Uso de cuentas de correos funcionales para atender las solicitudes o inquietudes de los usuarios de servicios de aplicación del MinCIT.</t>
  </si>
  <si>
    <t>RECURSO HUMANO</t>
  </si>
  <si>
    <t>Personal Interno</t>
  </si>
  <si>
    <t>Posibilidad de no tener acceso a la información de la gestión realizada por el colaborador que se ya no se encuentra laborando en el MinCIT.</t>
  </si>
  <si>
    <t>No se cuenta con un lineamiento que establezca los criterios o condiciones para la transferencia de información en repositorios institucionales por parte de los colaboradores.</t>
  </si>
  <si>
    <t>INFRAESTRUCTURA</t>
  </si>
  <si>
    <t>Instalaciones Físicas</t>
  </si>
  <si>
    <t>Perdida de Disponibilidad e integridad</t>
  </si>
  <si>
    <t xml:space="preserve">No tener acceso a la información física y bienes en bodega. </t>
  </si>
  <si>
    <t>RIESGO POR TIPO DE ACTIVO - PROBABILIDAD VS IMPACTO</t>
  </si>
  <si>
    <t>PROBABILDAD</t>
  </si>
  <si>
    <t>RIESGO</t>
  </si>
  <si>
    <t>D</t>
  </si>
  <si>
    <t>C</t>
  </si>
  <si>
    <t>I</t>
  </si>
  <si>
    <t>P</t>
  </si>
  <si>
    <t xml:space="preserve">EXTREMO </t>
  </si>
  <si>
    <r>
      <rPr>
        <b/>
        <sz val="11"/>
        <color theme="1"/>
        <rFont val="Arial"/>
        <family val="2"/>
      </rPr>
      <t>Aplicativos Web Internos - MISIONALES</t>
    </r>
    <r>
      <rPr>
        <sz val="11"/>
        <color theme="1"/>
        <rFont val="Arial"/>
        <family val="2"/>
      </rPr>
      <t xml:space="preserve">
VUCE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t>
    </r>
  </si>
  <si>
    <r>
      <rPr>
        <b/>
        <sz val="11"/>
        <color theme="1"/>
        <rFont val="Arial"/>
        <family val="2"/>
      </rPr>
      <t>Aplicativos sitio Web - APOYO</t>
    </r>
    <r>
      <rPr>
        <sz val="11"/>
        <color theme="1"/>
        <rFont val="Arial"/>
        <family val="2"/>
      </rPr>
      <t xml:space="preserve">
 (Supervisión Contratos de Estabilidad Jurídica, Evaluación De Desempeño Laboral, Gestión documental, Parque Automotor, Aplicativo Revisión Actos dministrativos, Sistema de Gestión Documental -PQRSD, Módulo Comisiones SISCO, Aplicativo - Cobro coactivo, Aplicativo ER+, Declaratoria de Zonas Francas).</t>
    </r>
  </si>
  <si>
    <t xml:space="preserve">Equipos de cómputo  </t>
  </si>
  <si>
    <t>Computadores portatiles institucionales</t>
  </si>
  <si>
    <t xml:space="preserve">Memoria USB personal, 
Activo del Consejo Superior de Comercio Exterior, utilizado como medio de respaldo de la información.
</t>
  </si>
  <si>
    <t>Procesos Judiciales 
USB  de backup, de carácter persona, almacena y se transporta información Clasificada</t>
  </si>
  <si>
    <t xml:space="preserve">Directorio Compartido
(Portátiles)
</t>
  </si>
  <si>
    <t>Computadores  portátiles que sirven como repositorio de informacioón.</t>
  </si>
  <si>
    <t>RIESGO INHERENTE</t>
  </si>
  <si>
    <t>RIESGO RESIDUAL</t>
  </si>
  <si>
    <t>ok</t>
  </si>
  <si>
    <t>OK</t>
  </si>
  <si>
    <t>Estado</t>
  </si>
  <si>
    <t>Cumplida</t>
  </si>
  <si>
    <t>1E</t>
  </si>
  <si>
    <t>2E</t>
  </si>
  <si>
    <t>3A</t>
  </si>
  <si>
    <t>4A</t>
  </si>
  <si>
    <t>5A</t>
  </si>
  <si>
    <t>6B</t>
  </si>
  <si>
    <t>7M</t>
  </si>
  <si>
    <t>8M</t>
  </si>
  <si>
    <t>9M</t>
  </si>
  <si>
    <t>10A</t>
  </si>
  <si>
    <t>11M</t>
  </si>
  <si>
    <t>12M</t>
  </si>
  <si>
    <t>13M</t>
  </si>
  <si>
    <t>14M</t>
  </si>
  <si>
    <t>15M</t>
  </si>
  <si>
    <t>16A</t>
  </si>
  <si>
    <t>17M</t>
  </si>
  <si>
    <t>18M</t>
  </si>
  <si>
    <t>19M</t>
  </si>
  <si>
    <t>20B</t>
  </si>
  <si>
    <t>Orden</t>
  </si>
  <si>
    <t>Plan Institucional de Archivo</t>
  </si>
  <si>
    <t xml:space="preserve">En el CIGD del 23/01/2024 en el marco de presentación de los Planes de Acción, el Grupo de Gestión Documental presento el  Plan Institucional de Archivos de la Entidad -PINAR, para la función archivística del Ministerio </t>
  </si>
  <si>
    <t>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t>
  </si>
  <si>
    <t>MRSPI2022 Seguimeinto Acciones 202312 202402</t>
  </si>
  <si>
    <t xml:space="preserve">En Ejecución </t>
  </si>
  <si>
    <t>ANS Contrato GC363-2025</t>
  </si>
  <si>
    <t>A Diciembre 2023 se realizó la gestión de cambio por actualziación de la plataforma de seguridad perimetral (FWAF, FSIEM,FGATE, FMAIl, entre otros)</t>
  </si>
  <si>
    <t>GTI R4 GestionCambio</t>
  </si>
  <si>
    <r>
      <t xml:space="preserve">ANÁLISIS Y VALORACIÓN DEL RIESGO INHERENTE 
</t>
    </r>
    <r>
      <rPr>
        <sz val="8"/>
        <color theme="1"/>
        <rFont val="Verdana Pro Cond Light"/>
        <family val="2"/>
      </rPr>
      <t>(antes de controles)</t>
    </r>
  </si>
  <si>
    <r>
      <t xml:space="preserve">VALORACIÓN DEL RIESGO RESIDUAL 
</t>
    </r>
    <r>
      <rPr>
        <sz val="8"/>
        <color theme="1"/>
        <rFont val="Verdana Pro Cond Light"/>
        <family val="2"/>
      </rPr>
      <t>(después de controles)</t>
    </r>
  </si>
  <si>
    <r>
      <t xml:space="preserve">INDICADOR DEL RIESGO 
</t>
    </r>
    <r>
      <rPr>
        <sz val="8"/>
        <color theme="1"/>
        <rFont val="Verdana Pro Cond Light"/>
        <family val="2"/>
      </rPr>
      <t>(Se documenta en ISOlución)</t>
    </r>
    <r>
      <rPr>
        <b/>
        <sz val="8"/>
        <color theme="1"/>
        <rFont val="Verdana Pro Cond Light"/>
        <family val="2"/>
      </rPr>
      <t xml:space="preserve">
</t>
    </r>
  </si>
  <si>
    <r>
      <t xml:space="preserve">ACCIONES PARA ABORDAR EL RIESGO RESIDUAL
</t>
    </r>
    <r>
      <rPr>
        <sz val="8"/>
        <color theme="1"/>
        <rFont val="Verdana Pro Cond Light"/>
        <family val="2"/>
      </rPr>
      <t>(número de la acción de Isolución)</t>
    </r>
  </si>
  <si>
    <r>
      <t xml:space="preserve">Responsable(s) del Riesgo
</t>
    </r>
    <r>
      <rPr>
        <sz val="8"/>
        <color theme="1"/>
        <rFont val="Verdana Pro Cond Light"/>
        <family val="2"/>
      </rPr>
      <t>(cargo)</t>
    </r>
  </si>
  <si>
    <r>
      <t xml:space="preserve">TIPO DE CAUSA
</t>
    </r>
    <r>
      <rPr>
        <sz val="8"/>
        <color theme="1"/>
        <rFont val="Verdana Pro Cond Light"/>
        <family val="2"/>
      </rPr>
      <t>(Externa ó
Interna)</t>
    </r>
  </si>
  <si>
    <r>
      <t xml:space="preserve">CAUSA(S)
</t>
    </r>
    <r>
      <rPr>
        <sz val="8"/>
        <color theme="1"/>
        <rFont val="Verdana Pro Cond Light"/>
        <family val="2"/>
      </rPr>
      <t>(escribir una causa por fila)</t>
    </r>
  </si>
  <si>
    <r>
      <t xml:space="preserve">DESCRIPCIÓN DEL CONTROL
</t>
    </r>
    <r>
      <rPr>
        <sz val="8"/>
        <color theme="1"/>
        <rFont val="Verdana Pro Cond Light"/>
        <family val="2"/>
      </rPr>
      <t>(Un control por cada causa, si no hay control se escribe "No existe control")</t>
    </r>
  </si>
  <si>
    <r>
      <t xml:space="preserve">TIPO
</t>
    </r>
    <r>
      <rPr>
        <sz val="8"/>
        <color theme="1"/>
        <rFont val="Verdana Pro Cond Light"/>
        <family val="2"/>
      </rPr>
      <t>(Prevenir, detectar o corregir)</t>
    </r>
  </si>
  <si>
    <r>
      <t xml:space="preserve">NIVEL DE ACEPTACIÓN DEL RIESGO 
</t>
    </r>
    <r>
      <rPr>
        <sz val="8"/>
        <color theme="1"/>
        <rFont val="Verdana Pro Cond Light"/>
        <family val="2"/>
      </rPr>
      <t>(RAE)</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</si>
  <si>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Pérdida de cobertura en la prestación de los servicios de la entidad ≥50%
</t>
    </r>
    <r>
      <rPr>
        <u/>
        <sz val="8"/>
        <color theme="1"/>
        <rFont val="Verdana Pro Cond Light"/>
        <family val="2"/>
      </rPr>
      <t>CUALITATIVA REPUTACIONAL</t>
    </r>
    <r>
      <rPr>
        <sz val="8"/>
        <color theme="1"/>
        <rFont val="Verdana Pro Cond Light"/>
        <family val="2"/>
      </rPr>
      <t xml:space="preserve">
Interrupción de las operaciones de la entidad por más de cinco (5) días.
</t>
    </r>
    <r>
      <rPr>
        <b/>
        <sz val="8"/>
        <color theme="1"/>
        <rFont val="Verdana Pro Cond Light"/>
        <family val="2"/>
      </rPr>
      <t xml:space="preserve">RIESGO DE SEGURIDAD DE LA INFORMACIÓN -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Afectación mayor o igual al 50% del presupuesto anual de seguridad digital.
</t>
    </r>
    <r>
      <rPr>
        <u/>
        <sz val="8"/>
        <color theme="1"/>
        <rFont val="Verdana Pro Cond Light"/>
        <family val="2"/>
      </rPr>
      <t xml:space="preserve">CUALITATIVA REPUTACIONAL  </t>
    </r>
    <r>
      <rPr>
        <sz val="8"/>
        <color theme="1"/>
        <rFont val="Verdana Pro Cond Light"/>
        <family val="2"/>
      </rPr>
      <t xml:space="preserve">
Afectación muy grave de la disponibilidad, confidencialidad e integridad  de la información debido al interés particular de los empleados y terceros.
</t>
    </r>
  </si>
  <si>
    <r>
      <rPr>
        <b/>
        <sz val="8"/>
        <color theme="1"/>
        <rFont val="Verdana Pro Cond Light"/>
        <family val="2"/>
      </rPr>
      <t xml:space="preserve">GD-PR-010 ORGANIZACIÓN DOCUMENTAL </t>
    </r>
    <r>
      <rPr>
        <sz val="8"/>
        <color theme="1"/>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</si>
  <si>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color theme="1"/>
        <rFont val="Verdana Pro Cond Light"/>
        <family val="2"/>
      </rPr>
      <t>GD-PR-016 PRÉSTAMOS DOCUMENTALES</t>
    </r>
    <r>
      <rPr>
        <sz val="8"/>
        <color theme="1"/>
        <rFont val="Verdana Pro Cond Light"/>
        <family val="2"/>
      </rPr>
      <t xml:space="preserve">
7 - V) Verificar el tiempo de préstamo</t>
    </r>
  </si>
  <si>
    <r>
      <rPr>
        <b/>
        <sz val="8"/>
        <color theme="1"/>
        <rFont val="Verdana Pro Cond Light"/>
        <family val="2"/>
      </rPr>
      <t>GD-DE-002 PROGRAMA DE INSPECCIÓN Y MANTENIMIENTO DE SISTEMAS DE ALMACENAMIENTO E INSTALACIONES FÍSICAS DEL PLAN DE CONSERVACIÓN DOCUMENTAL</t>
    </r>
    <r>
      <rPr>
        <sz val="8"/>
        <color theme="1"/>
        <rFont val="Verdana Pro Cond Light"/>
        <family val="2"/>
      </rPr>
      <t xml:space="preserve">
Conservación preventiva
Cronograma</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</si>
  <si>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Pago de indemnizaciones a terceros por acciones legales que pueden afectar el presupuesto total de la entidad en un valor ≥50%.
</t>
    </r>
    <r>
      <rPr>
        <u/>
        <sz val="8"/>
        <color theme="1"/>
        <rFont val="Verdana Pro Cond Light"/>
        <family val="2"/>
      </rPr>
      <t>CUALITATIVA REPUTACIONAL</t>
    </r>
    <r>
      <rPr>
        <sz val="8"/>
        <color theme="1"/>
        <rFont val="Verdana Pro Cond Light"/>
        <family val="2"/>
      </rPr>
      <t xml:space="preserve">
Imagen institucional afectada en el orden nacional o regional por actos o hechos de corrupción comprobado
</t>
    </r>
    <r>
      <rPr>
        <b/>
        <sz val="8"/>
        <color theme="1"/>
        <rFont val="Verdana Pro Cond Light"/>
        <family val="2"/>
      </rPr>
      <t xml:space="preserve">
RIESGO DE SEGURIDAD DE LA INFORMACIÓN</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Afectación mayor o igual al 50% de la población.
</t>
    </r>
    <r>
      <rPr>
        <u/>
        <sz val="8"/>
        <color theme="1"/>
        <rFont val="Verdana Pro Cond Light"/>
        <family val="2"/>
      </rPr>
      <t xml:space="preserve">
CUALITATIVA REPUTACIONAL  </t>
    </r>
    <r>
      <rPr>
        <sz val="8"/>
        <color theme="1"/>
        <rFont val="Verdana Pro Cond Light"/>
        <family val="2"/>
      </rPr>
      <t xml:space="preserve">
Afectación muy grave de la disponibilidad, y confidencialidad de la información debido al interés particular de los empleados y terceros.
</t>
    </r>
  </si>
  <si>
    <r>
      <rPr>
        <b/>
        <sz val="8"/>
        <color theme="1"/>
        <rFont val="Verdana Pro Cond Light"/>
        <family val="2"/>
      </rPr>
      <t>GJ-PR-012 Expedición, publicación y archivo de actos administrtivos generales</t>
    </r>
    <r>
      <rPr>
        <sz val="8"/>
        <color theme="1"/>
        <rFont val="Verdana Pro Cond Light"/>
        <family val="2"/>
      </rPr>
      <t xml:space="preserve">
2- (P) Identificar la necesidad de la expedición de la norma, incluir en la agenda regulatoria y analizar requisitos previos - Control GJ-R1
4- V) Realizar revisión jurídica de la propuesta de acto normativo Control GJ-R1 y Control GJ-RC3
16 - (H) Archivar original y remitir copia a los interesados  Control G</t>
    </r>
  </si>
  <si>
    <r>
      <rPr>
        <b/>
        <sz val="8"/>
        <color theme="1"/>
        <rFont val="Verdana Pro Cond Light"/>
        <family val="2"/>
      </rPr>
      <t xml:space="preserve">GD-PR-010 ORGANIZACIÓN DOCUMENTAL </t>
    </r>
    <r>
      <rPr>
        <sz val="8"/>
        <color theme="1"/>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</si>
  <si>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Pago de indemnizaciones a terceros por acciones legales que pueden afectar el presupuesto total de la entidad en un valor ≥20%.
</t>
    </r>
    <r>
      <rPr>
        <u/>
        <sz val="8"/>
        <color theme="1"/>
        <rFont val="Verdana Pro Cond Light"/>
        <family val="2"/>
      </rPr>
      <t>CUALITATIVA REPUTACIONAL</t>
    </r>
    <r>
      <rPr>
        <sz val="8"/>
        <color theme="1"/>
        <rFont val="Verdana Pro Cond Light"/>
        <family val="2"/>
      </rPr>
      <t xml:space="preserve">
- Imagen institucional afectada en el orden nacional o regional por incumplimientos en la prestación del servicio a los usuarios o ciudadanos.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grave de la disponibilidad  de la información debido al interés particular de los empleados y terceros.
</t>
    </r>
  </si>
  <si>
    <r>
      <rPr>
        <b/>
        <sz val="8"/>
        <color theme="1"/>
        <rFont val="Verdana Pro Cond Light"/>
        <family val="2"/>
      </rPr>
      <t xml:space="preserve">GD-PR-010 ORGANIZACIÓN DOCUMENTAL </t>
    </r>
    <r>
      <rPr>
        <sz val="8"/>
        <color theme="1"/>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
</t>
    </r>
    <r>
      <rPr>
        <b/>
        <sz val="8"/>
        <color theme="1"/>
        <rFont val="Verdana Pro Cond Light"/>
        <family val="2"/>
      </rPr>
      <t>GTI-DE-001 Guia de Activos de Información
GTI-FM-022 Caracterizacion BDP</t>
    </r>
  </si>
  <si>
    <r>
      <rPr>
        <b/>
        <sz val="8"/>
        <color theme="1"/>
        <rFont val="Verdana Pro Cond Light"/>
        <family val="2"/>
      </rPr>
      <t>Aplicativos Web Internos Misionales</t>
    </r>
    <r>
      <rPr>
        <sz val="8"/>
        <color theme="1"/>
        <rFont val="Verdana Pro Cond Light"/>
        <family val="2"/>
      </rPr>
      <t xml:space="preserve">
(VUCE -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 Declaratoria de Zonas Francas)</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</si>
  <si>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Pérdida de cobertura en la prestación de los servicios de la entidad ≥20%.
- Pago de indemnizaciones a terceros por acciones legales que pueden afectar el presupuesto total de la entidad en un valor ≥20%.
</t>
    </r>
    <r>
      <rPr>
        <u/>
        <sz val="8"/>
        <color theme="1"/>
        <rFont val="Verdana Pro Cond Light"/>
        <family val="2"/>
      </rPr>
      <t xml:space="preserve">
CUALITATIVA REPUTACIONAL</t>
    </r>
    <r>
      <rPr>
        <sz val="8"/>
        <color theme="1"/>
        <rFont val="Verdana Pro Cond Light"/>
        <family val="2"/>
      </rPr>
      <t xml:space="preserve">
- Interrupción de las operaciones de la entidad por más de dos (2) días.
Imagen institucional afectada en el orden nacional o regional por incumplimientos en la prestación del servicio a los usuarios o ciudadanos.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
CUALITATIVA REPUTACIONAL</t>
    </r>
    <r>
      <rPr>
        <sz val="8"/>
        <color theme="1"/>
        <rFont val="Verdana Pro Cond Light"/>
        <family val="2"/>
      </rPr>
      <t xml:space="preserve">  
Afectación grave de la disponibilidad  de la información debido al interés particular de los empleados y terceros.
</t>
    </r>
  </si>
  <si>
    <r>
      <rPr>
        <b/>
        <sz val="8"/>
        <color theme="1"/>
        <rFont val="Verdana Pro Cond Light"/>
        <family val="2"/>
      </rPr>
      <t>GTI-PR-001 GESTION OPERATIVA DE TI</t>
    </r>
    <r>
      <rPr>
        <sz val="8"/>
        <color theme="1"/>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</si>
  <si>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t xml:space="preserve">GTI-PR-009 AESORIA Y ASISTENCIA TECNICA EN MATERIA INFORMATICA
</t>
    </r>
    <r>
      <rPr>
        <sz val="8"/>
        <color theme="1"/>
        <rFont val="Verdana Pro Cond Light"/>
        <family val="2"/>
      </rPr>
      <t>4- H) Analizar y diagnosticar. 
Control R6
12-V) Implementar la tecnología
adquirida (Hardware-Software). 
Control R7</t>
    </r>
  </si>
  <si>
    <r>
      <rPr>
        <b/>
        <sz val="8"/>
        <color theme="1"/>
        <rFont val="Verdana Pro Cond Light"/>
        <family val="2"/>
      </rPr>
      <t xml:space="preserve">GTI-PR-004 GESTIÓN DE INCIDENTES DE SEGURIDAD Y PRIVACIDAD DE LA INFORMACIÓN
</t>
    </r>
    <r>
      <rPr>
        <sz val="8"/>
        <color theme="1"/>
        <rFont val="Verdana Pro Cond Light"/>
        <family val="2"/>
      </rPr>
      <t>2 - (H) Identificar y valorar el incidente de seguridad
Control GTI-R4
Control RC-12
4 (V) Realizar pruebas de aseguramiento
Control GTI-R4</t>
    </r>
  </si>
  <si>
    <r>
      <rPr>
        <b/>
        <sz val="8"/>
        <color theme="1"/>
        <rFont val="Verdana Pro Cond Light"/>
        <family val="2"/>
      </rPr>
      <t>GTI-PR-012  CONTROL DE ACCESO A SERVICIOS DE TI.</t>
    </r>
    <r>
      <rPr>
        <sz val="8"/>
        <color theme="1"/>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</si>
  <si>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color theme="1"/>
        <rFont val="Verdana Pro Cond Light"/>
        <family val="2"/>
      </rPr>
      <t>GTI-PR-005 GESTIÓN DE CAMBIOS DE TECNOLOGIAS DE LA INFORMACIÓN</t>
    </r>
    <r>
      <rPr>
        <sz val="8"/>
        <color theme="1"/>
        <rFont val="Verdana Pro Cond Light"/>
        <family val="2"/>
      </rPr>
      <t xml:space="preserve">
2 (P) Evaluar el impacto del Cambio - 
Control  RC-12
3 - (V) Validar el Cambio
Control GTI-R4
4 - (H) Implementar el cambio
Control GTI-R4</t>
    </r>
  </si>
  <si>
    <r>
      <rPr>
        <b/>
        <sz val="8"/>
        <color theme="1"/>
        <rFont val="Verdana Pro Cond Light"/>
        <family val="2"/>
      </rPr>
      <t>Aplicativos sitio Web APOYO</t>
    </r>
    <r>
      <rPr>
        <sz val="8"/>
        <color theme="1"/>
        <rFont val="Verdana Pro Cond Light"/>
        <family val="2"/>
      </rPr>
      <t xml:space="preserve">
(Supervisión Contratos de Estabilidad Jurídica, Evaluación De Desempeño Laboral, Gestión documental, Parque Automotor, Aplicativo Revisión Actos Administrativos, Sistema de Gestión Documental -PQRSD, Módulo Comisiones SISCO, Aplicativo - Cobro coactivo, Aplicativo ER+,).
</t>
    </r>
  </si>
  <si>
    <r>
      <t xml:space="preserve">GTI-PR-009 AESORIA Y ASISTENCIA TECNICA EN MATERIA INFORMATICA
</t>
    </r>
    <r>
      <rPr>
        <sz val="8"/>
        <color theme="1"/>
        <rFont val="Verdana Pro Cond Light"/>
        <family val="2"/>
      </rPr>
      <t>4- H) Analizar y diagnosticar. 
Control R6
12-V) Implementar la tecnología
adquirida (Hardware-Software). 
Control R7</t>
    </r>
  </si>
  <si>
    <r>
      <rPr>
        <b/>
        <sz val="8"/>
        <color theme="1"/>
        <rFont val="Verdana Pro Cond Light"/>
        <family val="2"/>
      </rPr>
      <t>GTI-PR-012  CONTROL DE ACCESO A SERVICIOS DE TI.</t>
    </r>
    <r>
      <rPr>
        <sz val="8"/>
        <color theme="1"/>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</si>
  <si>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color theme="1"/>
        <rFont val="Verdana Pro Cond Light"/>
        <family val="2"/>
      </rPr>
      <t>GTI-PR-005 GESTIÓN DE CAMBIOS DE TECNOLOGIAS DE LA INFORMACIÓN</t>
    </r>
    <r>
      <rPr>
        <sz val="8"/>
        <color theme="1"/>
        <rFont val="Verdana Pro Cond Light"/>
        <family val="2"/>
      </rPr>
      <t xml:space="preserve">
2 (P) Evaluar el impacto del Cambio - 
Control  RC-12
3 - (V) Validar el Cambio
Control GTI-R4
4 - (H) Implementar el cambio
Control GTI-R4
</t>
    </r>
  </si>
  <si>
    <r>
      <rPr>
        <b/>
        <sz val="8"/>
        <color theme="1"/>
        <rFont val="Verdana Pro Cond Light"/>
        <family val="2"/>
      </rPr>
      <t>Software de terceros</t>
    </r>
    <r>
      <rPr>
        <sz val="8"/>
        <color theme="1"/>
        <rFont val="Verdana Pro Cond Light"/>
        <family val="2"/>
      </rPr>
      <t xml:space="preserve">
Software Inerinstitcional  
(BID, Banco Mundial, BID) o interinstitucional (SIIF Nación, Sireci, CHIP,  Contaduría General De la Nación, Sistema General de Regalías, Banco Agrario, DANE, SECOP II, SIGEP, Sistema de Registro Nacional de Medidas Correctivas RNMC, 
Contraloría, Procuraduria)</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</si>
  <si>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-No hay interrupción de las operaciones de la entidad. 
-No se generan sanciones económicas o administrativas. 
-No se afecta la imagen institucional de forma significativa.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-Sin afectación de la disponibilidad.</t>
    </r>
  </si>
  <si>
    <r>
      <rPr>
        <b/>
        <sz val="8"/>
        <color theme="1"/>
        <rFont val="Verdana Pro Cond Light"/>
        <family val="2"/>
      </rPr>
      <t>GTI-PR-012 CONTROL ACCESO SERVICIOS TI</t>
    </r>
    <r>
      <rPr>
        <sz val="8"/>
        <color theme="1"/>
        <rFont val="Verdana Pro Cond Light"/>
        <family val="2"/>
      </rPr>
      <t xml:space="preserve">
1 - Solicitud Requerimiento de acceso
5 - Conceder permisos de navegación de aplicaciones y sistemas de información.
</t>
    </r>
  </si>
  <si>
    <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moderada de la Confidencialidad e integridad de la información debido al interés particular de los empleados y terceros.. </t>
    </r>
  </si>
  <si>
    <r>
      <rPr>
        <b/>
        <sz val="8"/>
        <color theme="1"/>
        <rFont val="Verdana Pro Cond Light"/>
        <family val="2"/>
      </rPr>
      <t>GR-PR-001 ADMINISTRACIÓN Y CONTROL DE BIENES DEVOLUTIVOS Y DE CONSUMO_v13</t>
    </r>
    <r>
      <rPr>
        <sz val="8"/>
        <color theme="1"/>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</si>
  <si>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t xml:space="preserve">GTI-PR-011 GESTIÓN DEL SUBSISTEMAS DE SEGURIDAD Y PRIVACIDAD DE LA INFORMACIÓN
</t>
    </r>
    <r>
      <rPr>
        <sz val="8"/>
        <color theme="1"/>
        <rFont val="Verdana Pro Cond Light"/>
        <family val="2"/>
      </rPr>
      <t>3 - (V) Revisar la ejecución del PSPI.
8 - (H) Realizar valoración de riesgos BDP</t>
    </r>
  </si>
  <si>
    <r>
      <t xml:space="preserve">RIESGO DE GESTIÓN  
CUANTITATIVA - ECONOMICA
</t>
    </r>
    <r>
      <rPr>
        <sz val="8"/>
        <color theme="1"/>
        <rFont val="Verdana Pro Cond Light"/>
        <family val="2"/>
      </rPr>
      <t>- Pérdida de cobertura en la prestación de los servicios de la entidad ≥20%.
- Pago de indemnizaciones a terceros por acciones legales que pueden afectar el presupuesto total de la entidad en un valor ≥20%.</t>
    </r>
    <r>
      <rPr>
        <b/>
        <sz val="8"/>
        <color theme="1"/>
        <rFont val="Verdana Pro Cond Light"/>
        <family val="2"/>
      </rPr>
      <t xml:space="preserve">
CUALITATIVA REPUTACIONAL
</t>
    </r>
    <r>
      <rPr>
        <sz val="8"/>
        <color theme="1"/>
        <rFont val="Verdana Pro Cond Light"/>
        <family val="2"/>
      </rPr>
      <t>- Interrupción de las operaciones de la entidad por más de dos (2) días.
Imagen institucional afectada en el orden nacional o regional por incumplimientos en la prestación del servicio a los usuarios o ciudadanos</t>
    </r>
    <r>
      <rPr>
        <b/>
        <sz val="8"/>
        <color theme="1"/>
        <rFont val="Verdana Pro Cond Light"/>
        <family val="2"/>
      </rPr>
      <t xml:space="preserve">.
RIESGO DE SEGURIDAD DE LA INFORMACIÓN
CUALITATIVA REPUTACIONAL  
</t>
    </r>
    <r>
      <rPr>
        <sz val="8"/>
        <color theme="1"/>
        <rFont val="Verdana Pro Cond Light"/>
        <family val="2"/>
      </rPr>
      <t xml:space="preserve">Afectación grave de la disponibilidad y confidencialidad  de la información debido al interés particular de los empleados y terceros.
</t>
    </r>
  </si>
  <si>
    <r>
      <rPr>
        <b/>
        <sz val="8"/>
        <color theme="1"/>
        <rFont val="Verdana Pro Cond Light"/>
        <family val="2"/>
      </rPr>
      <t>GTI-PR-001 GESTION OPERATIVA DE TI</t>
    </r>
    <r>
      <rPr>
        <sz val="8"/>
        <color theme="1"/>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</si>
  <si>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rPr>
        <b/>
        <sz val="8"/>
        <color theme="1"/>
        <rFont val="Verdana Pro Cond Light"/>
        <family val="2"/>
      </rPr>
      <t xml:space="preserve">GTI-PR-004 GESTIÓN DE INCIDENTES DE SEGURIDAD Y PRIVACIDAD DE LA INFORMACIÓN
</t>
    </r>
    <r>
      <rPr>
        <sz val="8"/>
        <color theme="1"/>
        <rFont val="Verdana Pro Cond Light"/>
        <family val="2"/>
      </rPr>
      <t>2 - (H) Identificar y valorar el incidente de seguridad
Control GTI-R4
Control RC-12
4 (V) Realizar pruebas de aseguramiento
Control GTI-R4</t>
    </r>
  </si>
  <si>
    <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--Afectación moderada de la disponibilidad,coNfidencialidad e integridad de la información debido al interés particular de los empleados y terceros.. </t>
    </r>
  </si>
  <si>
    <r>
      <t xml:space="preserve">RIESGO DE GESTIÓN  
CUALITATIVA REPUTACIONAL
</t>
    </r>
    <r>
      <rPr>
        <sz val="8"/>
        <color theme="1"/>
        <rFont val="Verdana Pro Cond Light"/>
        <family val="2"/>
      </rPr>
      <t>-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color theme="1"/>
        <rFont val="Verdana Pro Cond Light"/>
        <family val="2"/>
      </rPr>
      <t xml:space="preserve">
RIESGO DE SEGURIDAD DE LA INFORMACIÓN
CUALITATIVA REPUTACIONAL  
</t>
    </r>
    <r>
      <rPr>
        <sz val="8"/>
        <color theme="1"/>
        <rFont val="Verdana Pro Cond Light"/>
        <family val="2"/>
      </rPr>
      <t xml:space="preserve">--Afectación moderada de la disponibilidad,confidencialidad e integridad de la información debido al interés particular de los empleados y terceros.. </t>
    </r>
  </si>
  <si>
    <r>
      <t xml:space="preserve">GTI-PR-009 AESORIA Y ASISTENCIA TECNICA EN MATERIA INFORMATICA
</t>
    </r>
    <r>
      <rPr>
        <sz val="8"/>
        <color theme="1"/>
        <rFont val="Verdana Pro Cond Light"/>
        <family val="2"/>
      </rPr>
      <t>4- H) Analizar y diagnosticar. 
Control R6
12-V) Implementar la tecnología
adquirida (Hardware-Software). 
Control R7</t>
    </r>
    <r>
      <rPr>
        <b/>
        <sz val="8"/>
        <color theme="1"/>
        <rFont val="Verdana Pro Cond Light"/>
        <family val="2"/>
      </rPr>
      <t xml:space="preserve">
</t>
    </r>
  </si>
  <si>
    <r>
      <rPr>
        <b/>
        <sz val="8"/>
        <color theme="1"/>
        <rFont val="Verdana Pro Cond Light"/>
        <family val="2"/>
      </rPr>
      <t>GTI-PR-005 GESTIÓN DE CAMBIOS DE TECNOLOGIAS DE LA INFORMACIÓN</t>
    </r>
    <r>
      <rPr>
        <sz val="8"/>
        <color theme="1"/>
        <rFont val="Verdana Pro Cond Light"/>
        <family val="2"/>
      </rPr>
      <t xml:space="preserve">
2 (P) Evaluar el impacto del Cambio - 
Control  RC-12
3 - (V) Validar el Cambio
Control GTI-R4
4 - (H) Implementar el cambio
Control GTI-R4
</t>
    </r>
  </si>
  <si>
    <r>
      <t xml:space="preserve">RIESGO DE GESTIÓN  
CUALITATIVA REPUTACIONAL
</t>
    </r>
    <r>
      <rPr>
        <sz val="8"/>
        <color theme="1"/>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color theme="1"/>
        <rFont val="Verdana Pro Cond Light"/>
        <family val="2"/>
      </rPr>
      <t xml:space="preserve">
RIESGO DE SEGURIDAD DE LA INFORMACIÓN
CUALITATIVA REPUTACIONAL  
</t>
    </r>
    <r>
      <rPr>
        <sz val="8"/>
        <color theme="1"/>
        <rFont val="Verdana Pro Cond Light"/>
        <family val="2"/>
      </rPr>
      <t>Afectación moderada de la disponibilidad e  integridad  de la información debido al interés particular de los empleados y terceros.</t>
    </r>
  </si>
  <si>
    <r>
      <rPr>
        <b/>
        <sz val="8"/>
        <color theme="1"/>
        <rFont val="Verdana Pro Cond Light"/>
        <family val="2"/>
      </rPr>
      <t>GR-PR-001 ADMINISTRACIÓN Y CONTROL DE BIENES DEVOLUTIVOS Y DE CONSUMO_v13</t>
    </r>
    <r>
      <rPr>
        <sz val="8"/>
        <color theme="1"/>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</si>
  <si>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moderada de la disponibilidad e  integridad  de la información debido al interés particular de los empleados y terceros.</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</si>
  <si>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Pago de indemnizaciones a terceros por acciones legales que pueden afectar el presupuesto total de la entidad en un valor ≥20%.
</t>
    </r>
    <r>
      <rPr>
        <u/>
        <sz val="8"/>
        <color theme="1"/>
        <rFont val="Verdana Pro Cond Light"/>
        <family val="2"/>
      </rPr>
      <t>CUALITATIVA REPUTACIONAL</t>
    </r>
    <r>
      <rPr>
        <sz val="8"/>
        <color theme="1"/>
        <rFont val="Verdana Pro Cond Light"/>
        <family val="2"/>
      </rPr>
      <t xml:space="preserve">
Sanción por parte del ente de control u otro ente regulador.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grave de la disponibilidad y la confidencialidad de la información debido al interés particular de los empleados y terceros.
</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</si>
  <si>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Pérdida de cobertura en la prestación de los servicios de la entidad ≥20%.
</t>
    </r>
    <r>
      <rPr>
        <u/>
        <sz val="8"/>
        <color theme="1"/>
        <rFont val="Verdana Pro Cond Light"/>
        <family val="2"/>
      </rPr>
      <t>CUALITATIVA REPUTACIONAL</t>
    </r>
    <r>
      <rPr>
        <sz val="8"/>
        <color theme="1"/>
        <rFont val="Verdana Pro Cond Light"/>
        <family val="2"/>
      </rPr>
      <t xml:space="preserve">
Pérdida de información crítica que puede ser recuperada de forma parcial o incompleta.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-Afectación en un valor igual o mayor al 20% e inferior al 50% del presupuesto anual de seguridad digital.
</t>
    </r>
    <r>
      <rPr>
        <u/>
        <sz val="8"/>
        <color theme="1"/>
        <rFont val="Verdana Pro Cond Light"/>
        <family val="2"/>
      </rPr>
      <t xml:space="preserve">CUALITATIVA REPUTACIONAL  </t>
    </r>
    <r>
      <rPr>
        <sz val="8"/>
        <color theme="1"/>
        <rFont val="Verdana Pro Cond Light"/>
        <family val="2"/>
      </rPr>
      <t xml:space="preserve">
Afectación grave de la disponibilidad y confidencialidad  de la información debido al interés particular de los empleados y terceros.</t>
    </r>
  </si>
  <si>
    <r>
      <rPr>
        <b/>
        <sz val="8"/>
        <color theme="1"/>
        <rFont val="Verdana Pro Cond Light"/>
        <family val="2"/>
      </rPr>
      <t>TH-PR-001  VINVULACION Y RETIRO</t>
    </r>
    <r>
      <rPr>
        <sz val="8"/>
        <color theme="1"/>
        <rFont val="Verdana Pro Cond Light"/>
        <family val="2"/>
      </rPr>
      <t xml:space="preserve">
6-  (V) Verificar la correlación de las vacantes reportadas con la base de datos de la planta de personal
Control TH-R3
 12-19 - 32 -(V) Verificar el cumplimiento de los requisitos académicos y la experiencia laboral requerida para desempeñar el cargo
Control TH-R3
15 - 23 - 34 - 39 - 44 -(V) Verificar el cumplimiento de la normatividad vigente en la vinculación y retiro del talento humano
Control TH-R3
42 - 53 - (V) Verificar el listado de cumplimiento de los documentos requeridos
Control  TH-R3 y Control RC-20
</t>
    </r>
  </si>
  <si>
    <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-Interrupción de las operaciones de la entidad por algunas horas. 
-Imagen institucional afectada localmente por retrasos en la prestación del servicio a los usuarios o ciudadanos.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leve de la disponibilidad. </t>
    </r>
  </si>
  <si>
    <t>Revisión periódica de accesos a los servicios de aplicativos Web institucionales.y usuarios de Office 365.</t>
  </si>
  <si>
    <t>Se replantea la acción adelantada informada en el seguimiento de 102023.
La gestión respectiva corrersponde al control de acceso a servicios de aplicación y sitios web y servicios corporativos como Office 365 y reporte controld e accesos a servicios de aplicación y sitios web institucionales.</t>
  </si>
  <si>
    <t>Guía de Activos</t>
  </si>
  <si>
    <t>12/02/204</t>
  </si>
  <si>
    <t>Durante el 2024 se adelantarán publicaciones de buenas prácticas de seguridad y privacidad de la información y el manejo de repositorios de almacenamientos.</t>
  </si>
  <si>
    <t>2 ECCS SPI 2024</t>
  </si>
  <si>
    <t>Se implementan controles de acceso de usuarios a servicios de almacenamiento institucionales</t>
  </si>
  <si>
    <t>Ejecutada para 2023</t>
  </si>
  <si>
    <t>Ejecutada en 2023</t>
  </si>
  <si>
    <t xml:space="preserve">Como parte del Contrato SAS Novasoft, se adelanto la recuperación de la copia de seguridad de la base de datos de nomina </t>
  </si>
  <si>
    <t xml:space="preserve">Recuperación de la información de nomina </t>
  </si>
  <si>
    <t>13/02/204</t>
  </si>
  <si>
    <t>Reportes de Copias de Seguridad de Servidores de Aplicaciones y BDs</t>
  </si>
  <si>
    <t>Durante la vigencia 2024 se adelantará publicaciones de buenas prácticas de seguridad y privacidad del buen uso de accesos a aplicativos institucionales,</t>
  </si>
  <si>
    <t>Informe de uso de almacenamiento en Sitios SharePoint</t>
  </si>
  <si>
    <t>25. Con el Grupo de Ingeniería y Soporte Técnico hacer la revisión de los colaboradores que se retiran del ministerio con el fin de terminar la transferencia de activos</t>
  </si>
  <si>
    <t>El monitoreo de Office 365 detalla los usuarios de los servicios de la plataforma Office</t>
  </si>
  <si>
    <t>Revisión periódica de usuarios de Office 365.</t>
  </si>
  <si>
    <t>Durante el 2024 se adelantarán publicaciones de buenas prácticas de seguridad y privacidad de la información</t>
  </si>
  <si>
    <t>En desarrollo del Contrato GC407-2023, la OSI monitorea las capacidades de los servicios de alamacenamiento y recursos asociados.</t>
  </si>
  <si>
    <t>ANS Contrato GC407-2023</t>
  </si>
  <si>
    <t>Cumplida para la vigencia 2023</t>
  </si>
  <si>
    <r>
      <t xml:space="preserve">ZONAS DE </t>
    </r>
    <r>
      <rPr>
        <b/>
        <u/>
        <sz val="8"/>
        <color theme="1"/>
        <rFont val="Arial"/>
        <family val="2"/>
      </rPr>
      <t>RIESGO DE GESTIÓN Y SEGURIDAD DE LA INFORMACION</t>
    </r>
  </si>
  <si>
    <r>
      <t xml:space="preserve">ACEPTAR - </t>
    </r>
    <r>
      <rPr>
        <b/>
        <sz val="8"/>
        <color rgb="FF833C0C"/>
        <rFont val="Arial"/>
        <family val="2"/>
      </rPr>
      <t>EVITAR</t>
    </r>
  </si>
  <si>
    <r>
      <t xml:space="preserve">Ningún </t>
    </r>
    <r>
      <rPr>
        <sz val="8"/>
        <color rgb="FF000000"/>
        <rFont val="Arial"/>
        <family val="2"/>
      </rPr>
      <t>riesgo de corrupción podrá ser aceptado.</t>
    </r>
  </si>
  <si>
    <r>
      <t>EVITAR</t>
    </r>
    <r>
      <rPr>
        <sz val="8"/>
        <color rgb="FF806000"/>
        <rFont val="Arial"/>
        <family val="2"/>
      </rPr>
      <t xml:space="preserve"> - </t>
    </r>
    <r>
      <rPr>
        <b/>
        <sz val="8"/>
        <color rgb="FF833B0C"/>
        <rFont val="Arial"/>
        <family val="2"/>
      </rPr>
      <t>REDUCIR (TRANSFIRIENDO O COMPARTIENDO) - ACEPTAR</t>
    </r>
  </si>
  <si>
    <r>
      <t xml:space="preserve">REDUCIR (TRANSFIRIENDO O COMPARTIENDO) - </t>
    </r>
    <r>
      <rPr>
        <b/>
        <sz val="8"/>
        <color rgb="FF833C0C"/>
        <rFont val="Arial"/>
        <family val="2"/>
      </rPr>
      <t>EVITAR</t>
    </r>
  </si>
  <si>
    <r>
      <t>EVITAR</t>
    </r>
    <r>
      <rPr>
        <sz val="8"/>
        <color rgb="FF806000"/>
        <rFont val="Arial"/>
        <family val="2"/>
      </rPr>
      <t xml:space="preserve"> - </t>
    </r>
    <r>
      <rPr>
        <b/>
        <sz val="8"/>
        <color rgb="FF833B0C"/>
        <rFont val="Arial"/>
        <family val="2"/>
      </rPr>
      <t>REDUCIR (TRANSFIRIENDO O COMPARTIENDO)</t>
    </r>
  </si>
  <si>
    <t>Revisión almacenamiento en nube O365</t>
  </si>
  <si>
    <t>Actualización periodica del Antivirus y Antimalware</t>
  </si>
  <si>
    <t>En Ejecución</t>
  </si>
  <si>
    <t>Riesgo</t>
  </si>
  <si>
    <t>TRATMIENTO</t>
  </si>
  <si>
    <t>Evitar</t>
  </si>
  <si>
    <t>Reducir</t>
  </si>
  <si>
    <t>Aceptar</t>
  </si>
  <si>
    <t>TRATAMIENTO</t>
  </si>
  <si>
    <t>Total Activos</t>
  </si>
  <si>
    <t>Total de Acciones</t>
  </si>
  <si>
    <t>T</t>
  </si>
  <si>
    <t>Total Activos - Estado</t>
  </si>
  <si>
    <t>ESTADO</t>
  </si>
  <si>
    <t>Suscripcion contrato GC351-2023 y OC116111-2023 y apliación de ANS.</t>
  </si>
  <si>
    <t>14. Apropiar a los funcionarios y colaboradores sobre las buenas practicas de almacenamiento de información en repositorios propios del MinCIT y su control de accesos.</t>
  </si>
  <si>
    <t>Los controles de acceso de usuarios a servicios de red cuentan don doble factor de autenticación para uso de almacenamiento institucionales, aplicaciones como Gestión Documental o Mintranet con acceso externo.</t>
  </si>
  <si>
    <t>GTI-CP-001 GESTIÓN DE TECNOLOGIAS DE LA INFORMACIÓN</t>
  </si>
  <si>
    <t>iderar la gestión de TI y de seguridad digital, mediante una estrategia de Tecnologías de Información y comunicación, articulada con la Planeación estratégica Institucional y sectorial, desarrollando proyectos con componente tecnológico, administración de la información, la asesoría en materia de TIC, la implementación de recursos tecnológicos y la seguridad digital para la continuidad de la operación del Ministerio</t>
  </si>
  <si>
    <t>Fecha de Seguimiento:</t>
  </si>
  <si>
    <t>ACCIONES DE TRATAMIENTO</t>
  </si>
  <si>
    <t>SEGUIMIENTO CON CORTE A 31/12/2024</t>
  </si>
  <si>
    <t xml:space="preserve">SEGURIDAD Y PRIVACIDAD DE LA INFORMACIÓN </t>
  </si>
  <si>
    <t>OFICINA SISTEMAS DE INFORMACIÓN</t>
  </si>
  <si>
    <t>Estado de  Ejecución</t>
  </si>
  <si>
    <t>NIVEL DE ACEPTACIÓN DEL RIESGO 
(RAE)</t>
  </si>
  <si>
    <t>Documentación Riesgos Seguridad y Privacidad de la Información</t>
  </si>
  <si>
    <t>ELABORADO POR:</t>
  </si>
  <si>
    <t>APROBADO POR:</t>
  </si>
  <si>
    <r>
      <t xml:space="preserve">ANÁLISIS Y VALORACIÓN DEL RIESGO INHERENTE 
</t>
    </r>
    <r>
      <rPr>
        <sz val="8"/>
        <rFont val="Verdana Pro Cond Light"/>
        <family val="2"/>
      </rPr>
      <t>(antes de controles)</t>
    </r>
  </si>
  <si>
    <r>
      <t xml:space="preserve">VALORACIÓN DEL RIESGO RESIDUAL 
</t>
    </r>
    <r>
      <rPr>
        <sz val="8"/>
        <rFont val="Verdana Pro Cond Light"/>
        <family val="2"/>
      </rPr>
      <t>(después de controles)</t>
    </r>
  </si>
  <si>
    <r>
      <t xml:space="preserve">Responsable(s) del Riesgo
</t>
    </r>
    <r>
      <rPr>
        <sz val="8"/>
        <rFont val="Verdana Pro Cond Light"/>
        <family val="2"/>
      </rPr>
      <t>(cargo)</t>
    </r>
  </si>
  <si>
    <r>
      <t xml:space="preserve">TIPO DE CAUSA
</t>
    </r>
    <r>
      <rPr>
        <sz val="8"/>
        <rFont val="Verdana Pro Cond Light"/>
        <family val="2"/>
      </rPr>
      <t>(Externa ó
Interna)</t>
    </r>
  </si>
  <si>
    <r>
      <t xml:space="preserve">CAUSA(S)
</t>
    </r>
    <r>
      <rPr>
        <sz val="8"/>
        <rFont val="Verdana Pro Cond Light"/>
        <family val="2"/>
      </rPr>
      <t>(escribir una causa por fila)</t>
    </r>
  </si>
  <si>
    <r>
      <t xml:space="preserve">DESCRIPCIÓN DEL CONTROL
</t>
    </r>
    <r>
      <rPr>
        <sz val="8"/>
        <rFont val="Verdana Pro Cond Light"/>
        <family val="2"/>
      </rPr>
      <t>(Un control por cada causa, si no hay control se escribe "No existe control")</t>
    </r>
  </si>
  <si>
    <r>
      <t xml:space="preserve">TIPO
</t>
    </r>
    <r>
      <rPr>
        <sz val="8"/>
        <rFont val="Verdana Pro Cond Light"/>
        <family val="2"/>
      </rPr>
      <t>(Prevenir, detectar o corregir)</t>
    </r>
  </si>
  <si>
    <r>
      <t xml:space="preserve">ACCIONES PARA ABORDAR EL RIESGO RESIDUAL
</t>
    </r>
    <r>
      <rPr>
        <sz val="8"/>
        <rFont val="Verdana Pro Cond Light"/>
        <family val="2"/>
      </rPr>
      <t>(número de la acción de Isolución)</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</si>
  <si>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Pérdida de cobertura en la prestación de los servicios de la entidad ≥50%
</t>
    </r>
    <r>
      <rPr>
        <u/>
        <sz val="8"/>
        <rFont val="Verdana Pro Cond Light"/>
        <family val="2"/>
      </rPr>
      <t>CUALITATIVA REPUTACIONAL</t>
    </r>
    <r>
      <rPr>
        <sz val="8"/>
        <rFont val="Verdana Pro Cond Light"/>
        <family val="2"/>
      </rPr>
      <t xml:space="preserve">
Interrupción de las operaciones de la entidad por más de cinco (5) días.
</t>
    </r>
    <r>
      <rPr>
        <b/>
        <sz val="8"/>
        <rFont val="Verdana Pro Cond Light"/>
        <family val="2"/>
      </rPr>
      <t xml:space="preserve">RIESGO DE SEGURIDAD DE LA INFORMACIÓN - </t>
    </r>
    <r>
      <rPr>
        <sz val="8"/>
        <rFont val="Verdana Pro Cond Light"/>
        <family val="2"/>
      </rPr>
      <t xml:space="preserve">
</t>
    </r>
    <r>
      <rPr>
        <u/>
        <sz val="8"/>
        <rFont val="Verdana Pro Cond Light"/>
        <family val="2"/>
      </rPr>
      <t>CUANTITATIVA - ECONOMICA</t>
    </r>
    <r>
      <rPr>
        <sz val="8"/>
        <rFont val="Verdana Pro Cond Light"/>
        <family val="2"/>
      </rPr>
      <t xml:space="preserve">
Afectación mayor o igual al 50% del presupuesto anual de seguridad digital.
</t>
    </r>
    <r>
      <rPr>
        <u/>
        <sz val="8"/>
        <rFont val="Verdana Pro Cond Light"/>
        <family val="2"/>
      </rPr>
      <t xml:space="preserve">CUALITATIVA REPUTACIONAL  </t>
    </r>
    <r>
      <rPr>
        <sz val="8"/>
        <rFont val="Verdana Pro Cond Light"/>
        <family val="2"/>
      </rPr>
      <t xml:space="preserve">
Afectación muy grave de la disponibilidad, confidencialidad e integridad  de la información debido al interés particular de los empleados y terceros.
</t>
    </r>
  </si>
  <si>
    <r>
      <rPr>
        <b/>
        <sz val="8"/>
        <rFont val="Verdana Pro Cond Light"/>
        <family val="2"/>
      </rPr>
      <t xml:space="preserve">GD-PR-010 ORGANIZACIÓN DOCUMENTAL </t>
    </r>
    <r>
      <rPr>
        <sz val="8"/>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</si>
  <si>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rFont val="Verdana Pro Cond Light"/>
        <family val="2"/>
      </rPr>
      <t>GD-PR-016 PRÉSTAMOS DOCUMENTALES</t>
    </r>
    <r>
      <rPr>
        <sz val="8"/>
        <rFont val="Verdana Pro Cond Light"/>
        <family val="2"/>
      </rPr>
      <t xml:space="preserve">
7 - V) Verificar el tiempo de préstamo</t>
    </r>
  </si>
  <si>
    <r>
      <rPr>
        <b/>
        <sz val="8"/>
        <rFont val="Verdana Pro Cond Light"/>
        <family val="2"/>
      </rPr>
      <t>GD-DE-002 PROGRAMA DE INSPECCIÓN Y MANTENIMIENTO DE SISTEMAS DE ALMACENAMIENTO E INSTALACIONES FÍSICAS DEL PLAN DE CONSERVACIÓN DOCUMENTAL</t>
    </r>
    <r>
      <rPr>
        <sz val="8"/>
        <rFont val="Verdana Pro Cond Light"/>
        <family val="2"/>
      </rPr>
      <t xml:space="preserve">
Conservación preventiva
Cronograma</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</si>
  <si>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Pago de indemnizaciones a terceros por acciones legales que pueden afectar el presupuesto total de la entidad en un valor ≥50%.
</t>
    </r>
    <r>
      <rPr>
        <u/>
        <sz val="8"/>
        <rFont val="Verdana Pro Cond Light"/>
        <family val="2"/>
      </rPr>
      <t>CUALITATIVA REPUTACIONAL</t>
    </r>
    <r>
      <rPr>
        <sz val="8"/>
        <rFont val="Verdana Pro Cond Light"/>
        <family val="2"/>
      </rPr>
      <t xml:space="preserve">
Imagen institucional afectada en el orden nacional o regional por actos o hechos de corrupción comprobado
</t>
    </r>
    <r>
      <rPr>
        <b/>
        <sz val="8"/>
        <rFont val="Verdana Pro Cond Light"/>
        <family val="2"/>
      </rPr>
      <t xml:space="preserve">
RIESGO DE SEGURIDAD DE LA INFORMACIÓN</t>
    </r>
    <r>
      <rPr>
        <sz val="8"/>
        <rFont val="Verdana Pro Cond Light"/>
        <family val="2"/>
      </rPr>
      <t xml:space="preserve">
</t>
    </r>
    <r>
      <rPr>
        <u/>
        <sz val="8"/>
        <rFont val="Verdana Pro Cond Light"/>
        <family val="2"/>
      </rPr>
      <t>CUANTITATIVA - ECONOMICA</t>
    </r>
    <r>
      <rPr>
        <sz val="8"/>
        <rFont val="Verdana Pro Cond Light"/>
        <family val="2"/>
      </rPr>
      <t xml:space="preserve">
Afectación mayor o igual al 50% de la población.
</t>
    </r>
    <r>
      <rPr>
        <u/>
        <sz val="8"/>
        <rFont val="Verdana Pro Cond Light"/>
        <family val="2"/>
      </rPr>
      <t xml:space="preserve">
CUALITATIVA REPUTACIONAL  </t>
    </r>
    <r>
      <rPr>
        <sz val="8"/>
        <rFont val="Verdana Pro Cond Light"/>
        <family val="2"/>
      </rPr>
      <t xml:space="preserve">
Afectación muy grave de la disponibilidad, y confidencialidad de la información debido al interés particular de los empleados y terceros.
</t>
    </r>
  </si>
  <si>
    <r>
      <rPr>
        <b/>
        <sz val="8"/>
        <rFont val="Verdana Pro Cond Light"/>
        <family val="2"/>
      </rPr>
      <t>GJ-PR-012 Expedición, publicación y archivo de actos administrtivos generales</t>
    </r>
    <r>
      <rPr>
        <sz val="8"/>
        <rFont val="Verdana Pro Cond Light"/>
        <family val="2"/>
      </rPr>
      <t xml:space="preserve">
2- (P) Identificar la necesidad de la expedición de la norma, incluir en la agenda regulatoria y analizar requisitos previos - Control GJ-R1
4- V) Realizar revisión jurídica de la propuesta de acto normativo Control GJ-R1 y Control GJ-RC3
16 - (H) Archivar original y remitir copia a los interesados  Control G</t>
    </r>
  </si>
  <si>
    <r>
      <rPr>
        <b/>
        <sz val="8"/>
        <rFont val="Verdana Pro Cond Light"/>
        <family val="2"/>
      </rPr>
      <t xml:space="preserve">GD-PR-010 ORGANIZACIÓN DOCUMENTAL </t>
    </r>
    <r>
      <rPr>
        <sz val="8"/>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</si>
  <si>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Pago de indemnizaciones a terceros por acciones legales que pueden afectar el presupuesto total de la entidad en un valor ≥20%.
</t>
    </r>
    <r>
      <rPr>
        <u/>
        <sz val="8"/>
        <rFont val="Verdana Pro Cond Light"/>
        <family val="2"/>
      </rPr>
      <t>CUALITATIVA REPUTACIONAL</t>
    </r>
    <r>
      <rPr>
        <sz val="8"/>
        <rFont val="Verdana Pro Cond Light"/>
        <family val="2"/>
      </rPr>
      <t xml:space="preserve">
- Imagen institucional afectada en el orden nacional o regional por incumplimientos en la prestación del servicio a los usuarios o ciudadanos.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grave de la disponibilidad  de la información debido al interés particular de los empleados y terceros.
</t>
    </r>
  </si>
  <si>
    <r>
      <rPr>
        <b/>
        <sz val="8"/>
        <rFont val="Verdana Pro Cond Light"/>
        <family val="2"/>
      </rPr>
      <t xml:space="preserve">GD-PR-010 ORGANIZACIÓN DOCUMENTAL </t>
    </r>
    <r>
      <rPr>
        <sz val="8"/>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
</t>
    </r>
    <r>
      <rPr>
        <b/>
        <sz val="8"/>
        <rFont val="Verdana Pro Cond Light"/>
        <family val="2"/>
      </rPr>
      <t>GTI-DE-001 Guia de Activos de Información
GTI-FM-022 Caracterizacion BDP</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</si>
  <si>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Pérdida de cobertura en la prestación de los servicios de la entidad ≥20%.
- Pago de indemnizaciones a terceros por acciones legales que pueden afectar el presupuesto total de la entidad en un valor ≥20%.
</t>
    </r>
    <r>
      <rPr>
        <u/>
        <sz val="8"/>
        <rFont val="Verdana Pro Cond Light"/>
        <family val="2"/>
      </rPr>
      <t xml:space="preserve">
CUALITATIVA REPUTACIONAL</t>
    </r>
    <r>
      <rPr>
        <sz val="8"/>
        <rFont val="Verdana Pro Cond Light"/>
        <family val="2"/>
      </rPr>
      <t xml:space="preserve">
- Interrupción de las operaciones de la entidad por más de dos (2) días.
Imagen institucional afectada en el orden nacional o regional por incumplimientos en la prestación del servicio a los usuarios o ciudadanos.
</t>
    </r>
    <r>
      <rPr>
        <b/>
        <sz val="8"/>
        <rFont val="Verdana Pro Cond Light"/>
        <family val="2"/>
      </rPr>
      <t>RIESGO DE SEGURIDAD DE LA INFORMACIÓN</t>
    </r>
    <r>
      <rPr>
        <sz val="8"/>
        <rFont val="Verdana Pro Cond Light"/>
        <family val="2"/>
      </rPr>
      <t xml:space="preserve">
</t>
    </r>
    <r>
      <rPr>
        <u/>
        <sz val="8"/>
        <rFont val="Verdana Pro Cond Light"/>
        <family val="2"/>
      </rPr>
      <t xml:space="preserve">
CUALITATIVA REPUTACIONAL</t>
    </r>
    <r>
      <rPr>
        <sz val="8"/>
        <rFont val="Verdana Pro Cond Light"/>
        <family val="2"/>
      </rPr>
      <t xml:space="preserve">  
Afectación grave de la disponibilidad  de la información debido al interés particular de los empleados y terceros.
</t>
    </r>
  </si>
  <si>
    <r>
      <rPr>
        <b/>
        <sz val="8"/>
        <rFont val="Verdana Pro Cond Light"/>
        <family val="2"/>
      </rPr>
      <t>GTI-PR-001 GESTION OPERATIVA DE TI</t>
    </r>
    <r>
      <rPr>
        <sz val="8"/>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</si>
  <si>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t xml:space="preserve">GTI-PR-009 AESORIA Y ASISTENCIA TECNICA EN MATERIA INFORMATICA
</t>
    </r>
    <r>
      <rPr>
        <sz val="8"/>
        <rFont val="Verdana Pro Cond Light"/>
        <family val="2"/>
      </rPr>
      <t>4- H) Analizar y diagnosticar. 
Control R6
12-V) Implementar la tecnología
adquirida (Hardware-Software). 
Control R7</t>
    </r>
  </si>
  <si>
    <r>
      <rPr>
        <b/>
        <sz val="8"/>
        <rFont val="Verdana Pro Cond Light"/>
        <family val="2"/>
      </rPr>
      <t xml:space="preserve">GTI-PR-004 GESTIÓN DE INCIDENTES DE SEGURIDAD Y PRIVACIDAD DE LA INFORMACIÓN
</t>
    </r>
    <r>
      <rPr>
        <sz val="8"/>
        <rFont val="Verdana Pro Cond Light"/>
        <family val="2"/>
      </rPr>
      <t>2 - (H) Identificar y valorar el incidente de seguridad
Control GTI-R4
Control RC-12
4 (V) Realizar pruebas de aseguramiento
Control GTI-R4</t>
    </r>
  </si>
  <si>
    <r>
      <rPr>
        <b/>
        <sz val="8"/>
        <rFont val="Verdana Pro Cond Light"/>
        <family val="2"/>
      </rPr>
      <t>GTI-PR-012  CONTROL DE ACCESO A SERVICIOS DE TI.</t>
    </r>
    <r>
      <rPr>
        <sz val="8"/>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</si>
  <si>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rFont val="Verdana Pro Cond Light"/>
        <family val="2"/>
      </rPr>
      <t>GTI-PR-005 GESTIÓN DE CAMBIOS DE TECNOLOGIAS DE LA INFORMACIÓN</t>
    </r>
    <r>
      <rPr>
        <sz val="8"/>
        <rFont val="Verdana Pro Cond Light"/>
        <family val="2"/>
      </rPr>
      <t xml:space="preserve">
2 (P) Evaluar el impacto del Cambio - 
Control  RC-12
3 - (V) Validar el Cambio
Control GTI-R4
4 - (H) Implementar el cambio
Control GTI-R4</t>
    </r>
  </si>
  <si>
    <r>
      <t xml:space="preserve">GTI-PR-009 AESORIA Y ASISTENCIA TECNICA EN MATERIA INFORMATICA
</t>
    </r>
    <r>
      <rPr>
        <sz val="8"/>
        <rFont val="Verdana Pro Cond Light"/>
        <family val="2"/>
      </rPr>
      <t>4- H) Analizar y diagnosticar. 
Control R6
12-V) Implementar la tecnología
adquirida (Hardware-Software). 
Control R7</t>
    </r>
  </si>
  <si>
    <r>
      <rPr>
        <b/>
        <sz val="8"/>
        <rFont val="Verdana Pro Cond Light"/>
        <family val="2"/>
      </rPr>
      <t>GTI-PR-012  CONTROL DE ACCESO A SERVICIOS DE TI.</t>
    </r>
    <r>
      <rPr>
        <sz val="8"/>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</si>
  <si>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rFont val="Verdana Pro Cond Light"/>
        <family val="2"/>
      </rPr>
      <t>GTI-PR-005 GESTIÓN DE CAMBIOS DE TECNOLOGIAS DE LA INFORMACIÓN</t>
    </r>
    <r>
      <rPr>
        <sz val="8"/>
        <rFont val="Verdana Pro Cond Light"/>
        <family val="2"/>
      </rPr>
      <t xml:space="preserve">
2 (P) Evaluar el impacto del Cambio - 
Control  RC-12
3 - (V) Validar el Cambio
Control GTI-R4
4 - (H) Implementar el cambio
Control GTI-R4
</t>
    </r>
  </si>
  <si>
    <r>
      <rPr>
        <b/>
        <sz val="8"/>
        <rFont val="Verdana Pro Cond Light"/>
        <family val="2"/>
      </rP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-No hay interrupción de las operaciones de la entidad. 
-No se generan sanciones económicas o administrativas. 
-No se afecta la imagen institucional de forma significativa.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-Sin afectación de la disponibilidad.</t>
    </r>
  </si>
  <si>
    <r>
      <rPr>
        <b/>
        <sz val="8"/>
        <rFont val="Verdana Pro Cond Light"/>
        <family val="2"/>
      </rPr>
      <t>GTI-PR-012 CONTROL ACCESO SERVICIOS TI</t>
    </r>
    <r>
      <rPr>
        <sz val="8"/>
        <rFont val="Verdana Pro Cond Light"/>
        <family val="2"/>
      </rPr>
      <t xml:space="preserve">
1 - Solicitud Requerimiento de acceso
5 - Conceder permisos de navegación de aplicaciones y sistemas de información.
</t>
    </r>
  </si>
  <si>
    <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moderada de la Confidencialidad e integridad de la información debido al interés particular de los empleados y terceros.. </t>
    </r>
  </si>
  <si>
    <r>
      <rPr>
        <b/>
        <sz val="8"/>
        <rFont val="Verdana Pro Cond Light"/>
        <family val="2"/>
      </rPr>
      <t>GR-PR-001 ADMINISTRACIÓN Y CONTROL DE BIENES DEVOLUTIVOS Y DE CONSUMO_v13</t>
    </r>
    <r>
      <rPr>
        <sz val="8"/>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</si>
  <si>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t xml:space="preserve">GTI-PR-011 GESTIÓN DEL SUBSISTEMAS DE SEGURIDAD Y PRIVACIDAD DE LA INFORMACIÓN
</t>
    </r>
    <r>
      <rPr>
        <sz val="8"/>
        <rFont val="Verdana Pro Cond Light"/>
        <family val="2"/>
      </rPr>
      <t>3 - (V) Revisar la ejecución del PSPI.
8 - (H) Realizar valoración de riesgos BDP</t>
    </r>
  </si>
  <si>
    <r>
      <t xml:space="preserve">RIESGO DE GESTIÓN  
CUANTITATIVA - ECONOMICA
</t>
    </r>
    <r>
      <rPr>
        <sz val="8"/>
        <rFont val="Verdana Pro Cond Light"/>
        <family val="2"/>
      </rPr>
      <t>- Pérdida de cobertura en la prestación de los servicios de la entidad ≥20%.
- Pago de indemnizaciones a terceros por acciones legales que pueden afectar el presupuesto total de la entidad en un valor ≥20%.</t>
    </r>
    <r>
      <rPr>
        <b/>
        <sz val="8"/>
        <rFont val="Verdana Pro Cond Light"/>
        <family val="2"/>
      </rPr>
      <t xml:space="preserve">
CUALITATIVA REPUTACIONAL
</t>
    </r>
    <r>
      <rPr>
        <sz val="8"/>
        <rFont val="Verdana Pro Cond Light"/>
        <family val="2"/>
      </rPr>
      <t>- Interrupción de las operaciones de la entidad por más de dos (2) días.
Imagen institucional afectada en el orden nacional o regional por incumplimientos en la prestación del servicio a los usuarios o ciudadanos</t>
    </r>
    <r>
      <rPr>
        <b/>
        <sz val="8"/>
        <rFont val="Verdana Pro Cond Light"/>
        <family val="2"/>
      </rPr>
      <t xml:space="preserve">.
RIESGO DE SEGURIDAD DE LA INFORMACIÓN
CUALITATIVA REPUTACIONAL  
</t>
    </r>
    <r>
      <rPr>
        <sz val="8"/>
        <rFont val="Verdana Pro Cond Light"/>
        <family val="2"/>
      </rPr>
      <t xml:space="preserve">Afectación grave de la disponibilidad y confidencialidad  de la información debido al interés particular de los empleados y terceros.
</t>
    </r>
  </si>
  <si>
    <r>
      <rPr>
        <b/>
        <sz val="8"/>
        <rFont val="Verdana Pro Cond Light"/>
        <family val="2"/>
      </rPr>
      <t>GTI-PR-001 GESTION OPERATIVA DE TI</t>
    </r>
    <r>
      <rPr>
        <sz val="8"/>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</si>
  <si>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rPr>
        <b/>
        <sz val="8"/>
        <rFont val="Verdana Pro Cond Light"/>
        <family val="2"/>
      </rPr>
      <t xml:space="preserve">GTI-PR-004 GESTIÓN DE INCIDENTES DE SEGURIDAD Y PRIVACIDAD DE LA INFORMACIÓN
</t>
    </r>
    <r>
      <rPr>
        <sz val="8"/>
        <rFont val="Verdana Pro Cond Light"/>
        <family val="2"/>
      </rPr>
      <t>2 - (H) Identificar y valorar el incidente de seguridad
Control GTI-R4
Control RC-12
4 (V) Realizar pruebas de aseguramiento
Control GTI-R4</t>
    </r>
  </si>
  <si>
    <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rFont val="Verdana Pro Cond Light"/>
        <family val="2"/>
      </rPr>
      <t>RIESGO DE SEGURIDAD DE LA INFORMACIÓN</t>
    </r>
    <r>
      <rPr>
        <sz val="8"/>
        <rFont val="Verdana Pro Cond Light"/>
        <family val="2"/>
      </rPr>
      <t xml:space="preserve">
</t>
    </r>
    <r>
      <rPr>
        <u/>
        <sz val="8"/>
        <rFont val="Verdana Pro Cond Light"/>
        <family val="2"/>
      </rPr>
      <t>CUALITATIVA REPUTACIONAL</t>
    </r>
    <r>
      <rPr>
        <sz val="8"/>
        <rFont val="Verdana Pro Cond Light"/>
        <family val="2"/>
      </rPr>
      <t xml:space="preserve">  
--Afectación moderada de la disponibilidad,coNfidencialidad e integridad de la información debido al interés particular de los empleados y terceros.. </t>
    </r>
  </si>
  <si>
    <r>
      <t xml:space="preserve">RIESGO DE GESTIÓN  
CUALITATIVA REPUTACIONAL
</t>
    </r>
    <r>
      <rPr>
        <sz val="8"/>
        <rFont val="Verdana Pro Cond Light"/>
        <family val="2"/>
      </rPr>
      <t>-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rFont val="Verdana Pro Cond Light"/>
        <family val="2"/>
      </rPr>
      <t xml:space="preserve">
RIESGO DE SEGURIDAD DE LA INFORMACIÓN
CUALITATIVA REPUTACIONAL  
</t>
    </r>
    <r>
      <rPr>
        <sz val="8"/>
        <rFont val="Verdana Pro Cond Light"/>
        <family val="2"/>
      </rPr>
      <t xml:space="preserve">--Afectación moderada de la disponibilidad,confidencialidad e integridad de la información debido al interés particular de los empleados y terceros.. </t>
    </r>
  </si>
  <si>
    <r>
      <t xml:space="preserve">GTI-PR-009 AESORIA Y ASISTENCIA TECNICA EN MATERIA INFORMATICA
</t>
    </r>
    <r>
      <rPr>
        <sz val="8"/>
        <rFont val="Verdana Pro Cond Light"/>
        <family val="2"/>
      </rPr>
      <t>4- H) Analizar y diagnosticar. 
Control R6
12-V) Implementar la tecnología
adquirida (Hardware-Software). 
Control R7</t>
    </r>
    <r>
      <rPr>
        <b/>
        <sz val="8"/>
        <rFont val="Verdana Pro Cond Light"/>
        <family val="2"/>
      </rPr>
      <t xml:space="preserve">
</t>
    </r>
  </si>
  <si>
    <r>
      <rPr>
        <b/>
        <sz val="8"/>
        <rFont val="Verdana Pro Cond Light"/>
        <family val="2"/>
      </rPr>
      <t>GTI-PR-005 GESTIÓN DE CAMBIOS DE TECNOLOGIAS DE LA INFORMACIÓN</t>
    </r>
    <r>
      <rPr>
        <sz val="8"/>
        <rFont val="Verdana Pro Cond Light"/>
        <family val="2"/>
      </rPr>
      <t xml:space="preserve">
2 (P) Evaluar el impacto del Cambio - 
Control  RC-12
3 - (V) Validar el Cambio
Control GTI-R4
4 - (H) Implementar el cambio
Control GTI-R4
</t>
    </r>
  </si>
  <si>
    <r>
      <t xml:space="preserve">RIESGO DE GESTIÓN  
CUALITATIVA REPUTACIONAL
</t>
    </r>
    <r>
      <rPr>
        <sz val="8"/>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rFont val="Verdana Pro Cond Light"/>
        <family val="2"/>
      </rPr>
      <t xml:space="preserve">
RIESGO DE SEGURIDAD DE LA INFORMACIÓN
CUALITATIVA REPUTACIONAL  
</t>
    </r>
    <r>
      <rPr>
        <sz val="8"/>
        <rFont val="Verdana Pro Cond Light"/>
        <family val="2"/>
      </rPr>
      <t>Afectación moderada de la disponibilidad e  integridad  de la información debido al interés particular de los empleados y terceros.</t>
    </r>
  </si>
  <si>
    <r>
      <rPr>
        <b/>
        <sz val="8"/>
        <rFont val="Verdana Pro Cond Light"/>
        <family val="2"/>
      </rPr>
      <t>GR-PR-001 ADMINISTRACIÓN Y CONTROL DE BIENES DEVOLUTIVOS Y DE CONSUMO_v13</t>
    </r>
    <r>
      <rPr>
        <sz val="8"/>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</si>
  <si>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rPr>
        <b/>
        <sz val="8"/>
        <rFont val="Verdana Pro Cond Light"/>
        <family val="2"/>
      </rP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moderada de la disponibilidad e  integridad  de la información debido al interés particular de los empleados y terceros.</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</si>
  <si>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Pago de indemnizaciones a terceros por acciones legales que pueden afectar el presupuesto total de la entidad en un valor ≥20%.
</t>
    </r>
    <r>
      <rPr>
        <u/>
        <sz val="8"/>
        <rFont val="Verdana Pro Cond Light"/>
        <family val="2"/>
      </rPr>
      <t>CUALITATIVA REPUTACIONAL</t>
    </r>
    <r>
      <rPr>
        <sz val="8"/>
        <rFont val="Verdana Pro Cond Light"/>
        <family val="2"/>
      </rPr>
      <t xml:space="preserve">
Sanción por parte del ente de control u otro ente regulador.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grave de la disponibilidad y la confidencialidad de la información debido al interés particular de los empleados y terceros.
</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</si>
  <si>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Pérdida de cobertura en la prestación de los servicios de la entidad ≥20%.
</t>
    </r>
    <r>
      <rPr>
        <u/>
        <sz val="8"/>
        <rFont val="Verdana Pro Cond Light"/>
        <family val="2"/>
      </rPr>
      <t>CUALITATIVA REPUTACIONAL</t>
    </r>
    <r>
      <rPr>
        <sz val="8"/>
        <rFont val="Verdana Pro Cond Light"/>
        <family val="2"/>
      </rPr>
      <t xml:space="preserve">
Pérdida de información crítica que puede ser recuperada de forma parcial o incompleta.
</t>
    </r>
    <r>
      <rPr>
        <b/>
        <sz val="8"/>
        <rFont val="Verdana Pro Cond Light"/>
        <family val="2"/>
      </rPr>
      <t>RIESGO DE SEGURIDAD DE LA INFORMACIÓN</t>
    </r>
    <r>
      <rPr>
        <sz val="8"/>
        <rFont val="Verdana Pro Cond Light"/>
        <family val="2"/>
      </rPr>
      <t xml:space="preserve">
</t>
    </r>
    <r>
      <rPr>
        <u/>
        <sz val="8"/>
        <rFont val="Verdana Pro Cond Light"/>
        <family val="2"/>
      </rPr>
      <t>CUANTITATIVA - ECONOMICA</t>
    </r>
    <r>
      <rPr>
        <sz val="8"/>
        <rFont val="Verdana Pro Cond Light"/>
        <family val="2"/>
      </rPr>
      <t xml:space="preserve">
-Afectación en un valor igual o mayor al 20% e inferior al 50% del presupuesto anual de seguridad digital.
</t>
    </r>
    <r>
      <rPr>
        <u/>
        <sz val="8"/>
        <rFont val="Verdana Pro Cond Light"/>
        <family val="2"/>
      </rPr>
      <t xml:space="preserve">CUALITATIVA REPUTACIONAL  </t>
    </r>
    <r>
      <rPr>
        <sz val="8"/>
        <rFont val="Verdana Pro Cond Light"/>
        <family val="2"/>
      </rPr>
      <t xml:space="preserve">
Afectación grave de la disponibilidad y confidencialidad  de la información debido al interés particular de los empleados y terceros.</t>
    </r>
  </si>
  <si>
    <r>
      <rPr>
        <b/>
        <sz val="8"/>
        <rFont val="Verdana Pro Cond Light"/>
        <family val="2"/>
      </rPr>
      <t>TH-PR-001  VINVULACION Y RETIRO</t>
    </r>
    <r>
      <rPr>
        <sz val="8"/>
        <rFont val="Verdana Pro Cond Light"/>
        <family val="2"/>
      </rPr>
      <t xml:space="preserve">
6-  (V) Verificar la correlación de las vacantes reportadas con la base de datos de la planta de personal
Control TH-R3
 12-19 - 32 -(V) Verificar el cumplimiento de los requisitos académicos y la experiencia laboral requerida para desempeñar el cargo
Control TH-R3
15 - 23 - 34 - 39 - 44 -(V) Verificar el cumplimiento de la normatividad vigente en la vinculación y retiro del talento humano
Control TH-R3
42 - 53 - (V) Verificar el listado de cumplimiento de los documentos requeridos
Control  TH-R3 y Control RC-20
</t>
    </r>
  </si>
  <si>
    <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-Interrupción de las operaciones de la entidad por algunas horas. 
-Imagen institucional afectada localmente por retrasos en la prestación del servicio a los usuarios o ciudadanos.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leve de la disponibilidad. </t>
    </r>
  </si>
  <si>
    <t xml:space="preserve">Viceministerio de Desarrollo empresarial
</t>
  </si>
  <si>
    <t>MATRIZ DE RIESGOS DE SEGURIDAD Y PRIVACIDAD DE LA INFORMACIÓN
OFICINA Sistemas DE INFORMACIÓN</t>
  </si>
  <si>
    <t>Oficina de Sistemas de Informacion</t>
  </si>
  <si>
    <t>Jefe de la oficinas de Sistemas de informacion</t>
  </si>
  <si>
    <t>Jefe Oficina de Sistemas de Informacion</t>
  </si>
  <si>
    <t>Oficinas de Sistemas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</si>
</sst>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7">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1"/>
      <color theme="10"/>
      <name val="Calibri"/>
      <family val="2"/>
      <scheme val="minor"/>
    </font>
    <font>
      <b/>
      <sz val="11"/>
      <color rgb="FF000000"/>
      <name val="Calibri"/>
      <family val="2"/>
    </font>
    <font>
      <sz val="11"/>
      <color rgb="FF000000"/>
      <name val="Calibri"/>
      <family val="2"/>
    </font>
    <font>
      <b/>
      <sz val="11"/>
      <color rgb="FFFF0000"/>
      <name val="Calibri"/>
      <family val="2"/>
    </font>
    <font>
      <b/>
      <sz val="18"/>
      <color theme="1"/>
      <name val="Arial"/>
      <family val="2"/>
    </font>
    <font>
      <b/>
      <sz val="14"/>
      <color theme="0"/>
      <name val="Arial"/>
      <family val="2"/>
    </font>
    <font>
      <u/>
      <sz val="11"/>
      <color theme="1"/>
      <name val="Arial"/>
      <family val="2"/>
    </font>
    <font>
      <sz val="12"/>
      <color theme="1"/>
      <name val="Arial"/>
      <family val="2"/>
    </font>
    <font>
      <sz val="14"/>
      <color theme="0"/>
      <name val="Arial"/>
      <family val="2"/>
    </font>
    <font>
      <b/>
      <sz val="10"/>
      <color rgb="FFFFFFFF"/>
      <name val="Calibri"/>
      <family val="2"/>
      <scheme val="minor"/>
    </font>
    <font>
      <u/>
      <sz val="10"/>
      <color theme="10"/>
      <name val="Calibri"/>
      <family val="2"/>
      <scheme val="minor"/>
    </font>
    <font>
      <b/>
      <sz val="10"/>
      <color theme="1"/>
      <name val="Calibri"/>
      <family val="2"/>
      <scheme val="minor"/>
    </font>
    <font>
      <b/>
      <sz val="10"/>
      <color theme="0"/>
      <name val="Arial"/>
      <family val="2"/>
    </font>
    <font>
      <u/>
      <sz val="10"/>
      <color theme="1"/>
      <name val="Calibri"/>
      <family val="2"/>
      <scheme val="minor"/>
    </font>
    <font>
      <sz val="10"/>
      <color theme="0"/>
      <name val="Arial"/>
      <family val="2"/>
    </font>
    <font>
      <u/>
      <sz val="10"/>
      <color theme="1"/>
      <name val="Arial"/>
      <family val="2"/>
    </font>
    <font>
      <sz val="10"/>
      <color rgb="FF000000"/>
      <name val="Inherit"/>
    </font>
    <font>
      <sz val="8"/>
      <color theme="1"/>
      <name val="Arial"/>
      <family val="2"/>
    </font>
    <font>
      <b/>
      <sz val="8"/>
      <color theme="1"/>
      <name val="Arial"/>
      <family val="2"/>
    </font>
    <font>
      <b/>
      <sz val="8"/>
      <color theme="0"/>
      <name val="Arial"/>
      <family val="2"/>
    </font>
    <font>
      <sz val="8"/>
      <color theme="1"/>
      <name val="Calibri"/>
      <family val="2"/>
      <scheme val="minor"/>
    </font>
    <font>
      <u/>
      <sz val="8"/>
      <color theme="10"/>
      <name val="Calibri"/>
      <family val="2"/>
      <scheme val="minor"/>
    </font>
    <font>
      <sz val="8"/>
      <color rgb="FF000000"/>
      <name val="Arial"/>
      <family val="2"/>
    </font>
    <font>
      <sz val="8"/>
      <color theme="1"/>
      <name val="Verdana Pro Cond Light"/>
      <family val="2"/>
    </font>
    <font>
      <b/>
      <sz val="8"/>
      <color theme="1"/>
      <name val="Verdana Pro Cond Light"/>
      <family val="2"/>
    </font>
    <font>
      <b/>
      <sz val="8"/>
      <color rgb="FFFFFFFF"/>
      <name val="Verdana Pro Cond Light"/>
      <family val="2"/>
    </font>
    <font>
      <b/>
      <sz val="8"/>
      <color theme="0"/>
      <name val="Verdana Pro Cond Light"/>
      <family val="2"/>
    </font>
    <font>
      <u/>
      <sz val="8"/>
      <color theme="1"/>
      <name val="Verdana Pro Cond Light"/>
      <family val="2"/>
    </font>
    <font>
      <sz val="8"/>
      <color rgb="FF000000"/>
      <name val="Verdana Pro Cond Light"/>
      <family val="2"/>
    </font>
    <font>
      <u/>
      <sz val="8"/>
      <color theme="10"/>
      <name val="Verdana Pro Cond Light"/>
      <family val="2"/>
    </font>
    <font>
      <sz val="8"/>
      <color theme="0"/>
      <name val="Verdana Pro Cond Light"/>
      <family val="2"/>
    </font>
    <font>
      <sz val="8"/>
      <name val="Verdana Pro Cond Light"/>
      <family val="2"/>
    </font>
    <font>
      <b/>
      <sz val="8"/>
      <color rgb="FFC00000"/>
      <name val="Arial"/>
      <family val="2"/>
    </font>
    <font>
      <b/>
      <u/>
      <sz val="8"/>
      <color theme="1"/>
      <name val="Arial"/>
      <family val="2"/>
    </font>
    <font>
      <b/>
      <sz val="8"/>
      <color rgb="FF000000"/>
      <name val="Arial"/>
      <family val="2"/>
    </font>
    <font>
      <b/>
      <sz val="8"/>
      <color rgb="FF833B0C"/>
      <name val="Arial"/>
      <family val="2"/>
    </font>
    <font>
      <b/>
      <sz val="8"/>
      <color rgb="FF833C0C"/>
      <name val="Arial"/>
      <family val="2"/>
    </font>
    <font>
      <sz val="8"/>
      <color rgb="FF806000"/>
      <name val="Arial"/>
      <family val="2"/>
    </font>
    <font>
      <b/>
      <sz val="8"/>
      <color rgb="FF7030A0"/>
      <name val="Verdana Pro Cond Light"/>
      <family val="2"/>
    </font>
    <font>
      <sz val="8"/>
      <color rgb="FF7030A0"/>
      <name val="Verdana Pro Cond Light"/>
      <family val="2"/>
    </font>
    <font>
      <b/>
      <sz val="8"/>
      <color rgb="FFFF0000"/>
      <name val="Verdana Pro Cond Light"/>
      <family val="2"/>
    </font>
    <font>
      <sz val="8"/>
      <color rgb="FFFF0000"/>
      <name val="Verdana Pro Cond Light"/>
      <family val="2"/>
    </font>
    <font>
      <b/>
      <sz val="8"/>
      <color rgb="FF00B0F0"/>
      <name val="Verdana Pro Cond Light"/>
      <family val="2"/>
    </font>
    <font>
      <b/>
      <sz val="8"/>
      <name val="Verdana Pro Cond Light"/>
      <family val="2"/>
    </font>
    <font>
      <u/>
      <sz val="8"/>
      <name val="Verdana Pro Cond Light"/>
      <family val="2"/>
    </font>
  </fonts>
  <fills count="5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FFCC"/>
        <bgColor rgb="FF000000"/>
      </patternFill>
    </fill>
    <fill>
      <patternFill patternType="solid">
        <fgColor rgb="FFFFC0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3366CC"/>
        <bgColor indexed="64"/>
      </patternFill>
    </fill>
    <fill>
      <patternFill patternType="solid">
        <fgColor rgb="FFFFFF00"/>
        <bgColor indexed="64"/>
      </patternFill>
    </fill>
    <fill>
      <patternFill patternType="solid">
        <fgColor rgb="FFFFCCFF"/>
        <bgColor rgb="FF000000"/>
      </patternFill>
    </fill>
    <fill>
      <patternFill patternType="solid">
        <fgColor rgb="FFF2DCDB"/>
        <bgColor rgb="FF000000"/>
      </patternFill>
    </fill>
    <fill>
      <patternFill patternType="solid">
        <fgColor rgb="FFC00000"/>
        <bgColor indexed="64"/>
      </patternFill>
    </fill>
    <fill>
      <patternFill patternType="solid">
        <fgColor theme="1"/>
        <bgColor indexed="64"/>
      </patternFill>
    </fill>
    <fill>
      <patternFill patternType="solid">
        <fgColor rgb="FF00B0F0"/>
        <bgColor indexed="64"/>
      </patternFill>
    </fill>
    <fill>
      <patternFill patternType="solid">
        <fgColor theme="5" tint="0.79998168889431442"/>
        <bgColor rgb="FF000000"/>
      </patternFill>
    </fill>
    <fill>
      <patternFill patternType="solid">
        <fgColor rgb="FFFFCCFF"/>
        <bgColor indexed="64"/>
      </patternFill>
    </fill>
    <fill>
      <patternFill patternType="solid">
        <fgColor rgb="FFCC99FF"/>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FF9900"/>
        <bgColor indexed="64"/>
      </patternFill>
    </fill>
    <fill>
      <patternFill patternType="solid">
        <fgColor theme="8" tint="0.79998168889431442"/>
        <bgColor indexed="64"/>
      </patternFill>
    </fill>
    <fill>
      <patternFill patternType="solid">
        <fgColor rgb="FF00FF99"/>
        <bgColor indexed="64"/>
      </patternFill>
    </fill>
    <fill>
      <patternFill patternType="solid">
        <fgColor rgb="FF33CC33"/>
        <bgColor indexed="64"/>
      </patternFill>
    </fill>
    <fill>
      <patternFill patternType="solid">
        <fgColor rgb="FF66FF66"/>
        <bgColor indexed="64"/>
      </patternFill>
    </fill>
    <fill>
      <patternFill patternType="solid">
        <fgColor theme="3" tint="0.39997558519241921"/>
        <bgColor indexed="64"/>
      </patternFill>
    </fill>
    <fill>
      <patternFill patternType="solid">
        <fgColor rgb="FFAEA472"/>
        <bgColor indexed="64"/>
      </patternFill>
    </fill>
    <fill>
      <patternFill patternType="solid">
        <fgColor rgb="FFFF9966"/>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7" tint="0.79998168889431442"/>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thick">
        <color rgb="FFFFFFFF"/>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9" fontId="22" fillId="0" borderId="0" applyFont="0" applyFill="0" applyBorder="0" applyAlignment="0" applyProtection="0"/>
    <xf numFmtId="0" fontId="32" fillId="0" borderId="0" applyNumberFormat="0" applyFill="0" applyBorder="0" applyAlignment="0" applyProtection="0"/>
    <xf numFmtId="43" fontId="22" fillId="0" borderId="0" applyFont="0" applyFill="0" applyBorder="0" applyAlignment="0" applyProtection="0"/>
  </cellStyleXfs>
  <cellXfs count="1363">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10"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1" fillId="13" borderId="17" xfId="0" applyFont="1" applyFill="1" applyBorder="1" applyAlignment="1">
      <alignment horizontal="center" vertical="center" wrapText="1"/>
    </xf>
    <xf numFmtId="0" fontId="0" fillId="0" borderId="17" xfId="0" applyBorder="1"/>
    <xf numFmtId="0" fontId="7" fillId="13"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8" borderId="1" xfId="0" applyFont="1" applyFill="1" applyBorder="1" applyAlignment="1">
      <alignment horizontal="justify" vertical="center" wrapText="1"/>
    </xf>
    <xf numFmtId="0" fontId="7" fillId="14"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5" borderId="31"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7" fillId="15" borderId="41" xfId="0" applyFont="1" applyFill="1" applyBorder="1" applyAlignment="1">
      <alignment horizontal="justify" vertical="center" wrapText="1"/>
    </xf>
    <xf numFmtId="0" fontId="7" fillId="15"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0" fontId="8" fillId="0" borderId="0" xfId="0" applyFont="1" applyAlignment="1" applyProtection="1">
      <alignment vertical="center" wrapText="1"/>
      <protection locked="0"/>
    </xf>
    <xf numFmtId="0" fontId="8" fillId="0" borderId="0" xfId="0" applyFont="1" applyAlignment="1">
      <alignment horizontal="center" vertical="center" wrapText="1"/>
    </xf>
    <xf numFmtId="0" fontId="11" fillId="2" borderId="1" xfId="0" applyFont="1" applyFill="1" applyBorder="1" applyAlignment="1">
      <alignment horizontal="center" vertical="center" wrapText="1"/>
    </xf>
    <xf numFmtId="9" fontId="6" fillId="15" borderId="30" xfId="0" applyNumberFormat="1" applyFont="1" applyFill="1" applyBorder="1" applyAlignment="1">
      <alignment horizontal="center" vertical="center" wrapText="1"/>
    </xf>
    <xf numFmtId="9" fontId="7" fillId="15" borderId="32" xfId="0" applyNumberFormat="1" applyFont="1" applyFill="1" applyBorder="1" applyAlignment="1">
      <alignment horizontal="center" vertical="center" wrapText="1"/>
    </xf>
    <xf numFmtId="0" fontId="7" fillId="15"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6" borderId="1" xfId="0" applyFont="1" applyFill="1" applyBorder="1" applyAlignment="1">
      <alignment horizontal="center" vertical="center" wrapText="1"/>
    </xf>
    <xf numFmtId="0" fontId="19" fillId="8" borderId="47" xfId="0" applyFont="1" applyFill="1" applyBorder="1" applyAlignment="1">
      <alignment horizontal="center" vertical="center" wrapText="1"/>
    </xf>
    <xf numFmtId="0" fontId="19" fillId="8" borderId="48" xfId="0" applyFont="1" applyFill="1" applyBorder="1" applyAlignment="1">
      <alignment horizontal="center" vertical="center" wrapText="1"/>
    </xf>
    <xf numFmtId="0" fontId="19" fillId="6" borderId="49" xfId="0" applyFont="1" applyFill="1" applyBorder="1" applyAlignment="1">
      <alignment horizontal="center" vertical="center" wrapText="1"/>
    </xf>
    <xf numFmtId="0" fontId="19" fillId="14" borderId="50" xfId="0" applyFont="1" applyFill="1" applyBorder="1" applyAlignment="1">
      <alignment horizontal="center" vertical="center" wrapText="1"/>
    </xf>
    <xf numFmtId="0" fontId="19" fillId="14" borderId="51" xfId="0" applyFont="1" applyFill="1" applyBorder="1" applyAlignment="1">
      <alignment horizontal="center" vertical="center" wrapText="1"/>
    </xf>
    <xf numFmtId="0" fontId="19" fillId="8" borderId="51"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19" fillId="5" borderId="50"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14" borderId="54" xfId="0" applyFont="1" applyFill="1" applyBorder="1" applyAlignment="1">
      <alignment horizontal="center" vertical="center" wrapText="1"/>
    </xf>
    <xf numFmtId="0" fontId="19" fillId="8" borderId="54"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8" borderId="50" xfId="0" applyFont="1" applyFill="1" applyBorder="1" applyAlignment="1">
      <alignment horizontal="center" vertical="center" wrapText="1"/>
    </xf>
    <xf numFmtId="0" fontId="19" fillId="14" borderId="53" xfId="0" applyFont="1" applyFill="1" applyBorder="1" applyAlignment="1">
      <alignment horizontal="center" vertical="center" wrapText="1"/>
    </xf>
    <xf numFmtId="0" fontId="21" fillId="0" borderId="18" xfId="0" applyFont="1" applyBorder="1" applyAlignment="1">
      <alignment horizontal="justify" vertical="center" wrapText="1"/>
    </xf>
    <xf numFmtId="0" fontId="8" fillId="0" borderId="4" xfId="0" applyFont="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vertical="center"/>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8" fillId="0" borderId="0" xfId="2" applyFont="1" applyFill="1"/>
    <xf numFmtId="9" fontId="8" fillId="0" borderId="0" xfId="2" applyFont="1" applyFill="1" applyAlignment="1">
      <alignment horizontal="center"/>
    </xf>
    <xf numFmtId="0" fontId="11" fillId="10" borderId="0" xfId="0" applyFont="1" applyFill="1" applyAlignment="1">
      <alignment horizontal="center" vertical="center"/>
    </xf>
    <xf numFmtId="0" fontId="9" fillId="10" borderId="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9" fontId="13" fillId="0" borderId="4" xfId="0" applyNumberFormat="1" applyFont="1" applyBorder="1" applyAlignment="1">
      <alignment horizontal="center" vertical="center" wrapText="1"/>
    </xf>
    <xf numFmtId="0" fontId="9" fillId="22" borderId="17" xfId="0" applyFont="1" applyFill="1" applyBorder="1" applyAlignment="1">
      <alignment horizontal="center" vertical="center" wrapText="1"/>
    </xf>
    <xf numFmtId="0" fontId="9" fillId="22"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1"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3"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1" fillId="23" borderId="16" xfId="0" applyFont="1" applyFill="1" applyBorder="1" applyAlignment="1">
      <alignment horizontal="center" vertical="center" wrapText="1"/>
    </xf>
    <xf numFmtId="0" fontId="11" fillId="14" borderId="16"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3" borderId="58" xfId="0" applyFont="1" applyFill="1" applyBorder="1" applyAlignment="1">
      <alignment horizontal="center" vertical="center" wrapText="1"/>
    </xf>
    <xf numFmtId="0" fontId="7" fillId="13" borderId="59" xfId="0" applyFont="1" applyFill="1" applyBorder="1" applyAlignment="1">
      <alignment horizontal="center" vertical="center" wrapText="1"/>
    </xf>
    <xf numFmtId="0" fontId="12" fillId="0" borderId="61" xfId="0" applyFont="1" applyBorder="1" applyAlignment="1">
      <alignment horizontal="center" vertical="center" wrapText="1"/>
    </xf>
    <xf numFmtId="0" fontId="12"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7" fillId="0" borderId="58" xfId="0" applyFont="1" applyBorder="1" applyAlignment="1">
      <alignment horizontal="center" vertical="center" wrapText="1"/>
    </xf>
    <xf numFmtId="0" fontId="6" fillId="0" borderId="59"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2" xfId="0" applyBorder="1"/>
    <xf numFmtId="0" fontId="7" fillId="0" borderId="63" xfId="0" applyFont="1" applyBorder="1" applyAlignment="1">
      <alignment horizontal="center" vertical="center" wrapText="1"/>
    </xf>
    <xf numFmtId="0" fontId="6" fillId="0" borderId="64" xfId="0" applyFont="1" applyBorder="1" applyAlignment="1">
      <alignment horizontal="justify" vertical="center" wrapText="1"/>
    </xf>
    <xf numFmtId="0" fontId="0" fillId="0" borderId="65" xfId="0" applyBorder="1"/>
    <xf numFmtId="0" fontId="11" fillId="24" borderId="17"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11" fillId="24"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1" fillId="0" borderId="18" xfId="0" applyFont="1" applyBorder="1" applyAlignment="1">
      <alignment horizontal="center" vertical="center" wrapText="1"/>
    </xf>
    <xf numFmtId="9" fontId="13" fillId="0" borderId="18" xfId="0" applyNumberFormat="1" applyFont="1" applyBorder="1" applyAlignment="1">
      <alignment horizontal="center" vertical="center" wrapText="1"/>
    </xf>
    <xf numFmtId="9" fontId="21" fillId="0" borderId="18" xfId="0" applyNumberFormat="1" applyFont="1" applyBorder="1" applyAlignment="1">
      <alignment horizontal="center" vertical="center" wrapText="1"/>
    </xf>
    <xf numFmtId="0" fontId="12" fillId="22" borderId="17" xfId="0" applyFont="1" applyFill="1" applyBorder="1" applyAlignment="1">
      <alignment horizontal="center" vertical="center" wrapText="1"/>
    </xf>
    <xf numFmtId="0" fontId="8" fillId="3" borderId="7" xfId="0" applyFont="1" applyFill="1" applyBorder="1" applyAlignment="1">
      <alignment horizontal="center"/>
    </xf>
    <xf numFmtId="0" fontId="33" fillId="0" borderId="0" xfId="0" applyFont="1"/>
    <xf numFmtId="0" fontId="33" fillId="27" borderId="0" xfId="0" applyFont="1" applyFill="1" applyAlignment="1">
      <alignment wrapText="1"/>
    </xf>
    <xf numFmtId="0" fontId="34" fillId="0" borderId="0" xfId="0" applyFont="1" applyAlignment="1">
      <alignment wrapText="1"/>
    </xf>
    <xf numFmtId="0" fontId="34" fillId="0" borderId="0" xfId="0" applyFont="1"/>
    <xf numFmtId="0" fontId="33" fillId="27" borderId="0" xfId="0" applyFont="1" applyFill="1" applyAlignment="1">
      <alignment vertical="center" wrapText="1"/>
    </xf>
    <xf numFmtId="0" fontId="33" fillId="0" borderId="0" xfId="0" applyFont="1" applyAlignment="1">
      <alignment vertical="center" wrapText="1"/>
    </xf>
    <xf numFmtId="0" fontId="34" fillId="0" borderId="0" xfId="0" applyFont="1" applyAlignment="1">
      <alignment vertical="center" wrapText="1"/>
    </xf>
    <xf numFmtId="0" fontId="33" fillId="28" borderId="0" xfId="0" applyFont="1" applyFill="1" applyAlignment="1">
      <alignment vertical="center" wrapText="1"/>
    </xf>
    <xf numFmtId="0" fontId="34" fillId="28" borderId="0" xfId="0" applyFont="1" applyFill="1" applyAlignment="1">
      <alignment vertical="center" wrapText="1"/>
    </xf>
    <xf numFmtId="0" fontId="35" fillId="0" borderId="0" xfId="0" applyFont="1" applyAlignment="1">
      <alignment vertical="center" wrapText="1"/>
    </xf>
    <xf numFmtId="0" fontId="0" fillId="0" borderId="0" xfId="0" applyAlignment="1">
      <alignment vertical="center"/>
    </xf>
    <xf numFmtId="0" fontId="11" fillId="0" borderId="0" xfId="0" applyFont="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center"/>
    </xf>
    <xf numFmtId="0" fontId="37" fillId="30" borderId="67" xfId="0" applyFont="1" applyFill="1" applyBorder="1" applyAlignment="1">
      <alignment horizontal="center" vertical="center"/>
    </xf>
    <xf numFmtId="0" fontId="37" fillId="30" borderId="68" xfId="0" applyFont="1" applyFill="1" applyBorder="1" applyAlignment="1">
      <alignment horizontal="center" vertical="center" wrapText="1"/>
    </xf>
    <xf numFmtId="0" fontId="37" fillId="30" borderId="68" xfId="0" applyFont="1" applyFill="1" applyBorder="1" applyAlignment="1">
      <alignment horizontal="center" vertical="center"/>
    </xf>
    <xf numFmtId="0" fontId="6" fillId="19" borderId="59" xfId="0" applyFont="1" applyFill="1" applyBorder="1" applyAlignment="1">
      <alignment horizontal="justify" vertical="center" wrapText="1"/>
    </xf>
    <xf numFmtId="0" fontId="6" fillId="0" borderId="60" xfId="0" applyFont="1" applyBorder="1" applyAlignment="1">
      <alignment horizontal="center" vertical="center" wrapText="1"/>
    </xf>
    <xf numFmtId="0" fontId="6" fillId="19" borderId="1" xfId="0" applyFont="1" applyFill="1" applyBorder="1" applyAlignment="1">
      <alignment horizontal="justify" vertical="center" wrapText="1"/>
    </xf>
    <xf numFmtId="0" fontId="6" fillId="0" borderId="62" xfId="0" applyFont="1" applyBorder="1" applyAlignment="1">
      <alignment horizontal="center" vertical="center" wrapText="1"/>
    </xf>
    <xf numFmtId="0" fontId="6" fillId="19"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6" fillId="19" borderId="1" xfId="0" applyFont="1" applyFill="1" applyBorder="1" applyAlignment="1">
      <alignment vertical="center" wrapText="1"/>
    </xf>
    <xf numFmtId="0" fontId="6" fillId="0" borderId="1" xfId="0" applyFont="1" applyBorder="1" applyAlignment="1">
      <alignment vertical="center" wrapText="1"/>
    </xf>
    <xf numFmtId="0" fontId="14" fillId="0" borderId="61" xfId="0" applyFont="1" applyBorder="1" applyAlignment="1">
      <alignment horizontal="center" vertical="center"/>
    </xf>
    <xf numFmtId="0" fontId="14" fillId="0" borderId="63" xfId="0" applyFont="1" applyBorder="1" applyAlignment="1">
      <alignment horizontal="center" vertical="center"/>
    </xf>
    <xf numFmtId="0" fontId="38" fillId="0" borderId="64" xfId="0" applyFont="1" applyBorder="1" applyAlignment="1">
      <alignment horizontal="center" vertical="center" wrapText="1"/>
    </xf>
    <xf numFmtId="0" fontId="6" fillId="19" borderId="64" xfId="0" applyFont="1" applyFill="1" applyBorder="1" applyAlignment="1">
      <alignment horizontal="justify"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40" fillId="0" borderId="0" xfId="0" applyFont="1"/>
    <xf numFmtId="0" fontId="39" fillId="0" borderId="0" xfId="0" applyFont="1"/>
    <xf numFmtId="0" fontId="6" fillId="0" borderId="0" xfId="0" applyFont="1" applyAlignment="1">
      <alignment horizontal="center" vertical="center" wrapText="1"/>
    </xf>
    <xf numFmtId="0" fontId="14" fillId="6"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37" fillId="30" borderId="61" xfId="0" applyFont="1" applyFill="1" applyBorder="1" applyAlignment="1">
      <alignment horizontal="center" vertical="center"/>
    </xf>
    <xf numFmtId="0" fontId="37" fillId="30" borderId="1" xfId="0" applyFont="1" applyFill="1" applyBorder="1" applyAlignment="1">
      <alignment horizontal="center" vertical="center" wrapText="1"/>
    </xf>
    <xf numFmtId="0" fontId="37" fillId="30" borderId="62" xfId="0" applyFont="1" applyFill="1" applyBorder="1" applyAlignment="1">
      <alignment horizontal="center" vertical="center"/>
    </xf>
    <xf numFmtId="0" fontId="14" fillId="14"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14" borderId="64" xfId="0" applyFont="1" applyFill="1" applyBorder="1" applyAlignment="1" applyProtection="1">
      <alignment horizontal="center" vertical="center" wrapText="1"/>
      <protection locked="0"/>
    </xf>
    <xf numFmtId="0" fontId="14" fillId="23" borderId="64" xfId="0" applyFont="1" applyFill="1" applyBorder="1" applyAlignment="1">
      <alignment horizontal="center" vertical="center" wrapText="1"/>
    </xf>
    <xf numFmtId="0" fontId="37" fillId="30" borderId="1" xfId="0" applyFont="1" applyFill="1" applyBorder="1" applyAlignment="1">
      <alignment horizontal="center" vertical="center"/>
    </xf>
    <xf numFmtId="0" fontId="14" fillId="5" borderId="64" xfId="0" applyFont="1" applyFill="1" applyBorder="1" applyAlignment="1" applyProtection="1">
      <alignment horizontal="center" vertical="center" wrapText="1"/>
      <protection locked="0"/>
    </xf>
    <xf numFmtId="0" fontId="39" fillId="0" borderId="1" xfId="0" applyFont="1" applyBorder="1" applyAlignment="1">
      <alignment horizontal="center" vertical="center"/>
    </xf>
    <xf numFmtId="0" fontId="39" fillId="0" borderId="62" xfId="0" applyFont="1" applyBorder="1" applyAlignment="1">
      <alignment horizontal="center" vertical="center"/>
    </xf>
    <xf numFmtId="0" fontId="39" fillId="0" borderId="64" xfId="0" applyFont="1" applyBorder="1" applyAlignment="1">
      <alignment horizontal="center" vertical="center"/>
    </xf>
    <xf numFmtId="0" fontId="39" fillId="0" borderId="65" xfId="0" applyFont="1" applyBorder="1" applyAlignment="1">
      <alignment horizontal="center" vertical="center"/>
    </xf>
    <xf numFmtId="0" fontId="11" fillId="0" borderId="17" xfId="0"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9" fontId="8" fillId="0" borderId="0" xfId="2" applyFont="1" applyFill="1" applyBorder="1" applyAlignment="1" applyProtection="1">
      <alignment vertical="center" wrapText="1"/>
      <protection locked="0"/>
    </xf>
    <xf numFmtId="9" fontId="8" fillId="0" borderId="0" xfId="2" applyFont="1" applyFill="1" applyBorder="1" applyAlignment="1" applyProtection="1">
      <alignment horizontal="center" vertical="center" wrapText="1"/>
      <protection locked="0"/>
    </xf>
    <xf numFmtId="0" fontId="11" fillId="0" borderId="0" xfId="0" applyFont="1" applyAlignment="1">
      <alignment vertical="center"/>
    </xf>
    <xf numFmtId="9" fontId="11" fillId="0" borderId="0" xfId="2" applyFont="1" applyFill="1" applyBorder="1" applyAlignment="1">
      <alignment vertical="center"/>
    </xf>
    <xf numFmtId="0" fontId="8" fillId="0" borderId="0" xfId="0" applyFont="1" applyAlignment="1" applyProtection="1">
      <alignment vertical="center"/>
      <protection locked="0"/>
    </xf>
    <xf numFmtId="9" fontId="8" fillId="0" borderId="0" xfId="2" applyFont="1" applyFill="1" applyBorder="1" applyAlignment="1" applyProtection="1">
      <alignment vertical="center"/>
      <protection locked="0"/>
    </xf>
    <xf numFmtId="0" fontId="8" fillId="0" borderId="0" xfId="0" applyFont="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horizontal="justify" vertical="center"/>
      <protection locked="0"/>
    </xf>
    <xf numFmtId="9" fontId="8" fillId="0" borderId="0" xfId="2" applyFont="1" applyFill="1" applyBorder="1" applyAlignment="1" applyProtection="1">
      <alignment horizontal="justify" vertical="center"/>
      <protection locked="0"/>
    </xf>
    <xf numFmtId="0" fontId="8" fillId="0" borderId="0" xfId="0" applyFont="1" applyAlignment="1" applyProtection="1">
      <alignment horizontal="justify" vertical="center" wrapText="1"/>
      <protection locked="0"/>
    </xf>
    <xf numFmtId="9" fontId="8" fillId="0" borderId="0" xfId="2" applyFont="1" applyFill="1" applyBorder="1" applyAlignment="1" applyProtection="1">
      <alignment horizontal="justify" vertical="center" wrapText="1"/>
      <protection locked="0"/>
    </xf>
    <xf numFmtId="0" fontId="11" fillId="0" borderId="0" xfId="0" applyFont="1" applyAlignment="1">
      <alignment horizontal="center" vertical="center" wrapText="1"/>
    </xf>
    <xf numFmtId="0" fontId="11" fillId="0" borderId="0" xfId="0" applyFont="1" applyAlignment="1" applyProtection="1">
      <alignment horizontal="center" vertical="center"/>
      <protection locked="0"/>
    </xf>
    <xf numFmtId="0" fontId="8" fillId="0" borderId="19" xfId="0" applyFont="1" applyBorder="1" applyAlignment="1" applyProtection="1">
      <alignment vertical="center"/>
      <protection locked="0"/>
    </xf>
    <xf numFmtId="0" fontId="11" fillId="0" borderId="0" xfId="0" applyFont="1" applyAlignment="1">
      <alignment horizontal="left" vertical="center" wrapText="1"/>
    </xf>
    <xf numFmtId="0" fontId="8" fillId="0" borderId="0" xfId="0" applyFont="1" applyAlignment="1">
      <alignment horizontal="justify" vertical="center" wrapText="1"/>
    </xf>
    <xf numFmtId="9" fontId="8" fillId="0" borderId="0" xfId="2" applyFont="1" applyFill="1" applyBorder="1" applyAlignment="1">
      <alignment horizontal="justify" vertical="center" wrapText="1"/>
    </xf>
    <xf numFmtId="9" fontId="8" fillId="0" borderId="0" xfId="2" applyFont="1" applyFill="1" applyBorder="1" applyAlignment="1">
      <alignment horizontal="center" vertical="center" wrapText="1"/>
    </xf>
    <xf numFmtId="0" fontId="11" fillId="0" borderId="0" xfId="0" applyFont="1" applyAlignment="1">
      <alignment horizontal="left" vertical="center"/>
    </xf>
    <xf numFmtId="0" fontId="11" fillId="3" borderId="7" xfId="0" applyFont="1" applyFill="1" applyBorder="1" applyAlignment="1">
      <alignment horizontal="left" vertical="center"/>
    </xf>
    <xf numFmtId="9" fontId="8" fillId="0" borderId="0" xfId="2" applyFont="1" applyFill="1" applyBorder="1" applyAlignment="1">
      <alignment vertical="center" wrapText="1"/>
    </xf>
    <xf numFmtId="0" fontId="8" fillId="0" borderId="0" xfId="1" applyFont="1" applyAlignment="1" applyProtection="1">
      <alignment horizontal="center" vertical="center" wrapText="1"/>
      <protection locked="0"/>
    </xf>
    <xf numFmtId="9" fontId="8" fillId="0" borderId="0" xfId="2" applyFont="1" applyFill="1" applyBorder="1" applyAlignment="1" applyProtection="1">
      <alignment horizontal="center" vertical="center" wrapText="1"/>
    </xf>
    <xf numFmtId="0" fontId="8" fillId="0" borderId="0" xfId="1" applyFont="1" applyAlignment="1" applyProtection="1">
      <alignment vertical="center" wrapText="1"/>
      <protection locked="0"/>
    </xf>
    <xf numFmtId="0" fontId="39" fillId="0" borderId="2" xfId="0" applyFont="1" applyBorder="1" applyAlignment="1">
      <alignment horizontal="center" vertical="center"/>
    </xf>
    <xf numFmtId="0" fontId="39" fillId="0" borderId="72" xfId="0" applyFont="1" applyBorder="1" applyAlignment="1">
      <alignment horizontal="center" vertical="center"/>
    </xf>
    <xf numFmtId="0" fontId="7" fillId="0" borderId="1" xfId="0" applyFont="1" applyBorder="1" applyAlignment="1">
      <alignment horizontal="center" vertical="center" wrapText="1"/>
    </xf>
    <xf numFmtId="0" fontId="14" fillId="31" borderId="1" xfId="0" applyFont="1" applyFill="1" applyBorder="1" applyAlignment="1">
      <alignment horizontal="center" vertical="center" wrapText="1"/>
    </xf>
    <xf numFmtId="0" fontId="14" fillId="31" borderId="2" xfId="0" applyFont="1" applyFill="1" applyBorder="1" applyAlignment="1">
      <alignment horizontal="center" vertical="center" wrapText="1"/>
    </xf>
    <xf numFmtId="0" fontId="14" fillId="31" borderId="1" xfId="0" applyFont="1" applyFill="1" applyBorder="1" applyAlignment="1" applyProtection="1">
      <alignment horizontal="center" vertical="center" wrapText="1"/>
      <protection locked="0"/>
    </xf>
    <xf numFmtId="0" fontId="14" fillId="31" borderId="64" xfId="0" applyFont="1" applyFill="1" applyBorder="1" applyAlignment="1" applyProtection="1">
      <alignment horizontal="center" vertical="center" wrapText="1"/>
      <protection locked="0"/>
    </xf>
    <xf numFmtId="0" fontId="41" fillId="2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0" fontId="8"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pplyProtection="1">
      <alignment horizontal="left" vertical="center" wrapText="1"/>
      <protection locked="0"/>
    </xf>
    <xf numFmtId="0" fontId="11" fillId="7" borderId="1" xfId="0" applyFont="1" applyFill="1" applyBorder="1" applyAlignment="1">
      <alignment horizontal="center" vertical="center" wrapText="1"/>
    </xf>
    <xf numFmtId="0" fontId="8" fillId="0" borderId="1" xfId="0" applyFont="1" applyBorder="1" applyAlignment="1" applyProtection="1">
      <alignment vertical="center"/>
      <protection locked="0"/>
    </xf>
    <xf numFmtId="0" fontId="42" fillId="0" borderId="1" xfId="3" applyFont="1" applyBorder="1" applyAlignment="1">
      <alignment horizontal="center" vertical="center" wrapText="1"/>
    </xf>
    <xf numFmtId="0" fontId="8" fillId="0" borderId="2" xfId="0" applyFont="1" applyBorder="1" applyAlignment="1" applyProtection="1">
      <alignment vertical="center"/>
      <protection locked="0"/>
    </xf>
    <xf numFmtId="0" fontId="8" fillId="0" borderId="2" xfId="0" applyFont="1" applyBorder="1" applyAlignment="1" applyProtection="1">
      <alignment horizontal="center" vertical="center"/>
      <protection locked="0"/>
    </xf>
    <xf numFmtId="0" fontId="8" fillId="0" borderId="0" xfId="0" applyFont="1" applyAlignment="1">
      <alignment wrapText="1"/>
    </xf>
    <xf numFmtId="14" fontId="8" fillId="0" borderId="6" xfId="0" applyNumberFormat="1"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wrapText="1"/>
      <protection locked="0"/>
    </xf>
    <xf numFmtId="0" fontId="11" fillId="19"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0" borderId="1" xfId="0" applyFont="1" applyBorder="1" applyAlignment="1">
      <alignment vertical="center"/>
    </xf>
    <xf numFmtId="0" fontId="11" fillId="0" borderId="1" xfId="0" applyFont="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44" fillId="0" borderId="1" xfId="3"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9" fontId="8" fillId="0" borderId="2" xfId="2"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9" fontId="8" fillId="0" borderId="2" xfId="2"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xf>
    <xf numFmtId="0" fontId="8" fillId="0" borderId="2" xfId="0" applyFont="1" applyBorder="1" applyAlignment="1" applyProtection="1">
      <alignment horizontal="justify" vertical="center" wrapText="1"/>
      <protection locked="0"/>
    </xf>
    <xf numFmtId="0" fontId="11" fillId="0" borderId="66" xfId="0" applyFont="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66"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11" fillId="0" borderId="3" xfId="0" applyFont="1" applyBorder="1" applyAlignment="1">
      <alignment horizontal="center" vertical="center" wrapText="1"/>
    </xf>
    <xf numFmtId="9" fontId="8" fillId="0" borderId="1" xfId="2" applyFont="1" applyFill="1" applyBorder="1" applyAlignment="1" applyProtection="1">
      <alignment horizontal="center" vertical="center" wrapText="1"/>
      <protection locked="0"/>
    </xf>
    <xf numFmtId="9" fontId="11" fillId="0" borderId="1" xfId="0" applyNumberFormat="1" applyFont="1" applyBorder="1" applyAlignment="1">
      <alignment horizontal="center" vertical="center" wrapText="1"/>
    </xf>
    <xf numFmtId="0" fontId="42" fillId="0" borderId="0" xfId="3" applyFont="1" applyAlignment="1">
      <alignment horizontal="center" vertical="center" wrapText="1"/>
    </xf>
    <xf numFmtId="0" fontId="8" fillId="0" borderId="2" xfId="3" applyFont="1" applyFill="1" applyBorder="1" applyAlignment="1" applyProtection="1">
      <alignment horizontal="center" vertical="center" wrapText="1"/>
      <protection locked="0"/>
    </xf>
    <xf numFmtId="0" fontId="46" fillId="0" borderId="2" xfId="3" applyFont="1" applyFill="1" applyBorder="1" applyAlignment="1" applyProtection="1">
      <alignment horizontal="center" vertical="center" wrapText="1"/>
      <protection locked="0"/>
    </xf>
    <xf numFmtId="0" fontId="8" fillId="0" borderId="2" xfId="0" applyFont="1" applyBorder="1" applyAlignment="1">
      <alignment vertical="center"/>
    </xf>
    <xf numFmtId="9" fontId="8" fillId="0" borderId="2" xfId="2" applyFont="1" applyFill="1" applyBorder="1" applyAlignment="1" applyProtection="1">
      <alignment vertical="center" wrapText="1"/>
      <protection locked="0"/>
    </xf>
    <xf numFmtId="0" fontId="8" fillId="0" borderId="2" xfId="0" applyFont="1" applyBorder="1" applyAlignment="1">
      <alignment vertical="center" wrapText="1"/>
    </xf>
    <xf numFmtId="0" fontId="8" fillId="10" borderId="2" xfId="0" applyFont="1" applyFill="1" applyBorder="1" applyAlignment="1" applyProtection="1">
      <alignment horizontal="center" vertical="center" wrapText="1"/>
      <protection locked="0"/>
    </xf>
    <xf numFmtId="0" fontId="8" fillId="10" borderId="2" xfId="0" applyFont="1" applyFill="1" applyBorder="1" applyAlignment="1">
      <alignment vertical="center"/>
    </xf>
    <xf numFmtId="0" fontId="8" fillId="10" borderId="2" xfId="0" applyFont="1" applyFill="1" applyBorder="1" applyAlignment="1">
      <alignment horizontal="center" vertical="center"/>
    </xf>
    <xf numFmtId="9" fontId="8" fillId="10" borderId="2" xfId="2" applyFont="1" applyFill="1" applyBorder="1" applyAlignment="1" applyProtection="1">
      <alignment horizontal="center" vertical="center" wrapText="1"/>
      <protection locked="0"/>
    </xf>
    <xf numFmtId="0" fontId="8" fillId="10" borderId="2" xfId="0" applyFont="1" applyFill="1" applyBorder="1" applyAlignment="1">
      <alignment horizontal="center" vertical="center" wrapText="1"/>
    </xf>
    <xf numFmtId="9" fontId="11" fillId="10" borderId="2" xfId="0" applyNumberFormat="1" applyFont="1" applyFill="1" applyBorder="1" applyAlignment="1">
      <alignment horizontal="center" vertical="center" wrapText="1"/>
    </xf>
    <xf numFmtId="0" fontId="11" fillId="10" borderId="2" xfId="0" applyFont="1" applyFill="1" applyBorder="1" applyAlignment="1" applyProtection="1">
      <alignment horizontal="center" vertical="center" wrapText="1"/>
      <protection locked="0"/>
    </xf>
    <xf numFmtId="0" fontId="8" fillId="10" borderId="66" xfId="0" applyFont="1" applyFill="1" applyBorder="1" applyAlignment="1">
      <alignment horizontal="center" vertical="center" wrapText="1"/>
    </xf>
    <xf numFmtId="0" fontId="8" fillId="10" borderId="2" xfId="0" applyFont="1" applyFill="1" applyBorder="1" applyAlignment="1" applyProtection="1">
      <alignment horizontal="justify" vertical="center" wrapText="1"/>
      <protection locked="0"/>
    </xf>
    <xf numFmtId="9" fontId="11" fillId="0" borderId="2" xfId="0" applyNumberFormat="1" applyFont="1" applyBorder="1" applyAlignment="1">
      <alignment vertical="center" wrapText="1"/>
    </xf>
    <xf numFmtId="9" fontId="11" fillId="3" borderId="2"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8" fillId="0" borderId="66" xfId="0" applyFont="1" applyBorder="1" applyAlignment="1">
      <alignment vertical="center"/>
    </xf>
    <xf numFmtId="0" fontId="8" fillId="0" borderId="3" xfId="0" applyFont="1" applyBorder="1" applyAlignment="1">
      <alignment vertical="center"/>
    </xf>
    <xf numFmtId="0" fontId="8" fillId="10" borderId="1"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2" borderId="1" xfId="0" applyFont="1" applyFill="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xf numFmtId="0" fontId="8" fillId="0" borderId="4"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48" fillId="0" borderId="1" xfId="0"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32" fillId="0" borderId="1" xfId="3"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0" fontId="8" fillId="3" borderId="2"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justify" vertical="center" wrapText="1"/>
      <protection locked="0"/>
    </xf>
    <xf numFmtId="0" fontId="8" fillId="3" borderId="2"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justify" vertical="center" wrapText="1"/>
      <protection locked="0"/>
    </xf>
    <xf numFmtId="0" fontId="8" fillId="3" borderId="1" xfId="0" applyFont="1" applyFill="1" applyBorder="1" applyAlignment="1">
      <alignment horizontal="left" vertical="center" wrapText="1"/>
    </xf>
    <xf numFmtId="0" fontId="42" fillId="3" borderId="1" xfId="3" applyFont="1" applyFill="1" applyBorder="1" applyAlignment="1">
      <alignment horizontal="center" vertical="center" wrapText="1"/>
    </xf>
    <xf numFmtId="0" fontId="55" fillId="0" borderId="0" xfId="0" applyFont="1"/>
    <xf numFmtId="0" fontId="55" fillId="0" borderId="0" xfId="0" applyFont="1" applyAlignment="1">
      <alignment horizontal="center" vertical="center"/>
    </xf>
    <xf numFmtId="9" fontId="55" fillId="0" borderId="0" xfId="2" applyFont="1" applyFill="1"/>
    <xf numFmtId="0" fontId="55" fillId="0" borderId="0" xfId="0" applyFont="1" applyAlignment="1">
      <alignment horizontal="center"/>
    </xf>
    <xf numFmtId="0" fontId="56" fillId="0" borderId="0" xfId="0" applyFont="1" applyAlignment="1">
      <alignment horizontal="center" vertical="center" wrapText="1"/>
    </xf>
    <xf numFmtId="0" fontId="55" fillId="0" borderId="0" xfId="0" applyFont="1" applyAlignment="1">
      <alignment horizontal="left" wrapText="1"/>
    </xf>
    <xf numFmtId="0" fontId="55" fillId="0" borderId="0" xfId="0" applyFont="1" applyAlignment="1">
      <alignment horizontal="center" vertical="center" wrapText="1"/>
    </xf>
    <xf numFmtId="0" fontId="55" fillId="0" borderId="0" xfId="0" applyFont="1" applyAlignment="1">
      <alignment wrapText="1"/>
    </xf>
    <xf numFmtId="9" fontId="55" fillId="0" borderId="0" xfId="2" applyFont="1" applyFill="1" applyAlignment="1">
      <alignment horizontal="center"/>
    </xf>
    <xf numFmtId="0" fontId="56" fillId="0" borderId="0" xfId="0" applyFont="1" applyAlignment="1" applyProtection="1">
      <alignment horizontal="right" vertical="center"/>
      <protection locked="0"/>
    </xf>
    <xf numFmtId="0" fontId="56" fillId="0" borderId="17" xfId="0" applyFont="1" applyBorder="1" applyAlignment="1" applyProtection="1">
      <alignment horizontal="center" vertical="center"/>
      <protection locked="0"/>
    </xf>
    <xf numFmtId="0" fontId="55" fillId="0" borderId="0" xfId="0" applyFont="1" applyAlignment="1" applyProtection="1">
      <alignment horizontal="center" vertical="center" wrapText="1"/>
      <protection locked="0"/>
    </xf>
    <xf numFmtId="9" fontId="55" fillId="0" borderId="0" xfId="2" applyFont="1" applyFill="1" applyBorder="1" applyAlignment="1" applyProtection="1">
      <alignment vertical="center" wrapText="1"/>
      <protection locked="0"/>
    </xf>
    <xf numFmtId="9" fontId="55" fillId="0" borderId="0" xfId="2" applyFont="1" applyFill="1" applyBorder="1" applyAlignment="1" applyProtection="1">
      <alignment horizontal="center" vertical="center" wrapText="1"/>
      <protection locked="0"/>
    </xf>
    <xf numFmtId="0" fontId="55" fillId="0" borderId="0" xfId="0" applyFont="1" applyAlignment="1" applyProtection="1">
      <alignment vertical="center" wrapText="1"/>
      <protection locked="0"/>
    </xf>
    <xf numFmtId="0" fontId="56" fillId="0" borderId="0" xfId="0" applyFont="1" applyAlignment="1">
      <alignment vertical="center"/>
    </xf>
    <xf numFmtId="9" fontId="56" fillId="0" borderId="0" xfId="2" applyFont="1" applyFill="1" applyBorder="1" applyAlignment="1">
      <alignment vertical="center"/>
    </xf>
    <xf numFmtId="0" fontId="55" fillId="0" borderId="0" xfId="0" applyFont="1" applyAlignment="1" applyProtection="1">
      <alignment vertical="center"/>
      <protection locked="0"/>
    </xf>
    <xf numFmtId="9" fontId="55" fillId="0" borderId="0" xfId="2" applyFont="1" applyFill="1" applyBorder="1" applyAlignment="1" applyProtection="1">
      <alignment vertical="center"/>
      <protection locked="0"/>
    </xf>
    <xf numFmtId="0" fontId="55" fillId="0" borderId="0" xfId="0" applyFont="1" applyAlignment="1" applyProtection="1">
      <alignment horizontal="center" vertical="center"/>
      <protection locked="0"/>
    </xf>
    <xf numFmtId="0" fontId="55" fillId="0" borderId="0" xfId="0" applyFont="1" applyAlignment="1">
      <alignment horizontal="left" vertical="center" wrapText="1"/>
    </xf>
    <xf numFmtId="0" fontId="56" fillId="0" borderId="0" xfId="0" applyFont="1" applyAlignment="1" applyProtection="1">
      <alignment horizontal="left" vertical="center"/>
      <protection locked="0"/>
    </xf>
    <xf numFmtId="0" fontId="55" fillId="0" borderId="0" xfId="0" applyFont="1" applyAlignment="1" applyProtection="1">
      <alignment horizontal="justify" vertical="center"/>
      <protection locked="0"/>
    </xf>
    <xf numFmtId="9" fontId="55" fillId="0" borderId="0" xfId="2" applyFont="1" applyFill="1" applyBorder="1" applyAlignment="1" applyProtection="1">
      <alignment horizontal="justify" vertical="center"/>
      <protection locked="0"/>
    </xf>
    <xf numFmtId="0" fontId="56" fillId="0" borderId="0" xfId="0" applyFont="1" applyAlignment="1">
      <alignment horizontal="center" vertical="center"/>
    </xf>
    <xf numFmtId="0" fontId="55" fillId="0" borderId="0" xfId="0" applyFont="1" applyAlignment="1" applyProtection="1">
      <alignment horizontal="justify" vertical="center" wrapText="1"/>
      <protection locked="0"/>
    </xf>
    <xf numFmtId="9" fontId="55" fillId="0" borderId="0" xfId="2" applyFont="1" applyFill="1" applyBorder="1" applyAlignment="1" applyProtection="1">
      <alignment horizontal="justify" vertical="center" wrapText="1"/>
      <protection locked="0"/>
    </xf>
    <xf numFmtId="0" fontId="56" fillId="0" borderId="0" xfId="0" applyFont="1" applyAlignment="1" applyProtection="1">
      <alignment horizontal="center" vertical="center"/>
      <protection locked="0"/>
    </xf>
    <xf numFmtId="0" fontId="55" fillId="0" borderId="19" xfId="0" applyFont="1" applyBorder="1" applyAlignment="1" applyProtection="1">
      <alignment vertical="center"/>
      <protection locked="0"/>
    </xf>
    <xf numFmtId="0" fontId="56" fillId="0" borderId="0" xfId="0" applyFont="1" applyAlignment="1">
      <alignment horizontal="left" vertical="center" wrapText="1"/>
    </xf>
    <xf numFmtId="0" fontId="55" fillId="0" borderId="0" xfId="0" applyFont="1" applyAlignment="1">
      <alignment vertical="center" wrapText="1"/>
    </xf>
    <xf numFmtId="0" fontId="55" fillId="0" borderId="0" xfId="0" applyFont="1" applyAlignment="1">
      <alignment horizontal="justify" vertical="center" wrapText="1"/>
    </xf>
    <xf numFmtId="9" fontId="55" fillId="0" borderId="0" xfId="2" applyFont="1" applyFill="1" applyBorder="1" applyAlignment="1">
      <alignment horizontal="justify" vertical="center" wrapText="1"/>
    </xf>
    <xf numFmtId="9" fontId="55" fillId="0" borderId="0" xfId="2" applyFont="1" applyFill="1" applyBorder="1" applyAlignment="1">
      <alignment horizontal="center" vertical="center" wrapText="1"/>
    </xf>
    <xf numFmtId="0" fontId="56" fillId="0" borderId="0" xfId="0" applyFont="1" applyAlignment="1">
      <alignment horizontal="left" vertical="center"/>
    </xf>
    <xf numFmtId="0" fontId="56" fillId="3" borderId="7" xfId="0" applyFont="1" applyFill="1" applyBorder="1" applyAlignment="1">
      <alignment horizontal="left" vertical="center"/>
    </xf>
    <xf numFmtId="0" fontId="55" fillId="3" borderId="7" xfId="0" applyFont="1" applyFill="1" applyBorder="1" applyAlignment="1">
      <alignment horizontal="center"/>
    </xf>
    <xf numFmtId="9" fontId="55" fillId="0" borderId="0" xfId="2" applyFont="1" applyFill="1" applyBorder="1" applyAlignment="1">
      <alignment vertical="center" wrapText="1"/>
    </xf>
    <xf numFmtId="0" fontId="55" fillId="0" borderId="0" xfId="0" applyFont="1" applyAlignment="1">
      <alignment horizontal="left" vertical="center"/>
    </xf>
    <xf numFmtId="0" fontId="56" fillId="19" borderId="1" xfId="0" applyFont="1" applyFill="1" applyBorder="1" applyAlignment="1">
      <alignment horizontal="center" vertical="center" wrapText="1"/>
    </xf>
    <xf numFmtId="0" fontId="56" fillId="7" borderId="1" xfId="0" applyFont="1" applyFill="1" applyBorder="1" applyAlignment="1">
      <alignment horizontal="center" vertical="center" wrapText="1"/>
    </xf>
    <xf numFmtId="0" fontId="56" fillId="32" borderId="1" xfId="0" applyFont="1" applyFill="1" applyBorder="1" applyAlignment="1">
      <alignment horizontal="center" vertical="center" wrapText="1"/>
    </xf>
    <xf numFmtId="0" fontId="57" fillId="25" borderId="1"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0" borderId="1" xfId="0" applyFont="1" applyBorder="1" applyAlignment="1">
      <alignment vertical="center"/>
    </xf>
    <xf numFmtId="0" fontId="56" fillId="0" borderId="1" xfId="0" applyFont="1" applyBorder="1" applyAlignment="1" applyProtection="1">
      <alignment horizontal="center" vertical="center" wrapText="1"/>
      <protection locked="0"/>
    </xf>
    <xf numFmtId="0" fontId="56" fillId="0" borderId="1" xfId="3" applyFont="1" applyFill="1" applyBorder="1" applyAlignment="1" applyProtection="1">
      <alignment horizontal="center" vertical="center" wrapText="1"/>
      <protection locked="0"/>
    </xf>
    <xf numFmtId="0" fontId="55" fillId="0" borderId="1" xfId="0" applyFont="1" applyBorder="1" applyAlignment="1">
      <alignment horizontal="center" vertical="center" wrapText="1"/>
    </xf>
    <xf numFmtId="0" fontId="58" fillId="0" borderId="1" xfId="3" applyFont="1" applyFill="1" applyBorder="1" applyAlignment="1" applyProtection="1">
      <alignment horizontal="center" vertical="center" wrapText="1"/>
      <protection locked="0"/>
    </xf>
    <xf numFmtId="0" fontId="55" fillId="0" borderId="1"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9" fontId="55" fillId="0" borderId="2" xfId="2" applyFont="1" applyFill="1" applyBorder="1" applyAlignment="1" applyProtection="1">
      <alignment horizontal="center" vertical="center" wrapText="1"/>
      <protection locked="0"/>
    </xf>
    <xf numFmtId="0" fontId="55" fillId="3" borderId="2" xfId="1" applyFont="1" applyFill="1" applyBorder="1" applyAlignment="1" applyProtection="1">
      <alignment horizontal="center" vertical="center" wrapText="1"/>
      <protection locked="0"/>
    </xf>
    <xf numFmtId="9" fontId="55" fillId="0" borderId="2" xfId="2" applyFont="1" applyFill="1" applyBorder="1" applyAlignment="1" applyProtection="1">
      <alignment horizontal="center" vertical="center" wrapText="1"/>
    </xf>
    <xf numFmtId="0" fontId="55" fillId="0" borderId="2" xfId="0" applyFont="1" applyBorder="1" applyAlignment="1">
      <alignment horizontal="center" vertical="center" wrapText="1"/>
    </xf>
    <xf numFmtId="0" fontId="56" fillId="0" borderId="2" xfId="0" applyFont="1" applyBorder="1" applyAlignment="1">
      <alignment horizontal="center" vertical="center" wrapText="1"/>
    </xf>
    <xf numFmtId="0" fontId="55" fillId="0" borderId="1" xfId="0" applyFont="1" applyBorder="1" applyAlignment="1" applyProtection="1">
      <alignment vertical="center" wrapText="1"/>
      <protection locked="0"/>
    </xf>
    <xf numFmtId="0" fontId="55" fillId="0" borderId="2" xfId="0" applyFont="1" applyBorder="1" applyAlignment="1">
      <alignment horizontal="center" vertical="center"/>
    </xf>
    <xf numFmtId="0" fontId="55" fillId="0" borderId="1" xfId="0" applyFont="1" applyBorder="1" applyAlignment="1">
      <alignment horizontal="center" vertical="center"/>
    </xf>
    <xf numFmtId="9" fontId="56" fillId="0" borderId="2" xfId="0" applyNumberFormat="1" applyFont="1" applyBorder="1" applyAlignment="1">
      <alignment horizontal="center" vertical="center" wrapText="1"/>
    </xf>
    <xf numFmtId="9" fontId="55" fillId="0" borderId="2" xfId="0" applyNumberFormat="1" applyFont="1" applyBorder="1" applyAlignment="1">
      <alignment horizontal="center" vertical="center"/>
    </xf>
    <xf numFmtId="0" fontId="55" fillId="0" borderId="2" xfId="0" applyFont="1" applyBorder="1" applyAlignment="1" applyProtection="1">
      <alignment horizontal="center" vertical="center"/>
      <protection locked="0"/>
    </xf>
    <xf numFmtId="0" fontId="55" fillId="0" borderId="1" xfId="0" applyFont="1" applyBorder="1" applyAlignment="1" applyProtection="1">
      <alignment horizontal="left" vertical="center" wrapText="1"/>
      <protection locked="0"/>
    </xf>
    <xf numFmtId="14" fontId="55" fillId="33" borderId="1" xfId="0" applyNumberFormat="1" applyFont="1" applyFill="1" applyBorder="1" applyAlignment="1" applyProtection="1">
      <alignment horizontal="center" vertical="center" wrapText="1"/>
      <protection locked="0"/>
    </xf>
    <xf numFmtId="0" fontId="55" fillId="33" borderId="1" xfId="0" applyFont="1" applyFill="1" applyBorder="1" applyAlignment="1" applyProtection="1">
      <alignment vertical="center" wrapText="1"/>
      <protection locked="0"/>
    </xf>
    <xf numFmtId="0" fontId="55" fillId="33" borderId="1" xfId="0" applyFont="1" applyFill="1" applyBorder="1" applyAlignment="1" applyProtection="1">
      <alignment horizontal="center" vertical="center" wrapText="1"/>
      <protection locked="0"/>
    </xf>
    <xf numFmtId="0" fontId="55" fillId="5" borderId="1" xfId="0" applyFont="1" applyFill="1" applyBorder="1" applyAlignment="1" applyProtection="1">
      <alignment horizontal="left" vertical="center" wrapText="1"/>
      <protection locked="0"/>
    </xf>
    <xf numFmtId="0" fontId="55" fillId="0" borderId="3" xfId="0" applyFont="1" applyBorder="1" applyAlignment="1">
      <alignment horizontal="center" vertical="center" wrapText="1"/>
    </xf>
    <xf numFmtId="0" fontId="55" fillId="0" borderId="66" xfId="0" applyFont="1" applyBorder="1" applyAlignment="1" applyProtection="1">
      <alignment horizontal="center" vertical="center"/>
      <protection locked="0"/>
    </xf>
    <xf numFmtId="0" fontId="56" fillId="0" borderId="3" xfId="0" applyFont="1" applyBorder="1" applyAlignment="1">
      <alignment horizontal="center" vertical="center" wrapText="1"/>
    </xf>
    <xf numFmtId="9" fontId="55" fillId="0" borderId="1" xfId="2" applyFont="1" applyFill="1" applyBorder="1" applyAlignment="1" applyProtection="1">
      <alignment horizontal="center" vertical="center" wrapText="1"/>
      <protection locked="0"/>
    </xf>
    <xf numFmtId="9" fontId="56" fillId="0" borderId="1" xfId="0" applyNumberFormat="1" applyFont="1" applyBorder="1" applyAlignment="1">
      <alignment horizontal="center" vertical="center" wrapText="1"/>
    </xf>
    <xf numFmtId="0" fontId="55" fillId="0" borderId="4" xfId="0" applyFont="1" applyBorder="1" applyAlignment="1" applyProtection="1">
      <alignment horizontal="justify" vertical="center" wrapText="1"/>
      <protection locked="0"/>
    </xf>
    <xf numFmtId="0" fontId="55" fillId="35" borderId="1" xfId="0" applyFont="1" applyFill="1" applyBorder="1" applyAlignment="1" applyProtection="1">
      <alignment horizontal="left" vertical="center" wrapText="1"/>
      <protection locked="0"/>
    </xf>
    <xf numFmtId="0" fontId="61" fillId="33" borderId="1" xfId="3" applyFont="1" applyFill="1" applyBorder="1" applyAlignment="1">
      <alignment horizontal="center" vertical="center" wrapText="1"/>
    </xf>
    <xf numFmtId="0" fontId="56" fillId="20" borderId="1" xfId="0" applyFont="1" applyFill="1" applyBorder="1" applyAlignment="1" applyProtection="1">
      <alignment horizontal="center" vertical="center" wrapText="1"/>
      <protection locked="0"/>
    </xf>
    <xf numFmtId="9" fontId="55" fillId="0" borderId="1" xfId="0" applyNumberFormat="1" applyFont="1" applyBorder="1" applyAlignment="1">
      <alignment horizontal="center" vertical="center"/>
    </xf>
    <xf numFmtId="0" fontId="55" fillId="0" borderId="1" xfId="0" applyFont="1" applyBorder="1" applyAlignment="1" applyProtection="1">
      <alignment vertical="center"/>
      <protection locked="0"/>
    </xf>
    <xf numFmtId="0" fontId="55" fillId="0" borderId="1" xfId="0" applyFont="1" applyBorder="1" applyAlignment="1" applyProtection="1">
      <alignment horizontal="justify" vertical="center" wrapText="1"/>
      <protection locked="0"/>
    </xf>
    <xf numFmtId="14" fontId="55" fillId="0" borderId="1" xfId="0" applyNumberFormat="1" applyFont="1" applyBorder="1" applyAlignment="1" applyProtection="1">
      <alignment horizontal="center" vertical="center" wrapText="1"/>
      <protection locked="0"/>
    </xf>
    <xf numFmtId="0" fontId="61" fillId="0" borderId="1" xfId="3" applyFont="1" applyBorder="1" applyAlignment="1">
      <alignment horizontal="center" vertical="center" wrapText="1"/>
    </xf>
    <xf numFmtId="0" fontId="55" fillId="34" borderId="1" xfId="0" applyFont="1" applyFill="1" applyBorder="1" applyAlignment="1">
      <alignment horizontal="left" vertical="center" wrapText="1"/>
    </xf>
    <xf numFmtId="0" fontId="61" fillId="0" borderId="0" xfId="3" applyFont="1" applyAlignment="1">
      <alignment horizontal="center" vertical="center" wrapText="1"/>
    </xf>
    <xf numFmtId="14" fontId="55" fillId="36" borderId="1" xfId="0" applyNumberFormat="1" applyFont="1" applyFill="1" applyBorder="1" applyAlignment="1" applyProtection="1">
      <alignment horizontal="center" vertical="center" wrapText="1"/>
      <protection locked="0"/>
    </xf>
    <xf numFmtId="0" fontId="55" fillId="36" borderId="1" xfId="0" applyFont="1" applyFill="1" applyBorder="1" applyAlignment="1" applyProtection="1">
      <alignment vertical="center" wrapText="1"/>
      <protection locked="0"/>
    </xf>
    <xf numFmtId="0" fontId="55" fillId="36" borderId="1" xfId="0" applyFont="1" applyFill="1" applyBorder="1" applyAlignment="1" applyProtection="1">
      <alignment horizontal="center" vertical="center" wrapText="1"/>
      <protection locked="0"/>
    </xf>
    <xf numFmtId="0" fontId="55" fillId="33" borderId="1" xfId="0" applyFont="1" applyFill="1" applyBorder="1" applyAlignment="1" applyProtection="1">
      <alignment horizontal="left" vertical="center" wrapText="1"/>
      <protection locked="0"/>
    </xf>
    <xf numFmtId="0" fontId="55" fillId="37" borderId="1" xfId="0" applyFont="1" applyFill="1" applyBorder="1" applyAlignment="1" applyProtection="1">
      <alignment horizontal="left" vertical="center" wrapText="1"/>
      <protection locked="0"/>
    </xf>
    <xf numFmtId="14" fontId="55" fillId="37" borderId="1" xfId="0" applyNumberFormat="1" applyFont="1" applyFill="1" applyBorder="1" applyAlignment="1" applyProtection="1">
      <alignment horizontal="center" vertical="center" wrapText="1"/>
      <protection locked="0"/>
    </xf>
    <xf numFmtId="0" fontId="55" fillId="37" borderId="1" xfId="0" applyFont="1" applyFill="1" applyBorder="1" applyAlignment="1" applyProtection="1">
      <alignment horizontal="center" vertical="center" wrapText="1"/>
      <protection locked="0"/>
    </xf>
    <xf numFmtId="0" fontId="55" fillId="37" borderId="1" xfId="0" applyFont="1" applyFill="1" applyBorder="1" applyAlignment="1" applyProtection="1">
      <alignment vertical="center" wrapText="1"/>
      <protection locked="0"/>
    </xf>
    <xf numFmtId="0" fontId="55" fillId="0" borderId="2" xfId="0" applyFont="1" applyBorder="1" applyAlignment="1" applyProtection="1">
      <alignment horizontal="center" wrapText="1"/>
      <protection locked="0"/>
    </xf>
    <xf numFmtId="0" fontId="55" fillId="0" borderId="2" xfId="3" applyFont="1" applyFill="1" applyBorder="1" applyAlignment="1" applyProtection="1">
      <alignment horizontal="center" vertical="center" wrapText="1"/>
      <protection locked="0"/>
    </xf>
    <xf numFmtId="0" fontId="62" fillId="0" borderId="2" xfId="3" applyFont="1" applyFill="1" applyBorder="1" applyAlignment="1" applyProtection="1">
      <alignment horizontal="center" vertical="center" wrapText="1"/>
      <protection locked="0"/>
    </xf>
    <xf numFmtId="0" fontId="55" fillId="0" borderId="2" xfId="0" applyFont="1" applyBorder="1" applyAlignment="1">
      <alignment vertical="center"/>
    </xf>
    <xf numFmtId="9" fontId="55" fillId="0" borderId="2" xfId="2" applyFont="1" applyFill="1" applyBorder="1" applyAlignment="1" applyProtection="1">
      <alignment vertical="center" wrapText="1"/>
      <protection locked="0"/>
    </xf>
    <xf numFmtId="0" fontId="55" fillId="0" borderId="2" xfId="0" applyFont="1" applyBorder="1" applyAlignment="1">
      <alignment vertical="center" wrapText="1"/>
    </xf>
    <xf numFmtId="0" fontId="55" fillId="3" borderId="2" xfId="0" applyFont="1" applyFill="1" applyBorder="1" applyAlignment="1" applyProtection="1">
      <alignment vertical="center" wrapText="1"/>
      <protection locked="0"/>
    </xf>
    <xf numFmtId="0" fontId="55" fillId="3" borderId="1" xfId="0" applyFont="1" applyFill="1" applyBorder="1" applyAlignment="1" applyProtection="1">
      <alignment horizontal="left" vertical="center" wrapText="1"/>
      <protection locked="0"/>
    </xf>
    <xf numFmtId="14" fontId="55" fillId="3" borderId="1" xfId="0" applyNumberFormat="1" applyFont="1" applyFill="1" applyBorder="1" applyAlignment="1" applyProtection="1">
      <alignment horizontal="center" vertical="center" wrapText="1"/>
      <protection locked="0"/>
    </xf>
    <xf numFmtId="0" fontId="55" fillId="3" borderId="1" xfId="0" applyFont="1" applyFill="1" applyBorder="1" applyAlignment="1" applyProtection="1">
      <alignment vertical="center" wrapText="1"/>
      <protection locked="0"/>
    </xf>
    <xf numFmtId="0" fontId="56" fillId="3" borderId="1" xfId="0" applyFont="1" applyFill="1" applyBorder="1" applyAlignment="1" applyProtection="1">
      <alignment horizontal="center" vertical="center" wrapText="1"/>
      <protection locked="0"/>
    </xf>
    <xf numFmtId="0" fontId="55" fillId="3" borderId="1" xfId="0" applyFont="1" applyFill="1" applyBorder="1" applyAlignment="1" applyProtection="1">
      <alignment horizontal="center" vertical="center" wrapText="1"/>
      <protection locked="0"/>
    </xf>
    <xf numFmtId="0" fontId="55" fillId="10" borderId="2" xfId="0" applyFont="1" applyFill="1" applyBorder="1" applyAlignment="1" applyProtection="1">
      <alignment horizontal="center" vertical="center" wrapText="1"/>
      <protection locked="0"/>
    </xf>
    <xf numFmtId="0" fontId="55" fillId="10" borderId="2" xfId="0" applyFont="1" applyFill="1" applyBorder="1" applyAlignment="1">
      <alignment vertical="center"/>
    </xf>
    <xf numFmtId="0" fontId="55" fillId="10" borderId="2" xfId="0" applyFont="1" applyFill="1" applyBorder="1" applyAlignment="1">
      <alignment horizontal="center" vertical="center"/>
    </xf>
    <xf numFmtId="9" fontId="55" fillId="10" borderId="2" xfId="2" applyFont="1" applyFill="1" applyBorder="1" applyAlignment="1" applyProtection="1">
      <alignment horizontal="center" vertical="center" wrapText="1"/>
      <protection locked="0"/>
    </xf>
    <xf numFmtId="0" fontId="55" fillId="10" borderId="2" xfId="0" applyFont="1" applyFill="1" applyBorder="1" applyAlignment="1">
      <alignment horizontal="center" vertical="center" wrapText="1"/>
    </xf>
    <xf numFmtId="9" fontId="56" fillId="10" borderId="2" xfId="0" applyNumberFormat="1" applyFont="1" applyFill="1" applyBorder="1" applyAlignment="1">
      <alignment horizontal="center" vertical="center" wrapText="1"/>
    </xf>
    <xf numFmtId="0" fontId="55" fillId="3" borderId="1" xfId="0" applyFont="1" applyFill="1" applyBorder="1" applyAlignment="1" applyProtection="1">
      <alignment horizontal="justify" vertical="center" wrapText="1"/>
      <protection locked="0"/>
    </xf>
    <xf numFmtId="0" fontId="55" fillId="3" borderId="2" xfId="0" applyFont="1" applyFill="1" applyBorder="1" applyAlignment="1" applyProtection="1">
      <alignment horizontal="center" vertical="center" wrapText="1"/>
      <protection locked="0"/>
    </xf>
    <xf numFmtId="0" fontId="56" fillId="10" borderId="2" xfId="0" applyFont="1" applyFill="1" applyBorder="1" applyAlignment="1" applyProtection="1">
      <alignment horizontal="center" vertical="center" wrapText="1"/>
      <protection locked="0"/>
    </xf>
    <xf numFmtId="0" fontId="55" fillId="10" borderId="66" xfId="0" applyFont="1" applyFill="1" applyBorder="1" applyAlignment="1">
      <alignment horizontal="center" vertical="center" wrapText="1"/>
    </xf>
    <xf numFmtId="0" fontId="55" fillId="0" borderId="2" xfId="0" applyFont="1" applyBorder="1" applyAlignment="1" applyProtection="1">
      <alignment vertical="center"/>
      <protection locked="0"/>
    </xf>
    <xf numFmtId="0" fontId="55" fillId="3" borderId="2" xfId="0" applyFont="1" applyFill="1" applyBorder="1" applyAlignment="1" applyProtection="1">
      <alignment horizontal="justify" vertical="center" wrapText="1"/>
      <protection locked="0"/>
    </xf>
    <xf numFmtId="9" fontId="56" fillId="0" borderId="2" xfId="0" applyNumberFormat="1" applyFont="1" applyBorder="1" applyAlignment="1">
      <alignment vertical="center" wrapText="1"/>
    </xf>
    <xf numFmtId="0" fontId="61" fillId="3" borderId="1" xfId="3" applyFont="1" applyFill="1" applyBorder="1" applyAlignment="1">
      <alignment horizontal="center" vertical="center" wrapText="1"/>
    </xf>
    <xf numFmtId="0" fontId="55" fillId="0" borderId="2" xfId="0" applyFont="1" applyBorder="1" applyAlignment="1" applyProtection="1">
      <alignment horizontal="justify" vertical="center" wrapText="1"/>
      <protection locked="0"/>
    </xf>
    <xf numFmtId="0" fontId="55" fillId="0" borderId="1" xfId="0" applyFont="1" applyBorder="1" applyAlignment="1">
      <alignment horizontal="left" vertical="center" wrapText="1"/>
    </xf>
    <xf numFmtId="0" fontId="55" fillId="0" borderId="2" xfId="0" applyFont="1" applyBorder="1" applyAlignment="1" applyProtection="1">
      <alignment vertical="center" wrapText="1"/>
      <protection locked="0"/>
    </xf>
    <xf numFmtId="9" fontId="56" fillId="3" borderId="2" xfId="0" applyNumberFormat="1" applyFont="1" applyFill="1" applyBorder="1" applyAlignment="1">
      <alignment horizontal="center" vertical="center" wrapText="1"/>
    </xf>
    <xf numFmtId="0" fontId="55" fillId="37" borderId="1" xfId="0" applyFont="1" applyFill="1" applyBorder="1" applyAlignment="1">
      <alignment horizontal="left" vertical="center" wrapText="1"/>
    </xf>
    <xf numFmtId="0" fontId="55" fillId="10" borderId="1" xfId="0" applyFont="1" applyFill="1" applyBorder="1" applyAlignment="1" applyProtection="1">
      <alignment horizontal="center" vertical="center" wrapText="1"/>
      <protection locked="0"/>
    </xf>
    <xf numFmtId="0" fontId="55" fillId="0" borderId="3" xfId="0" applyFont="1" applyBorder="1" applyAlignment="1">
      <alignment vertical="center"/>
    </xf>
    <xf numFmtId="0" fontId="55" fillId="10" borderId="2" xfId="0" applyFont="1" applyFill="1" applyBorder="1" applyAlignment="1" applyProtection="1">
      <alignment horizontal="justify" vertical="center" wrapText="1"/>
      <protection locked="0"/>
    </xf>
    <xf numFmtId="14" fontId="55" fillId="0" borderId="6" xfId="0" applyNumberFormat="1" applyFont="1" applyBorder="1" applyAlignment="1" applyProtection="1">
      <alignment horizontal="center" vertical="center" wrapText="1"/>
      <protection locked="0"/>
    </xf>
    <xf numFmtId="14" fontId="55" fillId="5" borderId="1" xfId="0" applyNumberFormat="1" applyFont="1" applyFill="1" applyBorder="1" applyAlignment="1" applyProtection="1">
      <alignment horizontal="left" vertical="center" wrapText="1"/>
      <protection locked="0"/>
    </xf>
    <xf numFmtId="0" fontId="55" fillId="0" borderId="1" xfId="0" applyFont="1" applyBorder="1" applyAlignment="1" applyProtection="1">
      <alignment horizontal="justify" vertical="center"/>
      <protection locked="0"/>
    </xf>
    <xf numFmtId="0" fontId="55" fillId="0" borderId="0" xfId="0" applyFont="1" applyAlignment="1">
      <alignment vertical="center"/>
    </xf>
    <xf numFmtId="0" fontId="55" fillId="0" borderId="0" xfId="1" applyFont="1" applyAlignment="1" applyProtection="1">
      <alignment horizontal="center" vertical="center" wrapText="1"/>
      <protection locked="0"/>
    </xf>
    <xf numFmtId="9" fontId="55" fillId="0" borderId="0" xfId="2" applyFont="1" applyFill="1" applyBorder="1" applyAlignment="1" applyProtection="1">
      <alignment horizontal="center" vertical="center" wrapText="1"/>
    </xf>
    <xf numFmtId="0" fontId="55" fillId="0" borderId="0" xfId="1" applyFont="1" applyAlignment="1" applyProtection="1">
      <alignment vertical="center" wrapText="1"/>
      <protection locked="0"/>
    </xf>
    <xf numFmtId="0" fontId="55" fillId="0" borderId="0" xfId="0" applyFont="1" applyAlignment="1" applyProtection="1">
      <alignment horizontal="left" vertical="center" wrapText="1"/>
      <protection locked="0"/>
    </xf>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14" fontId="55" fillId="0" borderId="1" xfId="0" applyNumberFormat="1" applyFont="1" applyBorder="1" applyAlignment="1">
      <alignment horizontal="center" vertical="center"/>
    </xf>
    <xf numFmtId="0" fontId="55" fillId="0" borderId="1" xfId="0" applyFont="1" applyBorder="1"/>
    <xf numFmtId="0" fontId="55" fillId="26" borderId="1" xfId="0" applyFont="1" applyFill="1" applyBorder="1" applyAlignment="1" applyProtection="1">
      <alignment horizontal="left" vertical="center" wrapText="1"/>
      <protection locked="0"/>
    </xf>
    <xf numFmtId="14" fontId="55" fillId="26" borderId="1" xfId="0" applyNumberFormat="1" applyFont="1" applyFill="1" applyBorder="1" applyAlignment="1" applyProtection="1">
      <alignment horizontal="center" vertical="center" wrapText="1"/>
      <protection locked="0"/>
    </xf>
    <xf numFmtId="0" fontId="55" fillId="26" borderId="1" xfId="0" applyFont="1" applyFill="1" applyBorder="1" applyAlignment="1" applyProtection="1">
      <alignment horizontal="center" vertical="center" wrapText="1"/>
      <protection locked="0"/>
    </xf>
    <xf numFmtId="0" fontId="55" fillId="38" borderId="1" xfId="0" applyFont="1" applyFill="1" applyBorder="1" applyAlignment="1" applyProtection="1">
      <alignment horizontal="left" vertical="center" wrapText="1"/>
      <protection locked="0"/>
    </xf>
    <xf numFmtId="14" fontId="55" fillId="38" borderId="1" xfId="0" applyNumberFormat="1" applyFont="1" applyFill="1" applyBorder="1" applyAlignment="1" applyProtection="1">
      <alignment horizontal="center" vertical="center" wrapText="1"/>
      <protection locked="0"/>
    </xf>
    <xf numFmtId="0" fontId="55" fillId="38" borderId="1" xfId="0" applyFont="1" applyFill="1" applyBorder="1" applyAlignment="1" applyProtection="1">
      <alignment horizontal="center" vertical="center" wrapText="1"/>
      <protection locked="0"/>
    </xf>
    <xf numFmtId="0" fontId="55" fillId="38" borderId="1" xfId="0" applyFont="1" applyFill="1" applyBorder="1" applyAlignment="1" applyProtection="1">
      <alignment vertical="center" wrapText="1"/>
      <protection locked="0"/>
    </xf>
    <xf numFmtId="0" fontId="55" fillId="39" borderId="1" xfId="0" applyFont="1" applyFill="1" applyBorder="1" applyAlignment="1" applyProtection="1">
      <alignment horizontal="left" vertical="center" wrapText="1"/>
      <protection locked="0"/>
    </xf>
    <xf numFmtId="14" fontId="55" fillId="39" borderId="1" xfId="0" applyNumberFormat="1" applyFont="1" applyFill="1" applyBorder="1" applyAlignment="1" applyProtection="1">
      <alignment horizontal="center" vertical="center" wrapText="1"/>
      <protection locked="0"/>
    </xf>
    <xf numFmtId="0" fontId="55" fillId="39" borderId="1" xfId="0" applyFont="1" applyFill="1" applyBorder="1" applyAlignment="1" applyProtection="1">
      <alignment horizontal="center" vertical="center" wrapText="1"/>
      <protection locked="0"/>
    </xf>
    <xf numFmtId="0" fontId="55" fillId="39" borderId="1" xfId="0" applyFont="1" applyFill="1" applyBorder="1" applyAlignment="1" applyProtection="1">
      <alignment vertical="center" wrapText="1"/>
      <protection locked="0"/>
    </xf>
    <xf numFmtId="0" fontId="55" fillId="26" borderId="1" xfId="0" applyFont="1" applyFill="1" applyBorder="1" applyAlignment="1" applyProtection="1">
      <alignment vertical="center" wrapText="1"/>
      <protection locked="0"/>
    </xf>
    <xf numFmtId="14" fontId="55" fillId="36" borderId="1" xfId="0" applyNumberFormat="1" applyFont="1" applyFill="1" applyBorder="1" applyAlignment="1" applyProtection="1">
      <alignment vertical="center" wrapText="1"/>
      <protection locked="0"/>
    </xf>
    <xf numFmtId="14" fontId="55" fillId="33" borderId="1" xfId="0" applyNumberFormat="1" applyFont="1" applyFill="1" applyBorder="1" applyAlignment="1" applyProtection="1">
      <alignment vertical="center" wrapText="1"/>
      <protection locked="0"/>
    </xf>
    <xf numFmtId="14" fontId="55" fillId="37" borderId="1" xfId="0" applyNumberFormat="1" applyFont="1" applyFill="1" applyBorder="1" applyAlignment="1" applyProtection="1">
      <alignment vertical="center" wrapText="1"/>
      <protection locked="0"/>
    </xf>
    <xf numFmtId="14" fontId="55" fillId="38"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vertical="center" wrapText="1"/>
      <protection locked="0"/>
    </xf>
    <xf numFmtId="14" fontId="55" fillId="39" borderId="1" xfId="0" applyNumberFormat="1" applyFont="1" applyFill="1" applyBorder="1" applyAlignment="1" applyProtection="1">
      <alignment vertical="center" wrapText="1"/>
      <protection locked="0"/>
    </xf>
    <xf numFmtId="0" fontId="61" fillId="26" borderId="1" xfId="3" applyFont="1" applyFill="1" applyBorder="1" applyAlignment="1">
      <alignment horizontal="left" vertical="center"/>
    </xf>
    <xf numFmtId="0" fontId="61" fillId="36" borderId="1" xfId="3" applyFont="1" applyFill="1" applyBorder="1" applyAlignment="1">
      <alignment horizontal="left" vertical="center" wrapText="1"/>
    </xf>
    <xf numFmtId="0" fontId="61" fillId="33" borderId="1" xfId="3" applyFont="1" applyFill="1" applyBorder="1" applyAlignment="1">
      <alignment horizontal="left" vertical="center" wrapText="1"/>
    </xf>
    <xf numFmtId="0" fontId="61" fillId="37" borderId="1" xfId="3" applyFont="1" applyFill="1" applyBorder="1" applyAlignment="1">
      <alignment horizontal="left" vertical="center" wrapText="1"/>
    </xf>
    <xf numFmtId="14" fontId="55" fillId="36" borderId="1" xfId="0" applyNumberFormat="1" applyFont="1" applyFill="1" applyBorder="1" applyAlignment="1" applyProtection="1">
      <alignment horizontal="left" vertical="center" wrapText="1"/>
      <protection locked="0"/>
    </xf>
    <xf numFmtId="0" fontId="61" fillId="38" borderId="0" xfId="3" applyFont="1" applyFill="1" applyAlignment="1">
      <alignment horizontal="left" vertical="center"/>
    </xf>
    <xf numFmtId="14" fontId="55" fillId="33" borderId="1" xfId="0" applyNumberFormat="1" applyFont="1" applyFill="1" applyBorder="1" applyAlignment="1" applyProtection="1">
      <alignment horizontal="left" vertical="center" wrapText="1"/>
      <protection locked="0"/>
    </xf>
    <xf numFmtId="14" fontId="55" fillId="37" borderId="1" xfId="0" applyNumberFormat="1" applyFont="1" applyFill="1" applyBorder="1" applyAlignment="1" applyProtection="1">
      <alignment horizontal="left" vertical="center" wrapText="1"/>
      <protection locked="0"/>
    </xf>
    <xf numFmtId="14" fontId="55" fillId="38" borderId="1" xfId="0" applyNumberFormat="1" applyFont="1" applyFill="1" applyBorder="1" applyAlignment="1" applyProtection="1">
      <alignment horizontal="left" vertical="center" wrapText="1"/>
      <protection locked="0"/>
    </xf>
    <xf numFmtId="0" fontId="61" fillId="39" borderId="1" xfId="3" applyFont="1" applyFill="1" applyBorder="1" applyAlignment="1">
      <alignment horizontal="left" vertical="center" wrapText="1"/>
    </xf>
    <xf numFmtId="0" fontId="61" fillId="0" borderId="1" xfId="3" applyFont="1" applyBorder="1" applyAlignment="1">
      <alignment horizontal="left" vertical="center" wrapText="1"/>
    </xf>
    <xf numFmtId="14" fontId="55" fillId="2" borderId="1" xfId="0" applyNumberFormat="1" applyFont="1" applyFill="1" applyBorder="1" applyAlignment="1" applyProtection="1">
      <alignment horizontal="center" vertical="center" wrapText="1"/>
      <protection locked="0"/>
    </xf>
    <xf numFmtId="0" fontId="55" fillId="2" borderId="2" xfId="0" applyFont="1" applyFill="1" applyBorder="1" applyAlignment="1" applyProtection="1">
      <alignment vertical="center" wrapText="1"/>
      <protection locked="0"/>
    </xf>
    <xf numFmtId="0" fontId="55" fillId="2" borderId="3" xfId="0" applyFont="1" applyFill="1" applyBorder="1" applyAlignment="1" applyProtection="1">
      <alignment vertical="center" wrapText="1"/>
      <protection locked="0"/>
    </xf>
    <xf numFmtId="0" fontId="55" fillId="2" borderId="1" xfId="0" applyFont="1" applyFill="1" applyBorder="1" applyAlignment="1">
      <alignment horizontal="left" vertical="center" wrapText="1"/>
    </xf>
    <xf numFmtId="14" fontId="55" fillId="2" borderId="1" xfId="0" applyNumberFormat="1" applyFont="1" applyFill="1" applyBorder="1" applyAlignment="1" applyProtection="1">
      <alignment horizontal="left" vertical="center" wrapText="1"/>
      <protection locked="0"/>
    </xf>
    <xf numFmtId="0" fontId="55" fillId="8" borderId="1" xfId="0" applyFont="1" applyFill="1" applyBorder="1" applyAlignment="1">
      <alignment horizontal="left" vertical="center" wrapText="1"/>
    </xf>
    <xf numFmtId="14" fontId="55" fillId="8" borderId="1" xfId="0" applyNumberFormat="1" applyFont="1" applyFill="1" applyBorder="1" applyAlignment="1" applyProtection="1">
      <alignment horizontal="center" vertical="center" wrapText="1"/>
      <protection locked="0"/>
    </xf>
    <xf numFmtId="14" fontId="55" fillId="8" borderId="1" xfId="0" applyNumberFormat="1" applyFont="1" applyFill="1" applyBorder="1" applyAlignment="1" applyProtection="1">
      <alignment horizontal="left" vertical="center" wrapText="1"/>
      <protection locked="0"/>
    </xf>
    <xf numFmtId="0" fontId="55" fillId="41" borderId="1" xfId="0" applyFont="1" applyFill="1" applyBorder="1" applyAlignment="1">
      <alignment horizontal="left" vertical="center" wrapText="1"/>
    </xf>
    <xf numFmtId="14" fontId="55" fillId="41" borderId="1" xfId="0" applyNumberFormat="1" applyFont="1" applyFill="1" applyBorder="1" applyAlignment="1" applyProtection="1">
      <alignment horizontal="center" vertical="center" wrapText="1"/>
      <protection locked="0"/>
    </xf>
    <xf numFmtId="0" fontId="55" fillId="41" borderId="1" xfId="0" applyFont="1" applyFill="1" applyBorder="1" applyAlignment="1" applyProtection="1">
      <alignment vertical="center" wrapText="1"/>
      <protection locked="0"/>
    </xf>
    <xf numFmtId="0" fontId="55" fillId="41" borderId="1" xfId="0" applyFont="1" applyFill="1" applyBorder="1" applyAlignment="1" applyProtection="1">
      <alignment horizontal="center" vertical="center" wrapText="1"/>
      <protection locked="0"/>
    </xf>
    <xf numFmtId="0" fontId="61" fillId="41" borderId="1" xfId="3" applyFont="1" applyFill="1" applyBorder="1" applyAlignment="1">
      <alignment horizontal="left" vertical="center" wrapText="1"/>
    </xf>
    <xf numFmtId="0" fontId="55" fillId="19" borderId="1" xfId="0" applyFont="1" applyFill="1" applyBorder="1" applyAlignment="1">
      <alignment horizontal="left" vertical="center" wrapText="1"/>
    </xf>
    <xf numFmtId="14" fontId="55" fillId="19" borderId="1" xfId="0" applyNumberFormat="1" applyFont="1" applyFill="1" applyBorder="1" applyAlignment="1" applyProtection="1">
      <alignment horizontal="center" vertical="center" wrapText="1"/>
      <protection locked="0"/>
    </xf>
    <xf numFmtId="0" fontId="53" fillId="2" borderId="2" xfId="3" applyFont="1" applyFill="1" applyBorder="1" applyAlignment="1"/>
    <xf numFmtId="0" fontId="53" fillId="2" borderId="3" xfId="3" applyFont="1" applyFill="1" applyBorder="1" applyAlignment="1"/>
    <xf numFmtId="0" fontId="55" fillId="42" borderId="1" xfId="0" applyFont="1" applyFill="1" applyBorder="1" applyAlignment="1">
      <alignment horizontal="left" vertical="center" wrapText="1"/>
    </xf>
    <xf numFmtId="14" fontId="55" fillId="42" borderId="1" xfId="0" applyNumberFormat="1" applyFont="1" applyFill="1" applyBorder="1" applyAlignment="1" applyProtection="1">
      <alignment horizontal="center" vertical="center" wrapText="1"/>
      <protection locked="0"/>
    </xf>
    <xf numFmtId="0" fontId="55" fillId="42" borderId="1" xfId="0" applyFont="1" applyFill="1" applyBorder="1" applyAlignment="1" applyProtection="1">
      <alignment vertical="center" wrapText="1"/>
      <protection locked="0"/>
    </xf>
    <xf numFmtId="0" fontId="55" fillId="42" borderId="1" xfId="0" applyFont="1" applyFill="1" applyBorder="1" applyAlignment="1" applyProtection="1">
      <alignment horizontal="center" vertical="center" wrapText="1"/>
      <protection locked="0"/>
    </xf>
    <xf numFmtId="0" fontId="61" fillId="42" borderId="0" xfId="3" applyFont="1" applyFill="1" applyAlignment="1">
      <alignment horizontal="left" vertical="center"/>
    </xf>
    <xf numFmtId="0" fontId="55" fillId="43" borderId="1" xfId="0" applyFont="1" applyFill="1" applyBorder="1" applyAlignment="1" applyProtection="1">
      <alignment horizontal="left" vertical="center" wrapText="1"/>
      <protection locked="0"/>
    </xf>
    <xf numFmtId="14" fontId="55" fillId="43" borderId="1" xfId="0" applyNumberFormat="1" applyFont="1" applyFill="1" applyBorder="1" applyAlignment="1" applyProtection="1">
      <alignment horizontal="center" vertical="center" wrapText="1"/>
      <protection locked="0"/>
    </xf>
    <xf numFmtId="0" fontId="55" fillId="43" borderId="1" xfId="0" applyFont="1" applyFill="1" applyBorder="1" applyAlignment="1" applyProtection="1">
      <alignment vertical="center" wrapText="1"/>
      <protection locked="0"/>
    </xf>
    <xf numFmtId="0" fontId="55" fillId="43" borderId="1" xfId="0" applyFont="1" applyFill="1" applyBorder="1" applyAlignment="1" applyProtection="1">
      <alignment horizontal="center" vertical="center" wrapText="1"/>
      <protection locked="0"/>
    </xf>
    <xf numFmtId="0" fontId="61" fillId="43" borderId="1" xfId="3" applyFont="1" applyFill="1" applyBorder="1" applyAlignment="1">
      <alignment horizontal="left" vertical="center" wrapText="1"/>
    </xf>
    <xf numFmtId="14" fontId="55" fillId="19" borderId="1" xfId="0" applyNumberFormat="1" applyFont="1" applyFill="1" applyBorder="1" applyAlignment="1" applyProtection="1">
      <alignment horizontal="left" vertical="center" wrapText="1"/>
      <protection locked="0"/>
    </xf>
    <xf numFmtId="0" fontId="55" fillId="19" borderId="1" xfId="0" applyFont="1" applyFill="1" applyBorder="1" applyAlignment="1" applyProtection="1">
      <alignment horizontal="left" vertical="center" wrapText="1"/>
      <protection locked="0"/>
    </xf>
    <xf numFmtId="0" fontId="55" fillId="44" borderId="1" xfId="0" applyFont="1" applyFill="1" applyBorder="1" applyAlignment="1" applyProtection="1">
      <alignment horizontal="left" vertical="center" wrapText="1"/>
      <protection locked="0"/>
    </xf>
    <xf numFmtId="14" fontId="55" fillId="44" borderId="1" xfId="0" applyNumberFormat="1" applyFont="1" applyFill="1" applyBorder="1" applyAlignment="1" applyProtection="1">
      <alignment horizontal="center" vertical="center" wrapText="1"/>
      <protection locked="0"/>
    </xf>
    <xf numFmtId="0" fontId="55" fillId="45" borderId="1" xfId="0" applyFont="1" applyFill="1" applyBorder="1" applyAlignment="1" applyProtection="1">
      <alignment horizontal="left" vertical="center" wrapText="1"/>
      <protection locked="0"/>
    </xf>
    <xf numFmtId="14" fontId="55" fillId="45" borderId="1" xfId="0" applyNumberFormat="1" applyFont="1" applyFill="1" applyBorder="1" applyAlignment="1" applyProtection="1">
      <alignment horizontal="center" vertical="center" wrapText="1"/>
      <protection locked="0"/>
    </xf>
    <xf numFmtId="0" fontId="55" fillId="45" borderId="1" xfId="0" applyFont="1" applyFill="1" applyBorder="1" applyAlignment="1" applyProtection="1">
      <alignment vertical="center" wrapText="1"/>
      <protection locked="0"/>
    </xf>
    <xf numFmtId="0" fontId="55" fillId="45" borderId="1" xfId="0" applyFont="1" applyFill="1" applyBorder="1" applyAlignment="1" applyProtection="1">
      <alignment horizontal="center" vertical="center" wrapText="1"/>
      <protection locked="0"/>
    </xf>
    <xf numFmtId="0" fontId="61" fillId="45" borderId="1" xfId="3" applyFont="1" applyFill="1" applyBorder="1" applyAlignment="1">
      <alignment horizontal="left" vertical="center" wrapText="1"/>
    </xf>
    <xf numFmtId="14" fontId="55" fillId="45" borderId="1" xfId="0" applyNumberFormat="1" applyFont="1" applyFill="1" applyBorder="1" applyAlignment="1" applyProtection="1">
      <alignment vertical="center" wrapText="1"/>
      <protection locked="0"/>
    </xf>
    <xf numFmtId="0" fontId="55" fillId="10" borderId="1" xfId="0" applyFont="1" applyFill="1" applyBorder="1" applyAlignment="1" applyProtection="1">
      <alignment horizontal="left" vertical="center" wrapText="1"/>
      <protection locked="0"/>
    </xf>
    <xf numFmtId="0" fontId="56" fillId="5" borderId="1" xfId="0" applyFont="1" applyFill="1" applyBorder="1" applyAlignment="1" applyProtection="1">
      <alignment horizontal="left" vertical="center" wrapText="1"/>
      <protection locked="0"/>
    </xf>
    <xf numFmtId="0" fontId="56" fillId="0" borderId="0" xfId="0" applyFont="1"/>
    <xf numFmtId="14" fontId="56" fillId="0" borderId="1" xfId="0" applyNumberFormat="1" applyFont="1" applyBorder="1" applyAlignment="1">
      <alignment horizontal="center" vertical="center"/>
    </xf>
    <xf numFmtId="0" fontId="56" fillId="0" borderId="1" xfId="0" applyFont="1" applyBorder="1"/>
    <xf numFmtId="0" fontId="60" fillId="0" borderId="1" xfId="0" applyFont="1" applyBorder="1" applyAlignment="1">
      <alignment horizontal="center" vertical="center" wrapText="1"/>
    </xf>
    <xf numFmtId="0" fontId="55" fillId="0" borderId="6" xfId="0" applyFont="1" applyBorder="1" applyAlignment="1" applyProtection="1">
      <alignment horizontal="center" vertical="center" wrapText="1"/>
      <protection locked="0"/>
    </xf>
    <xf numFmtId="0" fontId="61" fillId="0" borderId="1" xfId="3" applyFont="1" applyFill="1" applyBorder="1" applyAlignment="1">
      <alignment horizontal="center" vertical="center" wrapText="1"/>
    </xf>
    <xf numFmtId="0" fontId="52" fillId="0" borderId="0" xfId="0" applyFont="1"/>
    <xf numFmtId="0" fontId="50" fillId="0" borderId="1" xfId="0" applyFont="1" applyBorder="1" applyAlignment="1">
      <alignment horizontal="justify" vertical="center" wrapText="1"/>
    </xf>
    <xf numFmtId="0" fontId="50" fillId="6" borderId="1" xfId="0" applyFont="1" applyFill="1" applyBorder="1" applyAlignment="1">
      <alignment horizontal="justify" vertical="center" wrapText="1"/>
    </xf>
    <xf numFmtId="0" fontId="50" fillId="8" borderId="1" xfId="0" applyFont="1" applyFill="1" applyBorder="1" applyAlignment="1">
      <alignment horizontal="justify" vertical="center" wrapText="1"/>
    </xf>
    <xf numFmtId="0" fontId="50" fillId="14" borderId="1" xfId="0" applyFont="1" applyFill="1" applyBorder="1" applyAlignment="1">
      <alignment horizontal="justify" vertical="center" wrapText="1"/>
    </xf>
    <xf numFmtId="0" fontId="50" fillId="5" borderId="1" xfId="0" applyFont="1" applyFill="1" applyBorder="1" applyAlignment="1">
      <alignment horizontal="justify" vertical="center" wrapText="1"/>
    </xf>
    <xf numFmtId="0" fontId="50" fillId="0" borderId="0" xfId="0" applyFont="1" applyAlignment="1">
      <alignment horizontal="center"/>
    </xf>
    <xf numFmtId="0" fontId="66" fillId="22" borderId="17" xfId="0" applyFont="1" applyFill="1" applyBorder="1" applyAlignment="1">
      <alignment horizontal="center" vertical="center" wrapText="1"/>
    </xf>
    <xf numFmtId="0" fontId="50" fillId="15" borderId="1" xfId="0" applyFont="1" applyFill="1" applyBorder="1" applyAlignment="1">
      <alignment horizontal="center" vertical="center" wrapText="1"/>
    </xf>
    <xf numFmtId="9" fontId="50" fillId="15" borderId="1" xfId="0" applyNumberFormat="1" applyFont="1" applyFill="1" applyBorder="1" applyAlignment="1">
      <alignment horizontal="center" vertical="center" wrapText="1"/>
    </xf>
    <xf numFmtId="0" fontId="64" fillId="8" borderId="1" xfId="0" applyFont="1" applyFill="1" applyBorder="1" applyAlignment="1">
      <alignment vertical="center" wrapText="1"/>
    </xf>
    <xf numFmtId="0" fontId="50" fillId="8"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0" fillId="14" borderId="1" xfId="0" applyFont="1" applyFill="1" applyBorder="1" applyAlignment="1">
      <alignment vertical="center" wrapText="1"/>
    </xf>
    <xf numFmtId="0" fontId="50" fillId="14" borderId="1" xfId="0" applyFont="1" applyFill="1" applyBorder="1" applyAlignment="1">
      <alignment horizontal="center" vertical="center" wrapText="1"/>
    </xf>
    <xf numFmtId="0" fontId="50" fillId="5" borderId="1" xfId="0" applyFont="1" applyFill="1" applyBorder="1" applyAlignment="1">
      <alignment vertical="center" wrapText="1"/>
    </xf>
    <xf numFmtId="0" fontId="50" fillId="5" borderId="1" xfId="0" applyFont="1" applyFill="1" applyBorder="1" applyAlignment="1">
      <alignment horizontal="center" vertical="center" wrapText="1"/>
    </xf>
    <xf numFmtId="9" fontId="49" fillId="15" borderId="1" xfId="0" applyNumberFormat="1" applyFont="1" applyFill="1" applyBorder="1" applyAlignment="1">
      <alignment horizontal="center" vertical="center" wrapText="1"/>
    </xf>
    <xf numFmtId="1" fontId="56" fillId="0" borderId="0" xfId="0" applyNumberFormat="1" applyFont="1" applyAlignment="1">
      <alignment horizontal="center" vertical="center" wrapText="1"/>
    </xf>
    <xf numFmtId="1" fontId="55" fillId="0" borderId="0" xfId="0" applyNumberFormat="1" applyFont="1"/>
    <xf numFmtId="1" fontId="56" fillId="0" borderId="1" xfId="0" applyNumberFormat="1" applyFont="1" applyBorder="1" applyAlignment="1" applyProtection="1">
      <alignment horizontal="center" vertical="center" wrapText="1"/>
      <protection locked="0"/>
    </xf>
    <xf numFmtId="1" fontId="56" fillId="0" borderId="1" xfId="4" applyNumberFormat="1" applyFont="1" applyFill="1" applyBorder="1" applyAlignment="1" applyProtection="1">
      <alignment horizontal="center" vertical="center" wrapText="1"/>
      <protection locked="0"/>
    </xf>
    <xf numFmtId="1" fontId="56" fillId="0" borderId="1" xfId="0" applyNumberFormat="1" applyFont="1" applyBorder="1" applyAlignment="1" applyProtection="1">
      <alignment horizontal="left" vertical="center" wrapText="1"/>
      <protection locked="0"/>
    </xf>
    <xf numFmtId="1" fontId="56" fillId="0" borderId="0" xfId="0" applyNumberFormat="1" applyFont="1" applyAlignment="1" applyProtection="1">
      <alignment horizontal="center" vertical="center" wrapText="1"/>
      <protection locked="0"/>
    </xf>
    <xf numFmtId="0" fontId="56" fillId="0" borderId="1" xfId="0" applyFont="1" applyBorder="1" applyAlignment="1">
      <alignment horizontal="center" vertical="center" wrapText="1"/>
    </xf>
    <xf numFmtId="0" fontId="56" fillId="5" borderId="1" xfId="0" applyFont="1" applyFill="1" applyBorder="1" applyAlignment="1" applyProtection="1">
      <alignment horizontal="center" vertical="center" wrapText="1"/>
      <protection locked="0"/>
    </xf>
    <xf numFmtId="0" fontId="56" fillId="0" borderId="2" xfId="0" applyFont="1" applyBorder="1" applyAlignment="1">
      <alignment horizontal="center" vertical="center"/>
    </xf>
    <xf numFmtId="0" fontId="56" fillId="2" borderId="5" xfId="0" applyFont="1" applyFill="1" applyBorder="1" applyAlignment="1">
      <alignment horizontal="center" vertical="center"/>
    </xf>
    <xf numFmtId="0" fontId="56" fillId="29" borderId="2" xfId="0" applyFont="1" applyFill="1" applyBorder="1" applyAlignment="1">
      <alignment horizontal="center" vertical="center" wrapText="1"/>
    </xf>
    <xf numFmtId="0" fontId="56" fillId="25" borderId="1" xfId="0" applyFont="1" applyFill="1" applyBorder="1" applyAlignment="1">
      <alignment horizontal="center" vertical="center" wrapText="1"/>
    </xf>
    <xf numFmtId="0" fontId="56" fillId="19" borderId="5" xfId="0" applyFont="1" applyFill="1" applyBorder="1" applyAlignment="1">
      <alignment horizontal="center" vertical="center" wrapText="1"/>
    </xf>
    <xf numFmtId="0" fontId="56" fillId="14" borderId="9" xfId="0" applyFont="1" applyFill="1" applyBorder="1" applyAlignment="1">
      <alignment horizontal="center" vertical="center" wrapText="1"/>
    </xf>
    <xf numFmtId="0" fontId="56" fillId="0" borderId="0" xfId="0" applyFont="1" applyAlignment="1">
      <alignment horizontal="center"/>
    </xf>
    <xf numFmtId="0" fontId="58" fillId="29" borderId="2" xfId="0" applyFont="1" applyFill="1" applyBorder="1" applyAlignment="1">
      <alignment horizontal="center" vertical="center" wrapText="1"/>
    </xf>
    <xf numFmtId="0" fontId="70" fillId="0" borderId="0" xfId="0" applyFont="1"/>
    <xf numFmtId="0" fontId="70" fillId="25" borderId="1" xfId="0" applyFont="1" applyFill="1" applyBorder="1" applyAlignment="1">
      <alignment horizontal="center" vertical="center" wrapText="1"/>
    </xf>
    <xf numFmtId="0" fontId="70" fillId="5" borderId="1" xfId="0" applyFont="1" applyFill="1" applyBorder="1" applyAlignment="1" applyProtection="1">
      <alignment horizontal="center" vertical="center" wrapText="1"/>
      <protection locked="0"/>
    </xf>
    <xf numFmtId="0" fontId="70" fillId="20" borderId="1" xfId="0" applyFont="1" applyFill="1" applyBorder="1" applyAlignment="1" applyProtection="1">
      <alignment horizontal="center" vertical="center" wrapText="1"/>
      <protection locked="0"/>
    </xf>
    <xf numFmtId="0" fontId="70" fillId="0" borderId="2" xfId="0" applyFont="1" applyBorder="1" applyAlignment="1">
      <alignment horizontal="center" vertical="center" wrapText="1"/>
    </xf>
    <xf numFmtId="0" fontId="70" fillId="0" borderId="2" xfId="0" applyFont="1" applyBorder="1" applyAlignment="1" applyProtection="1">
      <alignment horizontal="center" vertical="center" wrapText="1"/>
      <protection locked="0"/>
    </xf>
    <xf numFmtId="0" fontId="70" fillId="0" borderId="1" xfId="0" applyFont="1" applyBorder="1" applyAlignment="1">
      <alignment horizontal="center" vertical="center" wrapText="1"/>
    </xf>
    <xf numFmtId="0" fontId="70" fillId="0" borderId="2" xfId="0" applyFont="1" applyBorder="1" applyAlignment="1">
      <alignment horizontal="center" vertical="center"/>
    </xf>
    <xf numFmtId="0" fontId="70" fillId="0" borderId="1" xfId="0" applyFont="1" applyBorder="1" applyAlignment="1" applyProtection="1">
      <alignment horizontal="center" vertical="center" wrapText="1"/>
      <protection locked="0"/>
    </xf>
    <xf numFmtId="1" fontId="70" fillId="0" borderId="0" xfId="0" applyNumberFormat="1" applyFont="1" applyAlignment="1" applyProtection="1">
      <alignment horizontal="center" vertical="center" wrapText="1"/>
      <protection locked="0"/>
    </xf>
    <xf numFmtId="0" fontId="70" fillId="2" borderId="1" xfId="0" applyFont="1" applyFill="1" applyBorder="1" applyAlignment="1">
      <alignment horizontal="center" vertical="center"/>
    </xf>
    <xf numFmtId="14" fontId="70" fillId="0" borderId="1" xfId="0" applyNumberFormat="1" applyFont="1" applyBorder="1" applyAlignment="1">
      <alignment horizontal="center" vertical="center"/>
    </xf>
    <xf numFmtId="0" fontId="70" fillId="0" borderId="1" xfId="0" applyFont="1" applyBorder="1"/>
    <xf numFmtId="0" fontId="70" fillId="0" borderId="0" xfId="0" applyFont="1" applyAlignment="1">
      <alignment horizontal="center" vertical="center"/>
    </xf>
    <xf numFmtId="0" fontId="56" fillId="0" borderId="1" xfId="0" applyFont="1" applyBorder="1" applyAlignment="1">
      <alignment horizontal="center" vertical="center"/>
    </xf>
    <xf numFmtId="1" fontId="70" fillId="0" borderId="1" xfId="0" applyNumberFormat="1" applyFont="1" applyBorder="1" applyAlignment="1" applyProtection="1">
      <alignment horizontal="center" vertical="center" wrapText="1"/>
      <protection locked="0"/>
    </xf>
    <xf numFmtId="0" fontId="56" fillId="0" borderId="3" xfId="0" applyFont="1" applyBorder="1" applyAlignment="1" applyProtection="1">
      <alignment vertical="center" wrapText="1"/>
      <protection locked="0"/>
    </xf>
    <xf numFmtId="0" fontId="71" fillId="0" borderId="0" xfId="0" applyFont="1"/>
    <xf numFmtId="0" fontId="72" fillId="0" borderId="0" xfId="0" applyFont="1"/>
    <xf numFmtId="0" fontId="73" fillId="0" borderId="0" xfId="0" applyFont="1"/>
    <xf numFmtId="0" fontId="72" fillId="0" borderId="1" xfId="0" applyFont="1" applyBorder="1" applyAlignment="1">
      <alignment horizontal="center" vertical="center" wrapText="1"/>
    </xf>
    <xf numFmtId="0" fontId="72" fillId="29" borderId="1" xfId="0" applyFont="1" applyFill="1" applyBorder="1" applyAlignment="1">
      <alignment horizontal="center" vertical="center" wrapText="1"/>
    </xf>
    <xf numFmtId="0" fontId="56" fillId="26" borderId="1" xfId="0" applyFont="1" applyFill="1" applyBorder="1" applyAlignment="1">
      <alignment horizontal="center" vertical="center"/>
    </xf>
    <xf numFmtId="0" fontId="56" fillId="0" borderId="1" xfId="0" applyFont="1" applyBorder="1" applyAlignment="1">
      <alignment vertical="center"/>
    </xf>
    <xf numFmtId="0" fontId="74" fillId="0" borderId="1" xfId="0" applyFont="1" applyBorder="1" applyAlignment="1">
      <alignment horizontal="center" vertical="center"/>
    </xf>
    <xf numFmtId="0" fontId="56" fillId="20" borderId="0" xfId="0" applyFont="1" applyFill="1" applyAlignment="1">
      <alignment horizontal="center" vertical="center" wrapText="1"/>
    </xf>
    <xf numFmtId="0" fontId="56" fillId="26" borderId="0" xfId="0" applyFont="1" applyFill="1" applyAlignment="1">
      <alignment horizontal="center" vertical="center"/>
    </xf>
    <xf numFmtId="0" fontId="74" fillId="0" borderId="0" xfId="0" applyFont="1" applyAlignment="1">
      <alignment horizontal="center" vertical="center"/>
    </xf>
    <xf numFmtId="0" fontId="57" fillId="25" borderId="4" xfId="0" applyFont="1" applyFill="1" applyBorder="1" applyAlignment="1">
      <alignment horizontal="center" vertical="center" wrapText="1"/>
    </xf>
    <xf numFmtId="0" fontId="57" fillId="25" borderId="6" xfId="0" applyFont="1" applyFill="1" applyBorder="1" applyAlignment="1">
      <alignment horizontal="center" vertical="center" wrapText="1"/>
    </xf>
    <xf numFmtId="0" fontId="56" fillId="3" borderId="3"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2" xfId="0" applyFont="1" applyFill="1" applyBorder="1"/>
    <xf numFmtId="0" fontId="73" fillId="0" borderId="0" xfId="0" applyFont="1" applyAlignment="1">
      <alignment vertical="center"/>
    </xf>
    <xf numFmtId="0" fontId="73" fillId="0" borderId="0" xfId="0" applyFont="1" applyAlignment="1">
      <alignment horizontal="center"/>
    </xf>
    <xf numFmtId="0" fontId="75" fillId="0" borderId="4" xfId="0" applyFont="1" applyBorder="1" applyAlignment="1">
      <alignment horizontal="center" vertical="center" wrapText="1"/>
    </xf>
    <xf numFmtId="0" fontId="56" fillId="46" borderId="1" xfId="0" applyFont="1" applyFill="1" applyBorder="1" applyAlignment="1">
      <alignment horizontal="center" vertical="center"/>
    </xf>
    <xf numFmtId="0" fontId="56" fillId="26" borderId="1" xfId="0" applyFont="1" applyFill="1" applyBorder="1" applyAlignment="1" applyProtection="1">
      <alignment horizontal="left" vertical="center" wrapText="1"/>
      <protection locked="0"/>
    </xf>
    <xf numFmtId="0" fontId="56" fillId="36" borderId="1" xfId="0" applyFont="1" applyFill="1" applyBorder="1" applyAlignment="1" applyProtection="1">
      <alignment horizontal="left" vertical="center" wrapText="1"/>
      <protection locked="0"/>
    </xf>
    <xf numFmtId="0" fontId="56" fillId="33" borderId="1" xfId="0" applyFont="1" applyFill="1" applyBorder="1" applyAlignment="1" applyProtection="1">
      <alignment horizontal="left" vertical="center" wrapText="1"/>
      <protection locked="0"/>
    </xf>
    <xf numFmtId="0" fontId="56" fillId="37" borderId="1" xfId="0" applyFont="1" applyFill="1" applyBorder="1" applyAlignment="1" applyProtection="1">
      <alignment horizontal="left" vertical="center" wrapText="1"/>
      <protection locked="0"/>
    </xf>
    <xf numFmtId="14" fontId="56" fillId="36" borderId="1" xfId="0" applyNumberFormat="1" applyFont="1" applyFill="1" applyBorder="1" applyAlignment="1" applyProtection="1">
      <alignment horizontal="left" vertical="center" wrapText="1"/>
      <protection locked="0"/>
    </xf>
    <xf numFmtId="0" fontId="56" fillId="38" borderId="1" xfId="0" applyFont="1" applyFill="1" applyBorder="1" applyAlignment="1" applyProtection="1">
      <alignment horizontal="left" vertical="center" wrapText="1"/>
      <protection locked="0"/>
    </xf>
    <xf numFmtId="14" fontId="56" fillId="33" borderId="1" xfId="0" applyNumberFormat="1" applyFont="1" applyFill="1" applyBorder="1" applyAlignment="1" applyProtection="1">
      <alignment horizontal="left" vertical="center" wrapText="1"/>
      <protection locked="0"/>
    </xf>
    <xf numFmtId="14" fontId="56" fillId="37" borderId="1" xfId="0" applyNumberFormat="1" applyFont="1" applyFill="1" applyBorder="1" applyAlignment="1" applyProtection="1">
      <alignment horizontal="left" vertical="center" wrapText="1"/>
      <protection locked="0"/>
    </xf>
    <xf numFmtId="14" fontId="56" fillId="38" borderId="1" xfId="0" applyNumberFormat="1" applyFont="1" applyFill="1" applyBorder="1" applyAlignment="1" applyProtection="1">
      <alignment horizontal="left" vertical="center" wrapText="1"/>
      <protection locked="0"/>
    </xf>
    <xf numFmtId="0" fontId="56" fillId="39" borderId="1" xfId="0" applyFont="1" applyFill="1" applyBorder="1" applyAlignment="1" applyProtection="1">
      <alignment horizontal="left" vertical="center" wrapText="1"/>
      <protection locked="0"/>
    </xf>
    <xf numFmtId="14" fontId="56" fillId="8" borderId="1" xfId="0" applyNumberFormat="1" applyFont="1" applyFill="1" applyBorder="1" applyAlignment="1" applyProtection="1">
      <alignment horizontal="left" vertical="center" wrapText="1"/>
      <protection locked="0"/>
    </xf>
    <xf numFmtId="0" fontId="56" fillId="41" borderId="1" xfId="0" applyFont="1" applyFill="1" applyBorder="1" applyAlignment="1" applyProtection="1">
      <alignment horizontal="left" vertical="center" wrapText="1"/>
      <protection locked="0"/>
    </xf>
    <xf numFmtId="14" fontId="56" fillId="2" borderId="1" xfId="0" applyNumberFormat="1" applyFont="1" applyFill="1" applyBorder="1" applyAlignment="1" applyProtection="1">
      <alignment horizontal="left" vertical="center" wrapText="1"/>
      <protection locked="0"/>
    </xf>
    <xf numFmtId="14" fontId="56" fillId="19" borderId="1" xfId="0" applyNumberFormat="1" applyFont="1" applyFill="1" applyBorder="1" applyAlignment="1" applyProtection="1">
      <alignment horizontal="left" vertical="center" wrapText="1"/>
      <protection locked="0"/>
    </xf>
    <xf numFmtId="0" fontId="56" fillId="42" borderId="1" xfId="0" applyFont="1" applyFill="1" applyBorder="1" applyAlignment="1" applyProtection="1">
      <alignment horizontal="left" vertical="center" wrapText="1"/>
      <protection locked="0"/>
    </xf>
    <xf numFmtId="0" fontId="56" fillId="43" borderId="1" xfId="0" applyFont="1" applyFill="1" applyBorder="1" applyAlignment="1" applyProtection="1">
      <alignment horizontal="left" vertical="center" wrapText="1"/>
      <protection locked="0"/>
    </xf>
    <xf numFmtId="14" fontId="56" fillId="44" borderId="1" xfId="0" applyNumberFormat="1" applyFont="1" applyFill="1" applyBorder="1" applyAlignment="1" applyProtection="1">
      <alignment horizontal="left" vertical="center" wrapText="1"/>
      <protection locked="0"/>
    </xf>
    <xf numFmtId="0" fontId="56" fillId="0" borderId="1" xfId="0" applyFont="1" applyBorder="1" applyAlignment="1" applyProtection="1">
      <alignment horizontal="left" vertical="center" wrapText="1"/>
      <protection locked="0"/>
    </xf>
    <xf numFmtId="0" fontId="56" fillId="45" borderId="1" xfId="0" applyFont="1" applyFill="1" applyBorder="1" applyAlignment="1" applyProtection="1">
      <alignment horizontal="left" vertical="center" wrapText="1"/>
      <protection locked="0"/>
    </xf>
    <xf numFmtId="14" fontId="56" fillId="10" borderId="2" xfId="0" applyNumberFormat="1" applyFont="1" applyFill="1" applyBorder="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75" fillId="19" borderId="1" xfId="0" applyFont="1" applyFill="1" applyBorder="1" applyAlignment="1">
      <alignment horizontal="center" vertical="center" wrapText="1"/>
    </xf>
    <xf numFmtId="0" fontId="75" fillId="14" borderId="1" xfId="0" applyFont="1" applyFill="1" applyBorder="1" applyAlignment="1">
      <alignment horizontal="center" vertical="center" wrapText="1"/>
    </xf>
    <xf numFmtId="0" fontId="63" fillId="0" borderId="1" xfId="0" applyFont="1" applyBorder="1"/>
    <xf numFmtId="0" fontId="75" fillId="20" borderId="1" xfId="0" applyFont="1" applyFill="1" applyBorder="1" applyAlignment="1">
      <alignment horizontal="center" vertical="center" wrapText="1"/>
    </xf>
    <xf numFmtId="0" fontId="75" fillId="0" borderId="1" xfId="0" applyFont="1" applyBorder="1" applyAlignment="1">
      <alignment horizontal="center" vertical="center" wrapText="1"/>
    </xf>
    <xf numFmtId="0" fontId="75" fillId="0" borderId="1" xfId="0" applyFont="1" applyBorder="1" applyAlignment="1">
      <alignment horizontal="center" vertical="center"/>
    </xf>
    <xf numFmtId="0" fontId="75" fillId="29" borderId="1" xfId="0" applyFont="1" applyFill="1" applyBorder="1" applyAlignment="1">
      <alignment horizontal="center" vertical="center" wrapText="1"/>
    </xf>
    <xf numFmtId="0" fontId="75" fillId="0" borderId="1" xfId="0" applyFont="1" applyBorder="1" applyAlignment="1" applyProtection="1">
      <alignment horizontal="center" vertical="center" wrapText="1"/>
      <protection locked="0"/>
    </xf>
    <xf numFmtId="1" fontId="75" fillId="0" borderId="1" xfId="0" applyNumberFormat="1" applyFont="1" applyBorder="1" applyAlignment="1">
      <alignment vertical="center"/>
    </xf>
    <xf numFmtId="1" fontId="75" fillId="0" borderId="1" xfId="0" applyNumberFormat="1" applyFont="1" applyBorder="1" applyAlignment="1" applyProtection="1">
      <alignment horizontal="center" vertical="center" wrapText="1"/>
      <protection locked="0"/>
    </xf>
    <xf numFmtId="0" fontId="58" fillId="25" borderId="1" xfId="0" applyFont="1" applyFill="1" applyBorder="1" applyAlignment="1">
      <alignment horizontal="center" vertical="center" wrapText="1"/>
    </xf>
    <xf numFmtId="1" fontId="75" fillId="0" borderId="0" xfId="0" applyNumberFormat="1" applyFont="1" applyAlignment="1">
      <alignment horizontal="center"/>
    </xf>
    <xf numFmtId="0" fontId="75" fillId="0" borderId="3" xfId="0" applyFont="1" applyBorder="1"/>
    <xf numFmtId="0" fontId="63" fillId="0" borderId="1" xfId="0" applyFont="1" applyBorder="1" applyAlignment="1">
      <alignment vertical="center"/>
    </xf>
    <xf numFmtId="0" fontId="75" fillId="3" borderId="1" xfId="0" applyFont="1" applyFill="1" applyBorder="1" applyAlignment="1">
      <alignment horizontal="center" vertical="center" wrapText="1"/>
    </xf>
    <xf numFmtId="0" fontId="75" fillId="3" borderId="1" xfId="0" applyFont="1" applyFill="1" applyBorder="1" applyAlignment="1" applyProtection="1">
      <alignment horizontal="center" vertical="center" wrapText="1"/>
      <protection locked="0"/>
    </xf>
    <xf numFmtId="0" fontId="75" fillId="3" borderId="1" xfId="0" applyFont="1" applyFill="1" applyBorder="1" applyAlignment="1">
      <alignment horizontal="center" vertical="center"/>
    </xf>
    <xf numFmtId="0" fontId="75" fillId="47" borderId="1" xfId="0" applyFont="1" applyFill="1" applyBorder="1" applyAlignment="1">
      <alignment horizontal="center" vertical="center"/>
    </xf>
    <xf numFmtId="0" fontId="58" fillId="25" borderId="1" xfId="0" applyFont="1" applyFill="1" applyBorder="1" applyAlignment="1">
      <alignment vertical="center" wrapText="1"/>
    </xf>
    <xf numFmtId="0" fontId="75" fillId="0" borderId="3" xfId="0" applyFont="1" applyBorder="1" applyAlignment="1" applyProtection="1">
      <alignment horizontal="center" vertical="center" wrapText="1"/>
      <protection locked="0"/>
    </xf>
    <xf numFmtId="0" fontId="58" fillId="23" borderId="1" xfId="0" applyFont="1" applyFill="1" applyBorder="1" applyAlignment="1">
      <alignment horizontal="center" vertical="center"/>
    </xf>
    <xf numFmtId="0" fontId="63" fillId="3" borderId="0" xfId="0" applyFont="1" applyFill="1" applyAlignment="1">
      <alignment vertical="top"/>
    </xf>
    <xf numFmtId="0" fontId="63" fillId="3" borderId="0" xfId="0" applyFont="1" applyFill="1" applyAlignment="1" applyProtection="1">
      <alignment vertical="top" wrapText="1"/>
      <protection locked="0"/>
    </xf>
    <xf numFmtId="0" fontId="75" fillId="3" borderId="0" xfId="0" applyFont="1" applyFill="1" applyAlignment="1">
      <alignment horizontal="left" vertical="top" wrapText="1"/>
    </xf>
    <xf numFmtId="0" fontId="75" fillId="3" borderId="0" xfId="0" applyFont="1" applyFill="1" applyAlignment="1">
      <alignment vertical="top" wrapText="1"/>
    </xf>
    <xf numFmtId="0" fontId="63" fillId="3" borderId="0" xfId="0" applyFont="1" applyFill="1" applyAlignment="1">
      <alignment horizontal="center" vertical="top" wrapText="1"/>
    </xf>
    <xf numFmtId="0" fontId="63" fillId="0" borderId="1" xfId="0" applyFont="1" applyBorder="1" applyAlignment="1">
      <alignment horizontal="center" vertical="top" wrapText="1"/>
    </xf>
    <xf numFmtId="0" fontId="75" fillId="0" borderId="1" xfId="0" applyFont="1" applyBorder="1" applyAlignment="1">
      <alignment horizontal="center" vertical="top" wrapText="1"/>
    </xf>
    <xf numFmtId="0" fontId="63" fillId="3" borderId="0" xfId="0" applyFont="1" applyFill="1" applyAlignment="1">
      <alignment vertical="top" wrapText="1"/>
    </xf>
    <xf numFmtId="0" fontId="63" fillId="0" borderId="0" xfId="0" applyFont="1" applyAlignment="1">
      <alignment vertical="top"/>
    </xf>
    <xf numFmtId="0" fontId="63" fillId="0" borderId="1" xfId="0" applyFont="1" applyBorder="1" applyAlignment="1" applyProtection="1">
      <alignment vertical="top" wrapText="1"/>
      <protection locked="0"/>
    </xf>
    <xf numFmtId="0" fontId="63" fillId="0" borderId="1" xfId="0" applyFont="1" applyBorder="1" applyAlignment="1" applyProtection="1">
      <alignment horizontal="center" vertical="top" wrapText="1"/>
      <protection locked="0"/>
    </xf>
    <xf numFmtId="0" fontId="75" fillId="0" borderId="1" xfId="0" applyFont="1" applyBorder="1" applyAlignment="1" applyProtection="1">
      <alignment horizontal="center" vertical="top" wrapText="1"/>
      <protection locked="0"/>
    </xf>
    <xf numFmtId="0" fontId="63" fillId="10" borderId="1" xfId="0" applyFont="1" applyFill="1" applyBorder="1" applyAlignment="1" applyProtection="1">
      <alignment horizontal="center" vertical="top" wrapText="1"/>
      <protection locked="0"/>
    </xf>
    <xf numFmtId="0" fontId="63" fillId="3" borderId="1" xfId="0" applyFont="1" applyFill="1" applyBorder="1" applyAlignment="1" applyProtection="1">
      <alignment horizontal="center" vertical="top" wrapText="1"/>
      <protection locked="0"/>
    </xf>
    <xf numFmtId="0" fontId="75" fillId="3" borderId="1" xfId="0" applyFont="1" applyFill="1" applyBorder="1" applyAlignment="1" applyProtection="1">
      <alignment horizontal="center" vertical="top" wrapText="1"/>
      <protection locked="0"/>
    </xf>
    <xf numFmtId="0" fontId="63" fillId="3" borderId="0" xfId="0" applyFont="1" applyFill="1" applyAlignment="1">
      <alignment horizontal="left" vertical="top"/>
    </xf>
    <xf numFmtId="0" fontId="63" fillId="3" borderId="0" xfId="0" applyFont="1" applyFill="1" applyAlignment="1" applyProtection="1">
      <alignment horizontal="left" vertical="top" wrapText="1"/>
      <protection locked="0"/>
    </xf>
    <xf numFmtId="0" fontId="63" fillId="3" borderId="0" xfId="0" applyFont="1" applyFill="1" applyAlignment="1">
      <alignment horizontal="left" vertical="top" wrapText="1"/>
    </xf>
    <xf numFmtId="0" fontId="63" fillId="0" borderId="1" xfId="0" applyFont="1" applyBorder="1" applyAlignment="1" applyProtection="1">
      <alignment horizontal="left" vertical="top" wrapText="1"/>
      <protection locked="0"/>
    </xf>
    <xf numFmtId="0" fontId="63" fillId="0" borderId="1" xfId="0" applyFont="1" applyBorder="1" applyAlignment="1">
      <alignment horizontal="left" vertical="top" wrapText="1"/>
    </xf>
    <xf numFmtId="0" fontId="75" fillId="0" borderId="1" xfId="0" applyFont="1" applyBorder="1" applyAlignment="1" applyProtection="1">
      <alignment horizontal="left" vertical="top" wrapText="1"/>
      <protection locked="0"/>
    </xf>
    <xf numFmtId="0" fontId="63" fillId="10" borderId="1" xfId="0" applyFont="1" applyFill="1" applyBorder="1" applyAlignment="1" applyProtection="1">
      <alignment horizontal="left" vertical="top" wrapText="1"/>
      <protection locked="0"/>
    </xf>
    <xf numFmtId="0" fontId="75" fillId="10" borderId="1" xfId="0" applyFont="1" applyFill="1" applyBorder="1" applyAlignment="1" applyProtection="1">
      <alignment horizontal="left" vertical="top" wrapText="1"/>
      <protection locked="0"/>
    </xf>
    <xf numFmtId="0" fontId="63" fillId="3" borderId="1" xfId="0" applyFont="1" applyFill="1" applyBorder="1" applyAlignment="1" applyProtection="1">
      <alignment horizontal="left" vertical="top" wrapText="1"/>
      <protection locked="0"/>
    </xf>
    <xf numFmtId="0" fontId="75" fillId="3" borderId="1" xfId="0" applyFont="1" applyFill="1" applyBorder="1" applyAlignment="1" applyProtection="1">
      <alignment horizontal="left" vertical="top" wrapText="1"/>
      <protection locked="0"/>
    </xf>
    <xf numFmtId="0" fontId="63" fillId="0" borderId="0" xfId="0" applyFont="1" applyAlignment="1">
      <alignment horizontal="left" vertical="top"/>
    </xf>
    <xf numFmtId="0" fontId="75" fillId="3" borderId="0" xfId="0" applyFont="1" applyFill="1" applyAlignment="1">
      <alignment horizontal="justify" vertical="top" wrapText="1"/>
    </xf>
    <xf numFmtId="0" fontId="63" fillId="16" borderId="1" xfId="0" applyFont="1" applyFill="1" applyBorder="1" applyAlignment="1">
      <alignment horizontal="center" vertical="top" wrapText="1"/>
    </xf>
    <xf numFmtId="0" fontId="63" fillId="0" borderId="1" xfId="0" applyFont="1" applyBorder="1" applyAlignment="1">
      <alignment horizontal="center" vertical="top"/>
    </xf>
    <xf numFmtId="0" fontId="63" fillId="3" borderId="0" xfId="0" applyFont="1" applyFill="1" applyAlignment="1">
      <alignment horizontal="center" vertical="top"/>
    </xf>
    <xf numFmtId="0" fontId="75" fillId="3" borderId="0" xfId="0" applyFont="1" applyFill="1" applyAlignment="1">
      <alignment vertical="top"/>
    </xf>
    <xf numFmtId="0" fontId="75" fillId="3" borderId="0" xfId="0" applyFont="1" applyFill="1" applyAlignment="1">
      <alignment horizontal="center" vertical="top"/>
    </xf>
    <xf numFmtId="9" fontId="63" fillId="3" borderId="0" xfId="2" applyFont="1" applyFill="1" applyAlignment="1">
      <alignment vertical="top"/>
    </xf>
    <xf numFmtId="9" fontId="63" fillId="3" borderId="0" xfId="2" applyFont="1" applyFill="1" applyAlignment="1">
      <alignment horizontal="center" vertical="top"/>
    </xf>
    <xf numFmtId="0" fontId="75" fillId="3" borderId="0" xfId="0" applyFont="1" applyFill="1" applyAlignment="1">
      <alignment horizontal="center" vertical="top" wrapText="1"/>
    </xf>
    <xf numFmtId="9" fontId="63" fillId="3" borderId="0" xfId="2" applyFont="1" applyFill="1" applyBorder="1" applyAlignment="1">
      <alignment vertical="top"/>
    </xf>
    <xf numFmtId="9" fontId="63" fillId="3" borderId="0" xfId="2" applyFont="1" applyFill="1" applyBorder="1" applyAlignment="1">
      <alignment horizontal="center" vertical="top"/>
    </xf>
    <xf numFmtId="0" fontId="75" fillId="3" borderId="0" xfId="0" applyFont="1" applyFill="1" applyAlignment="1" applyProtection="1">
      <alignment horizontal="right" vertical="top"/>
      <protection locked="0"/>
    </xf>
    <xf numFmtId="0" fontId="75" fillId="3" borderId="0" xfId="0" applyFont="1" applyFill="1" applyAlignment="1">
      <alignment horizontal="left" vertical="top"/>
    </xf>
    <xf numFmtId="0" fontId="75" fillId="3" borderId="0" xfId="0" applyFont="1" applyFill="1" applyAlignment="1" applyProtection="1">
      <alignment horizontal="center" vertical="top" wrapText="1"/>
      <protection locked="0"/>
    </xf>
    <xf numFmtId="9" fontId="63" fillId="3" borderId="0" xfId="2" applyFont="1" applyFill="1" applyBorder="1" applyAlignment="1" applyProtection="1">
      <alignment vertical="top" wrapText="1"/>
      <protection locked="0"/>
    </xf>
    <xf numFmtId="9" fontId="63" fillId="3" borderId="0" xfId="2" applyFont="1" applyFill="1" applyBorder="1" applyAlignment="1" applyProtection="1">
      <alignment horizontal="center" vertical="top" wrapText="1"/>
      <protection locked="0"/>
    </xf>
    <xf numFmtId="0" fontId="63" fillId="3" borderId="0" xfId="0" applyFont="1" applyFill="1" applyAlignment="1" applyProtection="1">
      <alignment horizontal="center" vertical="top" wrapText="1"/>
      <protection locked="0"/>
    </xf>
    <xf numFmtId="9" fontId="75" fillId="3" borderId="0" xfId="2" applyFont="1" applyFill="1" applyBorder="1" applyAlignment="1">
      <alignment vertical="top"/>
    </xf>
    <xf numFmtId="0" fontId="63" fillId="3" borderId="0" xfId="0" applyFont="1" applyFill="1" applyAlignment="1" applyProtection="1">
      <alignment vertical="top"/>
      <protection locked="0"/>
    </xf>
    <xf numFmtId="9" fontId="63" fillId="3" borderId="0" xfId="2" applyFont="1" applyFill="1" applyBorder="1" applyAlignment="1" applyProtection="1">
      <alignment vertical="top"/>
      <protection locked="0"/>
    </xf>
    <xf numFmtId="0" fontId="63" fillId="3" borderId="0" xfId="0" applyFont="1" applyFill="1" applyAlignment="1" applyProtection="1">
      <alignment horizontal="center" vertical="top"/>
      <protection locked="0"/>
    </xf>
    <xf numFmtId="0" fontId="75" fillId="3" borderId="0" xfId="0" applyFont="1" applyFill="1" applyAlignment="1" applyProtection="1">
      <alignment vertical="top" wrapText="1"/>
      <protection locked="0"/>
    </xf>
    <xf numFmtId="0" fontId="75" fillId="3" borderId="0" xfId="0" applyFont="1" applyFill="1" applyAlignment="1" applyProtection="1">
      <alignment vertical="top"/>
      <protection locked="0"/>
    </xf>
    <xf numFmtId="0" fontId="63" fillId="3" borderId="0" xfId="0" applyFont="1" applyFill="1" applyAlignment="1" applyProtection="1">
      <alignment horizontal="justify" vertical="top"/>
      <protection locked="0"/>
    </xf>
    <xf numFmtId="9" fontId="63" fillId="3" borderId="0" xfId="2" applyFont="1" applyFill="1" applyBorder="1" applyAlignment="1" applyProtection="1">
      <alignment horizontal="justify" vertical="top"/>
      <protection locked="0"/>
    </xf>
    <xf numFmtId="0" fontId="75" fillId="3" borderId="0" xfId="0" applyFont="1" applyFill="1" applyAlignment="1" applyProtection="1">
      <alignment horizontal="center" vertical="top"/>
      <protection locked="0"/>
    </xf>
    <xf numFmtId="0" fontId="75" fillId="3" borderId="0" xfId="0" applyFont="1" applyFill="1" applyAlignment="1" applyProtection="1">
      <alignment horizontal="justify" vertical="top"/>
      <protection locked="0"/>
    </xf>
    <xf numFmtId="0" fontId="75" fillId="3" borderId="0" xfId="0" applyFont="1" applyFill="1" applyAlignment="1">
      <alignment horizontal="right" vertical="top"/>
    </xf>
    <xf numFmtId="14" fontId="75" fillId="3" borderId="0" xfId="0" applyNumberFormat="1" applyFont="1" applyFill="1" applyAlignment="1">
      <alignment vertical="top"/>
    </xf>
    <xf numFmtId="0" fontId="75" fillId="3" borderId="0" xfId="0" applyFont="1" applyFill="1" applyAlignment="1">
      <alignment horizontal="right" vertical="top" wrapText="1"/>
    </xf>
    <xf numFmtId="14" fontId="75" fillId="3" borderId="0" xfId="0" applyNumberFormat="1" applyFont="1" applyFill="1" applyAlignment="1">
      <alignment horizontal="center" vertical="top" wrapText="1"/>
    </xf>
    <xf numFmtId="9" fontId="75" fillId="3" borderId="0" xfId="2" applyFont="1" applyFill="1" applyBorder="1" applyAlignment="1">
      <alignment vertical="top" wrapText="1"/>
    </xf>
    <xf numFmtId="9" fontId="75" fillId="3" borderId="0" xfId="2" applyFont="1" applyFill="1" applyBorder="1" applyAlignment="1">
      <alignment horizontal="center" vertical="top" wrapText="1"/>
    </xf>
    <xf numFmtId="9" fontId="63" fillId="3" borderId="0" xfId="2" applyFont="1" applyFill="1" applyBorder="1" applyAlignment="1">
      <alignment horizontal="center" vertical="top" wrapText="1"/>
    </xf>
    <xf numFmtId="0" fontId="75" fillId="19" borderId="1" xfId="0" applyFont="1" applyFill="1" applyBorder="1" applyAlignment="1">
      <alignment horizontal="center" vertical="top"/>
    </xf>
    <xf numFmtId="0" fontId="63" fillId="0" borderId="0" xfId="0" applyFont="1" applyAlignment="1">
      <alignment horizontal="center" vertical="top"/>
    </xf>
    <xf numFmtId="0" fontId="75" fillId="50" borderId="1" xfId="0" applyFont="1" applyFill="1" applyBorder="1" applyAlignment="1">
      <alignment horizontal="center" vertical="top" wrapText="1"/>
    </xf>
    <xf numFmtId="0" fontId="75" fillId="3" borderId="1" xfId="0" applyFont="1" applyFill="1" applyBorder="1" applyAlignment="1">
      <alignment horizontal="center" vertical="top" wrapText="1"/>
    </xf>
    <xf numFmtId="9" fontId="63" fillId="0" borderId="1" xfId="2" applyFont="1" applyFill="1" applyBorder="1" applyAlignment="1" applyProtection="1">
      <alignment horizontal="center" vertical="top" wrapText="1"/>
      <protection locked="0"/>
    </xf>
    <xf numFmtId="9" fontId="63" fillId="0" borderId="1" xfId="2" applyFont="1" applyFill="1" applyBorder="1" applyAlignment="1" applyProtection="1">
      <alignment horizontal="center" vertical="top" wrapText="1"/>
    </xf>
    <xf numFmtId="9" fontId="75" fillId="0" borderId="1" xfId="0" applyNumberFormat="1" applyFont="1" applyBorder="1" applyAlignment="1">
      <alignment horizontal="center" vertical="top" wrapText="1"/>
    </xf>
    <xf numFmtId="9" fontId="75" fillId="0" borderId="1" xfId="0" applyNumberFormat="1" applyFont="1" applyBorder="1" applyAlignment="1">
      <alignment horizontal="center" vertical="top"/>
    </xf>
    <xf numFmtId="9" fontId="63" fillId="0" borderId="1" xfId="0" applyNumberFormat="1" applyFont="1" applyBorder="1" applyAlignment="1">
      <alignment horizontal="center" vertical="top"/>
    </xf>
    <xf numFmtId="0" fontId="63" fillId="3" borderId="1" xfId="0" applyFont="1" applyFill="1" applyBorder="1" applyAlignment="1" applyProtection="1">
      <alignment horizontal="justify" vertical="top" wrapText="1"/>
      <protection locked="0"/>
    </xf>
    <xf numFmtId="14" fontId="63" fillId="3" borderId="1" xfId="0" applyNumberFormat="1" applyFont="1" applyFill="1" applyBorder="1" applyAlignment="1" applyProtection="1">
      <alignment horizontal="center" vertical="top" wrapText="1"/>
      <protection locked="0"/>
    </xf>
    <xf numFmtId="0" fontId="63" fillId="3" borderId="1" xfId="0" applyFont="1" applyFill="1" applyBorder="1" applyAlignment="1" applyProtection="1">
      <alignment vertical="top" wrapText="1"/>
      <protection locked="0"/>
    </xf>
    <xf numFmtId="0" fontId="63" fillId="3" borderId="1" xfId="0" applyFont="1" applyFill="1" applyBorder="1" applyAlignment="1">
      <alignment horizontal="center" vertical="top" wrapText="1"/>
    </xf>
    <xf numFmtId="0" fontId="75" fillId="3" borderId="1" xfId="1" applyFont="1" applyFill="1" applyBorder="1" applyAlignment="1" applyProtection="1">
      <alignment horizontal="center" vertical="top" wrapText="1"/>
      <protection locked="0"/>
    </xf>
    <xf numFmtId="0" fontId="63" fillId="3" borderId="1" xfId="0" applyFont="1" applyFill="1" applyBorder="1" applyAlignment="1">
      <alignment horizontal="left" vertical="top" wrapText="1"/>
    </xf>
    <xf numFmtId="14" fontId="63" fillId="3" borderId="1" xfId="0" applyNumberFormat="1" applyFont="1" applyFill="1" applyBorder="1" applyAlignment="1" applyProtection="1">
      <alignment vertical="top" wrapText="1"/>
      <protection locked="0"/>
    </xf>
    <xf numFmtId="14" fontId="63" fillId="3" borderId="1" xfId="0" applyNumberFormat="1" applyFont="1" applyFill="1" applyBorder="1" applyAlignment="1" applyProtection="1">
      <alignment horizontal="left" vertical="top" wrapText="1"/>
      <protection locked="0"/>
    </xf>
    <xf numFmtId="14" fontId="75" fillId="3" borderId="1" xfId="0" applyNumberFormat="1" applyFont="1" applyFill="1" applyBorder="1" applyAlignment="1" applyProtection="1">
      <alignment horizontal="center" vertical="top" wrapText="1"/>
      <protection locked="0"/>
    </xf>
    <xf numFmtId="14" fontId="63" fillId="3" borderId="0" xfId="0" applyNumberFormat="1" applyFont="1" applyFill="1" applyAlignment="1">
      <alignment vertical="top"/>
    </xf>
    <xf numFmtId="0" fontId="63" fillId="0" borderId="1" xfId="0" applyFont="1" applyBorder="1" applyAlignment="1">
      <alignment vertical="top" wrapText="1"/>
    </xf>
    <xf numFmtId="0" fontId="63" fillId="0" borderId="1" xfId="0" applyFont="1" applyBorder="1" applyAlignment="1">
      <alignment vertical="top"/>
    </xf>
    <xf numFmtId="9" fontId="63" fillId="0" borderId="1" xfId="2" applyFont="1" applyFill="1" applyBorder="1" applyAlignment="1" applyProtection="1">
      <alignment vertical="top" wrapText="1"/>
      <protection locked="0"/>
    </xf>
    <xf numFmtId="0" fontId="63" fillId="10" borderId="1" xfId="0" applyFont="1" applyFill="1" applyBorder="1" applyAlignment="1">
      <alignment vertical="top"/>
    </xf>
    <xf numFmtId="0" fontId="63" fillId="10" borderId="1" xfId="0" applyFont="1" applyFill="1" applyBorder="1" applyAlignment="1">
      <alignment horizontal="center" vertical="top"/>
    </xf>
    <xf numFmtId="9" fontId="63" fillId="10" borderId="1" xfId="2" applyFont="1" applyFill="1" applyBorder="1" applyAlignment="1" applyProtection="1">
      <alignment horizontal="center" vertical="top" wrapText="1"/>
      <protection locked="0"/>
    </xf>
    <xf numFmtId="0" fontId="63" fillId="10" borderId="1" xfId="0" applyFont="1" applyFill="1" applyBorder="1" applyAlignment="1">
      <alignment horizontal="center" vertical="top" wrapText="1"/>
    </xf>
    <xf numFmtId="9" fontId="75" fillId="10" borderId="1" xfId="0" applyNumberFormat="1" applyFont="1" applyFill="1" applyBorder="1" applyAlignment="1">
      <alignment horizontal="center" vertical="top" wrapText="1"/>
    </xf>
    <xf numFmtId="9" fontId="75" fillId="0" borderId="1" xfId="0" applyNumberFormat="1" applyFont="1" applyBorder="1" applyAlignment="1">
      <alignment vertical="top" wrapText="1"/>
    </xf>
    <xf numFmtId="0" fontId="63" fillId="36" borderId="1" xfId="0" applyFont="1" applyFill="1" applyBorder="1" applyAlignment="1" applyProtection="1">
      <alignment horizontal="left" vertical="top" wrapText="1"/>
      <protection locked="0"/>
    </xf>
    <xf numFmtId="14" fontId="75" fillId="36" borderId="1" xfId="0" applyNumberFormat="1" applyFont="1" applyFill="1" applyBorder="1" applyAlignment="1" applyProtection="1">
      <alignment horizontal="center" vertical="top" wrapText="1"/>
      <protection locked="0"/>
    </xf>
    <xf numFmtId="0" fontId="63" fillId="36" borderId="1" xfId="0" applyFont="1" applyFill="1" applyBorder="1" applyAlignment="1">
      <alignment horizontal="left" vertical="top" wrapText="1"/>
    </xf>
    <xf numFmtId="9" fontId="75" fillId="3" borderId="1" xfId="0" applyNumberFormat="1" applyFont="1" applyFill="1" applyBorder="1" applyAlignment="1">
      <alignment horizontal="center" vertical="top" wrapText="1"/>
    </xf>
    <xf numFmtId="0" fontId="63" fillId="3" borderId="1" xfId="0" applyFont="1" applyFill="1" applyBorder="1" applyAlignment="1" applyProtection="1">
      <alignment horizontal="justify" vertical="top"/>
      <protection locked="0"/>
    </xf>
    <xf numFmtId="0" fontId="75" fillId="3" borderId="0" xfId="1" applyFont="1" applyFill="1" applyAlignment="1" applyProtection="1">
      <alignment horizontal="center" vertical="top" wrapText="1"/>
      <protection locked="0"/>
    </xf>
    <xf numFmtId="9" fontId="63" fillId="3" borderId="0" xfId="2" applyFont="1" applyFill="1" applyBorder="1" applyAlignment="1" applyProtection="1">
      <alignment horizontal="center" vertical="top" wrapText="1"/>
    </xf>
    <xf numFmtId="0" fontId="75" fillId="3" borderId="0" xfId="1" applyFont="1" applyFill="1" applyAlignment="1" applyProtection="1">
      <alignment vertical="top" wrapText="1"/>
      <protection locked="0"/>
    </xf>
    <xf numFmtId="0" fontId="75" fillId="3" borderId="1" xfId="0" applyFont="1" applyFill="1" applyBorder="1" applyAlignment="1">
      <alignment vertical="top"/>
    </xf>
    <xf numFmtId="9" fontId="63" fillId="3" borderId="0" xfId="2" applyFont="1" applyFill="1" applyAlignment="1">
      <alignment vertical="top" wrapText="1"/>
    </xf>
    <xf numFmtId="9" fontId="63" fillId="3" borderId="0" xfId="2" applyFont="1" applyFill="1" applyAlignment="1">
      <alignment horizontal="center" vertical="top" wrapText="1"/>
    </xf>
    <xf numFmtId="0" fontId="75" fillId="0" borderId="0" xfId="0" applyFont="1" applyAlignment="1">
      <alignment vertical="top"/>
    </xf>
    <xf numFmtId="0" fontId="75" fillId="0" borderId="0" xfId="0" applyFont="1" applyAlignment="1">
      <alignment horizontal="center" vertical="top"/>
    </xf>
    <xf numFmtId="9" fontId="63" fillId="0" borderId="0" xfId="2" applyFont="1" applyFill="1" applyAlignment="1">
      <alignment vertical="top"/>
    </xf>
    <xf numFmtId="9" fontId="63" fillId="0" borderId="0" xfId="2" applyFont="1" applyFill="1" applyAlignment="1">
      <alignment horizontal="center" vertical="top"/>
    </xf>
    <xf numFmtId="0" fontId="75" fillId="0" borderId="1" xfId="0" applyFont="1" applyBorder="1" applyAlignment="1">
      <alignment vertical="top" wrapText="1"/>
    </xf>
    <xf numFmtId="0" fontId="75" fillId="50" borderId="1" xfId="0" applyFont="1" applyFill="1" applyBorder="1" applyAlignment="1">
      <alignment horizontal="left" vertical="top" wrapText="1"/>
    </xf>
    <xf numFmtId="14" fontId="75" fillId="3" borderId="1" xfId="0" applyNumberFormat="1" applyFont="1" applyFill="1" applyBorder="1" applyAlignment="1">
      <alignment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 xfId="3" applyFont="1" applyFill="1" applyBorder="1" applyAlignment="1" applyProtection="1">
      <alignment horizontal="center" vertical="center" wrapText="1"/>
      <protection locked="0"/>
    </xf>
    <xf numFmtId="0" fontId="8" fillId="0" borderId="3" xfId="3" applyFont="1" applyFill="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1" fillId="0" borderId="66" xfId="0" applyFont="1" applyBorder="1" applyAlignment="1" applyProtection="1">
      <alignment horizontal="center" vertical="center" wrapText="1"/>
      <protection locked="0"/>
    </xf>
    <xf numFmtId="0" fontId="8" fillId="0" borderId="66" xfId="3" applyFont="1" applyFill="1" applyBorder="1" applyAlignment="1" applyProtection="1">
      <alignment horizontal="center" vertical="center" wrapText="1"/>
      <protection locked="0"/>
    </xf>
    <xf numFmtId="0" fontId="8" fillId="0" borderId="66"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6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3" xfId="0" applyFont="1" applyBorder="1" applyAlignment="1">
      <alignment horizontal="center" vertical="center" wrapText="1"/>
    </xf>
    <xf numFmtId="9" fontId="8" fillId="0" borderId="2" xfId="0" applyNumberFormat="1" applyFont="1" applyBorder="1" applyAlignment="1">
      <alignment horizontal="center" vertical="center"/>
    </xf>
    <xf numFmtId="9" fontId="8" fillId="0" borderId="66" xfId="0" applyNumberFormat="1" applyFont="1" applyBorder="1" applyAlignment="1">
      <alignment horizontal="center" vertical="center"/>
    </xf>
    <xf numFmtId="9" fontId="8" fillId="0" borderId="3" xfId="0" applyNumberFormat="1" applyFont="1" applyBorder="1" applyAlignment="1">
      <alignment horizontal="center" vertical="center"/>
    </xf>
    <xf numFmtId="0" fontId="8" fillId="10" borderId="2" xfId="0" applyFont="1" applyFill="1" applyBorder="1" applyAlignment="1" applyProtection="1">
      <alignment horizontal="center" vertical="center" wrapText="1"/>
      <protection locked="0"/>
    </xf>
    <xf numFmtId="0" fontId="8" fillId="10" borderId="66"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66" xfId="0" applyFont="1" applyBorder="1" applyAlignment="1">
      <alignment horizontal="center" vertical="center"/>
    </xf>
    <xf numFmtId="9" fontId="11" fillId="0" borderId="1" xfId="0" applyNumberFormat="1" applyFont="1" applyBorder="1" applyAlignment="1">
      <alignment horizontal="center" vertical="center" wrapText="1"/>
    </xf>
    <xf numFmtId="0" fontId="8" fillId="3" borderId="1" xfId="0" applyFont="1" applyFill="1" applyBorder="1" applyAlignment="1" applyProtection="1">
      <alignment horizontal="left" vertical="center" wrapText="1"/>
      <protection locked="0"/>
    </xf>
    <xf numFmtId="0" fontId="43" fillId="0" borderId="3" xfId="0" applyFont="1" applyBorder="1" applyAlignment="1">
      <alignment horizontal="center" vertical="center" wrapText="1"/>
    </xf>
    <xf numFmtId="0" fontId="11" fillId="29" borderId="2" xfId="0" applyFont="1" applyFill="1" applyBorder="1" applyAlignment="1">
      <alignment horizontal="center" vertical="center" wrapText="1"/>
    </xf>
    <xf numFmtId="0" fontId="11" fillId="29" borderId="66" xfId="0" applyFont="1" applyFill="1" applyBorder="1" applyAlignment="1">
      <alignment horizontal="center" vertical="center" wrapText="1"/>
    </xf>
    <xf numFmtId="0" fontId="11" fillId="29" borderId="3" xfId="0" applyFont="1" applyFill="1" applyBorder="1" applyAlignment="1">
      <alignment horizontal="center" vertical="center" wrapText="1"/>
    </xf>
    <xf numFmtId="9" fontId="8" fillId="0" borderId="2" xfId="2" applyFont="1" applyFill="1" applyBorder="1" applyAlignment="1" applyProtection="1">
      <alignment horizontal="center" vertical="center" wrapText="1"/>
      <protection locked="0"/>
    </xf>
    <xf numFmtId="9" fontId="8" fillId="0" borderId="66" xfId="2" applyFont="1" applyFill="1" applyBorder="1" applyAlignment="1" applyProtection="1">
      <alignment horizontal="center" vertical="center" wrapText="1"/>
      <protection locked="0"/>
    </xf>
    <xf numFmtId="9" fontId="8" fillId="0" borderId="3" xfId="2"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0" fontId="8" fillId="3" borderId="66" xfId="1" applyFont="1" applyFill="1" applyBorder="1" applyAlignment="1" applyProtection="1">
      <alignment horizontal="center" vertical="center" wrapText="1"/>
      <protection locked="0"/>
    </xf>
    <xf numFmtId="0" fontId="8" fillId="3" borderId="3" xfId="1" applyFont="1" applyFill="1" applyBorder="1" applyAlignment="1" applyProtection="1">
      <alignment horizontal="center" vertical="center" wrapText="1"/>
      <protection locked="0"/>
    </xf>
    <xf numFmtId="9" fontId="8" fillId="0" borderId="2" xfId="2" applyFont="1" applyFill="1" applyBorder="1" applyAlignment="1" applyProtection="1">
      <alignment horizontal="center" vertical="center" wrapText="1"/>
    </xf>
    <xf numFmtId="9" fontId="8" fillId="0" borderId="66" xfId="2" applyFont="1" applyFill="1" applyBorder="1" applyAlignment="1" applyProtection="1">
      <alignment horizontal="center" vertical="center" wrapText="1"/>
    </xf>
    <xf numFmtId="9" fontId="8" fillId="0" borderId="3" xfId="2" applyFont="1" applyFill="1" applyBorder="1" applyAlignment="1" applyProtection="1">
      <alignment horizontal="center" vertical="center" wrapText="1"/>
    </xf>
    <xf numFmtId="9" fontId="8" fillId="29" borderId="2" xfId="0" applyNumberFormat="1" applyFont="1" applyFill="1" applyBorder="1" applyAlignment="1">
      <alignment horizontal="center" vertical="center"/>
    </xf>
    <xf numFmtId="9" fontId="8" fillId="29" borderId="66" xfId="0" applyNumberFormat="1" applyFont="1" applyFill="1" applyBorder="1" applyAlignment="1">
      <alignment horizontal="center" vertical="center"/>
    </xf>
    <xf numFmtId="9" fontId="8" fillId="29" borderId="3" xfId="0" applyNumberFormat="1"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 xfId="3"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2" fillId="0" borderId="6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6" xfId="0" applyFont="1" applyBorder="1" applyAlignment="1">
      <alignment horizontal="center" vertical="center" wrapText="1"/>
    </xf>
    <xf numFmtId="0" fontId="8" fillId="0" borderId="2" xfId="1" applyFont="1" applyBorder="1" applyAlignment="1" applyProtection="1">
      <alignment horizontal="center" vertical="center" wrapText="1"/>
      <protection locked="0"/>
    </xf>
    <xf numFmtId="0" fontId="8" fillId="0" borderId="66" xfId="1" applyFont="1" applyBorder="1" applyAlignment="1" applyProtection="1">
      <alignment horizontal="center" vertical="center" wrapText="1"/>
      <protection locked="0"/>
    </xf>
    <xf numFmtId="0" fontId="11" fillId="0" borderId="2" xfId="3" applyFont="1" applyFill="1" applyBorder="1" applyAlignment="1" applyProtection="1">
      <alignment horizontal="center" vertical="center" wrapText="1"/>
      <protection locked="0"/>
    </xf>
    <xf numFmtId="0" fontId="11" fillId="0" borderId="66" xfId="3" applyFont="1" applyFill="1" applyBorder="1" applyAlignment="1" applyProtection="1">
      <alignment horizontal="center" vertical="center" wrapText="1"/>
      <protection locked="0"/>
    </xf>
    <xf numFmtId="0" fontId="11" fillId="0" borderId="2" xfId="0" applyFont="1" applyBorder="1" applyAlignment="1">
      <alignment horizontal="center" vertical="center"/>
    </xf>
    <xf numFmtId="0" fontId="11" fillId="0" borderId="66" xfId="0" applyFont="1" applyBorder="1" applyAlignment="1">
      <alignment horizontal="center" vertical="center"/>
    </xf>
    <xf numFmtId="0" fontId="44" fillId="0" borderId="2" xfId="0" applyFont="1" applyBorder="1" applyAlignment="1">
      <alignment horizontal="center" vertical="center"/>
    </xf>
    <xf numFmtId="0" fontId="44" fillId="0" borderId="66" xfId="0"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44" fillId="0" borderId="2" xfId="3" applyFont="1" applyFill="1" applyBorder="1" applyAlignment="1" applyProtection="1">
      <alignment horizontal="center" vertical="center" wrapText="1"/>
      <protection locked="0"/>
    </xf>
    <xf numFmtId="0" fontId="44" fillId="0" borderId="66" xfId="3"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11" fillId="0" borderId="1" xfId="3" applyFont="1" applyFill="1" applyBorder="1" applyAlignment="1" applyProtection="1">
      <alignment horizontal="center" vertical="center" wrapText="1"/>
      <protection locked="0"/>
    </xf>
    <xf numFmtId="0" fontId="8" fillId="0" borderId="8" xfId="0" applyFont="1" applyBorder="1" applyAlignment="1" applyProtection="1">
      <alignment horizontal="justify" vertical="center" wrapText="1"/>
      <protection locked="0"/>
    </xf>
    <xf numFmtId="0" fontId="8" fillId="0" borderId="73" xfId="0" applyFont="1" applyBorder="1" applyAlignment="1" applyProtection="1">
      <alignment horizontal="justify" vertical="center" wrapText="1"/>
      <protection locked="0"/>
    </xf>
    <xf numFmtId="0" fontId="8" fillId="0" borderId="3" xfId="0" applyFont="1" applyBorder="1" applyAlignment="1">
      <alignment horizontal="center" vertical="center"/>
    </xf>
    <xf numFmtId="9" fontId="11" fillId="0" borderId="2" xfId="0"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1" fillId="0" borderId="0" xfId="0" applyFont="1" applyAlignment="1" applyProtection="1">
      <alignment horizontal="right" vertical="center"/>
      <protection locked="0"/>
    </xf>
    <xf numFmtId="0" fontId="11" fillId="0" borderId="21" xfId="0" applyFont="1" applyBorder="1" applyAlignment="1" applyProtection="1">
      <alignment horizontal="right" vertical="center"/>
      <protection locked="0"/>
    </xf>
    <xf numFmtId="0" fontId="8" fillId="0" borderId="0" xfId="0" applyFont="1" applyAlignment="1">
      <alignment horizontal="center"/>
    </xf>
    <xf numFmtId="9" fontId="11" fillId="18" borderId="2" xfId="2" applyFont="1" applyFill="1" applyBorder="1" applyAlignment="1">
      <alignment horizontal="center" vertical="center" wrapText="1"/>
    </xf>
    <xf numFmtId="9" fontId="11" fillId="18" borderId="3" xfId="2"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0" borderId="0" xfId="0" applyFont="1" applyAlignment="1">
      <alignment horizontal="right" vertical="center" wrapText="1"/>
    </xf>
    <xf numFmtId="0" fontId="11" fillId="19" borderId="4" xfId="0"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1" fillId="19" borderId="3" xfId="0" applyFont="1" applyFill="1" applyBorder="1" applyAlignment="1">
      <alignment horizontal="center" vertical="center" wrapText="1"/>
    </xf>
    <xf numFmtId="0" fontId="44" fillId="0" borderId="1" xfId="3" applyFont="1" applyFill="1" applyBorder="1" applyAlignment="1" applyProtection="1">
      <alignment horizontal="center" vertical="center" wrapText="1"/>
      <protection locked="0"/>
    </xf>
    <xf numFmtId="0" fontId="8" fillId="0" borderId="1" xfId="0" applyFont="1" applyBorder="1" applyAlignment="1">
      <alignment horizontal="left"/>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19"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horizontal="right"/>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0" fontId="8" fillId="0" borderId="0" xfId="0" applyFont="1" applyAlignment="1">
      <alignment horizontal="justify" vertical="center"/>
    </xf>
    <xf numFmtId="0" fontId="11" fillId="16" borderId="1"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4"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11" fillId="18" borderId="6"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8" fillId="0" borderId="0" xfId="0" applyFont="1" applyAlignment="1" applyProtection="1">
      <alignment horizontal="justify" vertical="center"/>
      <protection locked="0"/>
    </xf>
    <xf numFmtId="0" fontId="11" fillId="14" borderId="8"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1" fillId="20" borderId="3"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17" borderId="2" xfId="0" applyFont="1" applyFill="1" applyBorder="1" applyAlignment="1">
      <alignment horizontal="center" vertical="center"/>
    </xf>
    <xf numFmtId="0" fontId="11" fillId="17"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43" fillId="2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16" borderId="8" xfId="0" applyFont="1" applyFill="1" applyBorder="1" applyAlignment="1">
      <alignment horizontal="center" vertical="center"/>
    </xf>
    <xf numFmtId="0" fontId="11" fillId="16" borderId="10" xfId="0" applyFont="1" applyFill="1" applyBorder="1" applyAlignment="1">
      <alignment horizontal="center" vertical="center"/>
    </xf>
    <xf numFmtId="0" fontId="11" fillId="16" borderId="2"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21" borderId="2"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21" borderId="3" xfId="0" applyFont="1" applyFill="1" applyBorder="1" applyAlignment="1">
      <alignment horizontal="center" vertical="center" wrapText="1"/>
    </xf>
    <xf numFmtId="0" fontId="11" fillId="0" borderId="3" xfId="3"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8" fillId="0" borderId="3" xfId="1" applyFont="1" applyBorder="1" applyAlignment="1" applyProtection="1">
      <alignment horizontal="center" vertical="center" wrapText="1"/>
      <protection locked="0"/>
    </xf>
    <xf numFmtId="9" fontId="8" fillId="0" borderId="2" xfId="2" applyFont="1" applyFill="1" applyBorder="1" applyAlignment="1" applyProtection="1">
      <alignment horizontal="center" vertical="center"/>
    </xf>
    <xf numFmtId="9" fontId="8" fillId="0" borderId="66" xfId="2" applyFont="1" applyFill="1" applyBorder="1" applyAlignment="1" applyProtection="1">
      <alignment horizontal="center" vertical="center"/>
    </xf>
    <xf numFmtId="9" fontId="8" fillId="0" borderId="3" xfId="2" applyFont="1" applyFill="1" applyBorder="1" applyAlignment="1" applyProtection="1">
      <alignment horizontal="center" vertical="center"/>
    </xf>
    <xf numFmtId="0" fontId="46" fillId="0" borderId="1" xfId="3" applyFont="1" applyFill="1" applyBorder="1" applyAlignment="1" applyProtection="1">
      <alignment horizontal="center" vertical="center" wrapText="1"/>
      <protection locked="0"/>
    </xf>
    <xf numFmtId="0" fontId="46" fillId="0" borderId="66" xfId="3" applyFont="1" applyFill="1" applyBorder="1" applyAlignment="1" applyProtection="1">
      <alignment horizontal="center" vertical="center" wrapText="1"/>
      <protection locked="0"/>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3" xfId="3" applyFont="1" applyFill="1" applyBorder="1" applyAlignment="1" applyProtection="1">
      <alignment horizontal="center" vertical="center" wrapText="1"/>
      <protection locked="0"/>
    </xf>
    <xf numFmtId="0" fontId="46" fillId="0" borderId="2" xfId="3" applyFont="1" applyFill="1" applyBorder="1" applyAlignment="1" applyProtection="1">
      <alignment horizontal="center" vertical="center" wrapText="1"/>
      <protection locked="0"/>
    </xf>
    <xf numFmtId="0" fontId="46" fillId="0" borderId="3" xfId="3" applyFont="1" applyFill="1" applyBorder="1" applyAlignment="1" applyProtection="1">
      <alignment horizontal="center"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2" xfId="0" applyFont="1" applyFill="1" applyBorder="1" applyAlignment="1" applyProtection="1">
      <alignment vertical="center" wrapText="1"/>
      <protection locked="0"/>
    </xf>
    <xf numFmtId="0" fontId="8" fillId="3" borderId="3" xfId="0" applyFont="1" applyFill="1" applyBorder="1" applyAlignment="1" applyProtection="1">
      <alignment vertical="center" wrapText="1"/>
      <protection locked="0"/>
    </xf>
    <xf numFmtId="0" fontId="42" fillId="3" borderId="2" xfId="3" applyFont="1" applyFill="1" applyBorder="1" applyAlignment="1">
      <alignment horizontal="center" vertical="center"/>
    </xf>
    <xf numFmtId="0" fontId="42" fillId="3" borderId="3" xfId="3" applyFont="1" applyFill="1" applyBorder="1" applyAlignment="1">
      <alignment horizontal="center" vertical="center"/>
    </xf>
    <xf numFmtId="14" fontId="8" fillId="3" borderId="1" xfId="0" applyNumberFormat="1" applyFont="1" applyFill="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4" fontId="8" fillId="0" borderId="1" xfId="0" applyNumberFormat="1" applyFont="1" applyBorder="1" applyAlignment="1" applyProtection="1">
      <alignment horizontal="center" vertical="center" wrapText="1"/>
      <protection locked="0"/>
    </xf>
    <xf numFmtId="14" fontId="8" fillId="0" borderId="2" xfId="0" applyNumberFormat="1" applyFont="1" applyBorder="1" applyAlignment="1" applyProtection="1">
      <alignment horizontal="center" vertical="center" wrapText="1"/>
      <protection locked="0"/>
    </xf>
    <xf numFmtId="14" fontId="8" fillId="0" borderId="3" xfId="0" applyNumberFormat="1" applyFont="1" applyBorder="1" applyAlignment="1" applyProtection="1">
      <alignment horizontal="center" vertical="center" wrapText="1"/>
      <protection locked="0"/>
    </xf>
    <xf numFmtId="0" fontId="63" fillId="3" borderId="2" xfId="0" applyFont="1" applyFill="1" applyBorder="1" applyAlignment="1" applyProtection="1">
      <alignment horizontal="left" vertical="top" wrapText="1"/>
      <protection locked="0"/>
    </xf>
    <xf numFmtId="0" fontId="63" fillId="3" borderId="3" xfId="0" applyFont="1" applyFill="1" applyBorder="1" applyAlignment="1" applyProtection="1">
      <alignment horizontal="left" vertical="top" wrapText="1"/>
      <protection locked="0"/>
    </xf>
    <xf numFmtId="14" fontId="63" fillId="3" borderId="2" xfId="0" applyNumberFormat="1" applyFont="1" applyFill="1" applyBorder="1" applyAlignment="1" applyProtection="1">
      <alignment horizontal="left" vertical="top" wrapText="1"/>
      <protection locked="0"/>
    </xf>
    <xf numFmtId="14" fontId="63" fillId="3" borderId="3" xfId="0" applyNumberFormat="1" applyFont="1" applyFill="1" applyBorder="1" applyAlignment="1" applyProtection="1">
      <alignment horizontal="left" vertical="top" wrapText="1"/>
      <protection locked="0"/>
    </xf>
    <xf numFmtId="0" fontId="63" fillId="3" borderId="0" xfId="0" applyFont="1" applyFill="1" applyAlignment="1">
      <alignment horizontal="center" vertical="top"/>
    </xf>
    <xf numFmtId="0" fontId="75" fillId="3" borderId="0" xfId="0" applyFont="1" applyFill="1" applyAlignment="1">
      <alignment horizontal="center" vertical="top" wrapText="1"/>
    </xf>
    <xf numFmtId="0" fontId="75" fillId="3" borderId="0" xfId="0" applyFont="1" applyFill="1" applyAlignment="1">
      <alignment horizontal="left" vertical="top" wrapText="1"/>
    </xf>
    <xf numFmtId="0" fontId="75" fillId="19" borderId="1" xfId="0" applyFont="1" applyFill="1" applyBorder="1" applyAlignment="1">
      <alignment horizontal="center" vertical="top" wrapText="1"/>
    </xf>
    <xf numFmtId="0" fontId="75" fillId="18" borderId="1" xfId="0" applyFont="1" applyFill="1" applyBorder="1" applyAlignment="1">
      <alignment horizontal="center" vertical="top" wrapText="1"/>
    </xf>
    <xf numFmtId="9" fontId="75" fillId="18" borderId="1" xfId="2" applyFont="1" applyFill="1" applyBorder="1" applyAlignment="1">
      <alignment horizontal="center" vertical="top" wrapText="1"/>
    </xf>
    <xf numFmtId="0" fontId="75" fillId="18" borderId="1" xfId="0" applyFont="1" applyFill="1" applyBorder="1" applyAlignment="1">
      <alignment vertical="top" wrapText="1"/>
    </xf>
    <xf numFmtId="0" fontId="75" fillId="16" borderId="1" xfId="0" applyFont="1" applyFill="1" applyBorder="1" applyAlignment="1">
      <alignment horizontal="center" vertical="top" wrapText="1"/>
    </xf>
    <xf numFmtId="0" fontId="75" fillId="14" borderId="1" xfId="0" applyFont="1" applyFill="1" applyBorder="1" applyAlignment="1">
      <alignment horizontal="center" vertical="top" wrapText="1"/>
    </xf>
    <xf numFmtId="0" fontId="75" fillId="3" borderId="0" xfId="0" applyFont="1" applyFill="1" applyAlignment="1" applyProtection="1">
      <alignment horizontal="justify" vertical="top"/>
      <protection locked="0"/>
    </xf>
    <xf numFmtId="0" fontId="75" fillId="3" borderId="0" xfId="0" applyFont="1" applyFill="1" applyAlignment="1" applyProtection="1">
      <alignment horizontal="right" vertical="top"/>
      <protection locked="0"/>
    </xf>
    <xf numFmtId="0" fontId="75" fillId="3" borderId="0" xfId="0" applyFont="1" applyFill="1" applyAlignment="1">
      <alignment horizontal="left" vertical="top"/>
    </xf>
    <xf numFmtId="0" fontId="75" fillId="12" borderId="1" xfId="0" applyFont="1" applyFill="1" applyBorder="1" applyAlignment="1">
      <alignment horizontal="center" vertical="top" wrapText="1"/>
    </xf>
    <xf numFmtId="0" fontId="75" fillId="16" borderId="1" xfId="0" applyFont="1" applyFill="1" applyBorder="1" applyAlignment="1">
      <alignment horizontal="center" vertical="top"/>
    </xf>
    <xf numFmtId="0" fontId="63" fillId="0" borderId="1" xfId="0" applyFont="1" applyBorder="1" applyAlignment="1">
      <alignment horizontal="center" vertical="top" wrapText="1"/>
    </xf>
    <xf numFmtId="0" fontId="63" fillId="0" borderId="1" xfId="0" applyFont="1" applyBorder="1" applyAlignment="1" applyProtection="1">
      <alignment horizontal="center" vertical="top" wrapText="1"/>
      <protection locked="0"/>
    </xf>
    <xf numFmtId="0" fontId="75" fillId="3" borderId="1" xfId="0" applyFont="1" applyFill="1" applyBorder="1" applyAlignment="1" applyProtection="1">
      <alignment horizontal="center" vertical="top" wrapText="1"/>
      <protection locked="0"/>
    </xf>
    <xf numFmtId="0" fontId="75" fillId="3" borderId="1" xfId="0" applyFont="1" applyFill="1" applyBorder="1" applyAlignment="1">
      <alignment horizontal="center" vertical="top" wrapText="1"/>
    </xf>
    <xf numFmtId="0" fontId="63" fillId="0" borderId="1" xfId="0" applyFont="1" applyBorder="1" applyAlignment="1">
      <alignment horizontal="center" vertical="top"/>
    </xf>
    <xf numFmtId="9" fontId="63" fillId="0" borderId="1" xfId="2" applyFont="1" applyFill="1" applyBorder="1" applyAlignment="1" applyProtection="1">
      <alignment horizontal="center" vertical="top" wrapText="1"/>
      <protection locked="0"/>
    </xf>
    <xf numFmtId="0" fontId="58" fillId="3" borderId="1" xfId="1" applyFont="1" applyFill="1" applyBorder="1" applyAlignment="1" applyProtection="1">
      <alignment horizontal="center" vertical="top" wrapText="1"/>
      <protection locked="0"/>
    </xf>
    <xf numFmtId="9" fontId="63" fillId="0" borderId="1" xfId="2" applyFont="1" applyFill="1" applyBorder="1" applyAlignment="1" applyProtection="1">
      <alignment horizontal="center" vertical="top" wrapText="1"/>
    </xf>
    <xf numFmtId="0" fontId="63" fillId="0" borderId="1" xfId="0" applyFont="1" applyBorder="1" applyAlignment="1">
      <alignment vertical="top" wrapText="1"/>
    </xf>
    <xf numFmtId="0" fontId="58" fillId="0" borderId="1" xfId="0" applyFont="1" applyBorder="1" applyAlignment="1">
      <alignment horizontal="center" vertical="top" wrapText="1"/>
    </xf>
    <xf numFmtId="0" fontId="63" fillId="0" borderId="1" xfId="0" applyFont="1" applyBorder="1" applyAlignment="1">
      <alignment horizontal="left" vertical="top" wrapText="1"/>
    </xf>
    <xf numFmtId="0" fontId="63" fillId="0" borderId="1" xfId="0" applyFont="1" applyBorder="1" applyAlignment="1" applyProtection="1">
      <alignment vertical="top" wrapText="1"/>
      <protection locked="0"/>
    </xf>
    <xf numFmtId="0" fontId="63" fillId="0" borderId="1" xfId="0" applyFont="1" applyBorder="1" applyAlignment="1" applyProtection="1">
      <alignment horizontal="left" vertical="top" wrapText="1"/>
      <protection locked="0"/>
    </xf>
    <xf numFmtId="0" fontId="75" fillId="0" borderId="1" xfId="0" applyFont="1" applyBorder="1" applyAlignment="1" applyProtection="1">
      <alignment horizontal="center" vertical="top" wrapText="1"/>
      <protection locked="0"/>
    </xf>
    <xf numFmtId="0" fontId="63" fillId="16" borderId="1" xfId="0" applyFont="1" applyFill="1" applyBorder="1" applyAlignment="1">
      <alignment horizontal="center" vertical="top" wrapText="1"/>
    </xf>
    <xf numFmtId="0" fontId="75" fillId="20" borderId="1" xfId="0" applyFont="1" applyFill="1" applyBorder="1" applyAlignment="1">
      <alignment horizontal="center" vertical="top" wrapText="1"/>
    </xf>
    <xf numFmtId="0" fontId="75" fillId="0" borderId="1" xfId="0" applyFont="1" applyBorder="1" applyAlignment="1">
      <alignment horizontal="center" vertical="top" wrapText="1"/>
    </xf>
    <xf numFmtId="0" fontId="63" fillId="3" borderId="1" xfId="0" applyFont="1" applyFill="1" applyBorder="1" applyAlignment="1" applyProtection="1">
      <alignment horizontal="justify" vertical="top" wrapText="1"/>
      <protection locked="0"/>
    </xf>
    <xf numFmtId="9" fontId="75" fillId="0" borderId="1" xfId="0" applyNumberFormat="1" applyFont="1" applyBorder="1" applyAlignment="1">
      <alignment horizontal="center" vertical="top" wrapText="1"/>
    </xf>
    <xf numFmtId="9" fontId="75" fillId="0" borderId="1" xfId="0" applyNumberFormat="1" applyFont="1" applyBorder="1" applyAlignment="1">
      <alignment horizontal="center" vertical="top"/>
    </xf>
    <xf numFmtId="9" fontId="63" fillId="0" borderId="1" xfId="0" applyNumberFormat="1" applyFont="1" applyBorder="1" applyAlignment="1">
      <alignment horizontal="center" vertical="top"/>
    </xf>
    <xf numFmtId="0" fontId="63" fillId="3" borderId="1" xfId="0" applyFont="1" applyFill="1" applyBorder="1" applyAlignment="1" applyProtection="1">
      <alignment horizontal="left" vertical="top" wrapText="1"/>
      <protection locked="0"/>
    </xf>
    <xf numFmtId="0" fontId="75" fillId="3" borderId="1" xfId="1" applyFont="1" applyFill="1" applyBorder="1" applyAlignment="1" applyProtection="1">
      <alignment horizontal="center" vertical="top" wrapText="1"/>
      <protection locked="0"/>
    </xf>
    <xf numFmtId="0" fontId="75" fillId="0" borderId="1" xfId="0" applyFont="1" applyBorder="1" applyAlignment="1">
      <alignment vertical="top" wrapText="1"/>
    </xf>
    <xf numFmtId="9" fontId="75" fillId="29" borderId="1" xfId="0" applyNumberFormat="1" applyFont="1" applyFill="1" applyBorder="1" applyAlignment="1">
      <alignment horizontal="center" vertical="top"/>
    </xf>
    <xf numFmtId="0" fontId="75" fillId="29" borderId="1" xfId="0" applyFont="1" applyFill="1" applyBorder="1" applyAlignment="1">
      <alignment horizontal="center" vertical="top" wrapText="1"/>
    </xf>
    <xf numFmtId="0" fontId="63" fillId="36" borderId="1" xfId="0" applyFont="1" applyFill="1" applyBorder="1" applyAlignment="1" applyProtection="1">
      <alignment horizontal="left" vertical="top" wrapText="1"/>
      <protection locked="0"/>
    </xf>
    <xf numFmtId="0" fontId="63" fillId="10" borderId="1" xfId="0" applyFont="1" applyFill="1" applyBorder="1" applyAlignment="1" applyProtection="1">
      <alignment horizontal="left" vertical="top" wrapText="1"/>
      <protection locked="0"/>
    </xf>
    <xf numFmtId="0" fontId="75" fillId="0" borderId="1" xfId="1" applyFont="1" applyBorder="1" applyAlignment="1" applyProtection="1">
      <alignment horizontal="center" vertical="top" wrapText="1"/>
      <protection locked="0"/>
    </xf>
    <xf numFmtId="14" fontId="75" fillId="3" borderId="1" xfId="0" applyNumberFormat="1" applyFont="1" applyFill="1" applyBorder="1" applyAlignment="1" applyProtection="1">
      <alignment horizontal="center" vertical="top" wrapText="1"/>
      <protection locked="0"/>
    </xf>
    <xf numFmtId="14" fontId="63" fillId="3" borderId="1" xfId="0" applyNumberFormat="1" applyFont="1" applyFill="1" applyBorder="1" applyAlignment="1" applyProtection="1">
      <alignment horizontal="center" vertical="top" wrapText="1"/>
      <protection locked="0"/>
    </xf>
    <xf numFmtId="0" fontId="75" fillId="0" borderId="1" xfId="0" applyFont="1" applyBorder="1" applyAlignment="1">
      <alignment horizontal="center" vertical="top"/>
    </xf>
    <xf numFmtId="9" fontId="63" fillId="0" borderId="1" xfId="2" applyFont="1" applyFill="1" applyBorder="1" applyAlignment="1" applyProtection="1">
      <alignment horizontal="center" vertical="top"/>
    </xf>
    <xf numFmtId="0" fontId="75" fillId="50" borderId="1" xfId="0" applyFont="1" applyFill="1" applyBorder="1" applyAlignment="1">
      <alignment horizontal="center" vertical="top" wrapText="1"/>
    </xf>
    <xf numFmtId="0" fontId="63" fillId="3" borderId="1" xfId="0" applyFont="1" applyFill="1" applyBorder="1" applyAlignment="1" applyProtection="1">
      <alignment horizontal="center" vertical="top" wrapText="1"/>
      <protection locked="0"/>
    </xf>
    <xf numFmtId="0" fontId="75" fillId="36" borderId="1" xfId="0" applyFont="1" applyFill="1" applyBorder="1" applyAlignment="1">
      <alignment horizontal="center" vertical="top" wrapText="1"/>
    </xf>
    <xf numFmtId="14" fontId="75" fillId="36" borderId="1" xfId="0" applyNumberFormat="1" applyFont="1" applyFill="1" applyBorder="1" applyAlignment="1" applyProtection="1">
      <alignment horizontal="center" vertical="top" wrapText="1"/>
      <protection locked="0"/>
    </xf>
    <xf numFmtId="0" fontId="63" fillId="3" borderId="1" xfId="0" applyFont="1" applyFill="1" applyBorder="1" applyAlignment="1">
      <alignment horizontal="center" vertical="top" wrapText="1"/>
    </xf>
    <xf numFmtId="0" fontId="75" fillId="3" borderId="1" xfId="0" applyFont="1" applyFill="1" applyBorder="1" applyAlignment="1">
      <alignment horizontal="center" vertical="top"/>
    </xf>
    <xf numFmtId="0" fontId="75" fillId="36" borderId="1" xfId="0" applyFont="1" applyFill="1" applyBorder="1" applyAlignment="1" applyProtection="1">
      <alignment horizontal="center" vertical="top" wrapText="1"/>
      <protection locked="0"/>
    </xf>
    <xf numFmtId="14" fontId="56" fillId="10" borderId="2" xfId="0" applyNumberFormat="1" applyFont="1" applyFill="1" applyBorder="1" applyAlignment="1" applyProtection="1">
      <alignment horizontal="left" vertical="center" wrapText="1"/>
      <protection locked="0"/>
    </xf>
    <xf numFmtId="14" fontId="56" fillId="10" borderId="66" xfId="0" applyNumberFormat="1" applyFont="1" applyFill="1" applyBorder="1" applyAlignment="1" applyProtection="1">
      <alignment horizontal="left" vertical="center" wrapText="1"/>
      <protection locked="0"/>
    </xf>
    <xf numFmtId="0" fontId="56" fillId="2" borderId="4" xfId="0" applyFont="1" applyFill="1" applyBorder="1" applyAlignment="1">
      <alignment horizontal="center" vertical="center"/>
    </xf>
    <xf numFmtId="0" fontId="56" fillId="2" borderId="5" xfId="0" applyFont="1" applyFill="1" applyBorder="1" applyAlignment="1">
      <alignment horizontal="center" vertical="center"/>
    </xf>
    <xf numFmtId="0" fontId="55" fillId="0" borderId="4" xfId="0" applyFont="1" applyBorder="1" applyAlignment="1">
      <alignment horizontal="center" vertical="center"/>
    </xf>
    <xf numFmtId="0" fontId="55" fillId="0" borderId="5" xfId="0" applyFont="1" applyBorder="1" applyAlignment="1">
      <alignment horizontal="center" vertical="center"/>
    </xf>
    <xf numFmtId="0" fontId="55" fillId="0" borderId="2" xfId="0"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locked="0"/>
    </xf>
    <xf numFmtId="0" fontId="55" fillId="0" borderId="1" xfId="0" applyFont="1" applyBorder="1" applyAlignment="1" applyProtection="1">
      <alignment horizontal="center" vertical="center" wrapText="1"/>
      <protection locked="0"/>
    </xf>
    <xf numFmtId="1" fontId="56" fillId="0" borderId="0" xfId="0" applyNumberFormat="1" applyFont="1" applyAlignment="1">
      <alignment horizontal="center" vertical="center" wrapText="1"/>
    </xf>
    <xf numFmtId="0" fontId="56" fillId="2" borderId="6" xfId="0" applyFont="1" applyFill="1" applyBorder="1" applyAlignment="1">
      <alignment horizontal="center" vertical="center"/>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9" fontId="55" fillId="0" borderId="2" xfId="0" applyNumberFormat="1" applyFont="1" applyBorder="1" applyAlignment="1">
      <alignment horizontal="center" vertical="center"/>
    </xf>
    <xf numFmtId="9" fontId="55" fillId="0" borderId="3" xfId="0" applyNumberFormat="1" applyFont="1" applyBorder="1" applyAlignment="1">
      <alignment horizontal="center" vertical="center"/>
    </xf>
    <xf numFmtId="9" fontId="55" fillId="0" borderId="2" xfId="2" applyFont="1" applyFill="1" applyBorder="1" applyAlignment="1" applyProtection="1">
      <alignment horizontal="center" vertical="center" wrapText="1"/>
      <protection locked="0"/>
    </xf>
    <xf numFmtId="9" fontId="55" fillId="0" borderId="3" xfId="2" applyFont="1" applyFill="1" applyBorder="1" applyAlignment="1" applyProtection="1">
      <alignment horizontal="center" vertical="center" wrapText="1"/>
      <protection locked="0"/>
    </xf>
    <xf numFmtId="0" fontId="55" fillId="3" borderId="2" xfId="1" applyFont="1" applyFill="1" applyBorder="1" applyAlignment="1" applyProtection="1">
      <alignment horizontal="center" vertical="center" wrapText="1"/>
      <protection locked="0"/>
    </xf>
    <xf numFmtId="0" fontId="55" fillId="3" borderId="3" xfId="1" applyFont="1" applyFill="1" applyBorder="1" applyAlignment="1" applyProtection="1">
      <alignment horizontal="center" vertical="center" wrapText="1"/>
      <protection locked="0"/>
    </xf>
    <xf numFmtId="9" fontId="55" fillId="0" borderId="2" xfId="2" applyFont="1" applyFill="1" applyBorder="1" applyAlignment="1" applyProtection="1">
      <alignment horizontal="center" vertical="center" wrapText="1"/>
    </xf>
    <xf numFmtId="9" fontId="55" fillId="0" borderId="3" xfId="2" applyFont="1" applyFill="1" applyBorder="1" applyAlignment="1" applyProtection="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66"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62" fillId="0" borderId="2" xfId="3" applyFont="1" applyFill="1" applyBorder="1" applyAlignment="1" applyProtection="1">
      <alignment horizontal="center" vertical="center" wrapText="1"/>
      <protection locked="0"/>
    </xf>
    <xf numFmtId="0" fontId="62" fillId="0" borderId="3" xfId="3" applyFont="1" applyFill="1" applyBorder="1" applyAlignment="1" applyProtection="1">
      <alignment horizontal="center" vertical="center" wrapText="1"/>
      <protection locked="0"/>
    </xf>
    <xf numFmtId="14" fontId="55" fillId="10" borderId="2" xfId="0" applyNumberFormat="1" applyFont="1" applyFill="1" applyBorder="1" applyAlignment="1" applyProtection="1">
      <alignment horizontal="center" vertical="center" wrapText="1"/>
      <protection locked="0"/>
    </xf>
    <xf numFmtId="14" fontId="55" fillId="10" borderId="66" xfId="0" applyNumberFormat="1" applyFont="1" applyFill="1" applyBorder="1" applyAlignment="1" applyProtection="1">
      <alignment horizontal="center" vertical="center" wrapText="1"/>
      <protection locked="0"/>
    </xf>
    <xf numFmtId="14" fontId="55" fillId="10" borderId="3" xfId="0" applyNumberFormat="1" applyFont="1" applyFill="1" applyBorder="1" applyAlignment="1" applyProtection="1">
      <alignment horizontal="center" vertical="center" wrapText="1"/>
      <protection locked="0"/>
    </xf>
    <xf numFmtId="1" fontId="56" fillId="0" borderId="2" xfId="0" applyNumberFormat="1" applyFont="1" applyBorder="1" applyAlignment="1" applyProtection="1">
      <alignment horizontal="center" vertical="center" wrapText="1"/>
      <protection locked="0"/>
    </xf>
    <xf numFmtId="1" fontId="56" fillId="0" borderId="66" xfId="0" applyNumberFormat="1" applyFont="1" applyBorder="1" applyAlignment="1" applyProtection="1">
      <alignment horizontal="center" vertical="center" wrapText="1"/>
      <protection locked="0"/>
    </xf>
    <xf numFmtId="1" fontId="56" fillId="0" borderId="3" xfId="0" applyNumberFormat="1" applyFont="1" applyBorder="1" applyAlignment="1" applyProtection="1">
      <alignment horizontal="center" vertical="center" wrapText="1"/>
      <protection locked="0"/>
    </xf>
    <xf numFmtId="0" fontId="55" fillId="0" borderId="2" xfId="3" applyFont="1" applyFill="1" applyBorder="1" applyAlignment="1" applyProtection="1">
      <alignment horizontal="center" vertical="center" wrapText="1"/>
      <protection locked="0"/>
    </xf>
    <xf numFmtId="0" fontId="55" fillId="0" borderId="3" xfId="3" applyFont="1" applyFill="1" applyBorder="1" applyAlignment="1" applyProtection="1">
      <alignment horizontal="center" vertical="center" wrapText="1"/>
      <protection locked="0"/>
    </xf>
    <xf numFmtId="14" fontId="55" fillId="10" borderId="2" xfId="0" applyNumberFormat="1" applyFont="1" applyFill="1" applyBorder="1" applyAlignment="1" applyProtection="1">
      <alignment horizontal="left" vertical="center" wrapText="1"/>
      <protection locked="0"/>
    </xf>
    <xf numFmtId="14" fontId="55" fillId="10" borderId="66" xfId="0" applyNumberFormat="1" applyFont="1" applyFill="1" applyBorder="1" applyAlignment="1" applyProtection="1">
      <alignment horizontal="left" vertical="center" wrapText="1"/>
      <protection locked="0"/>
    </xf>
    <xf numFmtId="14" fontId="55" fillId="10" borderId="3" xfId="0" applyNumberFormat="1" applyFont="1" applyFill="1" applyBorder="1" applyAlignment="1" applyProtection="1">
      <alignment horizontal="left" vertical="center" wrapText="1"/>
      <protection locked="0"/>
    </xf>
    <xf numFmtId="0" fontId="53" fillId="10" borderId="2" xfId="3" applyFont="1" applyFill="1" applyBorder="1" applyAlignment="1">
      <alignment vertical="center"/>
    </xf>
    <xf numFmtId="0" fontId="53" fillId="10" borderId="66" xfId="3" applyFont="1" applyFill="1" applyBorder="1" applyAlignment="1">
      <alignment vertical="center"/>
    </xf>
    <xf numFmtId="0" fontId="53" fillId="10" borderId="3" xfId="3" applyFont="1" applyFill="1" applyBorder="1" applyAlignment="1">
      <alignment vertical="center"/>
    </xf>
    <xf numFmtId="0" fontId="55" fillId="10" borderId="2" xfId="0" applyFont="1" applyFill="1" applyBorder="1" applyAlignment="1" applyProtection="1">
      <alignment vertical="center" wrapText="1"/>
      <protection locked="0"/>
    </xf>
    <xf numFmtId="0" fontId="55" fillId="10" borderId="66" xfId="0" applyFont="1" applyFill="1" applyBorder="1" applyAlignment="1" applyProtection="1">
      <alignment vertical="center" wrapText="1"/>
      <protection locked="0"/>
    </xf>
    <xf numFmtId="0" fontId="55" fillId="10" borderId="3" xfId="0" applyFont="1" applyFill="1" applyBorder="1" applyAlignment="1" applyProtection="1">
      <alignment vertical="center" wrapText="1"/>
      <protection locked="0"/>
    </xf>
    <xf numFmtId="0" fontId="55" fillId="10" borderId="1" xfId="0" applyFont="1" applyFill="1" applyBorder="1" applyAlignment="1" applyProtection="1">
      <alignment horizontal="left" vertical="center" wrapText="1"/>
      <protection locked="0"/>
    </xf>
    <xf numFmtId="0" fontId="55" fillId="3" borderId="2" xfId="0" applyFont="1" applyFill="1" applyBorder="1" applyAlignment="1" applyProtection="1">
      <alignment horizontal="left" vertical="center" wrapText="1"/>
      <protection locked="0"/>
    </xf>
    <xf numFmtId="0" fontId="55" fillId="3" borderId="3" xfId="0" applyFont="1" applyFill="1" applyBorder="1" applyAlignment="1" applyProtection="1">
      <alignment horizontal="left" vertical="center" wrapText="1"/>
      <protection locked="0"/>
    </xf>
    <xf numFmtId="9" fontId="55" fillId="0" borderId="66" xfId="0" applyNumberFormat="1" applyFont="1" applyBorder="1" applyAlignment="1">
      <alignment horizontal="center" vertical="center"/>
    </xf>
    <xf numFmtId="0" fontId="56" fillId="0" borderId="66" xfId="0" applyFont="1" applyBorder="1" applyAlignment="1">
      <alignment horizontal="center" vertical="center" wrapText="1"/>
    </xf>
    <xf numFmtId="0" fontId="55" fillId="0" borderId="66" xfId="0" applyFont="1" applyBorder="1" applyAlignment="1">
      <alignment horizontal="center" vertical="center" wrapText="1"/>
    </xf>
    <xf numFmtId="0" fontId="55" fillId="0" borderId="2" xfId="0" applyFont="1" applyBorder="1" applyAlignment="1" applyProtection="1">
      <alignment horizontal="center" vertical="center"/>
      <protection locked="0"/>
    </xf>
    <xf numFmtId="0" fontId="55" fillId="0" borderId="66"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55" fillId="3" borderId="66" xfId="1" applyFont="1" applyFill="1" applyBorder="1" applyAlignment="1" applyProtection="1">
      <alignment horizontal="center" vertical="center" wrapText="1"/>
      <protection locked="0"/>
    </xf>
    <xf numFmtId="9" fontId="55" fillId="0" borderId="2" xfId="2" applyFont="1" applyFill="1" applyBorder="1" applyAlignment="1" applyProtection="1">
      <alignment horizontal="center" vertical="center"/>
    </xf>
    <xf numFmtId="9" fontId="55" fillId="0" borderId="66" xfId="2" applyFont="1" applyFill="1" applyBorder="1" applyAlignment="1" applyProtection="1">
      <alignment horizontal="center" vertical="center"/>
    </xf>
    <xf numFmtId="9" fontId="55" fillId="0" borderId="3" xfId="2" applyFont="1" applyFill="1" applyBorder="1" applyAlignment="1" applyProtection="1">
      <alignment horizontal="center" vertical="center"/>
    </xf>
    <xf numFmtId="0" fontId="56" fillId="0" borderId="66" xfId="0" applyFont="1" applyBorder="1" applyAlignment="1" applyProtection="1">
      <alignment horizontal="center" vertical="center" wrapText="1"/>
      <protection locked="0"/>
    </xf>
    <xf numFmtId="9" fontId="55" fillId="0" borderId="66" xfId="2" applyFont="1" applyFill="1" applyBorder="1" applyAlignment="1" applyProtection="1">
      <alignment horizontal="center" vertical="center" wrapText="1"/>
      <protection locked="0"/>
    </xf>
    <xf numFmtId="0" fontId="62" fillId="0" borderId="66" xfId="3" applyFont="1" applyFill="1" applyBorder="1" applyAlignment="1" applyProtection="1">
      <alignment horizontal="center" vertical="center" wrapText="1"/>
      <protection locked="0"/>
    </xf>
    <xf numFmtId="1" fontId="56" fillId="0" borderId="1" xfId="0" applyNumberFormat="1" applyFont="1" applyBorder="1" applyAlignment="1" applyProtection="1">
      <alignment horizontal="center" vertical="center" wrapText="1"/>
      <protection locked="0"/>
    </xf>
    <xf numFmtId="0" fontId="55" fillId="0" borderId="66" xfId="3" applyFont="1" applyFill="1" applyBorder="1" applyAlignment="1" applyProtection="1">
      <alignment horizontal="center" vertical="center" wrapText="1"/>
      <protection locked="0"/>
    </xf>
    <xf numFmtId="0" fontId="63" fillId="0" borderId="2" xfId="0" applyFont="1" applyBorder="1" applyAlignment="1">
      <alignment horizontal="center" vertical="center" wrapText="1"/>
    </xf>
    <xf numFmtId="0" fontId="63" fillId="0" borderId="66" xfId="0" applyFont="1" applyBorder="1" applyAlignment="1">
      <alignment horizontal="center" vertical="center" wrapText="1"/>
    </xf>
    <xf numFmtId="14" fontId="55" fillId="2" borderId="1" xfId="0" applyNumberFormat="1" applyFont="1" applyFill="1" applyBorder="1" applyAlignment="1" applyProtection="1">
      <alignment horizontal="center" vertical="center" wrapText="1"/>
      <protection locked="0"/>
    </xf>
    <xf numFmtId="14" fontId="56" fillId="2" borderId="1" xfId="0" applyNumberFormat="1" applyFont="1" applyFill="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4" fontId="55" fillId="2" borderId="1"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wrapText="1"/>
      <protection locked="0"/>
    </xf>
    <xf numFmtId="14" fontId="55" fillId="0" borderId="2" xfId="0" applyNumberFormat="1" applyFont="1" applyBorder="1" applyAlignment="1" applyProtection="1">
      <alignment horizontal="center" vertical="center" wrapText="1"/>
      <protection locked="0"/>
    </xf>
    <xf numFmtId="14" fontId="55" fillId="0" borderId="3" xfId="0" applyNumberFormat="1" applyFont="1" applyBorder="1" applyAlignment="1" applyProtection="1">
      <alignment horizontal="center" vertical="center" wrapText="1"/>
      <protection locked="0"/>
    </xf>
    <xf numFmtId="0" fontId="55" fillId="0" borderId="2" xfId="0" applyFont="1" applyBorder="1" applyAlignment="1" applyProtection="1">
      <alignment horizontal="left" vertical="center" wrapText="1"/>
      <protection locked="0"/>
    </xf>
    <xf numFmtId="0" fontId="55" fillId="0" borderId="3" xfId="0" applyFont="1" applyBorder="1" applyAlignment="1" applyProtection="1">
      <alignment horizontal="left" vertical="center" wrapText="1"/>
      <protection locked="0"/>
    </xf>
    <xf numFmtId="9" fontId="55" fillId="0" borderId="66" xfId="2" applyFont="1" applyFill="1" applyBorder="1" applyAlignment="1" applyProtection="1">
      <alignment horizontal="center" vertical="center" wrapText="1"/>
    </xf>
    <xf numFmtId="0" fontId="55" fillId="0" borderId="1" xfId="0" applyFont="1" applyBorder="1" applyAlignment="1">
      <alignment horizontal="center" vertical="center" wrapText="1"/>
    </xf>
    <xf numFmtId="0" fontId="62" fillId="0" borderId="1" xfId="3" applyFont="1" applyFill="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5" fillId="0" borderId="1" xfId="3" applyFont="1" applyFill="1" applyBorder="1" applyAlignment="1" applyProtection="1">
      <alignment horizontal="center" vertical="center" wrapText="1"/>
      <protection locked="0"/>
    </xf>
    <xf numFmtId="0" fontId="55" fillId="19" borderId="2" xfId="0" applyFont="1" applyFill="1" applyBorder="1" applyAlignment="1" applyProtection="1">
      <alignment horizontal="center" vertical="center" wrapText="1"/>
      <protection locked="0"/>
    </xf>
    <xf numFmtId="0" fontId="55" fillId="19" borderId="3" xfId="0" applyFont="1" applyFill="1" applyBorder="1" applyAlignment="1" applyProtection="1">
      <alignment horizontal="center" vertical="center" wrapText="1"/>
      <protection locked="0"/>
    </xf>
    <xf numFmtId="0" fontId="55" fillId="19" borderId="2" xfId="0" applyFont="1" applyFill="1" applyBorder="1" applyAlignment="1" applyProtection="1">
      <alignment horizontal="left" vertical="center" wrapText="1"/>
      <protection locked="0"/>
    </xf>
    <xf numFmtId="0" fontId="55" fillId="19" borderId="3" xfId="0" applyFont="1" applyFill="1" applyBorder="1" applyAlignment="1" applyProtection="1">
      <alignment horizontal="left" vertical="center" wrapText="1"/>
      <protection locked="0"/>
    </xf>
    <xf numFmtId="0" fontId="55" fillId="0" borderId="2" xfId="1" applyFont="1" applyBorder="1" applyAlignment="1" applyProtection="1">
      <alignment horizontal="center" vertical="center" wrapText="1"/>
      <protection locked="0"/>
    </xf>
    <xf numFmtId="0" fontId="55" fillId="0" borderId="66" xfId="1" applyFont="1" applyBorder="1" applyAlignment="1" applyProtection="1">
      <alignment horizontal="center" vertical="center" wrapText="1"/>
      <protection locked="0"/>
    </xf>
    <xf numFmtId="0" fontId="56" fillId="19" borderId="2" xfId="0" applyFont="1" applyFill="1" applyBorder="1" applyAlignment="1" applyProtection="1">
      <alignment horizontal="left" vertical="center" wrapText="1"/>
      <protection locked="0"/>
    </xf>
    <xf numFmtId="0" fontId="56" fillId="19" borderId="3" xfId="0" applyFont="1" applyFill="1" applyBorder="1" applyAlignment="1" applyProtection="1">
      <alignment horizontal="left" vertical="center" wrapText="1"/>
      <protection locked="0"/>
    </xf>
    <xf numFmtId="14" fontId="55" fillId="19" borderId="2" xfId="0" applyNumberFormat="1" applyFont="1" applyFill="1" applyBorder="1" applyAlignment="1" applyProtection="1">
      <alignment horizontal="center" vertical="center" wrapText="1"/>
      <protection locked="0"/>
    </xf>
    <xf numFmtId="14" fontId="55" fillId="19" borderId="3" xfId="0" applyNumberFormat="1" applyFont="1" applyFill="1" applyBorder="1" applyAlignment="1" applyProtection="1">
      <alignment horizontal="center" vertical="center" wrapText="1"/>
      <protection locked="0"/>
    </xf>
    <xf numFmtId="0" fontId="53" fillId="19" borderId="2" xfId="3" applyFont="1" applyFill="1" applyBorder="1" applyAlignment="1">
      <alignment horizontal="center" vertical="center"/>
    </xf>
    <xf numFmtId="0" fontId="53" fillId="19" borderId="3" xfId="3" applyFont="1" applyFill="1" applyBorder="1" applyAlignment="1">
      <alignment horizontal="center" vertical="center"/>
    </xf>
    <xf numFmtId="14" fontId="55" fillId="0" borderId="1" xfId="0" applyNumberFormat="1" applyFont="1" applyBorder="1" applyAlignment="1" applyProtection="1">
      <alignment horizontal="center" vertical="center" wrapText="1"/>
      <protection locked="0"/>
    </xf>
    <xf numFmtId="0" fontId="55" fillId="10" borderId="2" xfId="0" applyFont="1" applyFill="1" applyBorder="1" applyAlignment="1" applyProtection="1">
      <alignment horizontal="center" vertical="center" wrapText="1"/>
      <protection locked="0"/>
    </xf>
    <xf numFmtId="0" fontId="55" fillId="10" borderId="66" xfId="0" applyFont="1" applyFill="1" applyBorder="1" applyAlignment="1" applyProtection="1">
      <alignment horizontal="center" vertical="center" wrapText="1"/>
      <protection locked="0"/>
    </xf>
    <xf numFmtId="0" fontId="55" fillId="0" borderId="2" xfId="0" applyFont="1" applyBorder="1" applyAlignment="1">
      <alignment horizontal="center" vertical="center"/>
    </xf>
    <xf numFmtId="0" fontId="55" fillId="0" borderId="66" xfId="0" applyFont="1" applyBorder="1" applyAlignment="1">
      <alignment horizontal="center" vertical="center"/>
    </xf>
    <xf numFmtId="9" fontId="56" fillId="0" borderId="1" xfId="0" applyNumberFormat="1" applyFont="1" applyBorder="1" applyAlignment="1">
      <alignment horizontal="center" vertical="center" wrapText="1"/>
    </xf>
    <xf numFmtId="0" fontId="58" fillId="0" borderId="2" xfId="0" applyFont="1" applyBorder="1" applyAlignment="1">
      <alignment horizontal="center" vertical="center"/>
    </xf>
    <xf numFmtId="0" fontId="58" fillId="0" borderId="66" xfId="0" applyFont="1" applyBorder="1" applyAlignment="1">
      <alignment horizontal="center" vertical="center"/>
    </xf>
    <xf numFmtId="0" fontId="56" fillId="0" borderId="2" xfId="0" applyFont="1" applyBorder="1" applyAlignment="1">
      <alignment horizontal="center" vertical="center"/>
    </xf>
    <xf numFmtId="0" fontId="56" fillId="0" borderId="66" xfId="0" applyFont="1" applyBorder="1" applyAlignment="1">
      <alignment horizontal="center" vertical="center"/>
    </xf>
    <xf numFmtId="14" fontId="55" fillId="2" borderId="1" xfId="0" applyNumberFormat="1" applyFont="1" applyFill="1" applyBorder="1" applyAlignment="1" applyProtection="1">
      <alignment vertical="center" wrapText="1"/>
      <protection locked="0"/>
    </xf>
    <xf numFmtId="0" fontId="55" fillId="0" borderId="3" xfId="1" applyFont="1" applyBorder="1" applyAlignment="1" applyProtection="1">
      <alignment horizontal="center" vertical="center" wrapText="1"/>
      <protection locked="0"/>
    </xf>
    <xf numFmtId="0" fontId="58" fillId="0" borderId="2" xfId="3" applyFont="1" applyFill="1" applyBorder="1" applyAlignment="1" applyProtection="1">
      <alignment horizontal="center" vertical="center" wrapText="1"/>
      <protection locked="0"/>
    </xf>
    <xf numFmtId="0" fontId="58" fillId="0" borderId="66" xfId="3" applyFont="1" applyFill="1" applyBorder="1" applyAlignment="1" applyProtection="1">
      <alignment horizontal="center" vertical="center" wrapText="1"/>
      <protection locked="0"/>
    </xf>
    <xf numFmtId="0" fontId="56" fillId="0" borderId="2" xfId="3" applyFont="1" applyFill="1" applyBorder="1" applyAlignment="1" applyProtection="1">
      <alignment horizontal="center" vertical="center" wrapText="1"/>
      <protection locked="0"/>
    </xf>
    <xf numFmtId="0" fontId="56" fillId="0" borderId="66" xfId="3" applyFont="1" applyFill="1" applyBorder="1" applyAlignment="1" applyProtection="1">
      <alignment horizontal="center" vertical="center" wrapText="1"/>
      <protection locked="0"/>
    </xf>
    <xf numFmtId="0" fontId="56" fillId="0" borderId="1" xfId="0" applyFont="1" applyBorder="1" applyAlignment="1">
      <alignment horizontal="center" vertical="center" wrapText="1"/>
    </xf>
    <xf numFmtId="0" fontId="58" fillId="0" borderId="1" xfId="3" applyFont="1" applyFill="1" applyBorder="1" applyAlignment="1" applyProtection="1">
      <alignment horizontal="center" vertical="center" wrapText="1"/>
      <protection locked="0"/>
    </xf>
    <xf numFmtId="9" fontId="55" fillId="29" borderId="2" xfId="0" applyNumberFormat="1" applyFont="1" applyFill="1" applyBorder="1" applyAlignment="1">
      <alignment horizontal="center" vertical="center"/>
    </xf>
    <xf numFmtId="9" fontId="55" fillId="29" borderId="66" xfId="0" applyNumberFormat="1" applyFont="1" applyFill="1" applyBorder="1" applyAlignment="1">
      <alignment horizontal="center" vertical="center"/>
    </xf>
    <xf numFmtId="9" fontId="55" fillId="29" borderId="3" xfId="0" applyNumberFormat="1" applyFont="1" applyFill="1" applyBorder="1" applyAlignment="1">
      <alignment horizontal="center" vertical="center"/>
    </xf>
    <xf numFmtId="0" fontId="56" fillId="29" borderId="2" xfId="0" applyFont="1" applyFill="1" applyBorder="1" applyAlignment="1">
      <alignment horizontal="center" vertical="center" wrapText="1"/>
    </xf>
    <xf numFmtId="0" fontId="56" fillId="29" borderId="66" xfId="0" applyFont="1" applyFill="1" applyBorder="1" applyAlignment="1">
      <alignment horizontal="center" vertical="center" wrapText="1"/>
    </xf>
    <xf numFmtId="0" fontId="56" fillId="29" borderId="3" xfId="0" applyFont="1" applyFill="1" applyBorder="1" applyAlignment="1">
      <alignment horizontal="center" vertical="center" wrapText="1"/>
    </xf>
    <xf numFmtId="0" fontId="56" fillId="0" borderId="1" xfId="3" applyFont="1" applyFill="1" applyBorder="1" applyAlignment="1" applyProtection="1">
      <alignment horizontal="center" vertical="center" wrapText="1"/>
      <protection locked="0"/>
    </xf>
    <xf numFmtId="0" fontId="58" fillId="0" borderId="3" xfId="3" applyFont="1" applyFill="1" applyBorder="1" applyAlignment="1" applyProtection="1">
      <alignment horizontal="center" vertical="center" wrapText="1"/>
      <protection locked="0"/>
    </xf>
    <xf numFmtId="0" fontId="56" fillId="0" borderId="3" xfId="3" applyFont="1" applyFill="1" applyBorder="1" applyAlignment="1" applyProtection="1">
      <alignment horizontal="center" vertical="center" wrapText="1"/>
      <protection locked="0"/>
    </xf>
    <xf numFmtId="0" fontId="55" fillId="2" borderId="2"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0" fontId="55" fillId="2" borderId="1" xfId="0" applyFont="1" applyFill="1" applyBorder="1" applyAlignment="1" applyProtection="1">
      <alignment horizontal="center" vertical="center" wrapText="1"/>
      <protection locked="0"/>
    </xf>
    <xf numFmtId="0" fontId="55" fillId="2" borderId="1" xfId="0" applyFont="1" applyFill="1" applyBorder="1" applyAlignment="1" applyProtection="1">
      <alignment vertical="center" wrapText="1"/>
      <protection locked="0"/>
    </xf>
    <xf numFmtId="14" fontId="55" fillId="3" borderId="1" xfId="0" applyNumberFormat="1" applyFont="1" applyFill="1" applyBorder="1" applyAlignment="1" applyProtection="1">
      <alignment horizontal="center" vertical="center" wrapText="1"/>
      <protection locked="0"/>
    </xf>
    <xf numFmtId="0" fontId="55" fillId="3" borderId="2" xfId="0" applyFont="1" applyFill="1" applyBorder="1" applyAlignment="1" applyProtection="1">
      <alignment vertical="center" wrapText="1"/>
      <protection locked="0"/>
    </xf>
    <xf numFmtId="0" fontId="55" fillId="3" borderId="3" xfId="0" applyFont="1" applyFill="1" applyBorder="1" applyAlignment="1" applyProtection="1">
      <alignment vertical="center" wrapText="1"/>
      <protection locked="0"/>
    </xf>
    <xf numFmtId="0" fontId="55" fillId="3" borderId="2" xfId="0" applyFont="1" applyFill="1" applyBorder="1" applyAlignment="1" applyProtection="1">
      <alignment horizontal="center" vertical="center" wrapText="1"/>
      <protection locked="0"/>
    </xf>
    <xf numFmtId="0" fontId="55" fillId="3" borderId="3" xfId="0" applyFont="1" applyFill="1" applyBorder="1" applyAlignment="1" applyProtection="1">
      <alignment horizontal="center" vertical="center" wrapText="1"/>
      <protection locked="0"/>
    </xf>
    <xf numFmtId="0" fontId="56" fillId="2" borderId="1" xfId="0" applyFont="1" applyFill="1" applyBorder="1" applyAlignment="1" applyProtection="1">
      <alignment horizontal="left" vertical="center" wrapText="1"/>
      <protection locked="0"/>
    </xf>
    <xf numFmtId="0" fontId="55" fillId="3" borderId="1" xfId="0" applyFont="1" applyFill="1" applyBorder="1" applyAlignment="1" applyProtection="1">
      <alignment horizontal="left" vertical="center" wrapText="1"/>
      <protection locked="0"/>
    </xf>
    <xf numFmtId="0" fontId="55" fillId="40" borderId="1" xfId="0" applyFont="1" applyFill="1" applyBorder="1" applyAlignment="1" applyProtection="1">
      <alignment horizontal="center" vertical="center" wrapText="1"/>
      <protection locked="0"/>
    </xf>
    <xf numFmtId="0" fontId="53" fillId="40" borderId="2" xfId="3" applyFont="1" applyFill="1" applyBorder="1" applyAlignment="1">
      <alignment vertical="center"/>
    </xf>
    <xf numFmtId="0" fontId="53" fillId="40" borderId="3" xfId="3" applyFont="1" applyFill="1" applyBorder="1" applyAlignment="1">
      <alignment vertical="center"/>
    </xf>
    <xf numFmtId="0" fontId="55" fillId="40" borderId="1" xfId="0" applyFont="1" applyFill="1" applyBorder="1" applyAlignment="1" applyProtection="1">
      <alignment vertical="center" wrapText="1"/>
      <protection locked="0"/>
    </xf>
    <xf numFmtId="0" fontId="56" fillId="40" borderId="1" xfId="0" applyFont="1" applyFill="1" applyBorder="1" applyAlignment="1" applyProtection="1">
      <alignment horizontal="left" vertical="center" wrapText="1"/>
      <protection locked="0"/>
    </xf>
    <xf numFmtId="0" fontId="61" fillId="3" borderId="2" xfId="3" applyFont="1" applyFill="1" applyBorder="1" applyAlignment="1">
      <alignment horizontal="center" vertical="center"/>
    </xf>
    <xf numFmtId="0" fontId="61" fillId="3" borderId="3" xfId="3" applyFont="1" applyFill="1" applyBorder="1" applyAlignment="1">
      <alignment horizontal="center" vertical="center"/>
    </xf>
    <xf numFmtId="14" fontId="55" fillId="40" borderId="1" xfId="0" applyNumberFormat="1" applyFont="1" applyFill="1" applyBorder="1" applyAlignment="1" applyProtection="1">
      <alignment horizontal="center" vertical="center" wrapText="1"/>
      <protection locked="0"/>
    </xf>
    <xf numFmtId="0" fontId="55" fillId="40" borderId="1" xfId="0" applyFont="1" applyFill="1" applyBorder="1" applyAlignment="1" applyProtection="1">
      <alignment horizontal="left" vertical="center" wrapText="1"/>
      <protection locked="0"/>
    </xf>
    <xf numFmtId="0" fontId="63" fillId="0" borderId="3"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5" fillId="5" borderId="2" xfId="0" applyFont="1" applyFill="1" applyBorder="1" applyAlignment="1" applyProtection="1">
      <alignment horizontal="center" vertical="center" wrapText="1"/>
      <protection locked="0"/>
    </xf>
    <xf numFmtId="0" fontId="55" fillId="5" borderId="3" xfId="0" applyFont="1" applyFill="1" applyBorder="1" applyAlignment="1" applyProtection="1">
      <alignment horizontal="center" vertical="center" wrapText="1"/>
      <protection locked="0"/>
    </xf>
    <xf numFmtId="0" fontId="55" fillId="5" borderId="2" xfId="0" applyFont="1" applyFill="1" applyBorder="1" applyAlignment="1" applyProtection="1">
      <alignment vertical="center" wrapText="1"/>
      <protection locked="0"/>
    </xf>
    <xf numFmtId="0" fontId="55" fillId="5" borderId="3" xfId="0" applyFont="1" applyFill="1" applyBorder="1" applyAlignment="1" applyProtection="1">
      <alignment vertical="center" wrapText="1"/>
      <protection locked="0"/>
    </xf>
    <xf numFmtId="0" fontId="56" fillId="5" borderId="2"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14" fontId="55" fillId="5" borderId="2" xfId="0" applyNumberFormat="1" applyFont="1" applyFill="1" applyBorder="1" applyAlignment="1" applyProtection="1">
      <alignment horizontal="center" vertical="center" wrapText="1"/>
      <protection locked="0"/>
    </xf>
    <xf numFmtId="14" fontId="55" fillId="5" borderId="3" xfId="0" applyNumberFormat="1" applyFont="1" applyFill="1" applyBorder="1" applyAlignment="1" applyProtection="1">
      <alignment horizontal="center" vertical="center" wrapText="1"/>
      <protection locked="0"/>
    </xf>
    <xf numFmtId="0" fontId="61" fillId="5" borderId="2" xfId="3" applyFont="1" applyFill="1" applyBorder="1" applyAlignment="1">
      <alignment horizontal="left" vertical="center" wrapText="1"/>
    </xf>
    <xf numFmtId="0" fontId="61" fillId="5" borderId="3" xfId="3" applyFont="1" applyFill="1" applyBorder="1" applyAlignment="1">
      <alignment horizontal="left" vertical="center" wrapText="1"/>
    </xf>
    <xf numFmtId="0" fontId="56" fillId="5" borderId="66" xfId="0" applyFont="1" applyFill="1" applyBorder="1" applyAlignment="1" applyProtection="1">
      <alignment horizontal="left" vertical="center" wrapText="1"/>
      <protection locked="0"/>
    </xf>
    <xf numFmtId="0" fontId="56" fillId="5" borderId="1" xfId="0" applyFont="1" applyFill="1" applyBorder="1" applyAlignment="1" applyProtection="1">
      <alignment horizontal="center" vertical="center" wrapText="1"/>
      <protection locked="0"/>
    </xf>
    <xf numFmtId="0" fontId="55" fillId="5" borderId="66" xfId="0" applyFont="1" applyFill="1" applyBorder="1" applyAlignment="1" applyProtection="1">
      <alignment vertical="center" wrapText="1"/>
      <protection locked="0"/>
    </xf>
    <xf numFmtId="0" fontId="55" fillId="5" borderId="66" xfId="0" applyFont="1" applyFill="1" applyBorder="1" applyAlignment="1" applyProtection="1">
      <alignment horizontal="center" vertical="center" wrapText="1"/>
      <protection locked="0"/>
    </xf>
    <xf numFmtId="0" fontId="61" fillId="5" borderId="66" xfId="3" applyFont="1" applyFill="1" applyBorder="1" applyAlignment="1">
      <alignment horizontal="left" vertical="center" wrapText="1"/>
    </xf>
    <xf numFmtId="0" fontId="55" fillId="0" borderId="8" xfId="0" applyFont="1" applyBorder="1" applyAlignment="1" applyProtection="1">
      <alignment horizontal="justify" vertical="center" wrapText="1"/>
      <protection locked="0"/>
    </xf>
    <xf numFmtId="0" fontId="55" fillId="0" borderId="73" xfId="0" applyFont="1" applyBorder="1" applyAlignment="1" applyProtection="1">
      <alignment horizontal="justify" vertical="center" wrapText="1"/>
      <protection locked="0"/>
    </xf>
    <xf numFmtId="14" fontId="55" fillId="5" borderId="66" xfId="0" applyNumberFormat="1" applyFont="1" applyFill="1" applyBorder="1" applyAlignment="1" applyProtection="1">
      <alignment horizontal="center" vertical="center" wrapText="1"/>
      <protection locked="0"/>
    </xf>
    <xf numFmtId="0" fontId="55" fillId="0" borderId="3" xfId="0" applyFont="1" applyBorder="1" applyAlignment="1">
      <alignment horizontal="center" vertical="center"/>
    </xf>
    <xf numFmtId="9" fontId="56" fillId="0" borderId="2" xfId="0" applyNumberFormat="1" applyFont="1" applyBorder="1" applyAlignment="1">
      <alignment horizontal="center" vertical="center" wrapText="1"/>
    </xf>
    <xf numFmtId="9" fontId="56" fillId="0" borderId="3" xfId="0" applyNumberFormat="1" applyFont="1" applyBorder="1" applyAlignment="1">
      <alignment horizontal="center" vertical="center" wrapText="1"/>
    </xf>
    <xf numFmtId="0" fontId="56" fillId="18" borderId="2" xfId="0" applyFont="1" applyFill="1" applyBorder="1" applyAlignment="1">
      <alignment horizontal="left" vertical="center"/>
    </xf>
    <xf numFmtId="0" fontId="56" fillId="18" borderId="3" xfId="0" applyFont="1" applyFill="1" applyBorder="1" applyAlignment="1">
      <alignment horizontal="left" vertical="center"/>
    </xf>
    <xf numFmtId="1" fontId="56" fillId="0" borderId="2" xfId="0" applyNumberFormat="1" applyFont="1" applyBorder="1" applyAlignment="1">
      <alignment horizontal="center" vertical="center"/>
    </xf>
    <xf numFmtId="1" fontId="56" fillId="0" borderId="3" xfId="0" applyNumberFormat="1" applyFont="1" applyBorder="1" applyAlignment="1">
      <alignment horizontal="center" vertical="center"/>
    </xf>
    <xf numFmtId="0" fontId="55" fillId="16" borderId="4" xfId="0" applyFont="1" applyFill="1" applyBorder="1" applyAlignment="1">
      <alignment horizontal="center" vertical="center" wrapText="1"/>
    </xf>
    <xf numFmtId="0" fontId="55" fillId="16" borderId="6" xfId="0" applyFont="1" applyFill="1" applyBorder="1" applyAlignment="1">
      <alignment horizontal="center" vertical="center" wrapText="1"/>
    </xf>
    <xf numFmtId="0" fontId="56" fillId="32" borderId="1"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8" borderId="2" xfId="0" applyFont="1" applyFill="1" applyBorder="1" applyAlignment="1">
      <alignment horizontal="center" vertical="center" wrapText="1"/>
    </xf>
    <xf numFmtId="0" fontId="56" fillId="18" borderId="3" xfId="0" applyFont="1" applyFill="1" applyBorder="1" applyAlignment="1">
      <alignment horizontal="center" vertical="center" wrapText="1"/>
    </xf>
    <xf numFmtId="9" fontId="56" fillId="18" borderId="2" xfId="2" applyFont="1" applyFill="1" applyBorder="1" applyAlignment="1">
      <alignment horizontal="center" vertical="center" wrapText="1"/>
    </xf>
    <xf numFmtId="9" fontId="56" fillId="18" borderId="3" xfId="2" applyFont="1" applyFill="1" applyBorder="1" applyAlignment="1">
      <alignment horizontal="center" vertical="center" wrapText="1"/>
    </xf>
    <xf numFmtId="0" fontId="56" fillId="12" borderId="2" xfId="0" applyFont="1" applyFill="1" applyBorder="1" applyAlignment="1">
      <alignment horizontal="center" vertical="center" wrapText="1"/>
    </xf>
    <xf numFmtId="0" fontId="56" fillId="12" borderId="3" xfId="0" applyFont="1" applyFill="1" applyBorder="1" applyAlignment="1">
      <alignment horizontal="center" vertical="center" wrapText="1"/>
    </xf>
    <xf numFmtId="0" fontId="56" fillId="19" borderId="2" xfId="0" applyFont="1" applyFill="1" applyBorder="1" applyAlignment="1">
      <alignment horizontal="center" vertical="center" wrapText="1"/>
    </xf>
    <xf numFmtId="0" fontId="56" fillId="19" borderId="3" xfId="0" applyFont="1" applyFill="1" applyBorder="1" applyAlignment="1">
      <alignment horizontal="center" vertical="center" wrapText="1"/>
    </xf>
    <xf numFmtId="0" fontId="56" fillId="7" borderId="1" xfId="0" applyFont="1" applyFill="1" applyBorder="1" applyAlignment="1">
      <alignment horizontal="center" vertical="center" wrapText="1"/>
    </xf>
    <xf numFmtId="0" fontId="56" fillId="20" borderId="2" xfId="0" applyFont="1" applyFill="1" applyBorder="1" applyAlignment="1">
      <alignment horizontal="center" vertical="center" wrapText="1"/>
    </xf>
    <xf numFmtId="0" fontId="56" fillId="20" borderId="3"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6" fillId="14" borderId="2" xfId="0" applyFont="1" applyFill="1" applyBorder="1" applyAlignment="1">
      <alignment horizontal="center" vertical="center" wrapText="1"/>
    </xf>
    <xf numFmtId="0" fontId="56" fillId="14" borderId="3" xfId="0" applyFont="1" applyFill="1" applyBorder="1" applyAlignment="1">
      <alignment horizontal="center" vertical="center" wrapText="1"/>
    </xf>
    <xf numFmtId="0" fontId="56" fillId="16" borderId="8" xfId="0" applyFont="1" applyFill="1" applyBorder="1" applyAlignment="1">
      <alignment horizontal="center" vertical="center"/>
    </xf>
    <xf numFmtId="0" fontId="56" fillId="16" borderId="10" xfId="0" applyFont="1" applyFill="1" applyBorder="1" applyAlignment="1">
      <alignment horizontal="center" vertical="center"/>
    </xf>
    <xf numFmtId="0" fontId="56" fillId="16" borderId="2" xfId="0" applyFont="1" applyFill="1" applyBorder="1" applyAlignment="1">
      <alignment horizontal="center" vertical="center" wrapText="1"/>
    </xf>
    <xf numFmtId="0" fontId="56" fillId="16" borderId="3" xfId="0" applyFont="1" applyFill="1" applyBorder="1" applyAlignment="1">
      <alignment horizontal="center" vertical="center" wrapText="1"/>
    </xf>
    <xf numFmtId="0" fontId="56" fillId="19" borderId="1" xfId="0" applyFont="1" applyFill="1" applyBorder="1" applyAlignment="1">
      <alignment horizontal="center" vertical="center" wrapText="1"/>
    </xf>
    <xf numFmtId="0" fontId="56" fillId="25" borderId="1" xfId="0" applyFont="1" applyFill="1" applyBorder="1" applyAlignment="1">
      <alignment horizontal="center" vertical="center" wrapText="1"/>
    </xf>
    <xf numFmtId="0" fontId="56" fillId="19" borderId="4" xfId="0" applyFont="1" applyFill="1" applyBorder="1" applyAlignment="1">
      <alignment horizontal="center" vertical="center" wrapText="1"/>
    </xf>
    <xf numFmtId="0" fontId="56" fillId="19" borderId="5" xfId="0" applyFont="1" applyFill="1" applyBorder="1" applyAlignment="1">
      <alignment horizontal="center" vertical="center" wrapText="1"/>
    </xf>
    <xf numFmtId="0" fontId="56" fillId="19" borderId="6" xfId="0" applyFont="1" applyFill="1" applyBorder="1" applyAlignment="1">
      <alignment horizontal="center" vertical="center" wrapText="1"/>
    </xf>
    <xf numFmtId="0" fontId="56" fillId="18" borderId="4" xfId="0" applyFont="1" applyFill="1" applyBorder="1" applyAlignment="1">
      <alignment horizontal="center" vertical="center" wrapText="1"/>
    </xf>
    <xf numFmtId="0" fontId="56" fillId="18" borderId="5" xfId="0" applyFont="1" applyFill="1" applyBorder="1" applyAlignment="1">
      <alignment horizontal="center" vertical="center" wrapText="1"/>
    </xf>
    <xf numFmtId="0" fontId="56" fillId="18" borderId="6" xfId="0" applyFont="1" applyFill="1" applyBorder="1" applyAlignment="1">
      <alignment horizontal="center" vertical="center" wrapText="1"/>
    </xf>
    <xf numFmtId="0" fontId="56" fillId="14" borderId="8" xfId="0" applyFont="1" applyFill="1" applyBorder="1" applyAlignment="1">
      <alignment horizontal="center" vertical="center" wrapText="1"/>
    </xf>
    <xf numFmtId="0" fontId="56" fillId="14" borderId="9" xfId="0" applyFont="1" applyFill="1" applyBorder="1" applyAlignment="1">
      <alignment horizontal="center" vertical="center" wrapText="1"/>
    </xf>
    <xf numFmtId="0" fontId="56" fillId="14" borderId="10" xfId="0" applyFont="1" applyFill="1" applyBorder="1" applyAlignment="1">
      <alignment horizontal="center" vertical="center" wrapText="1"/>
    </xf>
    <xf numFmtId="0" fontId="56" fillId="17" borderId="2" xfId="0" applyFont="1" applyFill="1" applyBorder="1" applyAlignment="1">
      <alignment horizontal="center" vertical="center"/>
    </xf>
    <xf numFmtId="0" fontId="56" fillId="17" borderId="3" xfId="0" applyFont="1" applyFill="1" applyBorder="1" applyAlignment="1">
      <alignment horizontal="center" vertical="center"/>
    </xf>
    <xf numFmtId="0" fontId="56" fillId="0" borderId="0" xfId="0" applyFont="1" applyAlignment="1">
      <alignment horizontal="center" vertical="center" wrapText="1"/>
    </xf>
    <xf numFmtId="0" fontId="56" fillId="0" borderId="0" xfId="0" applyFont="1" applyAlignment="1" applyProtection="1">
      <alignment horizontal="right" vertical="center"/>
      <protection locked="0"/>
    </xf>
    <xf numFmtId="0" fontId="56" fillId="0" borderId="21" xfId="0" applyFont="1" applyBorder="1" applyAlignment="1" applyProtection="1">
      <alignment horizontal="right" vertical="center"/>
      <protection locked="0"/>
    </xf>
    <xf numFmtId="0" fontId="56" fillId="0" borderId="19" xfId="0" applyFont="1" applyBorder="1" applyAlignment="1">
      <alignment horizontal="right" vertical="center"/>
    </xf>
    <xf numFmtId="0" fontId="56" fillId="0" borderId="0" xfId="0" applyFont="1" applyAlignment="1">
      <alignment horizontal="right" vertical="center"/>
    </xf>
    <xf numFmtId="0" fontId="56" fillId="0" borderId="7" xfId="0" applyFont="1" applyBorder="1" applyAlignment="1">
      <alignment horizontal="left" vertical="center"/>
    </xf>
    <xf numFmtId="0" fontId="56" fillId="0" borderId="0" xfId="0" applyFont="1" applyAlignment="1">
      <alignment horizontal="right"/>
    </xf>
    <xf numFmtId="0" fontId="56" fillId="0" borderId="7" xfId="0" applyFont="1" applyBorder="1" applyAlignment="1">
      <alignment horizontal="left" vertical="center" wrapText="1"/>
    </xf>
    <xf numFmtId="0" fontId="55" fillId="0" borderId="4" xfId="0" applyFont="1" applyBorder="1" applyAlignment="1">
      <alignment horizontal="left"/>
    </xf>
    <xf numFmtId="0" fontId="55" fillId="0" borderId="5" xfId="0" applyFont="1" applyBorder="1" applyAlignment="1">
      <alignment horizontal="left"/>
    </xf>
    <xf numFmtId="0" fontId="55" fillId="0" borderId="6" xfId="0" applyFont="1" applyBorder="1" applyAlignment="1">
      <alignment horizontal="left"/>
    </xf>
    <xf numFmtId="0" fontId="56" fillId="0" borderId="4"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5" fillId="0" borderId="0" xfId="0" applyFont="1" applyAlignment="1">
      <alignment horizontal="center"/>
    </xf>
    <xf numFmtId="0" fontId="55" fillId="0" borderId="0" xfId="0" applyFont="1" applyAlignment="1">
      <alignment horizontal="justify" vertical="center"/>
    </xf>
    <xf numFmtId="0" fontId="70" fillId="5" borderId="1" xfId="0" applyFont="1" applyFill="1" applyBorder="1" applyAlignment="1" applyProtection="1">
      <alignment horizontal="center" vertical="center" wrapText="1"/>
      <protection locked="0"/>
    </xf>
    <xf numFmtId="0" fontId="55" fillId="0" borderId="0" xfId="0" applyFont="1" applyAlignment="1" applyProtection="1">
      <alignment horizontal="justify" vertical="center"/>
      <protection locked="0"/>
    </xf>
    <xf numFmtId="0" fontId="56" fillId="0" borderId="0" xfId="0" applyFont="1" applyAlignment="1">
      <alignment horizontal="right" vertical="center" wrapText="1"/>
    </xf>
    <xf numFmtId="0" fontId="56" fillId="21" borderId="1" xfId="0" applyFont="1" applyFill="1" applyBorder="1" applyAlignment="1">
      <alignment horizontal="center" vertical="center" wrapText="1"/>
    </xf>
    <xf numFmtId="0" fontId="56" fillId="21" borderId="2" xfId="0" applyFont="1" applyFill="1" applyBorder="1" applyAlignment="1">
      <alignment horizontal="center" vertical="center" wrapText="1"/>
    </xf>
    <xf numFmtId="0" fontId="56" fillId="21" borderId="66" xfId="0" applyFont="1" applyFill="1" applyBorder="1" applyAlignment="1">
      <alignment horizontal="center" vertical="center" wrapText="1"/>
    </xf>
    <xf numFmtId="0" fontId="56" fillId="21" borderId="3" xfId="0" applyFont="1" applyFill="1" applyBorder="1" applyAlignment="1">
      <alignment horizontal="center" vertical="center" wrapText="1"/>
    </xf>
    <xf numFmtId="0" fontId="56" fillId="9" borderId="1" xfId="0" applyFont="1" applyFill="1" applyBorder="1" applyAlignment="1">
      <alignment horizontal="center" vertical="center" wrapText="1"/>
    </xf>
    <xf numFmtId="0" fontId="56" fillId="18" borderId="1" xfId="0" applyFont="1" applyFill="1" applyBorder="1" applyAlignment="1">
      <alignment horizontal="center" vertical="center" wrapText="1"/>
    </xf>
    <xf numFmtId="0" fontId="70" fillId="0" borderId="2"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66" xfId="0" applyFont="1" applyBorder="1" applyAlignment="1">
      <alignment horizontal="center" vertical="center" wrapText="1"/>
    </xf>
    <xf numFmtId="0" fontId="70" fillId="0" borderId="1" xfId="0" applyFont="1" applyBorder="1" applyAlignment="1">
      <alignment horizontal="center" vertical="center" wrapText="1"/>
    </xf>
    <xf numFmtId="0" fontId="70" fillId="0" borderId="2" xfId="0" applyFont="1" applyBorder="1" applyAlignment="1" applyProtection="1">
      <alignment horizontal="center" vertical="center" wrapText="1"/>
      <protection locked="0"/>
    </xf>
    <xf numFmtId="0" fontId="70" fillId="0" borderId="66" xfId="0" applyFont="1" applyBorder="1" applyAlignment="1" applyProtection="1">
      <alignment horizontal="center" vertical="center" wrapText="1"/>
      <protection locked="0"/>
    </xf>
    <xf numFmtId="0" fontId="70" fillId="0" borderId="2" xfId="0" applyFont="1" applyBorder="1" applyAlignment="1">
      <alignment horizontal="center" vertical="center"/>
    </xf>
    <xf numFmtId="0" fontId="70" fillId="0" borderId="66" xfId="0" applyFont="1" applyBorder="1" applyAlignment="1">
      <alignment horizontal="center" vertical="center"/>
    </xf>
    <xf numFmtId="0" fontId="70" fillId="0" borderId="1" xfId="0" applyFont="1" applyBorder="1" applyAlignment="1" applyProtection="1">
      <alignment horizontal="center" vertical="center" wrapText="1"/>
      <protection locked="0"/>
    </xf>
    <xf numFmtId="1" fontId="56" fillId="0" borderId="0" xfId="0" applyNumberFormat="1" applyFont="1" applyAlignment="1">
      <alignment horizontal="center"/>
    </xf>
    <xf numFmtId="0" fontId="56" fillId="0" borderId="0" xfId="0" applyFont="1" applyAlignment="1">
      <alignment horizontal="center"/>
    </xf>
    <xf numFmtId="0" fontId="58" fillId="29" borderId="2" xfId="0" applyFont="1" applyFill="1" applyBorder="1" applyAlignment="1">
      <alignment horizontal="center" vertical="center" wrapText="1"/>
    </xf>
    <xf numFmtId="0" fontId="58" fillId="29" borderId="66" xfId="0" applyFont="1" applyFill="1" applyBorder="1" applyAlignment="1">
      <alignment horizontal="center" vertical="center" wrapText="1"/>
    </xf>
    <xf numFmtId="0" fontId="58" fillId="29" borderId="3" xfId="0" applyFont="1" applyFill="1" applyBorder="1" applyAlignment="1">
      <alignment horizontal="center" vertical="center" wrapText="1"/>
    </xf>
    <xf numFmtId="1" fontId="75" fillId="0" borderId="1" xfId="0" applyNumberFormat="1" applyFont="1" applyBorder="1" applyAlignment="1">
      <alignment horizontal="center"/>
    </xf>
    <xf numFmtId="0" fontId="58" fillId="25" borderId="1" xfId="0" applyFont="1" applyFill="1" applyBorder="1" applyAlignment="1">
      <alignment horizontal="center" vertical="center" wrapText="1"/>
    </xf>
    <xf numFmtId="0" fontId="75" fillId="3" borderId="1" xfId="0" applyFont="1" applyFill="1" applyBorder="1" applyAlignment="1">
      <alignment horizontal="center" vertical="center"/>
    </xf>
    <xf numFmtId="0" fontId="75" fillId="48" borderId="1" xfId="0" applyFont="1" applyFill="1" applyBorder="1" applyAlignment="1" applyProtection="1">
      <alignment horizontal="center" vertical="center" wrapText="1"/>
      <protection locked="0"/>
    </xf>
    <xf numFmtId="0" fontId="58" fillId="49" borderId="1" xfId="0" applyFont="1" applyFill="1" applyBorder="1" applyAlignment="1" applyProtection="1">
      <alignment horizontal="center" vertical="center" wrapText="1"/>
      <protection locked="0"/>
    </xf>
    <xf numFmtId="0" fontId="75" fillId="42" borderId="1" xfId="0" applyFont="1" applyFill="1" applyBorder="1" applyAlignment="1" applyProtection="1">
      <alignment horizontal="center" vertical="center" wrapText="1"/>
      <protection locked="0"/>
    </xf>
    <xf numFmtId="0" fontId="75" fillId="48" borderId="3" xfId="0" applyFont="1" applyFill="1" applyBorder="1" applyAlignment="1" applyProtection="1">
      <alignment horizontal="center" vertical="center" wrapText="1"/>
      <protection locked="0"/>
    </xf>
    <xf numFmtId="0" fontId="58" fillId="49" borderId="3" xfId="0" applyFont="1" applyFill="1" applyBorder="1" applyAlignment="1" applyProtection="1">
      <alignment horizontal="center" vertical="center" wrapText="1"/>
      <protection locked="0"/>
    </xf>
    <xf numFmtId="0" fontId="75" fillId="42" borderId="3" xfId="0" applyFont="1" applyFill="1" applyBorder="1" applyAlignment="1" applyProtection="1">
      <alignment horizontal="center" vertical="center" wrapText="1"/>
      <protection locked="0"/>
    </xf>
    <xf numFmtId="1" fontId="75" fillId="0" borderId="3" xfId="0" applyNumberFormat="1" applyFont="1" applyBorder="1" applyAlignment="1">
      <alignment horizontal="center"/>
    </xf>
    <xf numFmtId="0" fontId="75" fillId="0" borderId="3" xfId="0" applyFont="1" applyBorder="1" applyAlignment="1">
      <alignment horizontal="center"/>
    </xf>
    <xf numFmtId="0" fontId="75" fillId="3" borderId="2" xfId="0" applyFont="1" applyFill="1" applyBorder="1" applyAlignment="1">
      <alignment horizontal="center" vertical="center" wrapText="1"/>
    </xf>
    <xf numFmtId="0" fontId="75" fillId="3" borderId="3"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75" fillId="3" borderId="73" xfId="0" applyFont="1" applyFill="1" applyBorder="1" applyAlignment="1">
      <alignment horizontal="center" vertical="center" wrapText="1"/>
    </xf>
    <xf numFmtId="0" fontId="56" fillId="20" borderId="4" xfId="0" applyFont="1" applyFill="1" applyBorder="1" applyAlignment="1">
      <alignment horizontal="center" vertical="center" wrapText="1"/>
    </xf>
    <xf numFmtId="0" fontId="56" fillId="20" borderId="5" xfId="0" applyFont="1" applyFill="1" applyBorder="1" applyAlignment="1">
      <alignment horizontal="center" vertical="center" wrapText="1"/>
    </xf>
    <xf numFmtId="0" fontId="56" fillId="20" borderId="6" xfId="0" applyFont="1" applyFill="1" applyBorder="1" applyAlignment="1">
      <alignment horizontal="center" vertical="center" wrapText="1"/>
    </xf>
    <xf numFmtId="0" fontId="57" fillId="25" borderId="4" xfId="0" applyFont="1" applyFill="1" applyBorder="1" applyAlignment="1">
      <alignment horizontal="center" vertical="center" wrapText="1"/>
    </xf>
    <xf numFmtId="0" fontId="57" fillId="25" borderId="5" xfId="0" applyFont="1" applyFill="1" applyBorder="1" applyAlignment="1">
      <alignment horizontal="center" vertical="center" wrapText="1"/>
    </xf>
    <xf numFmtId="0" fontId="57" fillId="25" borderId="6" xfId="0" applyFont="1" applyFill="1" applyBorder="1" applyAlignment="1">
      <alignment horizontal="center" vertical="center" wrapText="1"/>
    </xf>
    <xf numFmtId="0" fontId="56" fillId="46" borderId="4" xfId="0" applyFont="1" applyFill="1" applyBorder="1" applyAlignment="1">
      <alignment horizontal="center" vertical="center" wrapText="1"/>
    </xf>
    <xf numFmtId="0" fontId="56" fillId="46" borderId="5" xfId="0" applyFont="1" applyFill="1" applyBorder="1" applyAlignment="1">
      <alignment horizontal="center" vertical="center" wrapText="1"/>
    </xf>
    <xf numFmtId="0" fontId="56" fillId="46" borderId="6" xfId="0" applyFont="1" applyFill="1" applyBorder="1" applyAlignment="1">
      <alignment horizontal="center" vertical="center" wrapText="1"/>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75" fillId="0" borderId="6" xfId="0" applyFont="1" applyBorder="1" applyAlignment="1">
      <alignment horizontal="center" vertical="center"/>
    </xf>
    <xf numFmtId="1" fontId="56" fillId="0" borderId="1" xfId="0" applyNumberFormat="1" applyFont="1" applyBorder="1" applyAlignment="1">
      <alignment horizontal="center"/>
    </xf>
    <xf numFmtId="0" fontId="56" fillId="0" borderId="1" xfId="0" applyFont="1" applyBorder="1" applyAlignment="1">
      <alignment horizontal="center"/>
    </xf>
    <xf numFmtId="0" fontId="56" fillId="0" borderId="7" xfId="0" applyFont="1" applyBorder="1" applyAlignment="1">
      <alignment horizontal="center"/>
    </xf>
    <xf numFmtId="0" fontId="56" fillId="0" borderId="1" xfId="0" applyFont="1" applyBorder="1" applyAlignment="1" applyProtection="1">
      <alignment vertical="center" wrapText="1"/>
      <protection locked="0"/>
    </xf>
    <xf numFmtId="0" fontId="50" fillId="11" borderId="1" xfId="0" applyFont="1" applyFill="1" applyBorder="1" applyAlignment="1">
      <alignment horizontal="center" vertical="center" wrapText="1"/>
    </xf>
    <xf numFmtId="0" fontId="50" fillId="0" borderId="0" xfId="0" applyFont="1" applyAlignment="1">
      <alignment horizontal="center"/>
    </xf>
    <xf numFmtId="0" fontId="50" fillId="15" borderId="1" xfId="0" applyFont="1" applyFill="1" applyBorder="1" applyAlignment="1">
      <alignment horizontal="center" vertical="center" wrapText="1"/>
    </xf>
    <xf numFmtId="0" fontId="50" fillId="22" borderId="17" xfId="0" applyFont="1" applyFill="1" applyBorder="1" applyAlignment="1">
      <alignment horizontal="center" vertical="center" wrapText="1"/>
    </xf>
    <xf numFmtId="0" fontId="66" fillId="22" borderId="17" xfId="0" applyFont="1" applyFill="1" applyBorder="1" applyAlignment="1">
      <alignment horizontal="center" vertical="center" wrapText="1"/>
    </xf>
    <xf numFmtId="9" fontId="49" fillId="15" borderId="1" xfId="0" applyNumberFormat="1" applyFont="1" applyFill="1" applyBorder="1" applyAlignment="1">
      <alignment horizontal="center" vertical="center" wrapText="1"/>
    </xf>
    <xf numFmtId="0" fontId="50" fillId="15" borderId="8" xfId="0" applyFont="1" applyFill="1" applyBorder="1" applyAlignment="1">
      <alignment horizontal="center" vertical="center" wrapText="1"/>
    </xf>
    <xf numFmtId="0" fontId="50" fillId="15" borderId="9" xfId="0" applyFont="1" applyFill="1" applyBorder="1" applyAlignment="1">
      <alignment horizontal="center" vertical="center" wrapText="1"/>
    </xf>
    <xf numFmtId="0" fontId="50" fillId="15" borderId="10" xfId="0" applyFont="1" applyFill="1" applyBorder="1" applyAlignment="1">
      <alignment horizontal="center" vertical="center" wrapText="1"/>
    </xf>
    <xf numFmtId="0" fontId="50" fillId="15" borderId="73" xfId="0" applyFont="1" applyFill="1" applyBorder="1" applyAlignment="1">
      <alignment horizontal="center" vertical="center" wrapText="1"/>
    </xf>
    <xf numFmtId="0" fontId="50" fillId="15" borderId="7" xfId="0" applyFont="1" applyFill="1" applyBorder="1" applyAlignment="1">
      <alignment horizontal="center" vertical="center" wrapText="1"/>
    </xf>
    <xf numFmtId="0" fontId="50" fillId="15" borderId="74" xfId="0" applyFont="1" applyFill="1" applyBorder="1" applyAlignment="1">
      <alignment horizontal="center" vertical="center" wrapText="1"/>
    </xf>
    <xf numFmtId="0" fontId="67" fillId="4" borderId="17" xfId="0" applyFont="1" applyFill="1" applyBorder="1" applyAlignment="1">
      <alignment horizontal="center" vertical="center" wrapText="1"/>
    </xf>
    <xf numFmtId="0" fontId="68" fillId="4" borderId="17" xfId="0" applyFont="1" applyFill="1" applyBorder="1" applyAlignment="1">
      <alignment horizontal="center" vertical="center" wrapText="1"/>
    </xf>
    <xf numFmtId="0" fontId="49" fillId="4" borderId="17" xfId="0" applyFont="1" applyFill="1" applyBorder="1" applyAlignment="1">
      <alignment horizontal="center" vertical="center" wrapText="1"/>
    </xf>
    <xf numFmtId="0" fontId="7" fillId="15" borderId="34"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7" fillId="15" borderId="35" xfId="0" applyFont="1" applyFill="1" applyBorder="1" applyAlignment="1">
      <alignment horizontal="center" vertical="center" wrapText="1"/>
    </xf>
    <xf numFmtId="0" fontId="7" fillId="15" borderId="36" xfId="0" applyFont="1" applyFill="1" applyBorder="1" applyAlignment="1">
      <alignment horizontal="center" vertical="center" wrapText="1"/>
    </xf>
    <xf numFmtId="0" fontId="7" fillId="15" borderId="44" xfId="0" applyFont="1" applyFill="1" applyBorder="1" applyAlignment="1">
      <alignment horizontal="center" vertical="center" wrapText="1"/>
    </xf>
    <xf numFmtId="0" fontId="7" fillId="15" borderId="37"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7" fillId="15" borderId="56" xfId="0" applyFont="1" applyFill="1" applyBorder="1" applyAlignment="1">
      <alignment horizontal="center" vertical="center" wrapText="1"/>
    </xf>
    <xf numFmtId="0" fontId="7" fillId="15" borderId="0" xfId="0" applyFont="1" applyFill="1" applyAlignment="1">
      <alignment horizontal="center" vertical="center" wrapText="1"/>
    </xf>
    <xf numFmtId="0" fontId="7" fillId="15" borderId="42" xfId="0" applyFont="1" applyFill="1" applyBorder="1" applyAlignment="1">
      <alignment horizontal="center" vertical="center" wrapText="1"/>
    </xf>
    <xf numFmtId="0" fontId="7" fillId="15" borderId="46" xfId="0" applyFont="1" applyFill="1" applyBorder="1" applyAlignment="1">
      <alignment horizontal="center" vertical="center" wrapText="1"/>
    </xf>
    <xf numFmtId="0" fontId="7" fillId="15" borderId="43" xfId="0" applyFont="1" applyFill="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xf>
    <xf numFmtId="0" fontId="6" fillId="0" borderId="0" xfId="0" applyFont="1" applyAlignment="1">
      <alignment horizontal="left"/>
    </xf>
    <xf numFmtId="0" fontId="7" fillId="11" borderId="4"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5" borderId="25" xfId="0" applyFont="1" applyFill="1" applyBorder="1" applyAlignment="1">
      <alignment horizontal="center" vertical="center" wrapText="1"/>
    </xf>
    <xf numFmtId="0" fontId="7" fillId="15" borderId="26" xfId="0" applyFont="1" applyFill="1" applyBorder="1" applyAlignment="1">
      <alignment horizontal="center" vertical="center" wrapText="1"/>
    </xf>
    <xf numFmtId="0" fontId="7" fillId="15" borderId="32" xfId="0" applyFont="1" applyFill="1" applyBorder="1" applyAlignment="1">
      <alignment horizontal="center" vertical="center" wrapText="1"/>
    </xf>
    <xf numFmtId="0" fontId="7" fillId="15" borderId="27" xfId="0" applyFont="1" applyFill="1" applyBorder="1" applyAlignment="1">
      <alignment horizontal="center" vertical="center" wrapText="1"/>
    </xf>
    <xf numFmtId="0" fontId="7" fillId="15" borderId="28" xfId="0" applyFont="1" applyFill="1" applyBorder="1" applyAlignment="1">
      <alignment horizontal="center" vertical="center" wrapText="1"/>
    </xf>
    <xf numFmtId="0" fontId="7" fillId="15" borderId="33" xfId="0" applyFont="1" applyFill="1" applyBorder="1" applyAlignment="1">
      <alignment horizontal="center" vertical="center" wrapText="1"/>
    </xf>
    <xf numFmtId="0" fontId="7" fillId="15" borderId="29"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14" fillId="0" borderId="0" xfId="0" applyFont="1" applyAlignment="1">
      <alignment horizontal="center"/>
    </xf>
    <xf numFmtId="0" fontId="11" fillId="10"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2" borderId="11" xfId="0" applyFont="1" applyFill="1" applyBorder="1" applyAlignment="1">
      <alignment horizontal="center" vertical="center" wrapText="1"/>
    </xf>
    <xf numFmtId="0" fontId="9" fillId="22"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11" fillId="13"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8" fillId="26" borderId="19" xfId="0" applyFont="1" applyFill="1" applyBorder="1" applyAlignment="1">
      <alignment horizontal="left" vertical="center" wrapText="1"/>
    </xf>
    <xf numFmtId="0" fontId="8" fillId="26" borderId="21"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7" fillId="13" borderId="17" xfId="0" applyFont="1" applyFill="1" applyBorder="1" applyAlignment="1">
      <alignment horizontal="center" vertical="center" wrapText="1"/>
    </xf>
    <xf numFmtId="0" fontId="25" fillId="0" borderId="17" xfId="0" applyFont="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8" fillId="26" borderId="22" xfId="0" applyFont="1" applyFill="1" applyBorder="1" applyAlignment="1">
      <alignment horizontal="left" vertical="center" wrapText="1"/>
    </xf>
    <xf numFmtId="0" fontId="8" fillId="26" borderId="24"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3" fillId="0" borderId="1" xfId="0" applyFont="1" applyBorder="1" applyAlignment="1">
      <alignment horizontal="center" vertical="center" wrapText="1"/>
    </xf>
    <xf numFmtId="0" fontId="13" fillId="0" borderId="62" xfId="0" applyFont="1" applyBorder="1" applyAlignment="1">
      <alignment horizontal="center" vertical="center" wrapText="1"/>
    </xf>
    <xf numFmtId="0" fontId="7" fillId="13" borderId="17" xfId="0" applyFont="1" applyFill="1" applyBorder="1" applyAlignment="1">
      <alignment horizontal="center" vertical="center" wrapText="1"/>
    </xf>
    <xf numFmtId="0" fontId="7" fillId="0" borderId="0" xfId="0" applyFont="1" applyAlignment="1">
      <alignment horizont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7" fillId="13" borderId="59" xfId="0" applyFont="1" applyFill="1" applyBorder="1" applyAlignment="1">
      <alignment horizontal="center" vertical="center" wrapText="1"/>
    </xf>
    <xf numFmtId="0" fontId="7" fillId="13" borderId="60"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64"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3" fillId="0" borderId="59" xfId="0" applyFont="1" applyBorder="1" applyAlignment="1">
      <alignment horizontal="left" vertical="center" wrapText="1"/>
    </xf>
    <xf numFmtId="0" fontId="7" fillId="13" borderId="14"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31" fillId="0" borderId="23" xfId="0" applyFont="1" applyBorder="1" applyAlignment="1">
      <alignment vertical="center" wrapText="1"/>
    </xf>
    <xf numFmtId="0" fontId="31" fillId="0" borderId="57" xfId="0" applyFont="1" applyBorder="1" applyAlignment="1">
      <alignment vertical="center" wrapText="1"/>
    </xf>
    <xf numFmtId="0" fontId="31"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1" fillId="0" borderId="14" xfId="0" applyFont="1" applyBorder="1" applyAlignment="1">
      <alignment horizontal="left" vertical="center" wrapText="1" indent="2"/>
    </xf>
    <xf numFmtId="0" fontId="11"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1" fillId="0" borderId="15" xfId="0" applyFont="1" applyBorder="1" applyAlignment="1">
      <alignment horizontal="left" vertical="center" wrapText="1" indent="2"/>
    </xf>
    <xf numFmtId="0" fontId="7" fillId="15" borderId="45" xfId="0" applyFont="1" applyFill="1" applyBorder="1" applyAlignment="1">
      <alignment horizontal="center" vertical="center" wrapText="1"/>
    </xf>
    <xf numFmtId="0" fontId="7" fillId="15" borderId="39" xfId="0" applyFont="1" applyFill="1" applyBorder="1" applyAlignment="1">
      <alignment horizontal="center" vertical="center" wrapText="1"/>
    </xf>
    <xf numFmtId="0" fontId="7" fillId="15" borderId="40"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12" fillId="22" borderId="17"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3" fillId="27" borderId="0" xfId="0" applyFont="1" applyFill="1" applyAlignment="1">
      <alignment vertical="center" wrapText="1"/>
    </xf>
    <xf numFmtId="0" fontId="6" fillId="0" borderId="62" xfId="0" applyFont="1" applyBorder="1" applyAlignment="1">
      <alignment horizontal="center" vertical="center" wrapText="1"/>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6" fillId="1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4" fillId="0" borderId="61" xfId="0" applyFont="1" applyBorder="1" applyAlignment="1">
      <alignment horizontal="center" vertical="center"/>
    </xf>
    <xf numFmtId="0" fontId="38" fillId="0" borderId="2"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3" xfId="0" applyFont="1" applyBorder="1" applyAlignment="1">
      <alignment horizontal="center" vertical="center" wrapText="1"/>
    </xf>
    <xf numFmtId="0" fontId="36" fillId="0" borderId="57" xfId="0" applyFont="1" applyBorder="1" applyAlignment="1">
      <alignment horizontal="center"/>
    </xf>
    <xf numFmtId="0" fontId="14" fillId="0" borderId="58" xfId="0" applyFont="1" applyBorder="1" applyAlignment="1">
      <alignment horizontal="center" vertical="center"/>
    </xf>
    <xf numFmtId="0" fontId="38" fillId="0" borderId="59" xfId="0" applyFont="1" applyBorder="1" applyAlignment="1">
      <alignment horizontal="center" vertical="center" wrapText="1"/>
    </xf>
    <xf numFmtId="0" fontId="6" fillId="0" borderId="59" xfId="0" applyFont="1" applyBorder="1" applyAlignment="1">
      <alignment horizontal="center" vertical="center" wrapText="1"/>
    </xf>
    <xf numFmtId="0" fontId="6" fillId="19" borderId="59" xfId="0" applyFont="1" applyFill="1" applyBorder="1" applyAlignment="1">
      <alignment horizontal="center" vertical="center" wrapText="1"/>
    </xf>
    <xf numFmtId="0" fontId="6" fillId="19" borderId="1" xfId="0" applyFont="1" applyFill="1" applyBorder="1" applyAlignment="1">
      <alignment horizontal="justify" vertical="center" wrapText="1"/>
    </xf>
    <xf numFmtId="0" fontId="36" fillId="0" borderId="58" xfId="0" applyFont="1" applyBorder="1" applyAlignment="1">
      <alignment horizontal="center"/>
    </xf>
    <xf numFmtId="0" fontId="36" fillId="0" borderId="59" xfId="0" applyFont="1" applyBorder="1" applyAlignment="1">
      <alignment horizontal="center"/>
    </xf>
    <xf numFmtId="0" fontId="36" fillId="0" borderId="60" xfId="0" applyFont="1" applyBorder="1" applyAlignment="1">
      <alignment horizontal="center"/>
    </xf>
    <xf numFmtId="0" fontId="58" fillId="25" borderId="1" xfId="0" applyFont="1" applyFill="1" applyBorder="1" applyAlignment="1">
      <alignment horizontal="center" vertical="top" wrapText="1"/>
    </xf>
    <xf numFmtId="0" fontId="58" fillId="25" borderId="1" xfId="0" applyFont="1" applyFill="1" applyBorder="1" applyAlignment="1">
      <alignment horizontal="center" vertical="top" wrapText="1"/>
    </xf>
  </cellXfs>
  <cellStyles count="5">
    <cellStyle name="Hipervínculo" xfId="3" builtinId="8"/>
    <cellStyle name="Millares" xfId="4" builtinId="3"/>
    <cellStyle name="Normal" xfId="0" builtinId="0"/>
    <cellStyle name="Normal 2" xfId="1" xr:uid="{00000000-0005-0000-0000-000002000000}"/>
    <cellStyle name="Porcentaje" xfId="2" builtinId="5"/>
  </cellStyles>
  <dxfs count="2287">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theme="1"/>
      </font>
      <fill>
        <patternFill>
          <bgColor rgb="FFFFFF99"/>
        </patternFill>
      </fill>
    </dxf>
    <dxf>
      <font>
        <color rgb="FF9C0006"/>
      </font>
      <fill>
        <patternFill>
          <bgColor rgb="FFFFC7CE"/>
        </patternFill>
      </fill>
    </dxf>
    <dxf>
      <fill>
        <patternFill>
          <bgColor rgb="FFFFC000"/>
        </patternFill>
      </fill>
    </dxf>
    <dxf>
      <fill>
        <patternFill>
          <bgColor theme="1"/>
        </patternFill>
      </fill>
    </dxf>
    <dxf>
      <fill>
        <patternFill>
          <bgColor rgb="FF92D050"/>
        </patternFill>
      </fill>
    </dxf>
    <dxf>
      <fill>
        <patternFill>
          <bgColor rgb="FFFFC000"/>
        </patternFill>
      </fill>
    </dxf>
    <dxf>
      <fill>
        <patternFill>
          <bgColor rgb="FFFFC000"/>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theme="1"/>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FFCC"/>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theme="1"/>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ont>
        <color theme="1"/>
      </font>
      <fill>
        <patternFill>
          <bgColor rgb="FFFFC000"/>
        </patternFill>
      </fill>
    </dxf>
    <dxf>
      <fill>
        <patternFill>
          <bgColor rgb="FFFFC000"/>
        </patternFill>
      </fill>
    </dxf>
    <dxf>
      <font>
        <color theme="1"/>
      </font>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92D050"/>
        </patternFill>
      </fill>
    </dxf>
    <dxf>
      <font>
        <color rgb="FF9C0006"/>
      </font>
      <fill>
        <patternFill>
          <bgColor rgb="FFFFC7CE"/>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00B050"/>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ill>
        <patternFill>
          <bgColor rgb="FFFFFFCC"/>
        </patternFill>
      </fill>
    </dxf>
    <dxf>
      <fill>
        <patternFill>
          <bgColor rgb="FFFFC000"/>
        </patternFill>
      </fill>
    </dxf>
    <dxf>
      <fill>
        <patternFill>
          <bgColor rgb="FFFFFF99"/>
        </patternFill>
      </fill>
    </dxf>
    <dxf>
      <fill>
        <patternFill>
          <bgColor rgb="FFFF0000"/>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92D05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ont>
        <color theme="1"/>
      </font>
      <fill>
        <patternFill>
          <bgColor rgb="FFFFFF99"/>
        </patternFill>
      </fill>
    </dxf>
    <dxf>
      <fill>
        <patternFill>
          <bgColor rgb="FFFFC000"/>
        </patternFill>
      </fill>
    </dxf>
    <dxf>
      <fill>
        <patternFill>
          <bgColor theme="1"/>
        </patternFill>
      </fill>
    </dxf>
    <dxf>
      <fill>
        <patternFill>
          <bgColor rgb="FF92D05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92D050"/>
        </patternFill>
      </fill>
    </dxf>
    <dxf>
      <font>
        <color theme="1"/>
      </font>
      <fill>
        <patternFill>
          <bgColor rgb="FFFFFF99"/>
        </patternFill>
      </fill>
    </dxf>
    <dxf>
      <fill>
        <patternFill>
          <bgColor rgb="FFFFFFCC"/>
        </patternFill>
      </fill>
    </dxf>
    <dxf>
      <fill>
        <patternFill>
          <bgColor rgb="FFFF0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0000"/>
        </patternFill>
      </fill>
    </dxf>
    <dxf>
      <font>
        <color auto="1"/>
      </font>
      <fill>
        <patternFill>
          <bgColor rgb="FFFF0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CC"/>
        </patternFill>
      </fill>
    </dxf>
    <dxf>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ont>
        <color theme="1"/>
      </font>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FFCC"/>
        </patternFill>
      </fill>
    </dxf>
    <dxf>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00B05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theme="1"/>
      </font>
      <fill>
        <patternFill>
          <bgColor rgb="FFFFC000"/>
        </patternFill>
      </fill>
    </dxf>
    <dxf>
      <font>
        <color theme="1"/>
      </font>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00B050"/>
        </patternFill>
      </fill>
    </dxf>
    <dxf>
      <fill>
        <patternFill>
          <bgColor rgb="FFFFFFCC"/>
        </patternFill>
      </fill>
    </dxf>
    <dxf>
      <fill>
        <patternFill>
          <bgColor rgb="FFFFC000"/>
        </patternFill>
      </fill>
    </dxf>
    <dxf>
      <font>
        <color rgb="FF9C0006"/>
      </font>
      <fill>
        <patternFill>
          <bgColor rgb="FFFFC7CE"/>
        </patternFill>
      </fill>
    </dxf>
    <dxf>
      <fill>
        <patternFill>
          <bgColor rgb="FFFFFFCC"/>
        </patternFill>
      </fill>
    </dxf>
    <dxf>
      <fill>
        <patternFill>
          <bgColor rgb="FFFFC000"/>
        </patternFill>
      </fill>
    </dxf>
    <dxf>
      <fill>
        <patternFill>
          <bgColor rgb="FF92D05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00B050"/>
        </patternFill>
      </fill>
    </dxf>
    <dxf>
      <fill>
        <patternFill>
          <bgColor rgb="FF92D050"/>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theme="1"/>
      </font>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CC"/>
        </patternFill>
      </fill>
    </dxf>
    <dxf>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0000"/>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ont>
        <color auto="1"/>
      </font>
      <fill>
        <patternFill>
          <bgColor rgb="FFFF0000"/>
        </patternFill>
      </fill>
    </dxf>
    <dxf>
      <fill>
        <patternFill>
          <bgColor rgb="FFFFFF99"/>
        </patternFill>
      </fill>
    </dxf>
    <dxf>
      <fill>
        <patternFill>
          <bgColor rgb="FFFF0000"/>
        </patternFill>
      </fill>
    </dxf>
    <dxf>
      <fill>
        <patternFill>
          <bgColor rgb="FFFFFFCC"/>
        </patternFill>
      </fill>
    </dxf>
    <dxf>
      <font>
        <color rgb="FF9C0006"/>
      </font>
      <fill>
        <patternFill>
          <bgColor rgb="FFFFC7CE"/>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theme="1"/>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ont>
        <color rgb="FF9C0006"/>
      </font>
      <fill>
        <patternFill>
          <bgColor rgb="FFFFC7CE"/>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CC"/>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92D050"/>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theme="1"/>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ont>
        <color theme="1"/>
      </font>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FF99"/>
        </patternFill>
      </fill>
    </dxf>
    <dxf>
      <fill>
        <patternFill>
          <bgColor rgb="FFFFFFCC"/>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CC"/>
        </patternFill>
      </fill>
    </dxf>
    <dxf>
      <fill>
        <patternFill>
          <bgColor rgb="FFFFFF99"/>
        </patternFill>
      </fill>
    </dxf>
    <dxf>
      <fill>
        <patternFill>
          <bgColor theme="1"/>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0000"/>
        </patternFill>
      </fill>
    </dxf>
    <dxf>
      <fill>
        <patternFill>
          <bgColor rgb="FF92D05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theme="1"/>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ont>
        <color theme="1"/>
      </font>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FF99"/>
        </patternFill>
      </fill>
    </dxf>
    <dxf>
      <fill>
        <patternFill>
          <bgColor rgb="FFFFFFCC"/>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CC"/>
        </patternFill>
      </fill>
    </dxf>
    <dxf>
      <fill>
        <patternFill>
          <bgColor rgb="FFFFFF99"/>
        </patternFill>
      </fill>
    </dxf>
    <dxf>
      <fill>
        <patternFill>
          <bgColor theme="1"/>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0000"/>
        </patternFill>
      </fill>
    </dxf>
    <dxf>
      <fill>
        <patternFill>
          <bgColor rgb="FF92D05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s>
  <tableStyles count="0" defaultTableStyle="TableStyleMedium2" defaultPivotStyle="PivotStyleLight16"/>
  <colors>
    <mruColors>
      <color rgb="FF66FF66"/>
      <color rgb="FFFF9966"/>
      <color rgb="FFAEA472"/>
      <color rgb="FF000000"/>
      <color rgb="FF00FF99"/>
      <color rgb="FF33CC33"/>
      <color rgb="FFCC99FF"/>
      <color rgb="FFFFFFCC"/>
      <color rgb="FFFF99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92663</xdr:colOff>
          <xdr:row>34</xdr:row>
          <xdr:rowOff>55562</xdr:rowOff>
        </xdr:from>
        <xdr:to>
          <xdr:col>8</xdr:col>
          <xdr:colOff>2443164</xdr:colOff>
          <xdr:row>158</xdr:row>
          <xdr:rowOff>31750</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B$2:$J$33" spid="_x0000_s14537"/>
                </a:ext>
              </a:extLst>
            </xdr:cNvPicPr>
          </xdr:nvPicPr>
          <xdr:blipFill>
            <a:blip xmlns:r="http://schemas.openxmlformats.org/officeDocument/2006/relationships" r:embed="rId1"/>
            <a:srcRect/>
            <a:stretch>
              <a:fillRect/>
            </a:stretch>
          </xdr:blipFill>
          <xdr:spPr bwMode="auto">
            <a:xfrm>
              <a:off x="2561226" y="29106812"/>
              <a:ext cx="14550438" cy="2162968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215900</xdr:colOff>
          <xdr:row>24</xdr:row>
          <xdr:rowOff>68868</xdr:rowOff>
        </xdr:from>
        <xdr:to>
          <xdr:col>6</xdr:col>
          <xdr:colOff>1016000</xdr:colOff>
          <xdr:row>78</xdr:row>
          <xdr:rowOff>69849</xdr:rowOff>
        </xdr:to>
        <xdr:pic>
          <xdr:nvPicPr>
            <xdr:cNvPr id="3" name="Imagen 2">
              <a:extLst>
                <a:ext uri="{FF2B5EF4-FFF2-40B4-BE49-F238E27FC236}">
                  <a16:creationId xmlns:a16="http://schemas.microsoft.com/office/drawing/2014/main" id="{00000000-0008-0000-0A00-000003000000}"/>
                </a:ext>
              </a:extLst>
            </xdr:cNvPr>
            <xdr:cNvPicPr>
              <a:picLocks noChangeAspect="1" noChangeArrowheads="1"/>
              <a:extLst>
                <a:ext uri="{84589F7E-364E-4C9E-8A38-B11213B215E9}">
                  <a14:cameraTool cellRange="$B$2:$G$23" spid="_x0000_s26064"/>
                </a:ext>
              </a:extLst>
            </xdr:cNvPicPr>
          </xdr:nvPicPr>
          <xdr:blipFill>
            <a:blip xmlns:r="http://schemas.openxmlformats.org/officeDocument/2006/relationships" r:embed="rId1"/>
            <a:srcRect/>
            <a:stretch>
              <a:fillRect/>
            </a:stretch>
          </xdr:blipFill>
          <xdr:spPr bwMode="auto">
            <a:xfrm>
              <a:off x="2679700" y="13505468"/>
              <a:ext cx="9893300" cy="96021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215900</xdr:colOff>
          <xdr:row>24</xdr:row>
          <xdr:rowOff>68868</xdr:rowOff>
        </xdr:from>
        <xdr:to>
          <xdr:col>8</xdr:col>
          <xdr:colOff>1758043</xdr:colOff>
          <xdr:row>98</xdr:row>
          <xdr:rowOff>168654</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a:extLst>
                <a:ext uri="{84589F7E-364E-4C9E-8A38-B11213B215E9}">
                  <a14:cameraTool cellRange="$B$2:$G$23" spid="_x0000_s47377"/>
                </a:ext>
              </a:extLst>
            </xdr:cNvPicPr>
          </xdr:nvPicPr>
          <xdr:blipFill>
            <a:blip xmlns:r="http://schemas.openxmlformats.org/officeDocument/2006/relationships" r:embed="rId1"/>
            <a:srcRect/>
            <a:stretch>
              <a:fillRect/>
            </a:stretch>
          </xdr:blipFill>
          <xdr:spPr bwMode="auto">
            <a:xfrm>
              <a:off x="2674257" y="14057011"/>
              <a:ext cx="12400643" cy="13525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mincitco-my.sharepoint.com/personal/mrchacon_mincit_gov_co/:f:/g/personal/mrchacon_mincit_gov_co/EjoqtPPzSzJGinbE9U0Psu8B6xLPAFPiGaTQU7d_160QRg?e=IUEzfW" TargetMode="External"/><Relationship Id="rId18" Type="http://schemas.openxmlformats.org/officeDocument/2006/relationships/hyperlink" Target="https://mincitco-my.sharepoint.com/personal/mrchacon_mincit_gov_co/:f:/g/personal/mrchacon_mincit_gov_co/EjoqtPPzSzJGinbE9U0Psu8B6xLPAFPiGaTQU7d_160QRg?e=IUEzfW" TargetMode="External"/><Relationship Id="rId26" Type="http://schemas.openxmlformats.org/officeDocument/2006/relationships/hyperlink" Target="https://mincitco-my.sharepoint.com/personal/mrchacon_mincit_gov_co/:f:/g/personal/mrchacon_mincit_gov_co/EoUB7LdDOL1AvRivi9tTWhIBTJzUrM_ViLd6E0LnN0r2Ug?e=nIHAh4" TargetMode="External"/><Relationship Id="rId39" Type="http://schemas.openxmlformats.org/officeDocument/2006/relationships/printerSettings" Target="../printerSettings/printerSettings1.bin"/><Relationship Id="rId21" Type="http://schemas.openxmlformats.org/officeDocument/2006/relationships/hyperlink" Target="https://mincitco-my.sharepoint.com/personal/mrchacon_mincit_gov_co/:f:/g/personal/mrchacon_mincit_gov_co/Ejb0U2cRL5dFiw-otrwc5zMBKG3NbEDZgmhdvZMd8Al9IQ?e=YU8aoS" TargetMode="External"/><Relationship Id="rId34" Type="http://schemas.openxmlformats.org/officeDocument/2006/relationships/hyperlink" Target="https://mincitco-my.sharepoint.com/personal/mrchacon_mincit_gov_co/:f:/g/personal/mrchacon_mincit_gov_co/EjoqtPPzSzJGinbE9U0Psu8B6xLPAFPiGaTQU7d_160QRg?e=IUEzfW" TargetMode="External"/><Relationship Id="rId42" Type="http://schemas.openxmlformats.org/officeDocument/2006/relationships/comments" Target="../comments1.xml"/><Relationship Id="rId7" Type="http://schemas.openxmlformats.org/officeDocument/2006/relationships/hyperlink" Target="https://mincitco-my.sharepoint.com/personal/mrchacon_mincit_gov_co/:f:/g/personal/mrchacon_mincit_gov_co/Ejb0U2cRL5dFiw-otrwc5zMBKG3NbEDZgmhdvZMd8Al9IQ?e=YU8aoS" TargetMode="External"/><Relationship Id="rId2" Type="http://schemas.openxmlformats.org/officeDocument/2006/relationships/hyperlink" Target="https://mincitco-my.sharepoint.com/personal/mrchacon_mincit_gov_co/:f:/g/personal/mrchacon_mincit_gov_co/Ejb0U2cRL5dFiw-otrwc5zMBKG3NbEDZgmhdvZMd8Al9IQ?e=YU8aoS" TargetMode="External"/><Relationship Id="rId16" Type="http://schemas.openxmlformats.org/officeDocument/2006/relationships/hyperlink" Target="https://mincitco-my.sharepoint.com/personal/mrchacon_mincit_gov_co/:f:/g/personal/mrchacon_mincit_gov_co/EjoqtPPzSzJGinbE9U0Psu8B6xLPAFPiGaTQU7d_160QRg?e=IUEzfW" TargetMode="External"/><Relationship Id="rId20" Type="http://schemas.openxmlformats.org/officeDocument/2006/relationships/hyperlink" Target="https://mincitco-my.sharepoint.com/personal/mrchacon_mincit_gov_co/:f:/g/personal/mrchacon_mincit_gov_co/EjoqtPPzSzJGinbE9U0Psu8B6xLPAFPiGaTQU7d_160QRg?e=IUEzfW" TargetMode="External"/><Relationship Id="rId29" Type="http://schemas.openxmlformats.org/officeDocument/2006/relationships/hyperlink" Target="https://www.datos.gov.co/Comercio-Industria-y-Turismo/MinCIT-Informaci-n-Clasificada-y-Reservada/7naf-gj5q" TargetMode="External"/><Relationship Id="rId41" Type="http://schemas.openxmlformats.org/officeDocument/2006/relationships/vmlDrawing" Target="../drawings/vmlDrawing2.vml"/><Relationship Id="rId1" Type="http://schemas.openxmlformats.org/officeDocument/2006/relationships/hyperlink" Target="https://mincitco-my.sharepoint.com/personal/mrchacon_mincit_gov_co/:f:/g/personal/mrchacon_mincit_gov_co/EjoqtPPzSzJGinbE9U0Psu8B6xLPAFPiGaTQU7d_160QRg?e=IUEzfW" TargetMode="External"/><Relationship Id="rId6" Type="http://schemas.openxmlformats.org/officeDocument/2006/relationships/hyperlink" Target="https://mincitco-my.sharepoint.com/personal/mrchacon_mincit_gov_co/:f:/g/personal/mrchacon_mincit_gov_co/Ejb0U2cRL5dFiw-otrwc5zMBKG3NbEDZgmhdvZMd8Al9IQ?e=YU8aoS" TargetMode="External"/><Relationship Id="rId11" Type="http://schemas.openxmlformats.org/officeDocument/2006/relationships/hyperlink" Target="https://mincitco-my.sharepoint.com/personal/mrchacon_mincit_gov_co/:f:/g/personal/mrchacon_mincit_gov_co/Ejb0U2cRL5dFiw-otrwc5zMBKG3NbEDZgmhdvZMd8Al9IQ?e=YU8aoS" TargetMode="External"/><Relationship Id="rId24" Type="http://schemas.openxmlformats.org/officeDocument/2006/relationships/hyperlink" Target="https://mincitco-my.sharepoint.com/personal/mrchacon_mincit_gov_co/:f:/g/personal/mrchacon_mincit_gov_co/Ejb0U2cRL5dFiw-otrwc5zMBKG3NbEDZgmhdvZMd8Al9IQ?e=YU8aoS" TargetMode="External"/><Relationship Id="rId32" Type="http://schemas.openxmlformats.org/officeDocument/2006/relationships/hyperlink" Target="https://mincitco-my.sharepoint.com/personal/mrchacon_mincit_gov_co/:f:/g/personal/mrchacon_mincit_gov_co/EjoqtPPzSzJGinbE9U0Psu8B6xLPAFPiGaTQU7d_160QRg?e=IUEzfW" TargetMode="External"/><Relationship Id="rId37" Type="http://schemas.openxmlformats.org/officeDocument/2006/relationships/hyperlink" Target="https://mincitco-my.sharepoint.com/personal/mrchacon_mincit_gov_co/:f:/g/personal/mrchacon_mincit_gov_co/EjoqtPPzSzJGinbE9U0Psu8B6xLPAFPiGaTQU7d_160QRg?e=IUEzfW" TargetMode="External"/><Relationship Id="rId40" Type="http://schemas.openxmlformats.org/officeDocument/2006/relationships/vmlDrawing" Target="../drawings/vmlDrawing1.vml"/><Relationship Id="rId5" Type="http://schemas.openxmlformats.org/officeDocument/2006/relationships/hyperlink" Target="https://mincitco-my.sharepoint.com/personal/mrchacon_mincit_gov_co/:f:/g/personal/mrchacon_mincit_gov_co/Ejb0U2cRL5dFiw-otrwc5zMBKG3NbEDZgmhdvZMd8Al9IQ?e=YU8aoS" TargetMode="External"/><Relationship Id="rId15" Type="http://schemas.openxmlformats.org/officeDocument/2006/relationships/hyperlink" Target="https://mincitco-my.sharepoint.com/personal/mrchacon_mincit_gov_co/:f:/g/personal/mrchacon_mincit_gov_co/EjoqtPPzSzJGinbE9U0Psu8B6xLPAFPiGaTQU7d_160QRg?e=IUEzfW" TargetMode="External"/><Relationship Id="rId23" Type="http://schemas.openxmlformats.org/officeDocument/2006/relationships/hyperlink" Target="https://mincitco-my.sharepoint.com/personal/mrchacon_mincit_gov_co/:f:/g/personal/mrchacon_mincit_gov_co/Ejb0U2cRL5dFiw-otrwc5zMBKG3NbEDZgmhdvZMd8Al9IQ?e=YU8aoS" TargetMode="External"/><Relationship Id="rId28" Type="http://schemas.openxmlformats.org/officeDocument/2006/relationships/hyperlink" Target="https://mincitco-my.sharepoint.com/personal/mrchacon_mincit_gov_co/:f:/g/personal/mrchacon_mincit_gov_co/EjoqtPPzSzJGinbE9U0Psu8B6xLPAFPiGaTQU7d_160QRg?e=IUEzfW" TargetMode="External"/><Relationship Id="rId36" Type="http://schemas.openxmlformats.org/officeDocument/2006/relationships/hyperlink" Target="https://mincitco-my.sharepoint.com/personal/mrchacon_mincit_gov_co/:f:/g/personal/mrchacon_mincit_gov_co/EjoqtPPzSzJGinbE9U0Psu8B6xLPAFPiGaTQU7d_160QRg?e=IUEzfW" TargetMode="External"/><Relationship Id="rId10" Type="http://schemas.openxmlformats.org/officeDocument/2006/relationships/hyperlink" Target="https://mincitco-my.sharepoint.com/personal/mrchacon_mincit_gov_co/:f:/g/personal/mrchacon_mincit_gov_co/EjoqtPPzSzJGinbE9U0Psu8B6xLPAFPiGaTQU7d_160QRg?e=IUEzfW" TargetMode="External"/><Relationship Id="rId19" Type="http://schemas.openxmlformats.org/officeDocument/2006/relationships/hyperlink" Target="https://mincitco-my.sharepoint.com/personal/mrchacon_mincit_gov_co/:f:/g/personal/mrchacon_mincit_gov_co/EjoqtPPzSzJGinbE9U0Psu8B6xLPAFPiGaTQU7d_160QRg?e=IUEzfW" TargetMode="External"/><Relationship Id="rId31" Type="http://schemas.openxmlformats.org/officeDocument/2006/relationships/hyperlink" Target="https://www.datos.gov.co/Comercio-Industria-y-Turismo/MinCIT-Informaci-n-Clasificada-y-Reservada/7naf-gj5q" TargetMode="External"/><Relationship Id="rId4" Type="http://schemas.openxmlformats.org/officeDocument/2006/relationships/hyperlink" Target="https://mincitco-my.sharepoint.com/personal/mrchacon_mincit_gov_co/:f:/g/personal/mrchacon_mincit_gov_co/EjoqtPPzSzJGinbE9U0Psu8B6xLPAFPiGaTQU7d_160QRg?e=IUEzfW" TargetMode="External"/><Relationship Id="rId9" Type="http://schemas.openxmlformats.org/officeDocument/2006/relationships/hyperlink" Target="https://mincitco-my.sharepoint.com/personal/mrchacon_mincit_gov_co/:f:/g/personal/mrchacon_mincit_gov_co/Ejb0U2cRL5dFiw-otrwc5zMBKG3NbEDZgmhdvZMd8Al9IQ?e=YU8aoS" TargetMode="External"/><Relationship Id="rId14" Type="http://schemas.openxmlformats.org/officeDocument/2006/relationships/hyperlink" Target="https://mincitco-my.sharepoint.com/personal/mrchacon_mincit_gov_co/:f:/g/personal/mrchacon_mincit_gov_co/EjoqtPPzSzJGinbE9U0Psu8B6xLPAFPiGaTQU7d_160QRg?e=IUEzfW" TargetMode="External"/><Relationship Id="rId22" Type="http://schemas.openxmlformats.org/officeDocument/2006/relationships/hyperlink" Target="https://mincitco-my.sharepoint.com/personal/mrchacon_mincit_gov_co/:f:/g/personal/mrchacon_mincit_gov_co/Ejb0U2cRL5dFiw-otrwc5zMBKG3NbEDZgmhdvZMd8Al9IQ?e=YU8aoS" TargetMode="External"/><Relationship Id="rId27" Type="http://schemas.openxmlformats.org/officeDocument/2006/relationships/hyperlink" Target="https://mincitco-my.sharepoint.com/personal/mrchacon_mincit_gov_co/:f:/g/personal/mrchacon_mincit_gov_co/EjoqtPPzSzJGinbE9U0Psu8B6xLPAFPiGaTQU7d_160QRg?e=IUEzfW" TargetMode="External"/><Relationship Id="rId30" Type="http://schemas.openxmlformats.org/officeDocument/2006/relationships/hyperlink" Target="https://mincitco-my.sharepoint.com/personal/mrchacon_mincit_gov_co/:f:/g/personal/mrchacon_mincit_gov_co/EjoqtPPzSzJGinbE9U0Psu8B6xLPAFPiGaTQU7d_160QRg?e=IUEzfW" TargetMode="External"/><Relationship Id="rId35" Type="http://schemas.openxmlformats.org/officeDocument/2006/relationships/hyperlink" Target="https://mincitco-my.sharepoint.com/personal/mrchacon_mincit_gov_co/:f:/g/personal/mrchacon_mincit_gov_co/EjoqtPPzSzJGinbE9U0Psu8B6xLPAFPiGaTQU7d_160QRg?e=IUEzfW" TargetMode="External"/><Relationship Id="rId8" Type="http://schemas.openxmlformats.org/officeDocument/2006/relationships/hyperlink" Target="https://mincitco-my.sharepoint.com/personal/mrchacon_mincit_gov_co/:f:/g/personal/mrchacon_mincit_gov_co/Ejb0U2cRL5dFiw-otrwc5zMBKG3NbEDZgmhdvZMd8Al9IQ?e=YU8aoS" TargetMode="External"/><Relationship Id="rId3" Type="http://schemas.openxmlformats.org/officeDocument/2006/relationships/hyperlink" Target="https://mincitco-my.sharepoint.com/personal/mrchacon_mincit_gov_co/:f:/g/personal/mrchacon_mincit_gov_co/EjoqtPPzSzJGinbE9U0Psu8B6xLPAFPiGaTQU7d_160QRg?e=IUEzfW" TargetMode="External"/><Relationship Id="rId12" Type="http://schemas.openxmlformats.org/officeDocument/2006/relationships/hyperlink" Target="https://mincitco-my.sharepoint.com/personal/mrchacon_mincit_gov_co/:f:/g/personal/mrchacon_mincit_gov_co/EjoqtPPzSzJGinbE9U0Psu8B6xLPAFPiGaTQU7d_160QRg?e=IUEzfW" TargetMode="External"/><Relationship Id="rId17" Type="http://schemas.openxmlformats.org/officeDocument/2006/relationships/hyperlink" Target="https://mincitco-my.sharepoint.com/personal/mrchacon_mincit_gov_co/:f:/g/personal/mrchacon_mincit_gov_co/EjoqtPPzSzJGinbE9U0Psu8B6xLPAFPiGaTQU7d_160QRg?e=IUEzfW" TargetMode="External"/><Relationship Id="rId25" Type="http://schemas.openxmlformats.org/officeDocument/2006/relationships/hyperlink" Target="https://mincitco-my.sharepoint.com/personal/mrchacon_mincit_gov_co/:f:/g/personal/mrchacon_mincit_gov_co/EjoqtPPzSzJGinbE9U0Psu8B6xLPAFPiGaTQU7d_160QRg?e=IUEzfW" TargetMode="External"/><Relationship Id="rId33" Type="http://schemas.openxmlformats.org/officeDocument/2006/relationships/hyperlink" Target="https://mincitco-my.sharepoint.com/personal/mrchacon_mincit_gov_co/:f:/g/personal/mrchacon_mincit_gov_co/EjoqtPPzSzJGinbE9U0Psu8B6xLPAFPiGaTQU7d_160QRg?e=IUEzfW" TargetMode="External"/><Relationship Id="rId38" Type="http://schemas.openxmlformats.org/officeDocument/2006/relationships/hyperlink" Target="https://mincitco-my.sharepoint.com/personal/mrchacon_mincit_gov_co/:f:/g/personal/mrchacon_mincit_gov_co/EjoqtPPzSzJGinbE9U0Psu8B6xLPAFPiGaTQU7d_160QRg?e=IUEzfW" TargetMode="Externa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mincitco-my.sharepoint.com/personal/mrchacon_mincit_gov_co/:f:/g/personal/mrchacon_mincit_gov_co/EjoqtPPzSzJGinbE9U0Psu8B6xLPAFPiGaTQU7d_160QRg?e=IUEzfW" TargetMode="External"/><Relationship Id="rId18" Type="http://schemas.openxmlformats.org/officeDocument/2006/relationships/hyperlink" Target="https://mincitco-my.sharepoint.com/personal/mrchacon_mincit_gov_co/:f:/g/personal/mrchacon_mincit_gov_co/Ejb0U2cRL5dFiw-otrwc5zMBKG3NbEDZgmhdvZMd8Al9IQ?e=YU8aoS" TargetMode="External"/><Relationship Id="rId26" Type="http://schemas.openxmlformats.org/officeDocument/2006/relationships/hyperlink" Target="https://www.datos.gov.co/Comercio-Industria-y-Turismo/MinCIT-Informaci-n-Clasificada-y-Reservada/7naf-gj5q" TargetMode="External"/><Relationship Id="rId39" Type="http://schemas.openxmlformats.org/officeDocument/2006/relationships/hyperlink" Target="https://www.mincit.gov.co/transparencia-y-acceso-a-la-informacion-publica/7-datos-abiertos/7-1-instrumentos-de-gestion-de-la-informacion/7-1-6-plan-institucional-de-archivos-pinar" TargetMode="External"/><Relationship Id="rId21" Type="http://schemas.openxmlformats.org/officeDocument/2006/relationships/hyperlink" Target="https://mincitco-my.sharepoint.com/personal/mrchacon_mincit_gov_co/:f:/g/personal/mrchacon_mincit_gov_co/Ejb0U2cRL5dFiw-otrwc5zMBKG3NbEDZgmhdvZMd8Al9IQ?e=YU8aoS" TargetMode="External"/><Relationship Id="rId34" Type="http://schemas.openxmlformats.org/officeDocument/2006/relationships/hyperlink" Target="https://mincitco-my.sharepoint.com/personal/mrchacon_mincit_gov_co/:f:/g/personal/mrchacon_mincit_gov_co/EjoqtPPzSzJGinbE9U0Psu8B6xLPAFPiGaTQU7d_160QRg?e=IUEzfW" TargetMode="External"/><Relationship Id="rId42" Type="http://schemas.openxmlformats.org/officeDocument/2006/relationships/hyperlink" Target="https://mincitco-my.sharepoint.com/personal/:f:/g/personal/mrchacon_mincit_gov_co/Eg9WQgGFdeJGqXmJy2CLpq4BIcNX6pYyURNuMBYvDsCoFg?e=HwQg98" TargetMode="External"/><Relationship Id="rId47" Type="http://schemas.openxmlformats.org/officeDocument/2006/relationships/hyperlink" Target="https://mincitco-my.sharepoint.com/personal/:f:/g/personal/mrchacon_mincit_gov_co/EjoqmXlXdf1Hq-JLgTbf-LoBIJhSbwGCjV-X-h1VBJVQGQ?e=TjAuU3" TargetMode="External"/><Relationship Id="rId50" Type="http://schemas.openxmlformats.org/officeDocument/2006/relationships/hyperlink" Target="https://mincitco-my.sharepoint.com/personal/:f:/g/personal/mrchacon_mincit_gov_co/Eg9WQgGFdeJGqXmJy2CLpq4BIcNX6pYyURNuMBYvDsCoFg?e=HwQg98" TargetMode="External"/><Relationship Id="rId7" Type="http://schemas.openxmlformats.org/officeDocument/2006/relationships/hyperlink" Target="https://mincitco-my.sharepoint.com/personal/mrchacon_mincit_gov_co/:f:/g/personal/mrchacon_mincit_gov_co/EjoqtPPzSzJGinbE9U0Psu8B6xLPAFPiGaTQU7d_160QRg?e=IUEzfW" TargetMode="External"/><Relationship Id="rId2" Type="http://schemas.openxmlformats.org/officeDocument/2006/relationships/hyperlink" Target="https://mincitco-my.sharepoint.com/personal/mrchacon_mincit_gov_co/:f:/g/personal/mrchacon_mincit_gov_co/Ejb0U2cRL5dFiw-otrwc5zMBKG3NbEDZgmhdvZMd8Al9IQ?e=YU8aoS" TargetMode="External"/><Relationship Id="rId16" Type="http://schemas.openxmlformats.org/officeDocument/2006/relationships/hyperlink" Target="https://mincitco-my.sharepoint.com/personal/mrchacon_mincit_gov_co/:f:/g/personal/mrchacon_mincit_gov_co/EjoqtPPzSzJGinbE9U0Psu8B6xLPAFPiGaTQU7d_160QRg?e=IUEzfW" TargetMode="External"/><Relationship Id="rId29" Type="http://schemas.openxmlformats.org/officeDocument/2006/relationships/hyperlink" Target="https://mincitco-my.sharepoint.com/personal/mrchacon_mincit_gov_co/:f:/g/personal/mrchacon_mincit_gov_co/EjoqtPPzSzJGinbE9U0Psu8B6xLPAFPiGaTQU7d_160QRg?e=IUEzfW" TargetMode="External"/><Relationship Id="rId11" Type="http://schemas.openxmlformats.org/officeDocument/2006/relationships/hyperlink" Target="https://mincitco-my.sharepoint.com/personal/mrchacon_mincit_gov_co/:f:/g/personal/mrchacon_mincit_gov_co/EjoqtPPzSzJGinbE9U0Psu8B6xLPAFPiGaTQU7d_160QRg?e=IUEzfW" TargetMode="External"/><Relationship Id="rId24" Type="http://schemas.openxmlformats.org/officeDocument/2006/relationships/hyperlink" Target="https://mincitco-my.sharepoint.com/personal/mrchacon_mincit_gov_co/:f:/g/personal/mrchacon_mincit_gov_co/EjoqtPPzSzJGinbE9U0Psu8B6xLPAFPiGaTQU7d_160QRg?e=IUEzfW" TargetMode="External"/><Relationship Id="rId32" Type="http://schemas.openxmlformats.org/officeDocument/2006/relationships/hyperlink" Target="https://mincitco-my.sharepoint.com/personal/mrchacon_mincit_gov_co/:f:/g/personal/mrchacon_mincit_gov_co/EjoqtPPzSzJGinbE9U0Psu8B6xLPAFPiGaTQU7d_160QRg?e=IUEzfW" TargetMode="External"/><Relationship Id="rId37" Type="http://schemas.openxmlformats.org/officeDocument/2006/relationships/hyperlink" Target="https://mincitco-my.sharepoint.com/personal/mrchacon_mincit_gov_co/:f:/g/personal/mrchacon_mincit_gov_co/EjoqtPPzSzJGinbE9U0Psu8B6xLPAFPiGaTQU7d_160QRg?e=IUEzfW" TargetMode="External"/><Relationship Id="rId40" Type="http://schemas.openxmlformats.org/officeDocument/2006/relationships/hyperlink" Target="https://mincitco-my.sharepoint.com/personal/:f:/g/personal/mrchacon_mincit_gov_co/Eg9WQgGFdeJGqXmJy2CLpq4BIcNX6pYyURNuMBYvDsCoFg?e=HwQg98" TargetMode="External"/><Relationship Id="rId45" Type="http://schemas.openxmlformats.org/officeDocument/2006/relationships/hyperlink" Target="https://mincitco-my.sharepoint.com/personal/:f:/g/personal/mrchacon_mincit_gov_co/Eh9S_35vI_dPswRW3W68wy0BfmZlVc-NHqOVUsR6YHJ-1g?e=TpMa8A" TargetMode="External"/><Relationship Id="rId53" Type="http://schemas.openxmlformats.org/officeDocument/2006/relationships/comments" Target="../comments3.xml"/><Relationship Id="rId5" Type="http://schemas.openxmlformats.org/officeDocument/2006/relationships/hyperlink" Target="https://mincitco-my.sharepoint.com/personal/mrchacon_mincit_gov_co/:f:/g/personal/mrchacon_mincit_gov_co/Ejb0U2cRL5dFiw-otrwc5zMBKG3NbEDZgmhdvZMd8Al9IQ?e=YU8aoS" TargetMode="External"/><Relationship Id="rId10" Type="http://schemas.openxmlformats.org/officeDocument/2006/relationships/hyperlink" Target="https://mincitco-my.sharepoint.com/personal/mrchacon_mincit_gov_co/:f:/g/personal/mrchacon_mincit_gov_co/EjoqtPPzSzJGinbE9U0Psu8B6xLPAFPiGaTQU7d_160QRg?e=IUEzfW" TargetMode="External"/><Relationship Id="rId19" Type="http://schemas.openxmlformats.org/officeDocument/2006/relationships/hyperlink" Target="https://mincitco-my.sharepoint.com/personal/mrchacon_mincit_gov_co/:f:/g/personal/mrchacon_mincit_gov_co/Ejb0U2cRL5dFiw-otrwc5zMBKG3NbEDZgmhdvZMd8Al9IQ?e=YU8aoS" TargetMode="External"/><Relationship Id="rId31" Type="http://schemas.openxmlformats.org/officeDocument/2006/relationships/hyperlink" Target="https://mincitco-my.sharepoint.com/personal/mrchacon_mincit_gov_co/:f:/g/personal/mrchacon_mincit_gov_co/EjoqtPPzSzJGinbE9U0Psu8B6xLPAFPiGaTQU7d_160QRg?e=IUEzfW" TargetMode="External"/><Relationship Id="rId44" Type="http://schemas.openxmlformats.org/officeDocument/2006/relationships/hyperlink" Target="https://mincitco-my.sharepoint.com/personal/:f:/g/personal/mrchacon_mincit_gov_co/Eg9WQgGFdeJGqXmJy2CLpq4BIcNX6pYyURNuMBYvDsCoFg?e=HwQg98" TargetMode="External"/><Relationship Id="rId52" Type="http://schemas.openxmlformats.org/officeDocument/2006/relationships/vmlDrawing" Target="../drawings/vmlDrawing4.vml"/><Relationship Id="rId4" Type="http://schemas.openxmlformats.org/officeDocument/2006/relationships/hyperlink" Target="https://mincitco-my.sharepoint.com/personal/mrchacon_mincit_gov_co/:f:/g/personal/mrchacon_mincit_gov_co/Ejb0U2cRL5dFiw-otrwc5zMBKG3NbEDZgmhdvZMd8Al9IQ?e=YU8aoS" TargetMode="External"/><Relationship Id="rId9" Type="http://schemas.openxmlformats.org/officeDocument/2006/relationships/hyperlink" Target="https://mincitco-my.sharepoint.com/personal/mrchacon_mincit_gov_co/:f:/g/personal/mrchacon_mincit_gov_co/EjoqtPPzSzJGinbE9U0Psu8B6xLPAFPiGaTQU7d_160QRg?e=IUEzfW" TargetMode="External"/><Relationship Id="rId14" Type="http://schemas.openxmlformats.org/officeDocument/2006/relationships/hyperlink" Target="https://mincitco-my.sharepoint.com/personal/mrchacon_mincit_gov_co/:f:/g/personal/mrchacon_mincit_gov_co/EjoqtPPzSzJGinbE9U0Psu8B6xLPAFPiGaTQU7d_160QRg?e=IUEzfW" TargetMode="External"/><Relationship Id="rId22" Type="http://schemas.openxmlformats.org/officeDocument/2006/relationships/hyperlink" Target="https://mincitco-my.sharepoint.com/personal/mrchacon_mincit_gov_co/:f:/g/personal/mrchacon_mincit_gov_co/EjoqtPPzSzJGinbE9U0Psu8B6xLPAFPiGaTQU7d_160QRg?e=IUEzfW" TargetMode="External"/><Relationship Id="rId27" Type="http://schemas.openxmlformats.org/officeDocument/2006/relationships/hyperlink" Target="https://mincitco-my.sharepoint.com/personal/mrchacon_mincit_gov_co/:f:/g/personal/mrchacon_mincit_gov_co/EjoqtPPzSzJGinbE9U0Psu8B6xLPAFPiGaTQU7d_160QRg?e=IUEzfW" TargetMode="External"/><Relationship Id="rId30" Type="http://schemas.openxmlformats.org/officeDocument/2006/relationships/hyperlink" Target="https://mincitco-my.sharepoint.com/personal/mrchacon_mincit_gov_co/:f:/g/personal/mrchacon_mincit_gov_co/EjoqtPPzSzJGinbE9U0Psu8B6xLPAFPiGaTQU7d_160QRg?e=IUEzfW" TargetMode="External"/><Relationship Id="rId35" Type="http://schemas.openxmlformats.org/officeDocument/2006/relationships/hyperlink" Target="https://mincitco-my.sharepoint.com/personal/mrchacon_mincit_gov_co/:f:/g/personal/mrchacon_mincit_gov_co/EjoqtPPzSzJGinbE9U0Psu8B6xLPAFPiGaTQU7d_160QRg?e=IUEzfW" TargetMode="External"/><Relationship Id="rId43" Type="http://schemas.openxmlformats.org/officeDocument/2006/relationships/hyperlink" Target="https://mincitco-my.sharepoint.com/personal/:f:/g/personal/mrchacon_mincit_gov_co/EjoqmXlXdf1Hq-JLgTbf-LoBIJhSbwGCjV-X-h1VBJVQGQ?e=TjAuU3" TargetMode="External"/><Relationship Id="rId48" Type="http://schemas.openxmlformats.org/officeDocument/2006/relationships/hyperlink" Target="https://mincitco-my.sharepoint.com/personal/:f:/g/personal/mrchacon_mincit_gov_co/Eg9WQgGFdeJGqXmJy2CLpq4BIcNX6pYyURNuMBYvDsCoFg?e=HwQg98" TargetMode="External"/><Relationship Id="rId8" Type="http://schemas.openxmlformats.org/officeDocument/2006/relationships/hyperlink" Target="https://mincitco-my.sharepoint.com/personal/mrchacon_mincit_gov_co/:f:/g/personal/mrchacon_mincit_gov_co/Ejb0U2cRL5dFiw-otrwc5zMBKG3NbEDZgmhdvZMd8Al9IQ?e=YU8aoS" TargetMode="External"/><Relationship Id="rId51" Type="http://schemas.openxmlformats.org/officeDocument/2006/relationships/hyperlink" Target="https://mincitco-my.sharepoint.com/personal/:f:/g/personal/mrchacon_mincit_gov_co/EoadxkAA_bFMnQziNHJB_fUBqmUCJhsH95aM9IH7kpp_fQ?e=NWe7Qc" TargetMode="External"/><Relationship Id="rId3" Type="http://schemas.openxmlformats.org/officeDocument/2006/relationships/hyperlink" Target="https://mincitco-my.sharepoint.com/personal/mrchacon_mincit_gov_co/:f:/g/personal/mrchacon_mincit_gov_co/Ejb0U2cRL5dFiw-otrwc5zMBKG3NbEDZgmhdvZMd8Al9IQ?e=YU8aoS" TargetMode="External"/><Relationship Id="rId12" Type="http://schemas.openxmlformats.org/officeDocument/2006/relationships/hyperlink" Target="https://mincitco-my.sharepoint.com/personal/mrchacon_mincit_gov_co/:f:/g/personal/mrchacon_mincit_gov_co/EjoqtPPzSzJGinbE9U0Psu8B6xLPAFPiGaTQU7d_160QRg?e=IUEzfW" TargetMode="External"/><Relationship Id="rId17" Type="http://schemas.openxmlformats.org/officeDocument/2006/relationships/hyperlink" Target="https://mincitco-my.sharepoint.com/personal/mrchacon_mincit_gov_co/:f:/g/personal/mrchacon_mincit_gov_co/EjoqtPPzSzJGinbE9U0Psu8B6xLPAFPiGaTQU7d_160QRg?e=IUEzfW" TargetMode="External"/><Relationship Id="rId25" Type="http://schemas.openxmlformats.org/officeDocument/2006/relationships/hyperlink" Target="https://mincitco-my.sharepoint.com/personal/mrchacon_mincit_gov_co/:f:/g/personal/mrchacon_mincit_gov_co/EjoqtPPzSzJGinbE9U0Psu8B6xLPAFPiGaTQU7d_160QRg?e=IUEzfW" TargetMode="External"/><Relationship Id="rId33" Type="http://schemas.openxmlformats.org/officeDocument/2006/relationships/hyperlink" Target="https://mincitco-my.sharepoint.com/personal/mrchacon_mincit_gov_co/:f:/g/personal/mrchacon_mincit_gov_co/EjoqtPPzSzJGinbE9U0Psu8B6xLPAFPiGaTQU7d_160QRg?e=IUEzfW" TargetMode="External"/><Relationship Id="rId38" Type="http://schemas.openxmlformats.org/officeDocument/2006/relationships/hyperlink" Target="https://mincitco-my.sharepoint.com/personal/mrchacon_mincit_gov_co/:f:/g/personal/mrchacon_mincit_gov_co/EjoqtPPzSzJGinbE9U0Psu8B6xLPAFPiGaTQU7d_160QRg?e=IUEzfW" TargetMode="External"/><Relationship Id="rId46" Type="http://schemas.openxmlformats.org/officeDocument/2006/relationships/hyperlink" Target="https://mincitco-my.sharepoint.com/personal/:f:/g/personal/mrchacon_mincit_gov_co/EoadxkAA_bFMnQziNHJB_fUBqmUCJhsH95aM9IH7kpp_fQ?e=wyIJ81" TargetMode="External"/><Relationship Id="rId20" Type="http://schemas.openxmlformats.org/officeDocument/2006/relationships/hyperlink" Target="https://mincitco-my.sharepoint.com/personal/mrchacon_mincit_gov_co/:f:/g/personal/mrchacon_mincit_gov_co/Ejb0U2cRL5dFiw-otrwc5zMBKG3NbEDZgmhdvZMd8Al9IQ?e=YU8aoS" TargetMode="External"/><Relationship Id="rId41" Type="http://schemas.openxmlformats.org/officeDocument/2006/relationships/hyperlink" Target="https://mincitco-my.sharepoint.com/personal/:f:/g/personal/mrchacon_mincit_gov_co/Eg9WQgGFdeJGqXmJy2CLpq4BIcNX6pYyURNuMBYvDsCoFg?e=HwQg98" TargetMode="External"/><Relationship Id="rId1" Type="http://schemas.openxmlformats.org/officeDocument/2006/relationships/hyperlink" Target="https://mincitco-my.sharepoint.com/personal/mrchacon_mincit_gov_co/:f:/g/personal/mrchacon_mincit_gov_co/Ejb0U2cRL5dFiw-otrwc5zMBKG3NbEDZgmhdvZMd8Al9IQ?e=YU8aoS" TargetMode="External"/><Relationship Id="rId6" Type="http://schemas.openxmlformats.org/officeDocument/2006/relationships/hyperlink" Target="https://mincitco-my.sharepoint.com/personal/mrchacon_mincit_gov_co/:f:/g/personal/mrchacon_mincit_gov_co/Ejb0U2cRL5dFiw-otrwc5zMBKG3NbEDZgmhdvZMd8Al9IQ?e=YU8aoS" TargetMode="External"/><Relationship Id="rId15" Type="http://schemas.openxmlformats.org/officeDocument/2006/relationships/hyperlink" Target="https://mincitco-my.sharepoint.com/personal/mrchacon_mincit_gov_co/:f:/g/personal/mrchacon_mincit_gov_co/EjoqtPPzSzJGinbE9U0Psu8B6xLPAFPiGaTQU7d_160QRg?e=IUEzfW" TargetMode="External"/><Relationship Id="rId23" Type="http://schemas.openxmlformats.org/officeDocument/2006/relationships/hyperlink" Target="https://mincitco-my.sharepoint.com/personal/mrchacon_mincit_gov_co/:f:/g/personal/mrchacon_mincit_gov_co/EoUB7LdDOL1AvRivi9tTWhIBTJzUrM_ViLd6E0LnN0r2Ug?e=nIHAh4" TargetMode="External"/><Relationship Id="rId28" Type="http://schemas.openxmlformats.org/officeDocument/2006/relationships/hyperlink" Target="https://www.datos.gov.co/Comercio-Industria-y-Turismo/MinCIT-Informaci-n-Clasificada-y-Reservada/7naf-gj5q" TargetMode="External"/><Relationship Id="rId36" Type="http://schemas.openxmlformats.org/officeDocument/2006/relationships/hyperlink" Target="https://mincitco-my.sharepoint.com/personal/mrchacon_mincit_gov_co/:f:/g/personal/mrchacon_mincit_gov_co/EjoqtPPzSzJGinbE9U0Psu8B6xLPAFPiGaTQU7d_160QRg?e=IUEzfW" TargetMode="External"/><Relationship Id="rId49" Type="http://schemas.openxmlformats.org/officeDocument/2006/relationships/hyperlink" Target="https://mincitco-my.sharepoint.com/personal/:f:/g/personal/mrchacon_mincit_gov_co/EoadxkAA_bFMnQziNHJB_fUBqmUCJhsH95aM9IH7kpp_fQ?e=wyIJ81"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BN86"/>
  <sheetViews>
    <sheetView showGridLines="0" showRuler="0" showWhiteSpace="0" topLeftCell="J1" zoomScale="80" zoomScaleNormal="80" zoomScaleSheetLayoutView="110" workbookViewId="0">
      <selection activeCell="X16" sqref="X16:X18"/>
    </sheetView>
  </sheetViews>
  <sheetFormatPr baseColWidth="10" defaultColWidth="11.42578125" defaultRowHeight="12.75"/>
  <cols>
    <col min="1" max="1" width="3.140625" style="3" customWidth="1"/>
    <col min="2" max="3" width="12.5703125" style="3" customWidth="1"/>
    <col min="4" max="4" width="13" style="3" customWidth="1"/>
    <col min="5" max="5" width="25" style="3" customWidth="1"/>
    <col min="6" max="10" width="26.42578125" style="3" customWidth="1"/>
    <col min="11" max="11" width="12.42578125" style="3" customWidth="1"/>
    <col min="12" max="12" width="15.140625" style="3" customWidth="1"/>
    <col min="13" max="14" width="15.42578125" style="3" customWidth="1"/>
    <col min="15" max="15" width="30.5703125" style="3" customWidth="1"/>
    <col min="16" max="16" width="7.28515625" style="4" customWidth="1"/>
    <col min="17" max="17" width="31.140625" style="3" customWidth="1"/>
    <col min="18" max="18" width="21.28515625" style="3" customWidth="1"/>
    <col min="19" max="19" width="28" style="3" customWidth="1"/>
    <col min="20" max="20" width="17" style="130" customWidth="1"/>
    <col min="21" max="21" width="15.42578125" style="59" customWidth="1"/>
    <col min="22" max="22" width="16" style="4" customWidth="1"/>
    <col min="23" max="23" width="11.5703125" style="60" customWidth="1"/>
    <col min="24" max="24" width="43.42578125" style="3" customWidth="1"/>
    <col min="25" max="25" width="17.140625" style="4" customWidth="1"/>
    <col min="26" max="26" width="52.5703125" style="3" customWidth="1"/>
    <col min="27" max="27" width="19.42578125" style="3" customWidth="1"/>
    <col min="28" max="28" width="27.140625" style="3" customWidth="1"/>
    <col min="29" max="29" width="21.140625" style="3" customWidth="1"/>
    <col min="30" max="30" width="24.5703125" style="3" customWidth="1"/>
    <col min="31" max="31" width="5.5703125" style="59" customWidth="1"/>
    <col min="32" max="32" width="20.7109375" style="3" customWidth="1"/>
    <col min="33" max="33" width="5.28515625" style="59" customWidth="1"/>
    <col min="34" max="34" width="22.140625" style="3" customWidth="1"/>
    <col min="35" max="35" width="47.85546875" style="3" customWidth="1"/>
    <col min="36" max="36" width="13.85546875" style="130" customWidth="1"/>
    <col min="37" max="37" width="32.140625" style="3" customWidth="1"/>
    <col min="38" max="38" width="16.140625" style="3" customWidth="1"/>
    <col min="39" max="39" width="21.140625" style="130" customWidth="1"/>
    <col min="40" max="40" width="15" style="3" customWidth="1"/>
    <col min="41" max="41" width="16" style="3" customWidth="1"/>
    <col min="42" max="42" width="14.42578125" style="3" customWidth="1"/>
    <col min="43" max="43" width="19.85546875" style="3" customWidth="1"/>
    <col min="44" max="44" width="18.42578125" style="3" customWidth="1"/>
    <col min="45" max="45" width="12.5703125" style="3" customWidth="1"/>
    <col min="46" max="46" width="38.85546875" style="3" customWidth="1"/>
    <col min="47" max="47" width="38.85546875" style="209" customWidth="1"/>
    <col min="48" max="48" width="11.28515625" style="30" customWidth="1"/>
    <col min="49" max="49" width="45.85546875" style="216" customWidth="1"/>
    <col min="50" max="50" width="14" style="30" customWidth="1"/>
    <col min="51" max="51" width="27.140625" style="30" customWidth="1"/>
    <col min="52" max="52" width="3" style="216" bestFit="1" customWidth="1"/>
    <col min="53" max="53" width="3.85546875" style="30" bestFit="1" customWidth="1"/>
    <col min="54" max="54" width="53.7109375" style="209" customWidth="1"/>
    <col min="55" max="55" width="16.85546875" style="3" customWidth="1"/>
    <col min="56" max="56" width="15.5703125" style="3" customWidth="1"/>
    <col min="57" max="57" width="11.42578125" style="3" bestFit="1" customWidth="1"/>
    <col min="58" max="58" width="13.85546875" style="3" bestFit="1" customWidth="1"/>
    <col min="59" max="59" width="12" style="3" bestFit="1" customWidth="1"/>
    <col min="60" max="60" width="14.7109375" style="3" customWidth="1"/>
    <col min="61" max="61" width="16.28515625" style="3" customWidth="1"/>
    <col min="62" max="62" width="2.5703125" style="3" bestFit="1" customWidth="1"/>
    <col min="63" max="63" width="3.42578125" style="3" bestFit="1" customWidth="1"/>
    <col min="64" max="64" width="8.5703125" style="3" customWidth="1"/>
    <col min="65" max="65" width="14.140625" style="3" customWidth="1"/>
    <col min="66" max="16384" width="11.42578125" style="3"/>
  </cols>
  <sheetData>
    <row r="1" spans="2:66" ht="43.5" customHeight="1">
      <c r="B1" s="806" t="e" vm="1">
        <v>#VALUE!</v>
      </c>
      <c r="C1" s="806"/>
      <c r="D1" s="806"/>
      <c r="E1" s="806"/>
      <c r="F1" s="806"/>
      <c r="G1" s="806"/>
      <c r="H1" s="806"/>
      <c r="I1" s="806"/>
      <c r="J1" s="806"/>
      <c r="K1" s="806"/>
      <c r="L1" s="806"/>
      <c r="M1" s="807" t="s">
        <v>0</v>
      </c>
      <c r="N1" s="808"/>
      <c r="O1" s="808"/>
      <c r="P1" s="808"/>
      <c r="Q1" s="808"/>
      <c r="R1" s="808"/>
      <c r="S1" s="808"/>
      <c r="T1" s="809"/>
      <c r="U1" s="807" t="s">
        <v>1</v>
      </c>
      <c r="V1" s="808"/>
      <c r="W1" s="808"/>
      <c r="X1" s="809"/>
      <c r="AN1" s="810"/>
      <c r="AO1" s="810"/>
    </row>
    <row r="2" spans="2:66" hidden="1"/>
    <row r="3" spans="2:66" hidden="1">
      <c r="L3" s="795"/>
      <c r="M3" s="795"/>
      <c r="N3" s="795"/>
      <c r="O3" s="795"/>
      <c r="P3" s="795"/>
      <c r="AF3" s="816"/>
      <c r="AG3" s="816"/>
      <c r="AH3" s="816"/>
      <c r="AI3" s="816"/>
      <c r="AJ3" s="816"/>
      <c r="AK3" s="816"/>
      <c r="AL3" s="816"/>
      <c r="AM3" s="816"/>
      <c r="AN3" s="816"/>
      <c r="AO3" s="816"/>
      <c r="AP3" s="816"/>
      <c r="AQ3" s="816"/>
      <c r="AR3" s="816"/>
    </row>
    <row r="4" spans="2:66" ht="12.75" hidden="1" customHeight="1">
      <c r="K4" s="810" t="s">
        <v>2</v>
      </c>
      <c r="L4" s="793" t="s">
        <v>3</v>
      </c>
      <c r="M4" s="793"/>
      <c r="N4" s="166"/>
      <c r="O4" s="811" t="s">
        <v>4</v>
      </c>
      <c r="P4" s="812"/>
      <c r="Q4" s="814"/>
      <c r="R4" s="814"/>
      <c r="S4" s="814"/>
      <c r="T4" s="167"/>
      <c r="U4" s="168"/>
      <c r="V4" s="167"/>
      <c r="W4" s="169"/>
      <c r="X4" s="29"/>
      <c r="Y4" s="167"/>
      <c r="Z4" s="29"/>
      <c r="AB4" s="29"/>
      <c r="AC4" s="29"/>
      <c r="AD4" s="170"/>
      <c r="AE4" s="171"/>
      <c r="AF4" s="172"/>
      <c r="AG4" s="173"/>
      <c r="AH4" s="172"/>
      <c r="AI4" s="172"/>
      <c r="AJ4" s="174"/>
      <c r="AK4" s="172"/>
      <c r="AL4" s="172"/>
      <c r="AN4" s="29"/>
      <c r="AO4" s="29"/>
      <c r="AP4" s="29"/>
      <c r="AQ4" s="29"/>
      <c r="AR4" s="172"/>
      <c r="AS4" s="4"/>
      <c r="AT4" s="4"/>
      <c r="AU4" s="208"/>
      <c r="AW4" s="30"/>
      <c r="AZ4" s="30"/>
      <c r="BB4" s="208"/>
      <c r="BC4" s="4"/>
      <c r="BD4" s="4"/>
      <c r="BE4" s="4"/>
      <c r="BF4" s="4"/>
      <c r="BG4" s="4"/>
      <c r="BH4" s="4"/>
      <c r="BI4" s="4"/>
      <c r="BJ4" s="4"/>
      <c r="BK4" s="4"/>
      <c r="BL4" s="4"/>
      <c r="BM4" s="4"/>
      <c r="BN4" s="4"/>
    </row>
    <row r="5" spans="2:66" ht="34.5" hidden="1" customHeight="1">
      <c r="K5" s="810"/>
      <c r="L5" s="175"/>
      <c r="M5" s="175"/>
      <c r="N5" s="176"/>
      <c r="O5" s="813" t="s">
        <v>5</v>
      </c>
      <c r="P5" s="813"/>
      <c r="Q5" s="815"/>
      <c r="R5" s="815"/>
      <c r="S5" s="815"/>
      <c r="T5" s="815"/>
      <c r="U5" s="815"/>
      <c r="V5" s="815"/>
      <c r="W5" s="815"/>
      <c r="X5" s="815"/>
      <c r="Y5" s="167"/>
      <c r="Z5" s="29"/>
      <c r="AB5" s="29"/>
      <c r="AC5" s="29"/>
      <c r="AD5" s="170"/>
      <c r="AE5" s="171"/>
      <c r="AF5" s="177"/>
      <c r="AG5" s="178"/>
      <c r="AH5" s="177"/>
      <c r="AI5" s="177"/>
      <c r="AJ5" s="174"/>
      <c r="AK5" s="177"/>
      <c r="AL5" s="177"/>
      <c r="AM5" s="174"/>
      <c r="AN5" s="177"/>
      <c r="AP5" s="29"/>
      <c r="AQ5" s="29"/>
      <c r="AR5" s="177"/>
      <c r="AS5" s="4"/>
      <c r="AT5" s="4"/>
      <c r="AU5" s="208"/>
      <c r="AW5" s="30"/>
      <c r="AZ5" s="30"/>
      <c r="BB5" s="208"/>
      <c r="BC5" s="4"/>
      <c r="BD5" s="4"/>
      <c r="BE5" s="4"/>
      <c r="BF5" s="4"/>
      <c r="BG5" s="4"/>
      <c r="BH5" s="4"/>
      <c r="BI5" s="4"/>
      <c r="BJ5" s="4"/>
      <c r="BK5" s="4"/>
      <c r="BL5" s="4"/>
      <c r="BM5" s="4"/>
      <c r="BN5" s="4"/>
    </row>
    <row r="6" spans="2:66" hidden="1">
      <c r="K6" s="810"/>
      <c r="L6" s="175"/>
      <c r="M6" s="175"/>
      <c r="N6" s="176"/>
      <c r="O6" s="172"/>
      <c r="P6" s="128"/>
      <c r="Q6" s="130"/>
      <c r="R6" s="130"/>
      <c r="S6" s="29"/>
      <c r="T6" s="167"/>
      <c r="U6" s="168"/>
      <c r="V6" s="167"/>
      <c r="W6" s="169"/>
      <c r="X6" s="29"/>
      <c r="Y6" s="167"/>
      <c r="Z6" s="29"/>
      <c r="AB6" s="29"/>
      <c r="AC6" s="29"/>
      <c r="AD6" s="170"/>
      <c r="AE6" s="171"/>
      <c r="AF6" s="177"/>
      <c r="AG6" s="178"/>
      <c r="AH6" s="177"/>
      <c r="AI6" s="177"/>
      <c r="AJ6" s="174"/>
      <c r="AK6" s="177"/>
      <c r="AL6" s="177"/>
      <c r="AN6" s="29"/>
      <c r="AO6" s="29"/>
      <c r="AP6" s="29"/>
      <c r="AQ6" s="29"/>
      <c r="AR6" s="177"/>
      <c r="AS6" s="4"/>
      <c r="AT6" s="4"/>
      <c r="AU6" s="208"/>
      <c r="AW6" s="30"/>
      <c r="AZ6" s="30"/>
      <c r="BB6" s="208"/>
      <c r="BC6" s="4"/>
      <c r="BD6" s="4"/>
      <c r="BE6" s="4"/>
      <c r="BF6" s="4"/>
      <c r="BG6" s="4"/>
      <c r="BH6" s="4"/>
      <c r="BI6" s="4"/>
      <c r="BJ6" s="4"/>
      <c r="BK6" s="4"/>
      <c r="BL6" s="4"/>
      <c r="BM6" s="4"/>
      <c r="BN6" s="4"/>
    </row>
    <row r="7" spans="2:66" hidden="1">
      <c r="K7" s="810"/>
      <c r="L7" s="793" t="s">
        <v>6</v>
      </c>
      <c r="M7" s="793"/>
      <c r="N7" s="166"/>
      <c r="O7" s="172"/>
      <c r="P7" s="30"/>
      <c r="Q7" s="179"/>
      <c r="R7" s="179"/>
      <c r="S7" s="179"/>
      <c r="T7" s="167"/>
      <c r="U7" s="180"/>
      <c r="V7" s="167"/>
      <c r="W7" s="169"/>
      <c r="X7" s="179"/>
      <c r="Y7" s="167"/>
      <c r="Z7" s="179"/>
      <c r="AB7" s="179"/>
      <c r="AC7" s="179"/>
      <c r="AD7" s="170"/>
      <c r="AE7" s="171"/>
      <c r="AF7" s="172"/>
      <c r="AG7" s="173"/>
      <c r="AH7" s="172"/>
      <c r="AI7" s="172"/>
      <c r="AJ7" s="174"/>
      <c r="AK7" s="172"/>
      <c r="AL7" s="172"/>
      <c r="AM7" s="174"/>
      <c r="AN7" s="172"/>
      <c r="AO7" s="172"/>
      <c r="AP7" s="172"/>
      <c r="AQ7" s="172"/>
      <c r="AR7" s="172"/>
      <c r="AS7" s="30"/>
      <c r="AT7" s="30"/>
      <c r="AU7" s="208"/>
      <c r="AW7" s="30"/>
      <c r="AZ7" s="30"/>
      <c r="BB7" s="208"/>
      <c r="BC7" s="30"/>
      <c r="BD7" s="4"/>
      <c r="BE7" s="4"/>
      <c r="BF7" s="4"/>
      <c r="BG7" s="4"/>
      <c r="BH7" s="4"/>
      <c r="BI7" s="4"/>
      <c r="BJ7" s="4"/>
      <c r="BK7" s="4"/>
      <c r="BL7" s="4"/>
      <c r="BM7" s="4"/>
      <c r="BN7" s="4"/>
    </row>
    <row r="8" spans="2:66" hidden="1">
      <c r="K8" s="181"/>
      <c r="L8" s="175"/>
      <c r="M8" s="175"/>
      <c r="N8" s="182"/>
      <c r="O8" s="172"/>
      <c r="P8" s="30"/>
      <c r="Q8" s="179"/>
      <c r="R8" s="179"/>
      <c r="S8" s="179"/>
      <c r="T8" s="167"/>
      <c r="U8" s="180"/>
      <c r="V8" s="167"/>
      <c r="W8" s="169"/>
      <c r="X8" s="179"/>
      <c r="Y8" s="167"/>
      <c r="Z8" s="179"/>
      <c r="AB8" s="179"/>
      <c r="AC8" s="179"/>
      <c r="AD8" s="170"/>
      <c r="AE8" s="171"/>
      <c r="AF8" s="172"/>
      <c r="AG8" s="173"/>
      <c r="AH8" s="172"/>
      <c r="AI8" s="172"/>
      <c r="AJ8" s="174"/>
      <c r="AK8" s="172"/>
      <c r="AL8" s="172"/>
      <c r="AM8" s="174"/>
      <c r="AN8" s="172"/>
      <c r="AO8" s="172"/>
      <c r="AP8" s="172"/>
      <c r="AQ8" s="172"/>
      <c r="AR8" s="172"/>
      <c r="AS8" s="30"/>
      <c r="AT8" s="30"/>
      <c r="AU8" s="208"/>
      <c r="AW8" s="30"/>
      <c r="AZ8" s="30"/>
      <c r="BB8" s="208"/>
      <c r="BC8" s="30"/>
      <c r="BD8" s="4"/>
      <c r="BE8" s="4"/>
      <c r="BF8" s="4"/>
      <c r="BG8" s="4"/>
      <c r="BH8" s="4"/>
      <c r="BI8" s="4"/>
      <c r="BJ8" s="4"/>
      <c r="BK8" s="4"/>
      <c r="BL8" s="4"/>
      <c r="BM8" s="4"/>
      <c r="BN8" s="4"/>
    </row>
    <row r="9" spans="2:66" hidden="1">
      <c r="K9" s="181"/>
      <c r="L9" s="793" t="s">
        <v>7</v>
      </c>
      <c r="M9" s="794"/>
      <c r="N9" s="166"/>
      <c r="O9" s="183"/>
      <c r="P9" s="174"/>
      <c r="Q9" s="179"/>
      <c r="R9" s="179"/>
      <c r="S9" s="179"/>
      <c r="T9" s="167"/>
      <c r="U9" s="180"/>
      <c r="V9" s="167"/>
      <c r="W9" s="169"/>
      <c r="X9" s="179"/>
      <c r="Y9" s="167"/>
      <c r="Z9" s="179"/>
      <c r="AB9" s="179"/>
      <c r="AC9" s="179"/>
      <c r="AD9" s="170"/>
      <c r="AE9" s="171"/>
      <c r="AF9" s="172"/>
      <c r="AG9" s="173"/>
      <c r="AH9" s="172"/>
      <c r="AI9" s="172"/>
      <c r="AJ9" s="174"/>
      <c r="AK9" s="172"/>
      <c r="AL9" s="172"/>
      <c r="AM9" s="174"/>
      <c r="AN9" s="172"/>
      <c r="AO9" s="172"/>
      <c r="AP9" s="172"/>
      <c r="AQ9" s="172"/>
      <c r="AR9" s="172"/>
      <c r="AS9" s="30"/>
      <c r="AT9" s="30"/>
      <c r="AU9" s="208"/>
      <c r="AW9" s="30"/>
      <c r="AZ9" s="30"/>
      <c r="BB9" s="208"/>
      <c r="BC9" s="30"/>
      <c r="BD9" s="4"/>
      <c r="BE9" s="4"/>
      <c r="BF9" s="4"/>
      <c r="BG9" s="4"/>
      <c r="BH9" s="4"/>
      <c r="BI9" s="4"/>
      <c r="BJ9" s="4"/>
      <c r="BK9" s="4"/>
      <c r="BL9" s="4"/>
      <c r="BM9" s="4"/>
      <c r="BN9" s="4"/>
    </row>
    <row r="10" spans="2:66" ht="15.75" hidden="1" customHeight="1">
      <c r="K10" s="184"/>
      <c r="L10" s="172"/>
      <c r="M10" s="172"/>
      <c r="N10" s="172"/>
      <c r="O10" s="172"/>
      <c r="P10" s="174"/>
      <c r="Q10" s="8"/>
      <c r="R10" s="184"/>
      <c r="S10" s="185"/>
      <c r="T10" s="30"/>
      <c r="U10" s="186"/>
      <c r="V10" s="30"/>
      <c r="W10" s="187"/>
      <c r="X10" s="185"/>
      <c r="Y10" s="30"/>
      <c r="Z10" s="185"/>
      <c r="AA10" s="185"/>
      <c r="AB10" s="185"/>
      <c r="AC10" s="185"/>
      <c r="AD10" s="30"/>
      <c r="AE10" s="187"/>
      <c r="AF10" s="172"/>
      <c r="AG10" s="173"/>
      <c r="AH10" s="172"/>
      <c r="AI10" s="172"/>
      <c r="AJ10" s="174"/>
      <c r="AK10" s="172"/>
      <c r="AL10" s="172"/>
      <c r="AM10" s="30"/>
      <c r="AN10" s="185"/>
      <c r="AO10" s="185"/>
      <c r="AP10" s="185"/>
      <c r="AQ10" s="185"/>
      <c r="AR10" s="172"/>
      <c r="AS10" s="30"/>
      <c r="AT10" s="30"/>
      <c r="AU10" s="208"/>
      <c r="AW10" s="30"/>
      <c r="AZ10" s="30"/>
      <c r="BB10" s="208"/>
      <c r="BC10" s="4"/>
      <c r="BD10" s="4"/>
      <c r="BE10" s="4"/>
      <c r="BF10" s="4"/>
      <c r="BG10" s="4"/>
      <c r="BH10" s="4"/>
      <c r="BI10" s="4"/>
      <c r="BJ10" s="4"/>
      <c r="BK10" s="4"/>
      <c r="BL10" s="4"/>
      <c r="BM10" s="4"/>
    </row>
    <row r="11" spans="2:66" ht="12.75" hidden="1" customHeight="1">
      <c r="K11" s="188" t="s">
        <v>8</v>
      </c>
      <c r="L11" s="188"/>
      <c r="M11" s="188"/>
      <c r="N11" s="189"/>
      <c r="O11" s="799" t="s">
        <v>9</v>
      </c>
      <c r="P11" s="799"/>
      <c r="Q11" s="116"/>
      <c r="S11" s="8"/>
      <c r="T11" s="30"/>
      <c r="U11" s="190"/>
      <c r="V11" s="30"/>
      <c r="W11" s="187"/>
      <c r="X11" s="8"/>
      <c r="Y11" s="30"/>
      <c r="Z11" s="8"/>
      <c r="AA11" s="185"/>
      <c r="AB11" s="185"/>
      <c r="AC11" s="30"/>
      <c r="AD11" s="825"/>
      <c r="AE11" s="825"/>
      <c r="AF11" s="825"/>
      <c r="AG11" s="825"/>
      <c r="AH11" s="825"/>
      <c r="AI11" s="825"/>
      <c r="AJ11" s="825"/>
      <c r="AK11" s="825"/>
      <c r="AL11" s="825"/>
      <c r="AM11" s="825"/>
      <c r="AN11" s="825"/>
      <c r="AO11" s="825"/>
      <c r="AP11" s="825"/>
      <c r="AQ11" s="825"/>
      <c r="AR11" s="30"/>
      <c r="AS11" s="30"/>
      <c r="AT11" s="30"/>
      <c r="AU11" s="208"/>
      <c r="AW11" s="30"/>
      <c r="AZ11" s="30"/>
      <c r="BB11" s="208"/>
      <c r="BC11" s="4"/>
      <c r="BD11" s="4"/>
      <c r="BE11" s="4"/>
      <c r="BF11" s="4"/>
      <c r="BG11" s="4"/>
      <c r="BH11" s="4"/>
      <c r="BI11" s="4"/>
      <c r="BJ11" s="4"/>
      <c r="BK11" s="4"/>
      <c r="BL11" s="4"/>
    </row>
    <row r="12" spans="2:66" hidden="1">
      <c r="K12" s="188"/>
      <c r="L12" s="5"/>
      <c r="M12" s="30"/>
      <c r="N12" s="30"/>
      <c r="O12" s="30"/>
      <c r="P12" s="30"/>
      <c r="Q12" s="30"/>
      <c r="R12" s="30"/>
      <c r="S12" s="30"/>
      <c r="T12" s="30"/>
      <c r="U12" s="187"/>
      <c r="V12" s="30"/>
      <c r="W12" s="187"/>
      <c r="X12" s="30"/>
      <c r="Y12" s="30"/>
      <c r="Z12" s="30"/>
      <c r="AA12" s="30"/>
      <c r="AB12" s="30"/>
      <c r="AC12" s="30"/>
      <c r="AD12" s="30"/>
      <c r="AE12" s="187"/>
      <c r="AF12" s="30"/>
      <c r="AG12" s="187"/>
      <c r="AH12" s="30"/>
      <c r="AI12" s="30"/>
      <c r="AJ12" s="30"/>
      <c r="AK12" s="30"/>
      <c r="AL12" s="30"/>
      <c r="AM12" s="30"/>
      <c r="AN12" s="30"/>
      <c r="AO12" s="30"/>
      <c r="AP12" s="30"/>
      <c r="AQ12" s="30"/>
      <c r="AR12" s="30"/>
      <c r="AS12" s="30"/>
      <c r="AT12" s="30"/>
      <c r="AU12" s="208"/>
      <c r="AW12" s="30"/>
      <c r="AZ12" s="30"/>
      <c r="BB12" s="208"/>
      <c r="BC12" s="4"/>
      <c r="BD12" s="4"/>
      <c r="BE12" s="4"/>
      <c r="BF12" s="4"/>
      <c r="BG12" s="4"/>
      <c r="BH12" s="4"/>
      <c r="BI12" s="4"/>
      <c r="BJ12" s="4"/>
      <c r="BK12" s="4"/>
      <c r="BL12" s="4"/>
    </row>
    <row r="13" spans="2:66" ht="31.5" customHeight="1">
      <c r="B13" s="800" t="s">
        <v>10</v>
      </c>
      <c r="C13" s="801"/>
      <c r="D13" s="801"/>
      <c r="E13" s="801"/>
      <c r="F13" s="801"/>
      <c r="G13" s="801"/>
      <c r="H13" s="801"/>
      <c r="I13" s="801"/>
      <c r="J13" s="801"/>
      <c r="K13" s="801"/>
      <c r="L13" s="801"/>
      <c r="M13" s="801"/>
      <c r="N13" s="801"/>
      <c r="O13" s="801"/>
      <c r="P13" s="801"/>
      <c r="Q13" s="801"/>
      <c r="R13" s="801"/>
      <c r="S13" s="802"/>
      <c r="T13" s="820" t="s">
        <v>11</v>
      </c>
      <c r="U13" s="821"/>
      <c r="V13" s="821"/>
      <c r="W13" s="821"/>
      <c r="X13" s="821"/>
      <c r="Y13" s="822"/>
      <c r="Z13" s="817" t="s">
        <v>12</v>
      </c>
      <c r="AA13" s="817"/>
      <c r="AB13" s="817"/>
      <c r="AC13" s="817"/>
      <c r="AD13" s="817"/>
      <c r="AE13" s="817"/>
      <c r="AF13" s="817"/>
      <c r="AG13" s="817"/>
      <c r="AH13" s="817"/>
      <c r="AI13" s="817"/>
      <c r="AJ13" s="817"/>
      <c r="AK13" s="817"/>
      <c r="AL13" s="817"/>
      <c r="AM13" s="826" t="s">
        <v>13</v>
      </c>
      <c r="AN13" s="827"/>
      <c r="AO13" s="827"/>
      <c r="AP13" s="827"/>
      <c r="AQ13" s="827"/>
      <c r="AR13" s="828"/>
      <c r="AS13" s="845" t="s">
        <v>14</v>
      </c>
      <c r="AT13" s="850" t="s">
        <v>15</v>
      </c>
      <c r="AU13" s="845" t="s">
        <v>16</v>
      </c>
      <c r="AV13" s="843" t="s">
        <v>17</v>
      </c>
      <c r="AW13" s="843"/>
      <c r="AX13" s="843"/>
      <c r="AY13" s="843"/>
      <c r="AZ13" s="843"/>
      <c r="BA13" s="843"/>
      <c r="BB13" s="843"/>
    </row>
    <row r="14" spans="2:66" ht="29.25" customHeight="1">
      <c r="B14" s="798" t="s">
        <v>18</v>
      </c>
      <c r="C14" s="798"/>
      <c r="D14" s="842" t="s">
        <v>19</v>
      </c>
      <c r="E14" s="842"/>
      <c r="F14" s="842"/>
      <c r="G14" s="842"/>
      <c r="H14" s="842"/>
      <c r="I14" s="842"/>
      <c r="J14" s="842"/>
      <c r="K14" s="803" t="s">
        <v>20</v>
      </c>
      <c r="L14" s="803" t="s">
        <v>21</v>
      </c>
      <c r="M14" s="803" t="s">
        <v>22</v>
      </c>
      <c r="N14" s="803" t="s">
        <v>23</v>
      </c>
      <c r="O14" s="803" t="s">
        <v>24</v>
      </c>
      <c r="P14" s="837" t="s">
        <v>25</v>
      </c>
      <c r="Q14" s="803" t="s">
        <v>26</v>
      </c>
      <c r="R14" s="803" t="s">
        <v>27</v>
      </c>
      <c r="S14" s="803" t="s">
        <v>28</v>
      </c>
      <c r="T14" s="818" t="s">
        <v>29</v>
      </c>
      <c r="U14" s="796" t="s">
        <v>30</v>
      </c>
      <c r="V14" s="818" t="s">
        <v>31</v>
      </c>
      <c r="W14" s="796" t="s">
        <v>32</v>
      </c>
      <c r="X14" s="818" t="s">
        <v>33</v>
      </c>
      <c r="Y14" s="833" t="s">
        <v>34</v>
      </c>
      <c r="Z14" s="817" t="s">
        <v>35</v>
      </c>
      <c r="AA14" s="846" t="s">
        <v>36</v>
      </c>
      <c r="AB14" s="847"/>
      <c r="AC14" s="848" t="s">
        <v>37</v>
      </c>
      <c r="AD14" s="817" t="s">
        <v>38</v>
      </c>
      <c r="AE14" s="817"/>
      <c r="AF14" s="817" t="s">
        <v>39</v>
      </c>
      <c r="AG14" s="817"/>
      <c r="AH14" s="817" t="s">
        <v>40</v>
      </c>
      <c r="AI14" s="817"/>
      <c r="AJ14" s="817" t="s">
        <v>41</v>
      </c>
      <c r="AK14" s="817"/>
      <c r="AL14" s="817" t="s">
        <v>42</v>
      </c>
      <c r="AM14" s="831" t="s">
        <v>29</v>
      </c>
      <c r="AN14" s="831" t="s">
        <v>30</v>
      </c>
      <c r="AO14" s="831" t="s">
        <v>31</v>
      </c>
      <c r="AP14" s="831" t="s">
        <v>32</v>
      </c>
      <c r="AQ14" s="829" t="s">
        <v>43</v>
      </c>
      <c r="AR14" s="829" t="s">
        <v>44</v>
      </c>
      <c r="AS14" s="845"/>
      <c r="AT14" s="851"/>
      <c r="AU14" s="845"/>
      <c r="AV14" s="844" t="s">
        <v>45</v>
      </c>
      <c r="AW14" s="844" t="s">
        <v>46</v>
      </c>
      <c r="AX14" s="844" t="s">
        <v>47</v>
      </c>
      <c r="AY14" s="844" t="s">
        <v>48</v>
      </c>
      <c r="AZ14" s="844" t="s">
        <v>49</v>
      </c>
      <c r="BA14" s="844"/>
      <c r="BB14" s="844"/>
    </row>
    <row r="15" spans="2:66" s="4" customFormat="1" ht="76.5">
      <c r="B15" s="221" t="s">
        <v>50</v>
      </c>
      <c r="C15" s="221" t="s">
        <v>51</v>
      </c>
      <c r="D15" s="201" t="s">
        <v>52</v>
      </c>
      <c r="E15" s="201" t="s">
        <v>53</v>
      </c>
      <c r="F15" s="201" t="s">
        <v>54</v>
      </c>
      <c r="G15" s="201" t="s">
        <v>55</v>
      </c>
      <c r="H15" s="201" t="s">
        <v>56</v>
      </c>
      <c r="I15" s="201" t="s">
        <v>57</v>
      </c>
      <c r="J15" s="201" t="s">
        <v>58</v>
      </c>
      <c r="K15" s="804"/>
      <c r="L15" s="804"/>
      <c r="M15" s="804"/>
      <c r="N15" s="804"/>
      <c r="O15" s="804"/>
      <c r="P15" s="838"/>
      <c r="Q15" s="804"/>
      <c r="R15" s="804"/>
      <c r="S15" s="804"/>
      <c r="T15" s="819"/>
      <c r="U15" s="797"/>
      <c r="V15" s="819"/>
      <c r="W15" s="797"/>
      <c r="X15" s="819"/>
      <c r="Y15" s="834"/>
      <c r="Z15" s="817"/>
      <c r="AA15" s="222" t="s">
        <v>59</v>
      </c>
      <c r="AB15" s="222" t="s">
        <v>60</v>
      </c>
      <c r="AC15" s="849"/>
      <c r="AD15" s="823" t="s">
        <v>61</v>
      </c>
      <c r="AE15" s="824"/>
      <c r="AF15" s="823" t="s">
        <v>62</v>
      </c>
      <c r="AG15" s="824"/>
      <c r="AH15" s="222" t="s">
        <v>63</v>
      </c>
      <c r="AI15" s="222" t="s">
        <v>64</v>
      </c>
      <c r="AJ15" s="222" t="s">
        <v>65</v>
      </c>
      <c r="AK15" s="222" t="s">
        <v>66</v>
      </c>
      <c r="AL15" s="817"/>
      <c r="AM15" s="832"/>
      <c r="AN15" s="832"/>
      <c r="AO15" s="832"/>
      <c r="AP15" s="832"/>
      <c r="AQ15" s="830"/>
      <c r="AR15" s="830"/>
      <c r="AS15" s="845"/>
      <c r="AT15" s="852"/>
      <c r="AU15" s="845"/>
      <c r="AV15" s="844"/>
      <c r="AW15" s="844"/>
      <c r="AX15" s="844"/>
      <c r="AY15" s="844"/>
      <c r="AZ15" s="211" t="s">
        <v>67</v>
      </c>
      <c r="BA15" s="211" t="s">
        <v>68</v>
      </c>
      <c r="BB15" s="211" t="s">
        <v>69</v>
      </c>
    </row>
    <row r="16" spans="2:66" ht="154.5" customHeight="1">
      <c r="B16" s="223"/>
      <c r="C16" s="223"/>
      <c r="D16" s="770" t="s">
        <v>70</v>
      </c>
      <c r="E16" s="786" t="s">
        <v>71</v>
      </c>
      <c r="F16" s="769" t="s">
        <v>72</v>
      </c>
      <c r="G16" s="769" t="s">
        <v>73</v>
      </c>
      <c r="H16" s="769" t="s">
        <v>74</v>
      </c>
      <c r="I16" s="769" t="s">
        <v>75</v>
      </c>
      <c r="J16" s="769" t="s">
        <v>76</v>
      </c>
      <c r="K16" s="805">
        <v>1</v>
      </c>
      <c r="L16" s="769" t="s">
        <v>77</v>
      </c>
      <c r="M16" s="769" t="s">
        <v>78</v>
      </c>
      <c r="N16" s="782" t="s">
        <v>79</v>
      </c>
      <c r="O16" s="769" t="s">
        <v>80</v>
      </c>
      <c r="P16" s="723">
        <v>1</v>
      </c>
      <c r="Q16" s="782" t="s">
        <v>81</v>
      </c>
      <c r="R16" s="725" t="s">
        <v>82</v>
      </c>
      <c r="S16" s="782" t="s">
        <v>83</v>
      </c>
      <c r="T16" s="725" t="s">
        <v>84</v>
      </c>
      <c r="U16" s="752">
        <f>VLOOKUP(T16,'Datos Validacion'!$C$6:$D$10,2,0)</f>
        <v>0.6</v>
      </c>
      <c r="V16" s="755" t="s">
        <v>85</v>
      </c>
      <c r="W16" s="758">
        <f>VLOOKUP(V16,'Datos Validacion'!$E$6:$F$15,2,0)</f>
        <v>1</v>
      </c>
      <c r="X16" s="772" t="s">
        <v>86</v>
      </c>
      <c r="Y16" s="736" t="s">
        <v>87</v>
      </c>
      <c r="Z16" s="234" t="s">
        <v>88</v>
      </c>
      <c r="AA16" s="744" t="s">
        <v>89</v>
      </c>
      <c r="AB16" s="721" t="s">
        <v>90</v>
      </c>
      <c r="AC16" s="744" t="s">
        <v>91</v>
      </c>
      <c r="AD16" s="744" t="s">
        <v>92</v>
      </c>
      <c r="AE16" s="752">
        <f>VLOOKUP(AD16,'Datos Validacion'!$K$6:$L$8,2,0)</f>
        <v>0.25</v>
      </c>
      <c r="AF16" s="721" t="s">
        <v>93</v>
      </c>
      <c r="AG16" s="752">
        <f>VLOOKUP(AF16,'Datos Validacion'!$M$6:$N$7,2,0)</f>
        <v>0.15</v>
      </c>
      <c r="AH16" s="744" t="s">
        <v>94</v>
      </c>
      <c r="AI16" s="207" t="s">
        <v>95</v>
      </c>
      <c r="AJ16" s="25" t="s">
        <v>96</v>
      </c>
      <c r="AK16" s="226" t="s">
        <v>97</v>
      </c>
      <c r="AL16" s="790">
        <f>+AE16+AG16</f>
        <v>0.4</v>
      </c>
      <c r="AM16" s="739" t="str">
        <f>IF(AN16&lt;=20%,"MUY BAJA",IF(AN16&lt;=40%,"BAJA",IF(AN16&lt;=60%,"MEDIA",IF(AN16&lt;=80%,"ALTA","MUY ALTA"))))</f>
        <v>BAJA</v>
      </c>
      <c r="AN16" s="739">
        <f>IF(OR(AD16="prevenir",AD16="detectar"),(U16-(U16*AL16)), U16)</f>
        <v>0.36</v>
      </c>
      <c r="AO16" s="739" t="str">
        <f>IF(AP16&lt;=20%,"LEVE",IF(AP16&lt;=40%,"MENOR",IF(AP16&lt;=60%,"MODERADO",IF(AP16&lt;=80%,"MAYOR","CATASTROFICO"))))</f>
        <v>CATASTROFICO</v>
      </c>
      <c r="AP16" s="739">
        <f>IF(AD16="corregir",(W16-(W16*AL16)), W16)</f>
        <v>1</v>
      </c>
      <c r="AQ16" s="736" t="s">
        <v>87</v>
      </c>
      <c r="AR16" s="725" t="s">
        <v>98</v>
      </c>
      <c r="AS16" s="764"/>
      <c r="AT16" s="787" t="s">
        <v>99</v>
      </c>
      <c r="AU16" s="205" t="s">
        <v>100</v>
      </c>
      <c r="AV16" s="279" t="s">
        <v>101</v>
      </c>
      <c r="AW16" s="204" t="s">
        <v>102</v>
      </c>
      <c r="AX16" s="207" t="s">
        <v>103</v>
      </c>
      <c r="AY16" s="276" t="s">
        <v>104</v>
      </c>
      <c r="AZ16" s="275"/>
      <c r="BA16" s="207" t="s">
        <v>105</v>
      </c>
      <c r="BB16" s="205" t="s">
        <v>106</v>
      </c>
    </row>
    <row r="17" spans="2:54" ht="102">
      <c r="B17" s="223"/>
      <c r="C17" s="223"/>
      <c r="D17" s="770"/>
      <c r="E17" s="786"/>
      <c r="F17" s="769"/>
      <c r="G17" s="769"/>
      <c r="H17" s="769"/>
      <c r="I17" s="769"/>
      <c r="J17" s="769"/>
      <c r="K17" s="805"/>
      <c r="L17" s="769"/>
      <c r="M17" s="769"/>
      <c r="N17" s="782"/>
      <c r="O17" s="769"/>
      <c r="P17" s="731"/>
      <c r="Q17" s="782"/>
      <c r="R17" s="729"/>
      <c r="S17" s="782"/>
      <c r="T17" s="729"/>
      <c r="U17" s="753"/>
      <c r="V17" s="756"/>
      <c r="W17" s="759"/>
      <c r="X17" s="773"/>
      <c r="Y17" s="737"/>
      <c r="Z17" s="234" t="s">
        <v>107</v>
      </c>
      <c r="AA17" s="789"/>
      <c r="AB17" s="722"/>
      <c r="AC17" s="789"/>
      <c r="AD17" s="789"/>
      <c r="AE17" s="754"/>
      <c r="AF17" s="722"/>
      <c r="AG17" s="754"/>
      <c r="AH17" s="789"/>
      <c r="AI17" s="236" t="s">
        <v>108</v>
      </c>
      <c r="AJ17" s="235" t="s">
        <v>96</v>
      </c>
      <c r="AK17" s="236" t="s">
        <v>109</v>
      </c>
      <c r="AL17" s="791"/>
      <c r="AM17" s="740"/>
      <c r="AN17" s="740"/>
      <c r="AO17" s="740"/>
      <c r="AP17" s="740"/>
      <c r="AQ17" s="737"/>
      <c r="AR17" s="729"/>
      <c r="AS17" s="765"/>
      <c r="AT17" s="788"/>
      <c r="AU17" s="205" t="s">
        <v>110</v>
      </c>
      <c r="AV17" s="279" t="s">
        <v>101</v>
      </c>
      <c r="AW17" s="204" t="s">
        <v>111</v>
      </c>
      <c r="AX17" s="207" t="s">
        <v>112</v>
      </c>
      <c r="AY17" s="276" t="s">
        <v>113</v>
      </c>
      <c r="AZ17" s="275"/>
      <c r="BA17" s="207" t="s">
        <v>105</v>
      </c>
      <c r="BB17" s="205" t="s">
        <v>114</v>
      </c>
    </row>
    <row r="18" spans="2:54" ht="140.25">
      <c r="B18" s="223"/>
      <c r="C18" s="223"/>
      <c r="D18" s="770"/>
      <c r="E18" s="786"/>
      <c r="F18" s="769"/>
      <c r="G18" s="769"/>
      <c r="H18" s="769"/>
      <c r="I18" s="226" t="s">
        <v>115</v>
      </c>
      <c r="J18" s="226" t="s">
        <v>116</v>
      </c>
      <c r="K18" s="805"/>
      <c r="L18" s="226" t="s">
        <v>77</v>
      </c>
      <c r="M18" s="226" t="s">
        <v>78</v>
      </c>
      <c r="N18" s="207" t="s">
        <v>117</v>
      </c>
      <c r="O18" s="226" t="s">
        <v>118</v>
      </c>
      <c r="P18" s="724"/>
      <c r="Q18" s="782"/>
      <c r="R18" s="726"/>
      <c r="S18" s="782"/>
      <c r="T18" s="726"/>
      <c r="U18" s="754"/>
      <c r="V18" s="757"/>
      <c r="W18" s="760"/>
      <c r="X18" s="792"/>
      <c r="Y18" s="738"/>
      <c r="Z18" s="204" t="s">
        <v>119</v>
      </c>
      <c r="AA18" s="25" t="s">
        <v>89</v>
      </c>
      <c r="AB18" s="226" t="s">
        <v>90</v>
      </c>
      <c r="AC18" s="25" t="s">
        <v>91</v>
      </c>
      <c r="AD18" s="25" t="s">
        <v>92</v>
      </c>
      <c r="AE18" s="246">
        <f>VLOOKUP(AD18,'Datos Validacion'!$K$6:$L$8,2,0)</f>
        <v>0.25</v>
      </c>
      <c r="AF18" s="226" t="s">
        <v>93</v>
      </c>
      <c r="AG18" s="246">
        <f>VLOOKUP(AF18,'Datos Validacion'!$M$6:$N$7,2,0)</f>
        <v>0.15</v>
      </c>
      <c r="AH18" s="25" t="s">
        <v>94</v>
      </c>
      <c r="AI18" s="226" t="s">
        <v>120</v>
      </c>
      <c r="AJ18" s="25" t="s">
        <v>96</v>
      </c>
      <c r="AK18" s="25" t="s">
        <v>121</v>
      </c>
      <c r="AL18" s="247">
        <f t="shared" ref="AL18:AL24" si="0">+AE18+AG18</f>
        <v>0.4</v>
      </c>
      <c r="AM18" s="741"/>
      <c r="AN18" s="741"/>
      <c r="AO18" s="741"/>
      <c r="AP18" s="741"/>
      <c r="AQ18" s="738"/>
      <c r="AR18" s="726"/>
      <c r="AS18" s="785"/>
      <c r="AT18" s="274" t="s">
        <v>122</v>
      </c>
      <c r="AU18" s="205" t="s">
        <v>123</v>
      </c>
      <c r="AV18" s="279" t="s">
        <v>101</v>
      </c>
      <c r="AW18" s="204" t="s">
        <v>124</v>
      </c>
      <c r="AX18" s="207" t="s">
        <v>112</v>
      </c>
      <c r="AY18" s="276" t="s">
        <v>125</v>
      </c>
      <c r="AZ18" s="207"/>
      <c r="BA18" s="207" t="s">
        <v>105</v>
      </c>
      <c r="BB18" s="205" t="s">
        <v>126</v>
      </c>
    </row>
    <row r="19" spans="2:54" ht="114.75">
      <c r="B19" s="223"/>
      <c r="C19" s="223"/>
      <c r="D19" s="770" t="s">
        <v>127</v>
      </c>
      <c r="E19" s="786" t="s">
        <v>128</v>
      </c>
      <c r="F19" s="769" t="s">
        <v>129</v>
      </c>
      <c r="G19" s="769" t="s">
        <v>73</v>
      </c>
      <c r="H19" s="769" t="s">
        <v>130</v>
      </c>
      <c r="I19" s="769" t="s">
        <v>131</v>
      </c>
      <c r="J19" s="769" t="s">
        <v>132</v>
      </c>
      <c r="K19" s="805">
        <v>2</v>
      </c>
      <c r="L19" s="226" t="s">
        <v>133</v>
      </c>
      <c r="M19" s="226" t="s">
        <v>133</v>
      </c>
      <c r="N19" s="207" t="s">
        <v>79</v>
      </c>
      <c r="O19" s="226" t="s">
        <v>134</v>
      </c>
      <c r="P19" s="723">
        <v>2</v>
      </c>
      <c r="Q19" s="782" t="s">
        <v>135</v>
      </c>
      <c r="R19" s="725" t="s">
        <v>82</v>
      </c>
      <c r="S19" s="782" t="s">
        <v>136</v>
      </c>
      <c r="T19" s="725" t="s">
        <v>84</v>
      </c>
      <c r="U19" s="752">
        <f>VLOOKUP(T19,'Datos Validacion'!$C$6:$D$10,2,0)</f>
        <v>0.6</v>
      </c>
      <c r="V19" s="755" t="s">
        <v>85</v>
      </c>
      <c r="W19" s="758">
        <f>VLOOKUP(V19,'Datos Validacion'!$E$6:$F$15,2,0)</f>
        <v>1</v>
      </c>
      <c r="X19" s="772" t="s">
        <v>137</v>
      </c>
      <c r="Y19" s="736" t="s">
        <v>87</v>
      </c>
      <c r="Z19" s="226" t="s">
        <v>138</v>
      </c>
      <c r="AA19" s="25" t="s">
        <v>89</v>
      </c>
      <c r="AB19" s="226" t="s">
        <v>139</v>
      </c>
      <c r="AC19" s="25" t="s">
        <v>91</v>
      </c>
      <c r="AD19" s="25" t="s">
        <v>92</v>
      </c>
      <c r="AE19" s="246">
        <f>VLOOKUP(AD19,'Datos Validacion'!$K$6:$L$8,2,0)</f>
        <v>0.25</v>
      </c>
      <c r="AF19" s="226" t="s">
        <v>93</v>
      </c>
      <c r="AG19" s="246">
        <f>VLOOKUP(AF19,'Datos Validacion'!$M$6:$N$7,2,0)</f>
        <v>0.15</v>
      </c>
      <c r="AH19" s="25" t="s">
        <v>94</v>
      </c>
      <c r="AI19" s="226" t="s">
        <v>140</v>
      </c>
      <c r="AJ19" s="25" t="s">
        <v>96</v>
      </c>
      <c r="AK19" s="25" t="s">
        <v>141</v>
      </c>
      <c r="AL19" s="247">
        <f t="shared" si="0"/>
        <v>0.4</v>
      </c>
      <c r="AM19" s="739" t="str">
        <f>IF(AN19&lt;=20%,"MUY BAJA",IF(AN19&lt;=40%,"BAJA",IF(AN19&lt;=60%,"MEDIA",IF(AN19&lt;=80%,"ALTA","MUY ALTA"))))</f>
        <v>BAJA</v>
      </c>
      <c r="AN19" s="739">
        <f>IF(OR(AD19="prevenir",AD19="detectar"),(U19-(U19*AL19)), U19)</f>
        <v>0.36</v>
      </c>
      <c r="AO19" s="739" t="str">
        <f>IF(AP19&lt;=20%,"LEVE",IF(AP19&lt;=40%,"MENOR",IF(AP19&lt;=60%,"MODERADO",IF(AP19&lt;=80%,"MAYOR","CATASTROFICO"))))</f>
        <v>CATASTROFICO</v>
      </c>
      <c r="AP19" s="739">
        <f>IF(AD19="corregir",(W19-(W19*AL19)), W19)</f>
        <v>1</v>
      </c>
      <c r="AQ19" s="736" t="s">
        <v>87</v>
      </c>
      <c r="AR19" s="725" t="s">
        <v>98</v>
      </c>
      <c r="AS19" s="764"/>
      <c r="AT19" s="274" t="s">
        <v>142</v>
      </c>
      <c r="AU19" s="205" t="s">
        <v>143</v>
      </c>
      <c r="AV19" s="279" t="s">
        <v>101</v>
      </c>
      <c r="AW19" s="204" t="s">
        <v>144</v>
      </c>
      <c r="AX19" s="207" t="s">
        <v>112</v>
      </c>
      <c r="AY19" s="278" t="s">
        <v>145</v>
      </c>
      <c r="AZ19" s="207"/>
      <c r="BA19" s="207" t="s">
        <v>105</v>
      </c>
      <c r="BB19" s="205" t="s">
        <v>146</v>
      </c>
    </row>
    <row r="20" spans="2:54" ht="89.25">
      <c r="B20" s="223"/>
      <c r="C20" s="223"/>
      <c r="D20" s="770"/>
      <c r="E20" s="786"/>
      <c r="F20" s="769"/>
      <c r="G20" s="769"/>
      <c r="H20" s="769"/>
      <c r="I20" s="769"/>
      <c r="J20" s="769"/>
      <c r="K20" s="805"/>
      <c r="L20" s="226" t="s">
        <v>133</v>
      </c>
      <c r="M20" s="226" t="s">
        <v>133</v>
      </c>
      <c r="N20" s="207" t="s">
        <v>79</v>
      </c>
      <c r="O20" s="226" t="s">
        <v>147</v>
      </c>
      <c r="P20" s="724"/>
      <c r="Q20" s="782"/>
      <c r="R20" s="726"/>
      <c r="S20" s="782"/>
      <c r="T20" s="726"/>
      <c r="U20" s="754"/>
      <c r="V20" s="757"/>
      <c r="W20" s="760"/>
      <c r="X20" s="792"/>
      <c r="Y20" s="738"/>
      <c r="Z20" s="207" t="s">
        <v>148</v>
      </c>
      <c r="AA20" s="25" t="s">
        <v>89</v>
      </c>
      <c r="AB20" s="226" t="s">
        <v>90</v>
      </c>
      <c r="AC20" s="25" t="s">
        <v>91</v>
      </c>
      <c r="AD20" s="25" t="s">
        <v>92</v>
      </c>
      <c r="AE20" s="246">
        <f>VLOOKUP(AD20,'Datos Validacion'!$K$6:$L$8,2,0)</f>
        <v>0.25</v>
      </c>
      <c r="AF20" s="226" t="s">
        <v>93</v>
      </c>
      <c r="AG20" s="246">
        <f>VLOOKUP(AF20,'Datos Validacion'!$M$6:$N$7,2,0)</f>
        <v>0.15</v>
      </c>
      <c r="AH20" s="25" t="s">
        <v>94</v>
      </c>
      <c r="AI20" s="207" t="s">
        <v>95</v>
      </c>
      <c r="AJ20" s="25" t="s">
        <v>96</v>
      </c>
      <c r="AK20" s="226" t="s">
        <v>141</v>
      </c>
      <c r="AL20" s="247">
        <f t="shared" si="0"/>
        <v>0.4</v>
      </c>
      <c r="AM20" s="741"/>
      <c r="AN20" s="741"/>
      <c r="AO20" s="741"/>
      <c r="AP20" s="741"/>
      <c r="AQ20" s="738"/>
      <c r="AR20" s="726"/>
      <c r="AS20" s="785"/>
      <c r="AT20" s="274" t="s">
        <v>142</v>
      </c>
      <c r="AU20" s="205" t="s">
        <v>149</v>
      </c>
      <c r="AV20" s="279" t="s">
        <v>101</v>
      </c>
      <c r="AW20" s="204" t="s">
        <v>150</v>
      </c>
      <c r="AX20" s="207" t="s">
        <v>112</v>
      </c>
      <c r="AY20" s="213" t="s">
        <v>151</v>
      </c>
      <c r="AZ20" s="207"/>
      <c r="BA20" s="207" t="s">
        <v>152</v>
      </c>
      <c r="BB20" s="205" t="s">
        <v>153</v>
      </c>
    </row>
    <row r="21" spans="2:54" ht="95.25" customHeight="1">
      <c r="B21" s="223"/>
      <c r="C21" s="223"/>
      <c r="D21" s="224"/>
      <c r="E21" s="225" t="s">
        <v>154</v>
      </c>
      <c r="F21" s="226" t="s">
        <v>155</v>
      </c>
      <c r="G21" s="226" t="s">
        <v>73</v>
      </c>
      <c r="H21" s="226" t="s">
        <v>156</v>
      </c>
      <c r="I21" s="226" t="s">
        <v>115</v>
      </c>
      <c r="J21" s="226" t="s">
        <v>157</v>
      </c>
      <c r="K21" s="227">
        <v>3</v>
      </c>
      <c r="L21" s="226" t="s">
        <v>158</v>
      </c>
      <c r="M21" s="226" t="s">
        <v>159</v>
      </c>
      <c r="N21" s="207" t="s">
        <v>79</v>
      </c>
      <c r="O21" s="226" t="s">
        <v>160</v>
      </c>
      <c r="P21" s="224">
        <v>3</v>
      </c>
      <c r="Q21" s="207" t="s">
        <v>161</v>
      </c>
      <c r="R21" s="204" t="s">
        <v>82</v>
      </c>
      <c r="S21" s="207" t="s">
        <v>136</v>
      </c>
      <c r="T21" s="219" t="s">
        <v>162</v>
      </c>
      <c r="U21" s="229">
        <f>VLOOKUP(T21,'Datos Validacion'!$C$6:$D$10,2,0)</f>
        <v>0.8</v>
      </c>
      <c r="V21" s="230" t="s">
        <v>163</v>
      </c>
      <c r="W21" s="231">
        <f>VLOOKUP(V21,'Datos Validacion'!$E$6:$F$15,2,0)</f>
        <v>0.8</v>
      </c>
      <c r="X21" s="244" t="s">
        <v>164</v>
      </c>
      <c r="Y21" s="233" t="s">
        <v>165</v>
      </c>
      <c r="Z21" s="207" t="s">
        <v>166</v>
      </c>
      <c r="AA21" s="25" t="s">
        <v>89</v>
      </c>
      <c r="AB21" s="226" t="s">
        <v>167</v>
      </c>
      <c r="AC21" s="25" t="s">
        <v>91</v>
      </c>
      <c r="AD21" s="25" t="s">
        <v>92</v>
      </c>
      <c r="AE21" s="246">
        <f>VLOOKUP(AD21,'Datos Validacion'!$K$6:$L$8,2,0)</f>
        <v>0.25</v>
      </c>
      <c r="AF21" s="226" t="s">
        <v>93</v>
      </c>
      <c r="AG21" s="246">
        <f>VLOOKUP(AF21,'Datos Validacion'!$M$6:$N$7,2,0)</f>
        <v>0.15</v>
      </c>
      <c r="AH21" s="25" t="s">
        <v>94</v>
      </c>
      <c r="AI21" s="207" t="s">
        <v>168</v>
      </c>
      <c r="AJ21" s="25" t="s">
        <v>96</v>
      </c>
      <c r="AK21" s="226" t="s">
        <v>141</v>
      </c>
      <c r="AL21" s="247">
        <f t="shared" si="0"/>
        <v>0.4</v>
      </c>
      <c r="AM21" s="35" t="str">
        <f>IF(AN21&lt;=20%,"MUY BAJA",IF(AN21&lt;=40%,"BAJA",IF(AN21&lt;=60%,"MEDIA",IF(AN21&lt;=80%,"ALTA","MUY ALTA"))))</f>
        <v>MEDIA</v>
      </c>
      <c r="AN21" s="35">
        <f>IF(OR(AD21="prevenir",AD21="detectar"),(U21-(U21*AL21)), U21)</f>
        <v>0.48</v>
      </c>
      <c r="AO21" s="35" t="str">
        <f>IF(AP21&lt;=20%,"LEVE",IF(AP21&lt;=40%,"MENOR",IF(AP21&lt;=60%,"MODERADO",IF(AP21&lt;=80%,"MAYOR","CATASTROFICO"))))</f>
        <v>MAYOR</v>
      </c>
      <c r="AP21" s="35">
        <f>IF(AD21="corregir",(W21-(W21*AL21)), W21)</f>
        <v>0.8</v>
      </c>
      <c r="AQ21" s="233" t="s">
        <v>165</v>
      </c>
      <c r="AR21" s="207" t="s">
        <v>98</v>
      </c>
      <c r="AS21" s="212"/>
      <c r="AT21" s="202" t="s">
        <v>142</v>
      </c>
      <c r="AU21" s="205" t="s">
        <v>169</v>
      </c>
      <c r="AV21" s="279">
        <v>45209</v>
      </c>
      <c r="AW21" s="204" t="s">
        <v>170</v>
      </c>
      <c r="AX21" s="207" t="s">
        <v>171</v>
      </c>
      <c r="AY21" s="213" t="s">
        <v>151</v>
      </c>
      <c r="AZ21" s="207"/>
      <c r="BA21" s="207" t="s">
        <v>152</v>
      </c>
      <c r="BB21" s="205" t="s">
        <v>172</v>
      </c>
    </row>
    <row r="22" spans="2:54" ht="84.75" customHeight="1">
      <c r="B22" s="223"/>
      <c r="C22" s="223"/>
      <c r="D22" s="228"/>
      <c r="E22" s="768" t="s">
        <v>173</v>
      </c>
      <c r="F22" s="721" t="s">
        <v>174</v>
      </c>
      <c r="G22" s="721" t="s">
        <v>175</v>
      </c>
      <c r="H22" s="721" t="s">
        <v>176</v>
      </c>
      <c r="I22" s="721" t="s">
        <v>177</v>
      </c>
      <c r="J22" s="721" t="s">
        <v>178</v>
      </c>
      <c r="K22" s="859">
        <v>4</v>
      </c>
      <c r="L22" s="721" t="s">
        <v>179</v>
      </c>
      <c r="M22" s="721" t="s">
        <v>180</v>
      </c>
      <c r="N22" s="725" t="s">
        <v>79</v>
      </c>
      <c r="O22" s="721" t="s">
        <v>181</v>
      </c>
      <c r="P22" s="723">
        <v>4</v>
      </c>
      <c r="Q22" s="725" t="s">
        <v>182</v>
      </c>
      <c r="R22" s="725" t="s">
        <v>82</v>
      </c>
      <c r="S22" s="725" t="s">
        <v>183</v>
      </c>
      <c r="T22" s="725" t="s">
        <v>184</v>
      </c>
      <c r="U22" s="752">
        <f>VLOOKUP(T22,'Datos Validacion'!$C$6:$D$10,2,0)</f>
        <v>0.4</v>
      </c>
      <c r="V22" s="755" t="s">
        <v>163</v>
      </c>
      <c r="W22" s="758">
        <f>VLOOKUP(V22,'Datos Validacion'!$E$6:$F$15,2,0)</f>
        <v>0.8</v>
      </c>
      <c r="X22" s="772" t="s">
        <v>185</v>
      </c>
      <c r="Y22" s="736" t="s">
        <v>165</v>
      </c>
      <c r="Z22" s="219" t="s">
        <v>186</v>
      </c>
      <c r="AA22" s="235" t="s">
        <v>89</v>
      </c>
      <c r="AB22" s="219" t="s">
        <v>187</v>
      </c>
      <c r="AC22" s="235" t="s">
        <v>91</v>
      </c>
      <c r="AD22" s="235" t="s">
        <v>92</v>
      </c>
      <c r="AE22" s="229">
        <f>VLOOKUP(AD22,'Datos Validacion'!$K$6:$L$8,2,0)</f>
        <v>0.25</v>
      </c>
      <c r="AF22" s="236" t="s">
        <v>188</v>
      </c>
      <c r="AG22" s="229">
        <f>VLOOKUP(AF22,'Datos Validacion'!$M$6:$N$7,2,0)</f>
        <v>0.25</v>
      </c>
      <c r="AH22" s="235" t="s">
        <v>94</v>
      </c>
      <c r="AI22" s="219" t="s">
        <v>189</v>
      </c>
      <c r="AJ22" s="235" t="s">
        <v>96</v>
      </c>
      <c r="AK22" s="236" t="s">
        <v>190</v>
      </c>
      <c r="AL22" s="237">
        <f t="shared" si="0"/>
        <v>0.5</v>
      </c>
      <c r="AM22" s="739" t="str">
        <f>IF(AN22&lt;=20%,"MUY BAJA",IF(AN22&lt;=40%,"BAJA",IF(AN22&lt;=60%,"MEDIA",IF(AN22&lt;=80%,"ALTA","MUY ALTA"))))</f>
        <v>MUY BAJA</v>
      </c>
      <c r="AN22" s="739">
        <f>IF(OR(AD22="prevenir",AD22="detectar"),(U22-(U22*AL22)), U22)</f>
        <v>0.2</v>
      </c>
      <c r="AO22" s="739" t="str">
        <f>IF(AP22&lt;=20%,"LEVE",IF(AP22&lt;=40%,"MENOR",IF(AP22&lt;=60%,"MODERADO",IF(AP22&lt;=80%,"MAYOR","CATASTROFICO"))))</f>
        <v>MAYOR</v>
      </c>
      <c r="AP22" s="739">
        <f>IF(AD22="corregir",(W22-(W22*AL22)), W22)</f>
        <v>0.8</v>
      </c>
      <c r="AQ22" s="736" t="s">
        <v>165</v>
      </c>
      <c r="AR22" s="725" t="s">
        <v>191</v>
      </c>
      <c r="AS22" s="764"/>
      <c r="AT22" s="202" t="s">
        <v>192</v>
      </c>
      <c r="AU22" s="206" t="s">
        <v>193</v>
      </c>
      <c r="AV22" s="279">
        <v>45209</v>
      </c>
      <c r="AW22" s="204" t="s">
        <v>194</v>
      </c>
      <c r="AX22" s="207" t="s">
        <v>195</v>
      </c>
      <c r="AY22" s="248" t="s">
        <v>196</v>
      </c>
      <c r="AZ22" s="204"/>
      <c r="BA22" s="207" t="s">
        <v>152</v>
      </c>
      <c r="BB22" s="205" t="s">
        <v>197</v>
      </c>
    </row>
    <row r="23" spans="2:54" ht="84.75" customHeight="1">
      <c r="B23" s="223"/>
      <c r="C23" s="223"/>
      <c r="D23" s="240"/>
      <c r="E23" s="768"/>
      <c r="F23" s="733"/>
      <c r="G23" s="733"/>
      <c r="H23" s="733"/>
      <c r="I23" s="733"/>
      <c r="J23" s="733"/>
      <c r="K23" s="859"/>
      <c r="L23" s="733"/>
      <c r="M23" s="733"/>
      <c r="N23" s="729"/>
      <c r="O23" s="733"/>
      <c r="P23" s="731"/>
      <c r="Q23" s="729"/>
      <c r="R23" s="729"/>
      <c r="S23" s="729"/>
      <c r="T23" s="729"/>
      <c r="U23" s="753"/>
      <c r="V23" s="756"/>
      <c r="W23" s="759"/>
      <c r="X23" s="773"/>
      <c r="Y23" s="737"/>
      <c r="Z23" s="228" t="s">
        <v>198</v>
      </c>
      <c r="AA23" s="235" t="s">
        <v>89</v>
      </c>
      <c r="AB23" s="236" t="s">
        <v>199</v>
      </c>
      <c r="AC23" s="235" t="s">
        <v>91</v>
      </c>
      <c r="AD23" s="235" t="s">
        <v>92</v>
      </c>
      <c r="AE23" s="229">
        <f>VLOOKUP(AD23,'Datos Validacion'!$K$6:$L$8,2,0)</f>
        <v>0.25</v>
      </c>
      <c r="AF23" s="236" t="s">
        <v>188</v>
      </c>
      <c r="AG23" s="229">
        <f>VLOOKUP(AF23,'Datos Validacion'!$M$6:$N$7,2,0)</f>
        <v>0.25</v>
      </c>
      <c r="AH23" s="235" t="s">
        <v>94</v>
      </c>
      <c r="AI23" s="219" t="s">
        <v>200</v>
      </c>
      <c r="AJ23" s="235" t="s">
        <v>96</v>
      </c>
      <c r="AK23" s="236" t="s">
        <v>201</v>
      </c>
      <c r="AL23" s="237">
        <f t="shared" si="0"/>
        <v>0.5</v>
      </c>
      <c r="AM23" s="740"/>
      <c r="AN23" s="740"/>
      <c r="AO23" s="740"/>
      <c r="AP23" s="740"/>
      <c r="AQ23" s="737"/>
      <c r="AR23" s="729"/>
      <c r="AS23" s="765"/>
      <c r="AT23" s="202" t="s">
        <v>202</v>
      </c>
      <c r="AU23" s="205" t="s">
        <v>203</v>
      </c>
      <c r="AV23" s="279">
        <v>45209</v>
      </c>
      <c r="AW23" s="204" t="s">
        <v>204</v>
      </c>
      <c r="AX23" s="207" t="s">
        <v>205</v>
      </c>
      <c r="AY23" s="213" t="s">
        <v>151</v>
      </c>
      <c r="AZ23" s="204"/>
      <c r="BA23" s="207" t="s">
        <v>152</v>
      </c>
      <c r="BB23" s="205" t="s">
        <v>206</v>
      </c>
    </row>
    <row r="24" spans="2:54" ht="84.75" customHeight="1">
      <c r="B24" s="223"/>
      <c r="C24" s="223"/>
      <c r="D24" s="240"/>
      <c r="E24" s="768"/>
      <c r="F24" s="733"/>
      <c r="G24" s="733"/>
      <c r="H24" s="733"/>
      <c r="I24" s="733"/>
      <c r="J24" s="733"/>
      <c r="K24" s="859"/>
      <c r="L24" s="733"/>
      <c r="M24" s="733"/>
      <c r="N24" s="729"/>
      <c r="O24" s="733"/>
      <c r="P24" s="731"/>
      <c r="Q24" s="729"/>
      <c r="R24" s="729"/>
      <c r="S24" s="729"/>
      <c r="T24" s="729"/>
      <c r="U24" s="753"/>
      <c r="V24" s="756"/>
      <c r="W24" s="759"/>
      <c r="X24" s="773"/>
      <c r="Y24" s="737"/>
      <c r="Z24" s="219" t="s">
        <v>207</v>
      </c>
      <c r="AA24" s="235" t="s">
        <v>89</v>
      </c>
      <c r="AB24" s="236" t="s">
        <v>167</v>
      </c>
      <c r="AC24" s="235" t="s">
        <v>91</v>
      </c>
      <c r="AD24" s="235" t="s">
        <v>208</v>
      </c>
      <c r="AE24" s="229">
        <f>VLOOKUP(AD24,'Datos Validacion'!$K$6:$L$8,2,0)</f>
        <v>0.1</v>
      </c>
      <c r="AF24" s="236" t="s">
        <v>188</v>
      </c>
      <c r="AG24" s="229">
        <f>VLOOKUP(AF24,'Datos Validacion'!$M$6:$N$7,2,0)</f>
        <v>0.25</v>
      </c>
      <c r="AH24" s="235" t="s">
        <v>94</v>
      </c>
      <c r="AI24" s="219" t="s">
        <v>209</v>
      </c>
      <c r="AJ24" s="235" t="s">
        <v>96</v>
      </c>
      <c r="AK24" s="236" t="s">
        <v>210</v>
      </c>
      <c r="AL24" s="237">
        <f t="shared" si="0"/>
        <v>0.35</v>
      </c>
      <c r="AM24" s="740"/>
      <c r="AN24" s="740"/>
      <c r="AO24" s="740"/>
      <c r="AP24" s="740"/>
      <c r="AQ24" s="737"/>
      <c r="AR24" s="729"/>
      <c r="AS24" s="765"/>
      <c r="AT24" s="202" t="s">
        <v>211</v>
      </c>
      <c r="AU24" s="205" t="s">
        <v>212</v>
      </c>
      <c r="AV24" s="279">
        <v>45209</v>
      </c>
      <c r="AW24" s="204" t="s">
        <v>213</v>
      </c>
      <c r="AX24" s="207" t="s">
        <v>205</v>
      </c>
      <c r="AY24" s="213" t="s">
        <v>151</v>
      </c>
      <c r="AZ24" s="204"/>
      <c r="BA24" s="207" t="s">
        <v>152</v>
      </c>
      <c r="BB24" s="205" t="s">
        <v>206</v>
      </c>
    </row>
    <row r="25" spans="2:54" ht="84.75" customHeight="1">
      <c r="B25" s="223"/>
      <c r="C25" s="223"/>
      <c r="D25" s="240"/>
      <c r="E25" s="768"/>
      <c r="F25" s="733"/>
      <c r="G25" s="733"/>
      <c r="H25" s="733"/>
      <c r="I25" s="733"/>
      <c r="J25" s="733"/>
      <c r="K25" s="859"/>
      <c r="L25" s="733"/>
      <c r="M25" s="733"/>
      <c r="N25" s="729"/>
      <c r="O25" s="733"/>
      <c r="P25" s="731"/>
      <c r="Q25" s="729"/>
      <c r="R25" s="729"/>
      <c r="S25" s="729"/>
      <c r="T25" s="729"/>
      <c r="U25" s="753"/>
      <c r="V25" s="756"/>
      <c r="W25" s="759"/>
      <c r="X25" s="773"/>
      <c r="Y25" s="737"/>
      <c r="Z25" s="219" t="s">
        <v>214</v>
      </c>
      <c r="AA25" s="235" t="s">
        <v>89</v>
      </c>
      <c r="AB25" s="236" t="s">
        <v>215</v>
      </c>
      <c r="AC25" s="235" t="s">
        <v>91</v>
      </c>
      <c r="AD25" s="235" t="s">
        <v>92</v>
      </c>
      <c r="AE25" s="229">
        <f>VLOOKUP(AD25,'Datos Validacion'!$K$6:$L$8,2,0)</f>
        <v>0.25</v>
      </c>
      <c r="AF25" s="236" t="s">
        <v>188</v>
      </c>
      <c r="AG25" s="229">
        <f>VLOOKUP(AF25,'Datos Validacion'!$M$6:$N$7,2,0)</f>
        <v>0.25</v>
      </c>
      <c r="AH25" s="235" t="s">
        <v>94</v>
      </c>
      <c r="AI25" s="219" t="s">
        <v>216</v>
      </c>
      <c r="AJ25" s="235" t="s">
        <v>96</v>
      </c>
      <c r="AK25" s="236" t="s">
        <v>217</v>
      </c>
      <c r="AL25" s="237">
        <f t="shared" ref="AL25:AL26" si="1">+AE25+AG25</f>
        <v>0.5</v>
      </c>
      <c r="AM25" s="740"/>
      <c r="AN25" s="740"/>
      <c r="AO25" s="740"/>
      <c r="AP25" s="740"/>
      <c r="AQ25" s="737"/>
      <c r="AR25" s="729"/>
      <c r="AS25" s="242"/>
      <c r="AT25" s="202" t="s">
        <v>192</v>
      </c>
      <c r="AU25" s="206" t="s">
        <v>193</v>
      </c>
      <c r="AV25" s="279">
        <v>45209</v>
      </c>
      <c r="AW25" s="204" t="s">
        <v>194</v>
      </c>
      <c r="AX25" s="207" t="s">
        <v>195</v>
      </c>
      <c r="AY25" s="213" t="s">
        <v>196</v>
      </c>
      <c r="AZ25" s="204"/>
      <c r="BA25" s="207" t="s">
        <v>152</v>
      </c>
      <c r="BB25" s="205" t="s">
        <v>197</v>
      </c>
    </row>
    <row r="26" spans="2:54" ht="84.75" customHeight="1">
      <c r="B26" s="223"/>
      <c r="C26" s="223"/>
      <c r="D26" s="240"/>
      <c r="E26" s="768"/>
      <c r="F26" s="733"/>
      <c r="G26" s="733"/>
      <c r="H26" s="733"/>
      <c r="I26" s="733"/>
      <c r="J26" s="733"/>
      <c r="K26" s="859"/>
      <c r="L26" s="733"/>
      <c r="M26" s="733"/>
      <c r="N26" s="729"/>
      <c r="O26" s="733"/>
      <c r="P26" s="731"/>
      <c r="Q26" s="729"/>
      <c r="R26" s="729"/>
      <c r="S26" s="729"/>
      <c r="T26" s="726"/>
      <c r="U26" s="754"/>
      <c r="V26" s="757"/>
      <c r="W26" s="760"/>
      <c r="X26" s="773"/>
      <c r="Y26" s="738"/>
      <c r="Z26" s="219" t="s">
        <v>218</v>
      </c>
      <c r="AA26" s="235" t="s">
        <v>89</v>
      </c>
      <c r="AB26" s="236" t="s">
        <v>219</v>
      </c>
      <c r="AC26" s="235" t="s">
        <v>91</v>
      </c>
      <c r="AD26" s="235" t="s">
        <v>208</v>
      </c>
      <c r="AE26" s="229">
        <f>VLOOKUP(AD26,'Datos Validacion'!$K$6:$L$8,2,0)</f>
        <v>0.1</v>
      </c>
      <c r="AF26" s="236" t="s">
        <v>188</v>
      </c>
      <c r="AG26" s="229">
        <f>VLOOKUP(AF26,'Datos Validacion'!$M$6:$N$7,2,0)</f>
        <v>0.25</v>
      </c>
      <c r="AH26" s="235" t="s">
        <v>94</v>
      </c>
      <c r="AI26" s="207" t="s">
        <v>220</v>
      </c>
      <c r="AJ26" s="235" t="s">
        <v>96</v>
      </c>
      <c r="AK26" s="226" t="s">
        <v>221</v>
      </c>
      <c r="AL26" s="237">
        <f t="shared" si="1"/>
        <v>0.35</v>
      </c>
      <c r="AM26" s="741"/>
      <c r="AN26" s="741"/>
      <c r="AO26" s="740"/>
      <c r="AP26" s="741"/>
      <c r="AQ26" s="737"/>
      <c r="AR26" s="729"/>
      <c r="AS26" s="242"/>
      <c r="AT26" s="202" t="s">
        <v>222</v>
      </c>
      <c r="AU26" s="205" t="s">
        <v>223</v>
      </c>
      <c r="AV26" s="279">
        <v>45209</v>
      </c>
      <c r="AW26" s="204" t="s">
        <v>224</v>
      </c>
      <c r="AX26" s="207" t="s">
        <v>195</v>
      </c>
      <c r="AY26" s="213" t="s">
        <v>196</v>
      </c>
      <c r="AZ26" s="204"/>
      <c r="BA26" s="207" t="s">
        <v>152</v>
      </c>
      <c r="BB26" s="205" t="s">
        <v>225</v>
      </c>
    </row>
    <row r="27" spans="2:54" ht="84.75" customHeight="1">
      <c r="B27" s="223"/>
      <c r="C27" s="223"/>
      <c r="D27" s="240"/>
      <c r="E27" s="732" t="s">
        <v>226</v>
      </c>
      <c r="F27" s="721" t="s">
        <v>174</v>
      </c>
      <c r="G27" s="721" t="s">
        <v>175</v>
      </c>
      <c r="H27" s="721" t="s">
        <v>176</v>
      </c>
      <c r="I27" s="721" t="s">
        <v>227</v>
      </c>
      <c r="J27" s="721" t="s">
        <v>178</v>
      </c>
      <c r="K27" s="860">
        <v>5</v>
      </c>
      <c r="L27" s="721" t="s">
        <v>179</v>
      </c>
      <c r="M27" s="721" t="s">
        <v>180</v>
      </c>
      <c r="N27" s="725" t="s">
        <v>79</v>
      </c>
      <c r="O27" s="721" t="s">
        <v>228</v>
      </c>
      <c r="P27" s="723">
        <v>5</v>
      </c>
      <c r="Q27" s="725" t="s">
        <v>229</v>
      </c>
      <c r="R27" s="725" t="s">
        <v>82</v>
      </c>
      <c r="S27" s="725" t="s">
        <v>136</v>
      </c>
      <c r="T27" s="725" t="s">
        <v>184</v>
      </c>
      <c r="U27" s="752">
        <f>VLOOKUP(T27,'Datos Validacion'!$C$6:$D$10,2,0)</f>
        <v>0.4</v>
      </c>
      <c r="V27" s="755" t="s">
        <v>163</v>
      </c>
      <c r="W27" s="758">
        <f>VLOOKUP(V27,'Datos Validacion'!$E$6:$F$15,2,0)</f>
        <v>0.8</v>
      </c>
      <c r="X27" s="772" t="s">
        <v>185</v>
      </c>
      <c r="Y27" s="736" t="s">
        <v>165</v>
      </c>
      <c r="Z27" s="219" t="s">
        <v>186</v>
      </c>
      <c r="AA27" s="235" t="s">
        <v>89</v>
      </c>
      <c r="AB27" s="219" t="s">
        <v>187</v>
      </c>
      <c r="AC27" s="235" t="s">
        <v>91</v>
      </c>
      <c r="AD27" s="235" t="s">
        <v>92</v>
      </c>
      <c r="AE27" s="229">
        <f>VLOOKUP(AD27,'Datos Validacion'!$K$6:$L$8,2,0)</f>
        <v>0.25</v>
      </c>
      <c r="AF27" s="236" t="s">
        <v>188</v>
      </c>
      <c r="AG27" s="229">
        <f>VLOOKUP(AF27,'Datos Validacion'!$M$6:$N$7,2,0)</f>
        <v>0.25</v>
      </c>
      <c r="AH27" s="235" t="s">
        <v>94</v>
      </c>
      <c r="AI27" s="219" t="s">
        <v>189</v>
      </c>
      <c r="AJ27" s="235" t="s">
        <v>96</v>
      </c>
      <c r="AK27" s="236" t="s">
        <v>190</v>
      </c>
      <c r="AL27" s="237">
        <f>+AE27+AG27</f>
        <v>0.5</v>
      </c>
      <c r="AM27" s="739" t="str">
        <f>IF(AN27&lt;=20%,"MUY BAJA",IF(AN27&lt;=40%,"BAJA",IF(AN27&lt;=60%,"MEDIA",IF(AN27&lt;=80%,"ALTA","MUY ALTA"))))</f>
        <v>MUY BAJA</v>
      </c>
      <c r="AN27" s="739">
        <f>IF(OR(AD27="prevenir",AD27="detectar"),(U27-(U27*AL27)), U27)</f>
        <v>0.2</v>
      </c>
      <c r="AO27" s="739" t="str">
        <f>IF(AP27&lt;=20%,"LEVE",IF(AP27&lt;=40%,"MENOR",IF(AP27&lt;=60%,"MODERADO",IF(AP27&lt;=80%,"MAYOR","CATASTROFICO"))))</f>
        <v>MAYOR</v>
      </c>
      <c r="AP27" s="739">
        <f t="shared" ref="AP27" si="2">IF(AD27="corregir",(W27-(W27*AL27)), W27)</f>
        <v>0.8</v>
      </c>
      <c r="AQ27" s="736" t="s">
        <v>165</v>
      </c>
      <c r="AR27" s="725" t="s">
        <v>191</v>
      </c>
      <c r="AS27" s="764"/>
      <c r="AT27" s="202" t="s">
        <v>192</v>
      </c>
      <c r="AU27" s="206" t="s">
        <v>193</v>
      </c>
      <c r="AV27" s="279">
        <v>45209</v>
      </c>
      <c r="AW27" s="204" t="s">
        <v>194</v>
      </c>
      <c r="AX27" s="207" t="s">
        <v>195</v>
      </c>
      <c r="AY27" s="213" t="s">
        <v>196</v>
      </c>
      <c r="AZ27" s="204"/>
      <c r="BA27" s="207" t="s">
        <v>152</v>
      </c>
      <c r="BB27" s="205" t="s">
        <v>197</v>
      </c>
    </row>
    <row r="28" spans="2:54" ht="84.75" customHeight="1">
      <c r="B28" s="223"/>
      <c r="C28" s="223"/>
      <c r="D28" s="240"/>
      <c r="E28" s="732"/>
      <c r="F28" s="733"/>
      <c r="G28" s="733"/>
      <c r="H28" s="733"/>
      <c r="I28" s="733"/>
      <c r="J28" s="733"/>
      <c r="K28" s="860"/>
      <c r="L28" s="733"/>
      <c r="M28" s="733"/>
      <c r="N28" s="729"/>
      <c r="O28" s="733"/>
      <c r="P28" s="731"/>
      <c r="Q28" s="729"/>
      <c r="R28" s="729"/>
      <c r="S28" s="729"/>
      <c r="T28" s="729"/>
      <c r="U28" s="753"/>
      <c r="V28" s="756"/>
      <c r="W28" s="759"/>
      <c r="X28" s="773"/>
      <c r="Y28" s="737"/>
      <c r="Z28" s="228" t="s">
        <v>230</v>
      </c>
      <c r="AA28" s="235" t="s">
        <v>89</v>
      </c>
      <c r="AB28" s="236" t="s">
        <v>199</v>
      </c>
      <c r="AC28" s="235" t="s">
        <v>91</v>
      </c>
      <c r="AD28" s="235" t="s">
        <v>92</v>
      </c>
      <c r="AE28" s="229">
        <f>VLOOKUP(AD28,'Datos Validacion'!$K$6:$L$8,2,0)</f>
        <v>0.25</v>
      </c>
      <c r="AF28" s="236" t="s">
        <v>188</v>
      </c>
      <c r="AG28" s="229">
        <f>VLOOKUP(AF28,'Datos Validacion'!$M$6:$N$7,2,0)</f>
        <v>0.25</v>
      </c>
      <c r="AH28" s="235" t="s">
        <v>94</v>
      </c>
      <c r="AI28" s="219" t="s">
        <v>200</v>
      </c>
      <c r="AJ28" s="235" t="s">
        <v>96</v>
      </c>
      <c r="AK28" s="236" t="s">
        <v>201</v>
      </c>
      <c r="AL28" s="237">
        <f>+AE28+AG28</f>
        <v>0.5</v>
      </c>
      <c r="AM28" s="740"/>
      <c r="AN28" s="740"/>
      <c r="AO28" s="740"/>
      <c r="AP28" s="740"/>
      <c r="AQ28" s="737"/>
      <c r="AR28" s="729"/>
      <c r="AS28" s="765"/>
      <c r="AT28" s="202" t="s">
        <v>202</v>
      </c>
      <c r="AU28" s="205" t="s">
        <v>203</v>
      </c>
      <c r="AV28" s="279">
        <v>45209</v>
      </c>
      <c r="AW28" s="204" t="s">
        <v>204</v>
      </c>
      <c r="AX28" s="207" t="s">
        <v>205</v>
      </c>
      <c r="AY28" s="213" t="s">
        <v>151</v>
      </c>
      <c r="AZ28" s="204"/>
      <c r="BA28" s="207" t="s">
        <v>152</v>
      </c>
      <c r="BB28" s="205" t="s">
        <v>206</v>
      </c>
    </row>
    <row r="29" spans="2:54" ht="84.75" customHeight="1">
      <c r="B29" s="223"/>
      <c r="C29" s="223"/>
      <c r="D29" s="240"/>
      <c r="E29" s="732"/>
      <c r="F29" s="733"/>
      <c r="G29" s="733"/>
      <c r="H29" s="733"/>
      <c r="I29" s="733"/>
      <c r="J29" s="733"/>
      <c r="K29" s="860"/>
      <c r="L29" s="733"/>
      <c r="M29" s="733"/>
      <c r="N29" s="729"/>
      <c r="O29" s="733"/>
      <c r="P29" s="731"/>
      <c r="Q29" s="729"/>
      <c r="R29" s="729"/>
      <c r="S29" s="729"/>
      <c r="T29" s="729"/>
      <c r="U29" s="753"/>
      <c r="V29" s="756"/>
      <c r="W29" s="759"/>
      <c r="X29" s="773"/>
      <c r="Y29" s="737"/>
      <c r="Z29" s="219" t="s">
        <v>207</v>
      </c>
      <c r="AA29" s="235" t="s">
        <v>89</v>
      </c>
      <c r="AB29" s="236" t="s">
        <v>167</v>
      </c>
      <c r="AC29" s="235" t="s">
        <v>91</v>
      </c>
      <c r="AD29" s="235" t="s">
        <v>208</v>
      </c>
      <c r="AE29" s="229">
        <f>VLOOKUP(AD29,'Datos Validacion'!$K$6:$L$8,2,0)</f>
        <v>0.1</v>
      </c>
      <c r="AF29" s="236" t="s">
        <v>188</v>
      </c>
      <c r="AG29" s="229">
        <f>VLOOKUP(AF29,'Datos Validacion'!$M$6:$N$7,2,0)</f>
        <v>0.25</v>
      </c>
      <c r="AH29" s="235" t="s">
        <v>94</v>
      </c>
      <c r="AI29" s="219" t="s">
        <v>209</v>
      </c>
      <c r="AJ29" s="235" t="s">
        <v>96</v>
      </c>
      <c r="AK29" s="236" t="s">
        <v>210</v>
      </c>
      <c r="AL29" s="237">
        <f>+AE29+AG29</f>
        <v>0.35</v>
      </c>
      <c r="AM29" s="740"/>
      <c r="AN29" s="740"/>
      <c r="AO29" s="740"/>
      <c r="AP29" s="740"/>
      <c r="AQ29" s="737"/>
      <c r="AR29" s="729"/>
      <c r="AS29" s="765"/>
      <c r="AT29" s="202" t="s">
        <v>211</v>
      </c>
      <c r="AU29" s="205" t="s">
        <v>231</v>
      </c>
      <c r="AV29" s="279">
        <v>45209</v>
      </c>
      <c r="AW29" s="204" t="s">
        <v>213</v>
      </c>
      <c r="AX29" s="207" t="s">
        <v>205</v>
      </c>
      <c r="AY29" s="213" t="s">
        <v>151</v>
      </c>
      <c r="AZ29" s="204"/>
      <c r="BA29" s="207" t="s">
        <v>152</v>
      </c>
      <c r="BB29" s="205" t="s">
        <v>206</v>
      </c>
    </row>
    <row r="30" spans="2:54" ht="81.75" customHeight="1">
      <c r="B30" s="223"/>
      <c r="C30" s="223"/>
      <c r="D30" s="240"/>
      <c r="E30" s="732"/>
      <c r="F30" s="733"/>
      <c r="G30" s="733"/>
      <c r="H30" s="733"/>
      <c r="I30" s="733"/>
      <c r="J30" s="733"/>
      <c r="K30" s="860"/>
      <c r="L30" s="733"/>
      <c r="M30" s="733"/>
      <c r="N30" s="729"/>
      <c r="O30" s="733"/>
      <c r="P30" s="731"/>
      <c r="Q30" s="729"/>
      <c r="R30" s="729"/>
      <c r="S30" s="729"/>
      <c r="T30" s="729"/>
      <c r="U30" s="753"/>
      <c r="V30" s="756"/>
      <c r="W30" s="759"/>
      <c r="X30" s="773"/>
      <c r="Y30" s="737"/>
      <c r="Z30" s="219" t="s">
        <v>232</v>
      </c>
      <c r="AA30" s="235" t="s">
        <v>89</v>
      </c>
      <c r="AB30" s="236" t="s">
        <v>215</v>
      </c>
      <c r="AC30" s="235" t="s">
        <v>91</v>
      </c>
      <c r="AD30" s="235" t="s">
        <v>92</v>
      </c>
      <c r="AE30" s="229">
        <f>VLOOKUP(AD30,'Datos Validacion'!$K$6:$L$8,2,0)</f>
        <v>0.25</v>
      </c>
      <c r="AF30" s="236" t="s">
        <v>188</v>
      </c>
      <c r="AG30" s="229">
        <f>VLOOKUP(AF30,'Datos Validacion'!$M$6:$N$7,2,0)</f>
        <v>0.25</v>
      </c>
      <c r="AH30" s="235" t="s">
        <v>94</v>
      </c>
      <c r="AI30" s="219" t="s">
        <v>216</v>
      </c>
      <c r="AJ30" s="235" t="s">
        <v>96</v>
      </c>
      <c r="AK30" s="236" t="s">
        <v>217</v>
      </c>
      <c r="AL30" s="237">
        <f t="shared" ref="AL30:AL31" si="3">+AE30+AG30</f>
        <v>0.5</v>
      </c>
      <c r="AM30" s="740"/>
      <c r="AN30" s="740"/>
      <c r="AO30" s="740"/>
      <c r="AP30" s="740"/>
      <c r="AQ30" s="737"/>
      <c r="AR30" s="729"/>
      <c r="AS30" s="765"/>
      <c r="AT30" s="202" t="s">
        <v>192</v>
      </c>
      <c r="AU30" s="206" t="s">
        <v>193</v>
      </c>
      <c r="AV30" s="279">
        <v>45209</v>
      </c>
      <c r="AW30" s="204" t="s">
        <v>194</v>
      </c>
      <c r="AX30" s="207" t="s">
        <v>195</v>
      </c>
      <c r="AY30" s="248" t="s">
        <v>196</v>
      </c>
      <c r="AZ30" s="204"/>
      <c r="BA30" s="207" t="s">
        <v>152</v>
      </c>
      <c r="BB30" s="205" t="s">
        <v>197</v>
      </c>
    </row>
    <row r="31" spans="2:54" ht="81.75" customHeight="1">
      <c r="B31" s="223"/>
      <c r="C31" s="223"/>
      <c r="D31" s="240"/>
      <c r="E31" s="732"/>
      <c r="F31" s="733"/>
      <c r="G31" s="733"/>
      <c r="H31" s="733"/>
      <c r="I31" s="733"/>
      <c r="J31" s="733"/>
      <c r="K31" s="860"/>
      <c r="L31" s="733"/>
      <c r="M31" s="733"/>
      <c r="N31" s="729"/>
      <c r="O31" s="733"/>
      <c r="P31" s="731"/>
      <c r="Q31" s="729"/>
      <c r="R31" s="729"/>
      <c r="S31" s="729"/>
      <c r="T31" s="726"/>
      <c r="U31" s="754"/>
      <c r="V31" s="757"/>
      <c r="W31" s="760"/>
      <c r="X31" s="773"/>
      <c r="Y31" s="738"/>
      <c r="Z31" s="220" t="s">
        <v>233</v>
      </c>
      <c r="AA31" s="235" t="s">
        <v>89</v>
      </c>
      <c r="AB31" s="236" t="s">
        <v>219</v>
      </c>
      <c r="AC31" s="235" t="s">
        <v>91</v>
      </c>
      <c r="AD31" s="235" t="s">
        <v>208</v>
      </c>
      <c r="AE31" s="229">
        <f>VLOOKUP(AD31,'Datos Validacion'!$K$6:$L$8,2,0)</f>
        <v>0.1</v>
      </c>
      <c r="AF31" s="236" t="s">
        <v>188</v>
      </c>
      <c r="AG31" s="229">
        <f>VLOOKUP(AF31,'Datos Validacion'!$M$6:$N$7,2,0)</f>
        <v>0.25</v>
      </c>
      <c r="AH31" s="235" t="s">
        <v>94</v>
      </c>
      <c r="AI31" s="207" t="s">
        <v>220</v>
      </c>
      <c r="AJ31" s="235" t="s">
        <v>96</v>
      </c>
      <c r="AK31" s="226" t="s">
        <v>221</v>
      </c>
      <c r="AL31" s="237">
        <f t="shared" si="3"/>
        <v>0.35</v>
      </c>
      <c r="AM31" s="741"/>
      <c r="AN31" s="741"/>
      <c r="AO31" s="740"/>
      <c r="AP31" s="740"/>
      <c r="AQ31" s="737"/>
      <c r="AR31" s="729"/>
      <c r="AS31" s="765"/>
      <c r="AT31" s="202" t="s">
        <v>222</v>
      </c>
      <c r="AU31" s="205" t="s">
        <v>234</v>
      </c>
      <c r="AV31" s="279">
        <v>45209</v>
      </c>
      <c r="AW31" s="204" t="s">
        <v>224</v>
      </c>
      <c r="AX31" s="207" t="s">
        <v>195</v>
      </c>
      <c r="AY31" s="213" t="s">
        <v>196</v>
      </c>
      <c r="AZ31" s="204"/>
      <c r="BA31" s="207" t="s">
        <v>152</v>
      </c>
      <c r="BB31" s="205" t="s">
        <v>225</v>
      </c>
    </row>
    <row r="32" spans="2:54" ht="114" customHeight="1">
      <c r="B32" s="223"/>
      <c r="C32" s="223"/>
      <c r="D32" s="228"/>
      <c r="E32" s="249" t="s">
        <v>235</v>
      </c>
      <c r="F32" s="236" t="s">
        <v>236</v>
      </c>
      <c r="G32" s="236" t="s">
        <v>175</v>
      </c>
      <c r="H32" s="226" t="s">
        <v>237</v>
      </c>
      <c r="I32" s="236" t="s">
        <v>238</v>
      </c>
      <c r="J32" s="236" t="s">
        <v>178</v>
      </c>
      <c r="K32" s="250">
        <v>6</v>
      </c>
      <c r="L32" s="226"/>
      <c r="M32" s="226"/>
      <c r="N32" s="207" t="s">
        <v>239</v>
      </c>
      <c r="O32" s="236" t="s">
        <v>240</v>
      </c>
      <c r="P32" s="228">
        <v>6</v>
      </c>
      <c r="Q32" s="236" t="s">
        <v>241</v>
      </c>
      <c r="R32" s="219" t="s">
        <v>82</v>
      </c>
      <c r="S32" s="219" t="s">
        <v>242</v>
      </c>
      <c r="T32" s="219" t="s">
        <v>184</v>
      </c>
      <c r="U32" s="229">
        <f>VLOOKUP(T32,'Datos Validacion'!$C$6:$D$10,2,0)</f>
        <v>0.4</v>
      </c>
      <c r="V32" s="230" t="s">
        <v>243</v>
      </c>
      <c r="W32" s="231">
        <f>VLOOKUP(V32,'Datos Validacion'!$E$6:$F$15,2,0)</f>
        <v>0.2</v>
      </c>
      <c r="X32" s="232" t="s">
        <v>244</v>
      </c>
      <c r="Y32" s="233" t="s">
        <v>245</v>
      </c>
      <c r="Z32" s="219" t="s">
        <v>246</v>
      </c>
      <c r="AA32" s="251" t="s">
        <v>89</v>
      </c>
      <c r="AB32" s="219" t="s">
        <v>247</v>
      </c>
      <c r="AC32" s="251" t="s">
        <v>91</v>
      </c>
      <c r="AD32" s="251" t="s">
        <v>92</v>
      </c>
      <c r="AE32" s="252">
        <f>VLOOKUP(AD32,'Datos Validacion'!$K$6:$L$8,2,0)</f>
        <v>0.25</v>
      </c>
      <c r="AF32" s="253" t="s">
        <v>188</v>
      </c>
      <c r="AG32" s="252">
        <f>VLOOKUP(AF32,'Datos Validacion'!$M$6:$N$7,2,0)</f>
        <v>0.25</v>
      </c>
      <c r="AH32" s="251" t="s">
        <v>94</v>
      </c>
      <c r="AI32" s="219" t="s">
        <v>248</v>
      </c>
      <c r="AJ32" s="251" t="s">
        <v>96</v>
      </c>
      <c r="AK32" s="253" t="s">
        <v>249</v>
      </c>
      <c r="AL32" s="237">
        <f>+AE32+AG32</f>
        <v>0.5</v>
      </c>
      <c r="AM32" s="238" t="str">
        <f>IF(AN32&lt;=20%,"MUY BAJA",IF(AN32&lt;=40%,"BAJA",IF(AN32&lt;=60%,"MEDIA",IF(AN32&lt;=80%,"ALTA","MUY ALTA"))))</f>
        <v>MUY BAJA</v>
      </c>
      <c r="AN32" s="238">
        <f>IF(OR(AD32="prevenir",AD32="detectar"),(U32-(U32*AL32)), U32)</f>
        <v>0.2</v>
      </c>
      <c r="AO32" s="238" t="str">
        <f>IF(AP32&lt;=20%,"LEVE",IF(AP32&lt;=40%,"MENOR",IF(AP32&lt;=60%,"MODERADO",IF(AP32&lt;=80%,"MAYOR","CATASTROFICO"))))</f>
        <v>LEVE</v>
      </c>
      <c r="AP32" s="238">
        <f>IF(AD32="corregir",(W32-(W32*AL32)), W32)</f>
        <v>0.2</v>
      </c>
      <c r="AQ32" s="233" t="s">
        <v>245</v>
      </c>
      <c r="AR32" s="219" t="s">
        <v>250</v>
      </c>
      <c r="AS32" s="215"/>
      <c r="AT32" s="280" t="s">
        <v>251</v>
      </c>
      <c r="AU32" s="281" t="s">
        <v>252</v>
      </c>
      <c r="AV32" s="282">
        <v>45209</v>
      </c>
      <c r="AW32" s="283" t="s">
        <v>253</v>
      </c>
      <c r="AX32" s="265" t="s">
        <v>195</v>
      </c>
      <c r="AY32" s="265"/>
      <c r="AZ32" s="283"/>
      <c r="BA32" s="265"/>
      <c r="BB32" s="281"/>
    </row>
    <row r="33" spans="2:54" ht="76.5" customHeight="1">
      <c r="B33" s="223"/>
      <c r="C33" s="223"/>
      <c r="D33" s="224"/>
      <c r="E33" s="736" t="s">
        <v>254</v>
      </c>
      <c r="F33" s="766" t="s">
        <v>255</v>
      </c>
      <c r="G33" s="721" t="s">
        <v>256</v>
      </c>
      <c r="H33" s="721" t="s">
        <v>257</v>
      </c>
      <c r="I33" s="721" t="s">
        <v>258</v>
      </c>
      <c r="J33" s="721" t="s">
        <v>259</v>
      </c>
      <c r="K33" s="861">
        <v>7</v>
      </c>
      <c r="L33" s="236"/>
      <c r="M33" s="236"/>
      <c r="N33" s="725" t="s">
        <v>79</v>
      </c>
      <c r="O33" s="721" t="s">
        <v>260</v>
      </c>
      <c r="P33" s="723">
        <v>7</v>
      </c>
      <c r="Q33" s="725" t="s">
        <v>261</v>
      </c>
      <c r="R33" s="725" t="s">
        <v>82</v>
      </c>
      <c r="S33" s="725" t="s">
        <v>262</v>
      </c>
      <c r="T33" s="725" t="s">
        <v>184</v>
      </c>
      <c r="U33" s="752">
        <f>VLOOKUP(T33,'Datos Validacion'!$C$6:$D$10,2,0)</f>
        <v>0.4</v>
      </c>
      <c r="V33" s="755" t="s">
        <v>263</v>
      </c>
      <c r="W33" s="758">
        <f>VLOOKUP(V33,'Datos Validacion'!$E$6:$F$15,2,0)</f>
        <v>0.6</v>
      </c>
      <c r="X33" s="734" t="s">
        <v>264</v>
      </c>
      <c r="Y33" s="736" t="s">
        <v>263</v>
      </c>
      <c r="Z33" s="254" t="s">
        <v>265</v>
      </c>
      <c r="AA33" s="255" t="s">
        <v>89</v>
      </c>
      <c r="AB33" s="254" t="s">
        <v>266</v>
      </c>
      <c r="AC33" s="256" t="s">
        <v>91</v>
      </c>
      <c r="AD33" s="256" t="s">
        <v>92</v>
      </c>
      <c r="AE33" s="257">
        <f>VLOOKUP(AD33,'Datos Validacion'!$K$6:$L$8,2,0)</f>
        <v>0.25</v>
      </c>
      <c r="AF33" s="258" t="s">
        <v>93</v>
      </c>
      <c r="AG33" s="257">
        <f>VLOOKUP(AF33,'Datos Validacion'!$M$6:$N$7,2,0)</f>
        <v>0.15</v>
      </c>
      <c r="AH33" s="256" t="s">
        <v>94</v>
      </c>
      <c r="AI33" s="254" t="s">
        <v>267</v>
      </c>
      <c r="AJ33" s="256" t="s">
        <v>96</v>
      </c>
      <c r="AK33" s="258" t="s">
        <v>268</v>
      </c>
      <c r="AL33" s="259">
        <f>+AE33+AG33</f>
        <v>0.4</v>
      </c>
      <c r="AM33" s="761" t="str">
        <f>IF(AN33&lt;=20%,"MUY BAJA",IF(AN33&lt;=40%,"BAJA",IF(AN33&lt;=60%,"MEDIA",IF(AN33&lt;=80%,"ALTA","MUY ALTA"))))</f>
        <v>BAJA</v>
      </c>
      <c r="AN33" s="739">
        <f>IF(OR(AD33="prevenir",AD33="detectar"),(U33-(U33*AL33)), U33)</f>
        <v>0.24</v>
      </c>
      <c r="AO33" s="761" t="str">
        <f>IF(AP33&lt;=20%,"LEVE",IF(AP33&lt;=40%,"MENOR",IF(AP33&lt;=60%,"MODERADO",IF(AP33&lt;=80%,"MAYOR","CATASTROFICO"))))</f>
        <v>MODERADO</v>
      </c>
      <c r="AP33" s="739">
        <f>IF(AD33="corregir",(W33-(W33*AL33)), W33)</f>
        <v>0.6</v>
      </c>
      <c r="AQ33" s="736" t="s">
        <v>263</v>
      </c>
      <c r="AR33" s="725" t="s">
        <v>191</v>
      </c>
      <c r="AS33" s="212"/>
      <c r="AT33" s="284" t="s">
        <v>269</v>
      </c>
      <c r="AU33" s="747" t="s">
        <v>270</v>
      </c>
      <c r="AV33" s="874">
        <v>45209</v>
      </c>
      <c r="AW33" s="870" t="s">
        <v>271</v>
      </c>
      <c r="AX33" s="868" t="s">
        <v>195</v>
      </c>
      <c r="AY33" s="872" t="e" vm="2">
        <v>#VALUE!</v>
      </c>
      <c r="AZ33" s="870"/>
      <c r="BA33" s="868" t="s">
        <v>152</v>
      </c>
      <c r="BB33" s="866" t="s">
        <v>271</v>
      </c>
    </row>
    <row r="34" spans="2:54" ht="76.5" customHeight="1">
      <c r="B34" s="223"/>
      <c r="C34" s="223"/>
      <c r="D34" s="228"/>
      <c r="E34" s="738"/>
      <c r="F34" s="767"/>
      <c r="G34" s="722"/>
      <c r="H34" s="722"/>
      <c r="I34" s="722"/>
      <c r="J34" s="722"/>
      <c r="K34" s="862"/>
      <c r="L34" s="241"/>
      <c r="M34" s="241"/>
      <c r="N34" s="726"/>
      <c r="O34" s="722"/>
      <c r="P34" s="724"/>
      <c r="Q34" s="726"/>
      <c r="R34" s="726"/>
      <c r="S34" s="726"/>
      <c r="T34" s="726"/>
      <c r="U34" s="754"/>
      <c r="V34" s="757"/>
      <c r="W34" s="760"/>
      <c r="X34" s="748"/>
      <c r="Y34" s="738"/>
      <c r="Z34" s="260" t="s">
        <v>272</v>
      </c>
      <c r="AA34" s="255" t="s">
        <v>89</v>
      </c>
      <c r="AB34" s="254" t="s">
        <v>273</v>
      </c>
      <c r="AC34" s="256" t="s">
        <v>91</v>
      </c>
      <c r="AD34" s="256" t="s">
        <v>92</v>
      </c>
      <c r="AE34" s="257">
        <f>VLOOKUP(AD34,'Datos Validacion'!$K$6:$L$8,2,0)</f>
        <v>0.25</v>
      </c>
      <c r="AF34" s="258" t="s">
        <v>93</v>
      </c>
      <c r="AG34" s="257">
        <f>VLOOKUP(AF34,'Datos Validacion'!$M$6:$N$7,2,0)</f>
        <v>0.15</v>
      </c>
      <c r="AH34" s="256" t="s">
        <v>94</v>
      </c>
      <c r="AI34" s="254" t="s">
        <v>274</v>
      </c>
      <c r="AJ34" s="256" t="s">
        <v>96</v>
      </c>
      <c r="AK34" s="261" t="s">
        <v>275</v>
      </c>
      <c r="AL34" s="259">
        <f t="shared" ref="AL34" si="4">+AE34+AG34</f>
        <v>0.4</v>
      </c>
      <c r="AM34" s="763"/>
      <c r="AN34" s="741"/>
      <c r="AO34" s="763"/>
      <c r="AP34" s="741"/>
      <c r="AQ34" s="738"/>
      <c r="AR34" s="726"/>
      <c r="AS34" s="214"/>
      <c r="AT34" s="287" t="s">
        <v>99</v>
      </c>
      <c r="AU34" s="747"/>
      <c r="AV34" s="874"/>
      <c r="AW34" s="871"/>
      <c r="AX34" s="869"/>
      <c r="AY34" s="873"/>
      <c r="AZ34" s="871"/>
      <c r="BA34" s="869"/>
      <c r="BB34" s="867"/>
    </row>
    <row r="35" spans="2:54" ht="84" customHeight="1">
      <c r="B35" s="223"/>
      <c r="C35" s="55"/>
      <c r="D35" s="228"/>
      <c r="E35" s="776" t="s">
        <v>276</v>
      </c>
      <c r="F35" s="721" t="s">
        <v>277</v>
      </c>
      <c r="G35" s="721" t="s">
        <v>256</v>
      </c>
      <c r="H35" s="721" t="s">
        <v>278</v>
      </c>
      <c r="I35" s="721" t="s">
        <v>279</v>
      </c>
      <c r="J35" s="721" t="s">
        <v>280</v>
      </c>
      <c r="K35" s="783">
        <v>8</v>
      </c>
      <c r="L35" s="769"/>
      <c r="M35" s="769"/>
      <c r="N35" s="725" t="s">
        <v>79</v>
      </c>
      <c r="O35" s="721" t="s">
        <v>281</v>
      </c>
      <c r="P35" s="723">
        <v>8</v>
      </c>
      <c r="Q35" s="725" t="s">
        <v>282</v>
      </c>
      <c r="R35" s="725" t="s">
        <v>82</v>
      </c>
      <c r="S35" s="725" t="s">
        <v>283</v>
      </c>
      <c r="T35" s="725" t="s">
        <v>184</v>
      </c>
      <c r="U35" s="752">
        <f>VLOOKUP(T35,'Datos Validacion'!$C$6:$D$10,2,0)</f>
        <v>0.4</v>
      </c>
      <c r="V35" s="755" t="s">
        <v>263</v>
      </c>
      <c r="W35" s="758">
        <f>VLOOKUP(V35,'Datos Validacion'!$E$6:$F$15,2,0)</f>
        <v>0.6</v>
      </c>
      <c r="X35" s="734" t="s">
        <v>284</v>
      </c>
      <c r="Y35" s="736" t="s">
        <v>263</v>
      </c>
      <c r="Z35" s="725" t="s">
        <v>265</v>
      </c>
      <c r="AA35" s="235" t="s">
        <v>89</v>
      </c>
      <c r="AB35" s="219" t="s">
        <v>266</v>
      </c>
      <c r="AC35" s="235" t="s">
        <v>91</v>
      </c>
      <c r="AD35" s="235" t="s">
        <v>92</v>
      </c>
      <c r="AE35" s="229">
        <f>VLOOKUP(AD35,'Datos Validacion'!$K$6:$L$8,2,0)</f>
        <v>0.25</v>
      </c>
      <c r="AF35" s="236" t="s">
        <v>188</v>
      </c>
      <c r="AG35" s="229">
        <f>VLOOKUP(AF35,'Datos Validacion'!$M$6:$N$7,2,0)</f>
        <v>0.25</v>
      </c>
      <c r="AH35" s="235" t="s">
        <v>94</v>
      </c>
      <c r="AI35" s="219" t="s">
        <v>267</v>
      </c>
      <c r="AJ35" s="235" t="s">
        <v>96</v>
      </c>
      <c r="AK35" s="721" t="s">
        <v>268</v>
      </c>
      <c r="AL35" s="263">
        <f>+AE35+AG35</f>
        <v>0.5</v>
      </c>
      <c r="AM35" s="761" t="str">
        <f>IF(AN35&lt;=20%,"MUY BAJA",IF(AN35&lt;=40%,"BAJA",IF(AN35&lt;=60%,"MEDIA",IF(AN35&lt;=80%,"ALTA","MUY ALTA"))))</f>
        <v>MUY BAJA</v>
      </c>
      <c r="AN35" s="739">
        <f>IF(OR(AD35="prevenir",AD35="detectar"),(U35-(U35*AL35)), U35)</f>
        <v>0.2</v>
      </c>
      <c r="AO35" s="761" t="str">
        <f>IF(AP35&lt;=20%,"LEVE",IF(AP35&lt;=40%,"MENOR",IF(AP35&lt;=60%,"MODERADO",IF(AP35&lt;=80%,"MAYOR","CATASTROFICO"))))</f>
        <v>MODERADO</v>
      </c>
      <c r="AP35" s="739">
        <f>IF(AD35="corregir",(W35-(W35*AL35)), W35)</f>
        <v>0.6</v>
      </c>
      <c r="AQ35" s="749" t="s">
        <v>263</v>
      </c>
      <c r="AR35" s="725" t="s">
        <v>191</v>
      </c>
      <c r="AS35" s="764"/>
      <c r="AT35" s="287" t="s">
        <v>99</v>
      </c>
      <c r="AU35" s="747" t="s">
        <v>285</v>
      </c>
      <c r="AV35" s="874">
        <v>45209</v>
      </c>
      <c r="AW35" s="870" t="s">
        <v>253</v>
      </c>
      <c r="AX35" s="868" t="s">
        <v>195</v>
      </c>
      <c r="AY35" s="870"/>
      <c r="AZ35" s="870"/>
      <c r="BA35" s="868"/>
      <c r="BB35" s="866"/>
    </row>
    <row r="36" spans="2:54" ht="84" customHeight="1">
      <c r="B36" s="223"/>
      <c r="C36" s="55"/>
      <c r="D36" s="240"/>
      <c r="E36" s="777"/>
      <c r="F36" s="733"/>
      <c r="G36" s="733"/>
      <c r="H36" s="733"/>
      <c r="I36" s="733"/>
      <c r="J36" s="733"/>
      <c r="K36" s="784"/>
      <c r="L36" s="769"/>
      <c r="M36" s="769"/>
      <c r="N36" s="729"/>
      <c r="O36" s="733"/>
      <c r="P36" s="731"/>
      <c r="Q36" s="729"/>
      <c r="R36" s="729"/>
      <c r="S36" s="729"/>
      <c r="T36" s="729"/>
      <c r="U36" s="753"/>
      <c r="V36" s="756"/>
      <c r="W36" s="759"/>
      <c r="X36" s="735"/>
      <c r="Y36" s="737"/>
      <c r="Z36" s="726"/>
      <c r="AA36" s="235" t="s">
        <v>89</v>
      </c>
      <c r="AB36" s="219" t="s">
        <v>266</v>
      </c>
      <c r="AC36" s="235" t="s">
        <v>91</v>
      </c>
      <c r="AD36" s="235" t="s">
        <v>92</v>
      </c>
      <c r="AE36" s="229">
        <f>VLOOKUP(AD36,'Datos Validacion'!$K$6:$L$8,2,0)</f>
        <v>0.25</v>
      </c>
      <c r="AF36" s="236" t="s">
        <v>188</v>
      </c>
      <c r="AG36" s="229">
        <f>VLOOKUP(AF36,'Datos Validacion'!$M$6:$N$7,2,0)</f>
        <v>0.25</v>
      </c>
      <c r="AH36" s="235" t="s">
        <v>94</v>
      </c>
      <c r="AI36" s="219" t="s">
        <v>286</v>
      </c>
      <c r="AJ36" s="235" t="s">
        <v>96</v>
      </c>
      <c r="AK36" s="722"/>
      <c r="AL36" s="263">
        <f>+AE36+AG36</f>
        <v>0.5</v>
      </c>
      <c r="AM36" s="762"/>
      <c r="AN36" s="740"/>
      <c r="AO36" s="762"/>
      <c r="AP36" s="740"/>
      <c r="AQ36" s="750"/>
      <c r="AR36" s="729"/>
      <c r="AS36" s="765"/>
      <c r="AT36" s="287" t="s">
        <v>287</v>
      </c>
      <c r="AU36" s="747"/>
      <c r="AV36" s="874">
        <v>45209</v>
      </c>
      <c r="AW36" s="871"/>
      <c r="AX36" s="869"/>
      <c r="AY36" s="871"/>
      <c r="AZ36" s="871"/>
      <c r="BA36" s="869"/>
      <c r="BB36" s="867"/>
    </row>
    <row r="37" spans="2:54" ht="69.95" customHeight="1">
      <c r="B37" s="223"/>
      <c r="C37" s="55"/>
      <c r="D37" s="240"/>
      <c r="E37" s="777"/>
      <c r="F37" s="733"/>
      <c r="G37" s="733"/>
      <c r="H37" s="733"/>
      <c r="I37" s="733"/>
      <c r="J37" s="733"/>
      <c r="K37" s="784"/>
      <c r="L37" s="769"/>
      <c r="M37" s="769"/>
      <c r="N37" s="729"/>
      <c r="O37" s="733"/>
      <c r="P37" s="731"/>
      <c r="Q37" s="729"/>
      <c r="R37" s="729"/>
      <c r="S37" s="729"/>
      <c r="T37" s="729"/>
      <c r="U37" s="753"/>
      <c r="V37" s="756"/>
      <c r="W37" s="759"/>
      <c r="X37" s="735"/>
      <c r="Y37" s="737"/>
      <c r="Z37" s="782" t="s">
        <v>288</v>
      </c>
      <c r="AA37" s="235" t="s">
        <v>89</v>
      </c>
      <c r="AB37" s="219" t="s">
        <v>289</v>
      </c>
      <c r="AC37" s="235" t="s">
        <v>91</v>
      </c>
      <c r="AD37" s="235" t="s">
        <v>92</v>
      </c>
      <c r="AE37" s="229">
        <f>VLOOKUP(AD37,'Datos Validacion'!$K$6:$L$8,2,0)</f>
        <v>0.25</v>
      </c>
      <c r="AF37" s="236" t="s">
        <v>188</v>
      </c>
      <c r="AG37" s="229">
        <f>VLOOKUP(AF37,'Datos Validacion'!$M$6:$N$7,2,0)</f>
        <v>0.25</v>
      </c>
      <c r="AH37" s="235" t="s">
        <v>94</v>
      </c>
      <c r="AI37" s="219" t="s">
        <v>189</v>
      </c>
      <c r="AJ37" s="235" t="s">
        <v>96</v>
      </c>
      <c r="AK37" s="721" t="s">
        <v>290</v>
      </c>
      <c r="AL37" s="237">
        <f>+AE37+AG37</f>
        <v>0.5</v>
      </c>
      <c r="AM37" s="762"/>
      <c r="AN37" s="740"/>
      <c r="AO37" s="762"/>
      <c r="AP37" s="740"/>
      <c r="AQ37" s="750"/>
      <c r="AR37" s="729"/>
      <c r="AS37" s="765"/>
      <c r="AT37" s="287" t="s">
        <v>291</v>
      </c>
      <c r="AU37" s="288" t="s">
        <v>292</v>
      </c>
      <c r="AV37" s="282">
        <v>45209</v>
      </c>
      <c r="AW37" s="283" t="s">
        <v>213</v>
      </c>
      <c r="AX37" s="265" t="s">
        <v>205</v>
      </c>
      <c r="AY37" s="289" t="s">
        <v>151</v>
      </c>
      <c r="AZ37" s="283"/>
      <c r="BA37" s="265" t="s">
        <v>152</v>
      </c>
      <c r="BB37" s="281" t="s">
        <v>206</v>
      </c>
    </row>
    <row r="38" spans="2:54" ht="69.95" customHeight="1">
      <c r="B38" s="223"/>
      <c r="C38" s="55"/>
      <c r="D38" s="240"/>
      <c r="E38" s="777"/>
      <c r="F38" s="733"/>
      <c r="G38" s="733"/>
      <c r="H38" s="733"/>
      <c r="I38" s="733"/>
      <c r="J38" s="733"/>
      <c r="K38" s="784"/>
      <c r="L38" s="769"/>
      <c r="M38" s="769"/>
      <c r="N38" s="729"/>
      <c r="O38" s="733"/>
      <c r="P38" s="731"/>
      <c r="Q38" s="729"/>
      <c r="R38" s="729"/>
      <c r="S38" s="729"/>
      <c r="T38" s="729"/>
      <c r="U38" s="753"/>
      <c r="V38" s="756"/>
      <c r="W38" s="759"/>
      <c r="X38" s="735"/>
      <c r="Y38" s="737"/>
      <c r="Z38" s="782"/>
      <c r="AA38" s="235" t="s">
        <v>89</v>
      </c>
      <c r="AB38" s="219" t="s">
        <v>289</v>
      </c>
      <c r="AC38" s="235" t="s">
        <v>91</v>
      </c>
      <c r="AD38" s="235" t="s">
        <v>92</v>
      </c>
      <c r="AE38" s="229">
        <f>VLOOKUP(AD38,'Datos Validacion'!$K$6:$L$8,2,0)</f>
        <v>0.25</v>
      </c>
      <c r="AF38" s="236" t="s">
        <v>188</v>
      </c>
      <c r="AG38" s="229">
        <f>VLOOKUP(AF38,'Datos Validacion'!$M$6:$N$7,2,0)</f>
        <v>0.25</v>
      </c>
      <c r="AH38" s="235" t="s">
        <v>94</v>
      </c>
      <c r="AI38" s="219" t="s">
        <v>189</v>
      </c>
      <c r="AJ38" s="235" t="s">
        <v>96</v>
      </c>
      <c r="AK38" s="733"/>
      <c r="AL38" s="237">
        <f t="shared" ref="AL38:AL39" si="5">+AE38+AG38</f>
        <v>0.5</v>
      </c>
      <c r="AM38" s="762"/>
      <c r="AN38" s="740"/>
      <c r="AO38" s="762"/>
      <c r="AP38" s="740"/>
      <c r="AQ38" s="750"/>
      <c r="AR38" s="729"/>
      <c r="AS38" s="765"/>
      <c r="AT38" s="287" t="s">
        <v>293</v>
      </c>
      <c r="AU38" s="288" t="s">
        <v>294</v>
      </c>
      <c r="AV38" s="282">
        <v>45209</v>
      </c>
      <c r="AW38" s="280" t="s">
        <v>295</v>
      </c>
      <c r="AX38" s="265" t="s">
        <v>296</v>
      </c>
      <c r="AY38" s="289" t="s">
        <v>151</v>
      </c>
      <c r="AZ38" s="280"/>
      <c r="BA38" s="285" t="s">
        <v>152</v>
      </c>
      <c r="BB38" s="286" t="s">
        <v>297</v>
      </c>
    </row>
    <row r="39" spans="2:54" ht="69.95" customHeight="1">
      <c r="B39" s="223"/>
      <c r="C39" s="55"/>
      <c r="D39" s="240"/>
      <c r="E39" s="777"/>
      <c r="F39" s="733"/>
      <c r="G39" s="733"/>
      <c r="H39" s="733"/>
      <c r="I39" s="733"/>
      <c r="J39" s="733"/>
      <c r="K39" s="784"/>
      <c r="L39" s="769"/>
      <c r="M39" s="769"/>
      <c r="N39" s="729"/>
      <c r="O39" s="733"/>
      <c r="P39" s="731"/>
      <c r="Q39" s="729"/>
      <c r="R39" s="729"/>
      <c r="S39" s="729"/>
      <c r="T39" s="729"/>
      <c r="U39" s="753"/>
      <c r="V39" s="756"/>
      <c r="W39" s="759"/>
      <c r="X39" s="735"/>
      <c r="Y39" s="737"/>
      <c r="Z39" s="782"/>
      <c r="AA39" s="235" t="s">
        <v>89</v>
      </c>
      <c r="AB39" s="219" t="s">
        <v>289</v>
      </c>
      <c r="AC39" s="235" t="s">
        <v>91</v>
      </c>
      <c r="AD39" s="235" t="s">
        <v>92</v>
      </c>
      <c r="AE39" s="229">
        <f>VLOOKUP(AD39,'Datos Validacion'!$K$6:$L$8,2,0)</f>
        <v>0.25</v>
      </c>
      <c r="AF39" s="236" t="s">
        <v>188</v>
      </c>
      <c r="AG39" s="229">
        <f>VLOOKUP(AF39,'Datos Validacion'!$M$6:$N$7,2,0)</f>
        <v>0.25</v>
      </c>
      <c r="AH39" s="235" t="s">
        <v>94</v>
      </c>
      <c r="AI39" s="219" t="s">
        <v>189</v>
      </c>
      <c r="AJ39" s="235" t="s">
        <v>96</v>
      </c>
      <c r="AK39" s="733"/>
      <c r="AL39" s="237">
        <f t="shared" si="5"/>
        <v>0.5</v>
      </c>
      <c r="AM39" s="762"/>
      <c r="AN39" s="740"/>
      <c r="AO39" s="762"/>
      <c r="AP39" s="740"/>
      <c r="AQ39" s="750"/>
      <c r="AR39" s="729"/>
      <c r="AS39" s="765"/>
      <c r="AT39" s="239" t="s">
        <v>298</v>
      </c>
      <c r="AU39" s="206" t="s">
        <v>299</v>
      </c>
      <c r="AV39" s="279">
        <v>45209</v>
      </c>
      <c r="AW39" s="218" t="str">
        <f>AW35</f>
        <v xml:space="preserve">Pendiente de publicar en noviembre 2023 noticia sobre aplicación de políticas de segurida de la información. </v>
      </c>
      <c r="AX39" s="219" t="str">
        <f t="shared" ref="AX39:BB39" si="6">AX35</f>
        <v>Oficina Sistemas de Información 
SPI</v>
      </c>
      <c r="AY39" s="218">
        <f t="shared" si="6"/>
        <v>0</v>
      </c>
      <c r="AZ39" s="218"/>
      <c r="BA39" s="219">
        <f t="shared" si="6"/>
        <v>0</v>
      </c>
      <c r="BB39" s="277">
        <f t="shared" si="6"/>
        <v>0</v>
      </c>
    </row>
    <row r="40" spans="2:54" ht="87" customHeight="1">
      <c r="B40" s="223"/>
      <c r="C40" s="55"/>
      <c r="D40" s="240"/>
      <c r="E40" s="777"/>
      <c r="F40" s="733"/>
      <c r="G40" s="733"/>
      <c r="H40" s="733"/>
      <c r="I40" s="733"/>
      <c r="J40" s="733"/>
      <c r="K40" s="784"/>
      <c r="L40" s="769"/>
      <c r="M40" s="769"/>
      <c r="N40" s="729"/>
      <c r="O40" s="733"/>
      <c r="P40" s="731"/>
      <c r="Q40" s="729"/>
      <c r="R40" s="729"/>
      <c r="S40" s="729"/>
      <c r="T40" s="726"/>
      <c r="U40" s="754"/>
      <c r="V40" s="757"/>
      <c r="W40" s="760"/>
      <c r="X40" s="735"/>
      <c r="Y40" s="738"/>
      <c r="Z40" s="219" t="s">
        <v>300</v>
      </c>
      <c r="AA40" s="235" t="s">
        <v>89</v>
      </c>
      <c r="AB40" s="236" t="s">
        <v>167</v>
      </c>
      <c r="AC40" s="235" t="s">
        <v>91</v>
      </c>
      <c r="AD40" s="235" t="s">
        <v>208</v>
      </c>
      <c r="AE40" s="229">
        <f>VLOOKUP(AD40,'Datos Validacion'!$K$6:$L$8,2,0)</f>
        <v>0.1</v>
      </c>
      <c r="AF40" s="236" t="s">
        <v>188</v>
      </c>
      <c r="AG40" s="229">
        <f>VLOOKUP(AF40,'Datos Validacion'!$M$6:$N$7,2,0)</f>
        <v>0.25</v>
      </c>
      <c r="AH40" s="235" t="s">
        <v>94</v>
      </c>
      <c r="AI40" s="219" t="s">
        <v>209</v>
      </c>
      <c r="AJ40" s="235" t="s">
        <v>96</v>
      </c>
      <c r="AK40" s="236" t="s">
        <v>210</v>
      </c>
      <c r="AL40" s="264">
        <f t="shared" ref="AL40" si="7">+AE40+AG40</f>
        <v>0.35</v>
      </c>
      <c r="AM40" s="763"/>
      <c r="AN40" s="741"/>
      <c r="AO40" s="763"/>
      <c r="AP40" s="741"/>
      <c r="AQ40" s="751"/>
      <c r="AR40" s="726"/>
      <c r="AS40" s="765"/>
      <c r="AT40" s="202" t="s">
        <v>211</v>
      </c>
      <c r="AU40" s="206" t="s">
        <v>301</v>
      </c>
      <c r="AV40" s="279">
        <v>45209</v>
      </c>
      <c r="AW40" s="204" t="s">
        <v>213</v>
      </c>
      <c r="AX40" s="207" t="s">
        <v>205</v>
      </c>
      <c r="AY40" s="213" t="s">
        <v>151</v>
      </c>
      <c r="AZ40" s="204"/>
      <c r="BA40" s="207" t="s">
        <v>152</v>
      </c>
      <c r="BB40" s="205" t="s">
        <v>206</v>
      </c>
    </row>
    <row r="41" spans="2:54" ht="82.5" customHeight="1">
      <c r="B41" s="223"/>
      <c r="C41" s="55"/>
      <c r="D41" s="240"/>
      <c r="E41" s="776" t="s">
        <v>302</v>
      </c>
      <c r="F41" s="721" t="s">
        <v>303</v>
      </c>
      <c r="G41" s="721" t="s">
        <v>256</v>
      </c>
      <c r="H41" s="721" t="s">
        <v>304</v>
      </c>
      <c r="I41" s="721" t="s">
        <v>305</v>
      </c>
      <c r="J41" s="721" t="s">
        <v>306</v>
      </c>
      <c r="K41" s="783">
        <v>9</v>
      </c>
      <c r="L41" s="721" t="s">
        <v>307</v>
      </c>
      <c r="M41" s="721" t="s">
        <v>308</v>
      </c>
      <c r="N41" s="725" t="s">
        <v>239</v>
      </c>
      <c r="O41" s="721" t="s">
        <v>309</v>
      </c>
      <c r="P41" s="770">
        <v>9</v>
      </c>
      <c r="Q41" s="725" t="s">
        <v>310</v>
      </c>
      <c r="R41" s="725" t="s">
        <v>82</v>
      </c>
      <c r="S41" s="725" t="s">
        <v>283</v>
      </c>
      <c r="T41" s="725" t="s">
        <v>184</v>
      </c>
      <c r="U41" s="752">
        <f>VLOOKUP(T41,'Datos Validacion'!$C$6:$D$10,2,0)</f>
        <v>0.4</v>
      </c>
      <c r="V41" s="755" t="s">
        <v>263</v>
      </c>
      <c r="W41" s="758">
        <f>VLOOKUP(V41,'Datos Validacion'!$E$6:$F$15,2,0)</f>
        <v>0.6</v>
      </c>
      <c r="X41" s="734" t="s">
        <v>311</v>
      </c>
      <c r="Y41" s="736" t="s">
        <v>263</v>
      </c>
      <c r="Z41" s="207" t="s">
        <v>288</v>
      </c>
      <c r="AA41" s="235" t="s">
        <v>89</v>
      </c>
      <c r="AB41" s="219" t="s">
        <v>289</v>
      </c>
      <c r="AC41" s="235" t="s">
        <v>91</v>
      </c>
      <c r="AD41" s="235" t="s">
        <v>92</v>
      </c>
      <c r="AE41" s="229">
        <f>VLOOKUP(AD41,'Datos Validacion'!$K$6:$L$8,2,0)</f>
        <v>0.25</v>
      </c>
      <c r="AF41" s="236" t="s">
        <v>188</v>
      </c>
      <c r="AG41" s="229">
        <f>VLOOKUP(AF41,'Datos Validacion'!$M$6:$N$7,2,0)</f>
        <v>0.25</v>
      </c>
      <c r="AH41" s="235" t="s">
        <v>94</v>
      </c>
      <c r="AI41" s="219" t="s">
        <v>189</v>
      </c>
      <c r="AJ41" s="235" t="s">
        <v>96</v>
      </c>
      <c r="AK41" s="236" t="s">
        <v>290</v>
      </c>
      <c r="AL41" s="237">
        <f>+AE41+AG41</f>
        <v>0.5</v>
      </c>
      <c r="AM41" s="761" t="str">
        <f>IF(AN41&lt;=20%,"MUY BAJA",IF(AN41&lt;=40%,"BAJA",IF(AN41&lt;=60%,"MEDIA",IF(AN41&lt;=80%,"ALTA","MUY ALTA"))))</f>
        <v>MUY BAJA</v>
      </c>
      <c r="AN41" s="739">
        <f>IF(OR(AD41="prevenir",AD41="detectar"),(U41-(U41*AL41)), U41)</f>
        <v>0.2</v>
      </c>
      <c r="AO41" s="761" t="str">
        <f>IF(AP41&lt;=20%,"LEVE",IF(AP41&lt;=40%,"MENOR",IF(AP41&lt;=60%,"MODERADO",IF(AP41&lt;=80%,"MAYOR","CATASTROFICO"))))</f>
        <v>MODERADO</v>
      </c>
      <c r="AP41" s="739">
        <f>IF(AD41="corregir",(W41-(W41*AL41)), W41)</f>
        <v>0.6</v>
      </c>
      <c r="AQ41" s="749" t="s">
        <v>263</v>
      </c>
      <c r="AR41" s="725" t="s">
        <v>191</v>
      </c>
      <c r="AS41" s="764"/>
      <c r="AT41" s="202" t="s">
        <v>192</v>
      </c>
      <c r="AU41" s="206" t="s">
        <v>312</v>
      </c>
      <c r="AV41" s="279">
        <v>45209</v>
      </c>
      <c r="AW41" s="204" t="s">
        <v>194</v>
      </c>
      <c r="AX41" s="207" t="s">
        <v>195</v>
      </c>
      <c r="AY41" s="248" t="s">
        <v>196</v>
      </c>
      <c r="AZ41" s="204"/>
      <c r="BA41" s="207" t="s">
        <v>152</v>
      </c>
      <c r="BB41" s="205" t="s">
        <v>197</v>
      </c>
    </row>
    <row r="42" spans="2:54" ht="88.5" customHeight="1">
      <c r="B42" s="223"/>
      <c r="C42" s="223"/>
      <c r="D42" s="240"/>
      <c r="E42" s="777"/>
      <c r="F42" s="733"/>
      <c r="G42" s="733"/>
      <c r="H42" s="733"/>
      <c r="I42" s="733"/>
      <c r="J42" s="733"/>
      <c r="K42" s="784"/>
      <c r="L42" s="733"/>
      <c r="M42" s="733"/>
      <c r="N42" s="729"/>
      <c r="O42" s="733"/>
      <c r="P42" s="770"/>
      <c r="Q42" s="729"/>
      <c r="R42" s="729"/>
      <c r="S42" s="729"/>
      <c r="T42" s="729"/>
      <c r="U42" s="753"/>
      <c r="V42" s="756"/>
      <c r="W42" s="759"/>
      <c r="X42" s="735"/>
      <c r="Y42" s="737"/>
      <c r="Z42" s="207" t="s">
        <v>300</v>
      </c>
      <c r="AA42" s="235" t="s">
        <v>89</v>
      </c>
      <c r="AB42" s="226" t="s">
        <v>167</v>
      </c>
      <c r="AC42" s="235" t="s">
        <v>91</v>
      </c>
      <c r="AD42" s="235" t="s">
        <v>92</v>
      </c>
      <c r="AE42" s="229">
        <f>VLOOKUP(AD42,'Datos Validacion'!$K$6:$L$8,2,0)</f>
        <v>0.25</v>
      </c>
      <c r="AF42" s="236" t="s">
        <v>188</v>
      </c>
      <c r="AG42" s="229">
        <f>VLOOKUP(AF42,'Datos Validacion'!$M$6:$N$7,2,0)</f>
        <v>0.25</v>
      </c>
      <c r="AH42" s="235" t="s">
        <v>94</v>
      </c>
      <c r="AI42" s="219" t="s">
        <v>209</v>
      </c>
      <c r="AJ42" s="235" t="s">
        <v>96</v>
      </c>
      <c r="AK42" s="236" t="s">
        <v>210</v>
      </c>
      <c r="AL42" s="237">
        <f t="shared" ref="AL42" si="8">+AE42+AG42</f>
        <v>0.5</v>
      </c>
      <c r="AM42" s="762"/>
      <c r="AN42" s="740"/>
      <c r="AO42" s="762"/>
      <c r="AP42" s="740"/>
      <c r="AQ42" s="750"/>
      <c r="AR42" s="729"/>
      <c r="AS42" s="765"/>
      <c r="AT42" s="202" t="s">
        <v>211</v>
      </c>
      <c r="AU42" s="205" t="s">
        <v>313</v>
      </c>
      <c r="AV42" s="279">
        <v>45209</v>
      </c>
      <c r="AW42" s="204" t="s">
        <v>213</v>
      </c>
      <c r="AX42" s="207" t="s">
        <v>205</v>
      </c>
      <c r="AY42" s="213" t="s">
        <v>151</v>
      </c>
      <c r="AZ42" s="204"/>
      <c r="BA42" s="207" t="s">
        <v>152</v>
      </c>
      <c r="BB42" s="205" t="s">
        <v>206</v>
      </c>
    </row>
    <row r="43" spans="2:54" ht="88.5" customHeight="1">
      <c r="B43" s="223"/>
      <c r="C43" s="223"/>
      <c r="D43" s="240"/>
      <c r="E43" s="853"/>
      <c r="F43" s="722"/>
      <c r="G43" s="722"/>
      <c r="H43" s="722"/>
      <c r="I43" s="722"/>
      <c r="J43" s="722"/>
      <c r="K43" s="863"/>
      <c r="L43" s="722"/>
      <c r="M43" s="722"/>
      <c r="N43" s="726"/>
      <c r="O43" s="722"/>
      <c r="P43" s="770"/>
      <c r="Q43" s="726"/>
      <c r="R43" s="726"/>
      <c r="S43" s="726"/>
      <c r="T43" s="726"/>
      <c r="U43" s="754"/>
      <c r="V43" s="757"/>
      <c r="W43" s="760"/>
      <c r="X43" s="748"/>
      <c r="Y43" s="738"/>
      <c r="Z43" s="207" t="s">
        <v>314</v>
      </c>
      <c r="AA43" s="25" t="s">
        <v>89</v>
      </c>
      <c r="AB43" s="226" t="s">
        <v>90</v>
      </c>
      <c r="AC43" s="25" t="s">
        <v>91</v>
      </c>
      <c r="AD43" s="25" t="s">
        <v>92</v>
      </c>
      <c r="AE43" s="246">
        <f>VLOOKUP(AD43,'Datos Validacion'!$K$6:$L$8,2,0)</f>
        <v>0.25</v>
      </c>
      <c r="AF43" s="226" t="s">
        <v>93</v>
      </c>
      <c r="AG43" s="246">
        <f>VLOOKUP(AF43,'Datos Validacion'!$M$6:$N$7,2,0)</f>
        <v>0.15</v>
      </c>
      <c r="AH43" s="25" t="s">
        <v>94</v>
      </c>
      <c r="AI43" s="207" t="s">
        <v>95</v>
      </c>
      <c r="AJ43" s="25" t="s">
        <v>96</v>
      </c>
      <c r="AK43" s="226" t="s">
        <v>141</v>
      </c>
      <c r="AL43" s="237">
        <f t="shared" ref="AL43:AL45" si="9">+AE43+AG43</f>
        <v>0.4</v>
      </c>
      <c r="AM43" s="763"/>
      <c r="AN43" s="741"/>
      <c r="AO43" s="763"/>
      <c r="AP43" s="741"/>
      <c r="AQ43" s="751"/>
      <c r="AR43" s="726"/>
      <c r="AS43" s="242"/>
      <c r="AT43" s="284" t="s">
        <v>287</v>
      </c>
      <c r="AU43" s="288" t="s">
        <v>315</v>
      </c>
      <c r="AV43" s="282">
        <v>45209</v>
      </c>
      <c r="AW43" s="204" t="s">
        <v>213</v>
      </c>
      <c r="AX43" s="207" t="s">
        <v>205</v>
      </c>
      <c r="AY43" s="213" t="s">
        <v>151</v>
      </c>
      <c r="AZ43" s="204"/>
      <c r="BA43" s="207" t="s">
        <v>152</v>
      </c>
      <c r="BB43" s="205" t="s">
        <v>206</v>
      </c>
    </row>
    <row r="44" spans="2:54" ht="95.25" customHeight="1">
      <c r="B44" s="223"/>
      <c r="C44" s="223"/>
      <c r="D44" s="723" t="s">
        <v>316</v>
      </c>
      <c r="E44" s="786" t="s">
        <v>317</v>
      </c>
      <c r="F44" s="769" t="s">
        <v>318</v>
      </c>
      <c r="G44" s="769" t="s">
        <v>256</v>
      </c>
      <c r="H44" s="721" t="s">
        <v>176</v>
      </c>
      <c r="I44" s="721" t="s">
        <v>319</v>
      </c>
      <c r="J44" s="721" t="s">
        <v>320</v>
      </c>
      <c r="K44" s="805">
        <v>10</v>
      </c>
      <c r="L44" s="721" t="s">
        <v>321</v>
      </c>
      <c r="M44" s="721" t="s">
        <v>321</v>
      </c>
      <c r="N44" s="725" t="s">
        <v>79</v>
      </c>
      <c r="O44" s="721" t="s">
        <v>322</v>
      </c>
      <c r="P44" s="770">
        <v>10</v>
      </c>
      <c r="Q44" s="725" t="s">
        <v>323</v>
      </c>
      <c r="R44" s="725" t="s">
        <v>82</v>
      </c>
      <c r="S44" s="725" t="s">
        <v>324</v>
      </c>
      <c r="T44" s="725" t="s">
        <v>184</v>
      </c>
      <c r="U44" s="752">
        <f>VLOOKUP(T44,'Datos Validacion'!$C$6:$D$10,2,0)</f>
        <v>0.4</v>
      </c>
      <c r="V44" s="755" t="s">
        <v>163</v>
      </c>
      <c r="W44" s="758">
        <f>VLOOKUP(V44,'Datos Validacion'!$E$6:$F$15,2,0)</f>
        <v>0.8</v>
      </c>
      <c r="X44" s="734" t="s">
        <v>325</v>
      </c>
      <c r="Y44" s="736" t="s">
        <v>165</v>
      </c>
      <c r="Z44" s="265" t="s">
        <v>232</v>
      </c>
      <c r="AA44" s="235" t="s">
        <v>89</v>
      </c>
      <c r="AB44" s="236" t="s">
        <v>215</v>
      </c>
      <c r="AC44" s="235" t="s">
        <v>91</v>
      </c>
      <c r="AD44" s="235" t="s">
        <v>92</v>
      </c>
      <c r="AE44" s="229">
        <f>VLOOKUP(AD44,'Datos Validacion'!$K$6:$L$8,2,0)</f>
        <v>0.25</v>
      </c>
      <c r="AF44" s="236" t="s">
        <v>188</v>
      </c>
      <c r="AG44" s="229">
        <f>VLOOKUP(AF44,'Datos Validacion'!$M$6:$N$7,2,0)</f>
        <v>0.25</v>
      </c>
      <c r="AH44" s="235" t="s">
        <v>94</v>
      </c>
      <c r="AI44" s="219" t="s">
        <v>216</v>
      </c>
      <c r="AJ44" s="235" t="s">
        <v>96</v>
      </c>
      <c r="AK44" s="236" t="s">
        <v>217</v>
      </c>
      <c r="AL44" s="237">
        <f t="shared" si="9"/>
        <v>0.5</v>
      </c>
      <c r="AM44" s="761" t="str">
        <f t="shared" ref="AM44" si="10">IF(AN44&lt;=20%,"MUY BAJA",IF(AN44&lt;=40%,"BAJA",IF(AN44&lt;=60%,"MEDIA",IF(AN44&lt;=80%,"ALTA","MUY ALTA"))))</f>
        <v>MUY BAJA</v>
      </c>
      <c r="AN44" s="739">
        <f t="shared" ref="AN44" si="11">IF(OR(AD44="prevenir",AD44="detectar"),(U44-(U44*AL44)), U44)</f>
        <v>0.2</v>
      </c>
      <c r="AO44" s="761" t="str">
        <f t="shared" ref="AO44" si="12">IF(AP44&lt;=20%,"LEVE",IF(AP44&lt;=40%,"MENOR",IF(AP44&lt;=60%,"MODERADO",IF(AP44&lt;=80%,"MAYOR","CATASTROFICO"))))</f>
        <v>MAYOR</v>
      </c>
      <c r="AP44" s="739">
        <f t="shared" ref="AP44" si="13">IF(AD44="corregir",(W44-(W44*AL44)), W44)</f>
        <v>0.8</v>
      </c>
      <c r="AQ44" s="749" t="s">
        <v>165</v>
      </c>
      <c r="AR44" s="725" t="s">
        <v>191</v>
      </c>
      <c r="AS44" s="215"/>
      <c r="AT44" s="202" t="s">
        <v>192</v>
      </c>
      <c r="AU44" s="206" t="s">
        <v>326</v>
      </c>
      <c r="AV44" s="279">
        <v>45209</v>
      </c>
      <c r="AW44" s="204" t="s">
        <v>194</v>
      </c>
      <c r="AX44" s="207" t="s">
        <v>195</v>
      </c>
      <c r="AY44" s="248" t="s">
        <v>196</v>
      </c>
      <c r="AZ44" s="204"/>
      <c r="BA44" s="207" t="s">
        <v>152</v>
      </c>
      <c r="BB44" s="205" t="s">
        <v>197</v>
      </c>
    </row>
    <row r="45" spans="2:54" ht="95.25" customHeight="1">
      <c r="B45" s="223"/>
      <c r="C45" s="223"/>
      <c r="D45" s="731"/>
      <c r="E45" s="786"/>
      <c r="F45" s="769"/>
      <c r="G45" s="769"/>
      <c r="H45" s="733"/>
      <c r="I45" s="733"/>
      <c r="J45" s="733"/>
      <c r="K45" s="805"/>
      <c r="L45" s="733"/>
      <c r="M45" s="733"/>
      <c r="N45" s="729"/>
      <c r="O45" s="733"/>
      <c r="P45" s="770"/>
      <c r="Q45" s="729"/>
      <c r="R45" s="729"/>
      <c r="S45" s="729"/>
      <c r="T45" s="729"/>
      <c r="U45" s="753"/>
      <c r="V45" s="756"/>
      <c r="W45" s="759"/>
      <c r="X45" s="735"/>
      <c r="Y45" s="737"/>
      <c r="Z45" s="265" t="s">
        <v>186</v>
      </c>
      <c r="AA45" s="235" t="s">
        <v>89</v>
      </c>
      <c r="AB45" s="219" t="s">
        <v>187</v>
      </c>
      <c r="AC45" s="235" t="s">
        <v>91</v>
      </c>
      <c r="AD45" s="235" t="s">
        <v>92</v>
      </c>
      <c r="AE45" s="229">
        <f>VLOOKUP(AD45,'Datos Validacion'!$K$6:$L$8,2,0)</f>
        <v>0.25</v>
      </c>
      <c r="AF45" s="236" t="s">
        <v>188</v>
      </c>
      <c r="AG45" s="229">
        <f>VLOOKUP(AF45,'Datos Validacion'!$M$6:$N$7,2,0)</f>
        <v>0.25</v>
      </c>
      <c r="AH45" s="235" t="s">
        <v>94</v>
      </c>
      <c r="AI45" s="219" t="s">
        <v>327</v>
      </c>
      <c r="AJ45" s="235" t="s">
        <v>96</v>
      </c>
      <c r="AK45" s="236" t="s">
        <v>190</v>
      </c>
      <c r="AL45" s="237">
        <f t="shared" si="9"/>
        <v>0.5</v>
      </c>
      <c r="AM45" s="762"/>
      <c r="AN45" s="740"/>
      <c r="AO45" s="762"/>
      <c r="AP45" s="740"/>
      <c r="AQ45" s="750"/>
      <c r="AR45" s="729"/>
      <c r="AS45" s="242"/>
      <c r="AT45" s="202" t="s">
        <v>328</v>
      </c>
      <c r="AU45" s="206" t="s">
        <v>329</v>
      </c>
      <c r="AV45" s="279">
        <v>45209</v>
      </c>
      <c r="AW45" s="204" t="s">
        <v>330</v>
      </c>
      <c r="AX45" s="207" t="s">
        <v>331</v>
      </c>
      <c r="AY45" s="213" t="s">
        <v>151</v>
      </c>
      <c r="AZ45" s="204"/>
      <c r="BA45" s="207" t="s">
        <v>152</v>
      </c>
      <c r="BB45" s="205" t="s">
        <v>332</v>
      </c>
    </row>
    <row r="46" spans="2:54" ht="95.25" customHeight="1">
      <c r="B46" s="223"/>
      <c r="C46" s="223"/>
      <c r="D46" s="731"/>
      <c r="E46" s="786"/>
      <c r="F46" s="769"/>
      <c r="G46" s="769"/>
      <c r="H46" s="733"/>
      <c r="I46" s="733"/>
      <c r="J46" s="733"/>
      <c r="K46" s="805"/>
      <c r="L46" s="733"/>
      <c r="M46" s="733"/>
      <c r="N46" s="729"/>
      <c r="O46" s="733"/>
      <c r="P46" s="770"/>
      <c r="Q46" s="729"/>
      <c r="R46" s="729"/>
      <c r="S46" s="729"/>
      <c r="T46" s="729"/>
      <c r="U46" s="753"/>
      <c r="V46" s="756"/>
      <c r="W46" s="759"/>
      <c r="X46" s="735"/>
      <c r="Y46" s="737"/>
      <c r="Z46" s="266" t="s">
        <v>333</v>
      </c>
      <c r="AA46" s="235" t="s">
        <v>89</v>
      </c>
      <c r="AB46" s="236" t="s">
        <v>199</v>
      </c>
      <c r="AC46" s="235" t="s">
        <v>91</v>
      </c>
      <c r="AD46" s="235" t="s">
        <v>92</v>
      </c>
      <c r="AE46" s="229">
        <f>VLOOKUP(AD46,'Datos Validacion'!$K$6:$L$8,2,0)</f>
        <v>0.25</v>
      </c>
      <c r="AF46" s="236" t="s">
        <v>188</v>
      </c>
      <c r="AG46" s="229">
        <f>VLOOKUP(AF46,'Datos Validacion'!$M$6:$N$7,2,0)</f>
        <v>0.25</v>
      </c>
      <c r="AH46" s="235" t="s">
        <v>94</v>
      </c>
      <c r="AI46" s="219" t="s">
        <v>200</v>
      </c>
      <c r="AJ46" s="235" t="s">
        <v>96</v>
      </c>
      <c r="AK46" s="236" t="s">
        <v>201</v>
      </c>
      <c r="AL46" s="237">
        <f t="shared" ref="AL46:AL48" si="14">+AE46+AG46</f>
        <v>0.5</v>
      </c>
      <c r="AM46" s="762"/>
      <c r="AN46" s="740"/>
      <c r="AO46" s="762"/>
      <c r="AP46" s="740"/>
      <c r="AQ46" s="750"/>
      <c r="AR46" s="729"/>
      <c r="AS46" s="242"/>
      <c r="AT46" s="202" t="s">
        <v>334</v>
      </c>
      <c r="AU46" s="205" t="s">
        <v>335</v>
      </c>
      <c r="AV46" s="279">
        <v>45209</v>
      </c>
      <c r="AW46" s="204" t="s">
        <v>330</v>
      </c>
      <c r="AX46" s="207" t="s">
        <v>331</v>
      </c>
      <c r="AY46" s="213" t="s">
        <v>151</v>
      </c>
      <c r="AZ46" s="204"/>
      <c r="BA46" s="207" t="s">
        <v>152</v>
      </c>
      <c r="BB46" s="205" t="s">
        <v>332</v>
      </c>
    </row>
    <row r="47" spans="2:54" ht="95.25" customHeight="1">
      <c r="B47" s="223"/>
      <c r="C47" s="223"/>
      <c r="D47" s="724"/>
      <c r="E47" s="786"/>
      <c r="F47" s="769"/>
      <c r="G47" s="769"/>
      <c r="H47" s="733"/>
      <c r="I47" s="733"/>
      <c r="J47" s="733"/>
      <c r="K47" s="805"/>
      <c r="L47" s="733"/>
      <c r="M47" s="733"/>
      <c r="N47" s="729"/>
      <c r="O47" s="733"/>
      <c r="P47" s="770"/>
      <c r="Q47" s="729"/>
      <c r="R47" s="729"/>
      <c r="S47" s="729"/>
      <c r="T47" s="729"/>
      <c r="U47" s="753"/>
      <c r="V47" s="756"/>
      <c r="W47" s="759"/>
      <c r="X47" s="735"/>
      <c r="Y47" s="737"/>
      <c r="Z47" s="265" t="s">
        <v>207</v>
      </c>
      <c r="AA47" s="235" t="s">
        <v>89</v>
      </c>
      <c r="AB47" s="236" t="s">
        <v>167</v>
      </c>
      <c r="AC47" s="235" t="s">
        <v>91</v>
      </c>
      <c r="AD47" s="235" t="s">
        <v>208</v>
      </c>
      <c r="AE47" s="229">
        <f>VLOOKUP(AD47,'Datos Validacion'!$K$6:$L$8,2,0)</f>
        <v>0.1</v>
      </c>
      <c r="AF47" s="236" t="s">
        <v>188</v>
      </c>
      <c r="AG47" s="229">
        <f>VLOOKUP(AF47,'Datos Validacion'!$M$6:$N$7,2,0)</f>
        <v>0.25</v>
      </c>
      <c r="AH47" s="235" t="s">
        <v>94</v>
      </c>
      <c r="AI47" s="219" t="s">
        <v>209</v>
      </c>
      <c r="AJ47" s="235" t="s">
        <v>96</v>
      </c>
      <c r="AK47" s="236" t="s">
        <v>210</v>
      </c>
      <c r="AL47" s="237">
        <f t="shared" si="14"/>
        <v>0.35</v>
      </c>
      <c r="AM47" s="762"/>
      <c r="AN47" s="740"/>
      <c r="AO47" s="762"/>
      <c r="AP47" s="740"/>
      <c r="AQ47" s="750"/>
      <c r="AR47" s="729"/>
      <c r="AS47" s="242"/>
      <c r="AT47" s="202" t="s">
        <v>211</v>
      </c>
      <c r="AU47" s="205" t="s">
        <v>336</v>
      </c>
      <c r="AV47" s="279">
        <v>45209</v>
      </c>
      <c r="AW47" s="204" t="s">
        <v>213</v>
      </c>
      <c r="AX47" s="207" t="s">
        <v>205</v>
      </c>
      <c r="AY47" s="213" t="s">
        <v>151</v>
      </c>
      <c r="AZ47" s="204"/>
      <c r="BA47" s="207" t="s">
        <v>152</v>
      </c>
      <c r="BB47" s="205" t="s">
        <v>206</v>
      </c>
    </row>
    <row r="48" spans="2:54" ht="95.25" customHeight="1">
      <c r="B48" s="223"/>
      <c r="C48" s="251"/>
      <c r="D48" s="240"/>
      <c r="E48" s="786"/>
      <c r="F48" s="769"/>
      <c r="G48" s="769"/>
      <c r="H48" s="733"/>
      <c r="I48" s="733"/>
      <c r="J48" s="733"/>
      <c r="K48" s="805"/>
      <c r="L48" s="733"/>
      <c r="M48" s="733"/>
      <c r="N48" s="729"/>
      <c r="O48" s="733"/>
      <c r="P48" s="770"/>
      <c r="Q48" s="729"/>
      <c r="R48" s="729"/>
      <c r="S48" s="729"/>
      <c r="T48" s="726"/>
      <c r="U48" s="754"/>
      <c r="V48" s="757"/>
      <c r="W48" s="760"/>
      <c r="X48" s="735"/>
      <c r="Y48" s="738"/>
      <c r="Z48" s="265" t="s">
        <v>337</v>
      </c>
      <c r="AA48" s="235" t="s">
        <v>89</v>
      </c>
      <c r="AB48" s="236" t="s">
        <v>219</v>
      </c>
      <c r="AC48" s="235" t="s">
        <v>91</v>
      </c>
      <c r="AD48" s="235" t="s">
        <v>208</v>
      </c>
      <c r="AE48" s="229">
        <f>VLOOKUP(AD48,'Datos Validacion'!$K$6:$L$8,2,0)</f>
        <v>0.1</v>
      </c>
      <c r="AF48" s="236" t="s">
        <v>188</v>
      </c>
      <c r="AG48" s="229">
        <f>VLOOKUP(AF48,'Datos Validacion'!$M$6:$N$7,2,0)</f>
        <v>0.25</v>
      </c>
      <c r="AH48" s="235" t="s">
        <v>94</v>
      </c>
      <c r="AI48" s="207" t="s">
        <v>220</v>
      </c>
      <c r="AJ48" s="235" t="s">
        <v>96</v>
      </c>
      <c r="AK48" s="226" t="s">
        <v>221</v>
      </c>
      <c r="AL48" s="237">
        <f t="shared" si="14"/>
        <v>0.35</v>
      </c>
      <c r="AM48" s="763"/>
      <c r="AN48" s="741"/>
      <c r="AO48" s="763"/>
      <c r="AP48" s="741"/>
      <c r="AQ48" s="751"/>
      <c r="AR48" s="729"/>
      <c r="AS48" s="242"/>
      <c r="AT48" s="202" t="s">
        <v>222</v>
      </c>
      <c r="AU48" s="205" t="s">
        <v>338</v>
      </c>
      <c r="AV48" s="279">
        <v>45209</v>
      </c>
      <c r="AW48" s="204" t="s">
        <v>224</v>
      </c>
      <c r="AX48" s="207" t="s">
        <v>195</v>
      </c>
      <c r="AY48" s="213" t="s">
        <v>196</v>
      </c>
      <c r="AZ48" s="204"/>
      <c r="BA48" s="207" t="s">
        <v>152</v>
      </c>
      <c r="BB48" s="205" t="s">
        <v>225</v>
      </c>
    </row>
    <row r="49" spans="2:54" ht="71.099999999999994" customHeight="1">
      <c r="B49" s="223"/>
      <c r="C49" s="251" t="s">
        <v>316</v>
      </c>
      <c r="D49" s="723"/>
      <c r="E49" s="786" t="s">
        <v>339</v>
      </c>
      <c r="F49" s="769" t="s">
        <v>340</v>
      </c>
      <c r="G49" s="769" t="s">
        <v>256</v>
      </c>
      <c r="H49" s="769" t="s">
        <v>341</v>
      </c>
      <c r="I49" s="769" t="s">
        <v>342</v>
      </c>
      <c r="J49" s="769" t="s">
        <v>343</v>
      </c>
      <c r="K49" s="805">
        <v>11</v>
      </c>
      <c r="L49" s="769" t="s">
        <v>344</v>
      </c>
      <c r="M49" s="769" t="s">
        <v>344</v>
      </c>
      <c r="N49" s="782" t="s">
        <v>79</v>
      </c>
      <c r="O49" s="769" t="s">
        <v>345</v>
      </c>
      <c r="P49" s="770">
        <v>11</v>
      </c>
      <c r="Q49" s="782" t="s">
        <v>346</v>
      </c>
      <c r="R49" s="782" t="s">
        <v>82</v>
      </c>
      <c r="S49" s="782" t="s">
        <v>347</v>
      </c>
      <c r="T49" s="725" t="s">
        <v>184</v>
      </c>
      <c r="U49" s="752">
        <f>VLOOKUP(T49,'Datos Validacion'!$C$6:$D$10,2,0)</f>
        <v>0.4</v>
      </c>
      <c r="V49" s="755" t="s">
        <v>263</v>
      </c>
      <c r="W49" s="758">
        <f>VLOOKUP(V49,'Datos Validacion'!$E$6:$F$15,2,0)</f>
        <v>0.6</v>
      </c>
      <c r="X49" s="854" t="s">
        <v>348</v>
      </c>
      <c r="Y49" s="854" t="s">
        <v>263</v>
      </c>
      <c r="Z49" s="725" t="s">
        <v>349</v>
      </c>
      <c r="AA49" s="235" t="s">
        <v>89</v>
      </c>
      <c r="AB49" s="235" t="s">
        <v>266</v>
      </c>
      <c r="AC49" s="235" t="s">
        <v>91</v>
      </c>
      <c r="AD49" s="235" t="s">
        <v>92</v>
      </c>
      <c r="AE49" s="229">
        <f>VLOOKUP(AD49,'Datos Validacion'!$K$6:$L$8,2,0)</f>
        <v>0.25</v>
      </c>
      <c r="AF49" s="236" t="s">
        <v>188</v>
      </c>
      <c r="AG49" s="229">
        <f>VLOOKUP(AF49,'Datos Validacion'!$M$6:$N$7,2,0)</f>
        <v>0.25</v>
      </c>
      <c r="AH49" s="235" t="s">
        <v>94</v>
      </c>
      <c r="AI49" s="721" t="s">
        <v>267</v>
      </c>
      <c r="AJ49" s="744" t="s">
        <v>96</v>
      </c>
      <c r="AK49" s="721" t="s">
        <v>268</v>
      </c>
      <c r="AL49" s="746">
        <f>+AE49+AG49</f>
        <v>0.5</v>
      </c>
      <c r="AM49" s="739" t="str">
        <f>IF(AN49&lt;=20%,"MUY BAJA",IF(AN49&lt;=40%,"BAJA",IF(AN49&lt;=60%,"MEDIA",IF(AN49&lt;=80%,"ALTA","MUY ALTA"))))</f>
        <v>MUY BAJA</v>
      </c>
      <c r="AN49" s="739">
        <f>IF(OR(AD49="prevenir",AD49="detectar"),(U49-(U49*AL49)), U49)</f>
        <v>0.2</v>
      </c>
      <c r="AO49" s="739" t="str">
        <f>IF(AP49&lt;=20%,"LEVE",IF(AP49&lt;=40%,"MENOR",IF(AP49&lt;=60%,"MODERADO",IF(AP49&lt;=80%,"MAYOR","CATASTROFICO"))))</f>
        <v>MODERADO</v>
      </c>
      <c r="AP49" s="739">
        <f>IF(AD49="corregir",(W49-(W49*AL49)), W49)</f>
        <v>0.6</v>
      </c>
      <c r="AQ49" s="736" t="s">
        <v>263</v>
      </c>
      <c r="AR49" s="782" t="s">
        <v>191</v>
      </c>
      <c r="AS49" s="764"/>
      <c r="AT49" s="239" t="s">
        <v>99</v>
      </c>
      <c r="AU49" s="730" t="s">
        <v>350</v>
      </c>
      <c r="AV49" s="877">
        <v>45209</v>
      </c>
      <c r="AW49" s="875" t="str">
        <f>AW35</f>
        <v xml:space="preserve">Pendiente de publicar en noviembre 2023 noticia sobre aplicación de políticas de segurida de la información. </v>
      </c>
      <c r="AX49" s="725" t="str">
        <f t="shared" ref="AX49:BB49" si="15">AX35</f>
        <v>Oficina Sistemas de Información 
SPI</v>
      </c>
      <c r="AY49" s="725">
        <f t="shared" si="15"/>
        <v>0</v>
      </c>
      <c r="AZ49" s="725"/>
      <c r="BA49" s="725">
        <f t="shared" si="15"/>
        <v>0</v>
      </c>
      <c r="BB49" s="875">
        <f t="shared" si="15"/>
        <v>0</v>
      </c>
    </row>
    <row r="50" spans="2:54" ht="71.099999999999994" customHeight="1">
      <c r="B50" s="223"/>
      <c r="C50" s="267"/>
      <c r="D50" s="731"/>
      <c r="E50" s="786"/>
      <c r="F50" s="769"/>
      <c r="G50" s="769"/>
      <c r="H50" s="769"/>
      <c r="I50" s="769"/>
      <c r="J50" s="769"/>
      <c r="K50" s="805"/>
      <c r="L50" s="769"/>
      <c r="M50" s="769"/>
      <c r="N50" s="782"/>
      <c r="O50" s="769"/>
      <c r="P50" s="770"/>
      <c r="Q50" s="782"/>
      <c r="R50" s="782"/>
      <c r="S50" s="782"/>
      <c r="T50" s="729"/>
      <c r="U50" s="753"/>
      <c r="V50" s="756"/>
      <c r="W50" s="759"/>
      <c r="X50" s="854"/>
      <c r="Y50" s="854"/>
      <c r="Z50" s="729"/>
      <c r="AA50" s="235" t="s">
        <v>89</v>
      </c>
      <c r="AB50" s="235" t="s">
        <v>266</v>
      </c>
      <c r="AC50" s="235" t="s">
        <v>91</v>
      </c>
      <c r="AD50" s="235" t="s">
        <v>92</v>
      </c>
      <c r="AE50" s="229">
        <f>VLOOKUP(AD50,'Datos Validacion'!$K$6:$L$8,2,0)</f>
        <v>0.25</v>
      </c>
      <c r="AF50" s="236" t="s">
        <v>188</v>
      </c>
      <c r="AG50" s="229">
        <f>VLOOKUP(AF50,'Datos Validacion'!$M$6:$N$7,2,0)</f>
        <v>0.25</v>
      </c>
      <c r="AH50" s="235" t="s">
        <v>94</v>
      </c>
      <c r="AI50" s="733"/>
      <c r="AJ50" s="745"/>
      <c r="AK50" s="733"/>
      <c r="AL50" s="746"/>
      <c r="AM50" s="740"/>
      <c r="AN50" s="740"/>
      <c r="AO50" s="740"/>
      <c r="AP50" s="740"/>
      <c r="AQ50" s="737"/>
      <c r="AR50" s="782"/>
      <c r="AS50" s="765"/>
      <c r="AT50" s="239" t="s">
        <v>287</v>
      </c>
      <c r="AU50" s="730"/>
      <c r="AV50" s="877"/>
      <c r="AW50" s="876"/>
      <c r="AX50" s="726"/>
      <c r="AY50" s="726"/>
      <c r="AZ50" s="726"/>
      <c r="BA50" s="726"/>
      <c r="BB50" s="876"/>
    </row>
    <row r="51" spans="2:54" ht="150.6" customHeight="1">
      <c r="B51" s="223"/>
      <c r="C51" s="267"/>
      <c r="D51" s="240"/>
      <c r="E51" s="786"/>
      <c r="F51" s="769"/>
      <c r="G51" s="769"/>
      <c r="H51" s="769"/>
      <c r="I51" s="769"/>
      <c r="J51" s="769"/>
      <c r="K51" s="805"/>
      <c r="L51" s="769"/>
      <c r="M51" s="769"/>
      <c r="N51" s="782"/>
      <c r="O51" s="769"/>
      <c r="P51" s="770"/>
      <c r="Q51" s="782"/>
      <c r="R51" s="782"/>
      <c r="S51" s="782"/>
      <c r="T51" s="726"/>
      <c r="U51" s="754"/>
      <c r="V51" s="757"/>
      <c r="W51" s="760"/>
      <c r="X51" s="854"/>
      <c r="Y51" s="854"/>
      <c r="Z51" s="207" t="s">
        <v>300</v>
      </c>
      <c r="AA51" s="25" t="s">
        <v>89</v>
      </c>
      <c r="AB51" s="226" t="s">
        <v>167</v>
      </c>
      <c r="AC51" s="25" t="s">
        <v>91</v>
      </c>
      <c r="AD51" s="25" t="s">
        <v>208</v>
      </c>
      <c r="AE51" s="246">
        <f>VLOOKUP(AD51,'Datos Validacion'!$K$6:$L$8,2,0)</f>
        <v>0.1</v>
      </c>
      <c r="AF51" s="226" t="s">
        <v>188</v>
      </c>
      <c r="AG51" s="246">
        <f>VLOOKUP(AF51,'Datos Validacion'!$M$6:$N$7,2,0)</f>
        <v>0.25</v>
      </c>
      <c r="AH51" s="25" t="s">
        <v>94</v>
      </c>
      <c r="AI51" s="219" t="s">
        <v>209</v>
      </c>
      <c r="AJ51" s="25" t="s">
        <v>96</v>
      </c>
      <c r="AK51" s="226" t="s">
        <v>210</v>
      </c>
      <c r="AL51" s="247">
        <f t="shared" ref="AL51" si="16">+AE51+AG51</f>
        <v>0.35</v>
      </c>
      <c r="AM51" s="741"/>
      <c r="AN51" s="741"/>
      <c r="AO51" s="741"/>
      <c r="AP51" s="741"/>
      <c r="AQ51" s="738"/>
      <c r="AR51" s="782"/>
      <c r="AS51" s="765"/>
      <c r="AT51" s="202" t="s">
        <v>211</v>
      </c>
      <c r="AU51" s="205" t="s">
        <v>351</v>
      </c>
      <c r="AV51" s="279">
        <v>45209</v>
      </c>
      <c r="AW51" s="204" t="s">
        <v>213</v>
      </c>
      <c r="AX51" s="207" t="s">
        <v>205</v>
      </c>
      <c r="AY51" s="213" t="s">
        <v>151</v>
      </c>
      <c r="AZ51" s="204"/>
      <c r="BA51" s="207" t="s">
        <v>152</v>
      </c>
      <c r="BB51" s="205" t="s">
        <v>206</v>
      </c>
    </row>
    <row r="52" spans="2:54" ht="79.5" customHeight="1">
      <c r="B52" s="223"/>
      <c r="C52" s="268"/>
      <c r="D52" s="723"/>
      <c r="E52" s="776" t="s">
        <v>352</v>
      </c>
      <c r="F52" s="721" t="s">
        <v>353</v>
      </c>
      <c r="G52" s="721" t="s">
        <v>256</v>
      </c>
      <c r="H52" s="721" t="s">
        <v>341</v>
      </c>
      <c r="I52" s="721" t="s">
        <v>342</v>
      </c>
      <c r="J52" s="721" t="s">
        <v>343</v>
      </c>
      <c r="K52" s="783">
        <v>12</v>
      </c>
      <c r="L52" s="721" t="s">
        <v>354</v>
      </c>
      <c r="M52" s="721" t="s">
        <v>355</v>
      </c>
      <c r="N52" s="725" t="s">
        <v>117</v>
      </c>
      <c r="O52" s="721" t="s">
        <v>345</v>
      </c>
      <c r="P52" s="723">
        <v>12</v>
      </c>
      <c r="Q52" s="725" t="s">
        <v>356</v>
      </c>
      <c r="R52" s="725" t="s">
        <v>82</v>
      </c>
      <c r="S52" s="725" t="s">
        <v>347</v>
      </c>
      <c r="T52" s="725" t="s">
        <v>184</v>
      </c>
      <c r="U52" s="752">
        <f>VLOOKUP(T52,'Datos Validacion'!$C$6:$D$10,2,0)</f>
        <v>0.4</v>
      </c>
      <c r="V52" s="755" t="s">
        <v>263</v>
      </c>
      <c r="W52" s="758">
        <f>VLOOKUP(V52,'Datos Validacion'!$E$6:$F$15,2,0)</f>
        <v>0.6</v>
      </c>
      <c r="X52" s="736" t="s">
        <v>348</v>
      </c>
      <c r="Y52" s="736" t="s">
        <v>263</v>
      </c>
      <c r="Z52" s="742" t="s">
        <v>349</v>
      </c>
      <c r="AA52" s="235" t="s">
        <v>89</v>
      </c>
      <c r="AB52" s="235" t="s">
        <v>266</v>
      </c>
      <c r="AC52" s="235" t="s">
        <v>91</v>
      </c>
      <c r="AD52" s="235" t="s">
        <v>92</v>
      </c>
      <c r="AE52" s="229">
        <f>VLOOKUP(AD52,'Datos Validacion'!$K$6:$L$8,2,0)</f>
        <v>0.25</v>
      </c>
      <c r="AF52" s="236" t="s">
        <v>188</v>
      </c>
      <c r="AG52" s="229">
        <f>VLOOKUP(AF52,'Datos Validacion'!$M$6:$N$7,2,0)</f>
        <v>0.25</v>
      </c>
      <c r="AH52" s="235" t="s">
        <v>94</v>
      </c>
      <c r="AI52" s="721" t="s">
        <v>267</v>
      </c>
      <c r="AJ52" s="744" t="s">
        <v>96</v>
      </c>
      <c r="AK52" s="721" t="s">
        <v>268</v>
      </c>
      <c r="AL52" s="746">
        <f>+AE52+AG52</f>
        <v>0.5</v>
      </c>
      <c r="AM52" s="739" t="str">
        <f>IF(AN52&lt;=20%,"MUY BAJA",IF(AN52&lt;=40%,"BAJA",IF(AN52&lt;=60%,"MEDIA",IF(AN52&lt;=80%,"ALTA","MUY ALTA"))))</f>
        <v>MUY BAJA</v>
      </c>
      <c r="AN52" s="739">
        <f>IF(OR(AD52="prevenir",AD52="detectar"),(U52-(U52*AL52)), U52)</f>
        <v>0.2</v>
      </c>
      <c r="AO52" s="739" t="str">
        <f>IF(AP52&lt;=20%,"LEVE",IF(AP52&lt;=40%,"MENOR",IF(AP52&lt;=60%,"MODERADO",IF(AP52&lt;=80%,"MAYOR","CATASTROFICO"))))</f>
        <v>MODERADO</v>
      </c>
      <c r="AP52" s="739">
        <f>IF(AD52="corregir",(W52-(W52*AL52)), W52)</f>
        <v>0.6</v>
      </c>
      <c r="AQ52" s="736" t="s">
        <v>263</v>
      </c>
      <c r="AR52" s="725" t="s">
        <v>191</v>
      </c>
      <c r="AS52" s="764"/>
      <c r="AT52" s="239" t="s">
        <v>99</v>
      </c>
      <c r="AU52" s="730" t="s">
        <v>350</v>
      </c>
      <c r="AV52" s="877">
        <v>45209</v>
      </c>
      <c r="AW52" s="875" t="str">
        <f>AW35</f>
        <v xml:space="preserve">Pendiente de publicar en noviembre 2023 noticia sobre aplicación de políticas de segurida de la información. </v>
      </c>
      <c r="AX52" s="725" t="str">
        <f t="shared" ref="AX52:BB52" si="17">AX35</f>
        <v>Oficina Sistemas de Información 
SPI</v>
      </c>
      <c r="AY52" s="725">
        <f t="shared" si="17"/>
        <v>0</v>
      </c>
      <c r="AZ52" s="725"/>
      <c r="BA52" s="725">
        <f t="shared" si="17"/>
        <v>0</v>
      </c>
      <c r="BB52" s="875">
        <f t="shared" si="17"/>
        <v>0</v>
      </c>
    </row>
    <row r="53" spans="2:54" ht="79.5" customHeight="1">
      <c r="B53" s="223"/>
      <c r="C53" s="268"/>
      <c r="D53" s="731"/>
      <c r="E53" s="777"/>
      <c r="F53" s="733"/>
      <c r="G53" s="733"/>
      <c r="H53" s="733"/>
      <c r="I53" s="733"/>
      <c r="J53" s="733"/>
      <c r="K53" s="784"/>
      <c r="L53" s="733"/>
      <c r="M53" s="733"/>
      <c r="N53" s="729"/>
      <c r="O53" s="733"/>
      <c r="P53" s="731"/>
      <c r="Q53" s="729"/>
      <c r="R53" s="729"/>
      <c r="S53" s="729"/>
      <c r="T53" s="729"/>
      <c r="U53" s="753"/>
      <c r="V53" s="756"/>
      <c r="W53" s="759"/>
      <c r="X53" s="737"/>
      <c r="Y53" s="737"/>
      <c r="Z53" s="743"/>
      <c r="AA53" s="235" t="s">
        <v>89</v>
      </c>
      <c r="AB53" s="235" t="s">
        <v>266</v>
      </c>
      <c r="AC53" s="235" t="s">
        <v>91</v>
      </c>
      <c r="AD53" s="235" t="s">
        <v>92</v>
      </c>
      <c r="AE53" s="229">
        <f>VLOOKUP(AD53,'Datos Validacion'!$K$6:$L$8,2,0)</f>
        <v>0.25</v>
      </c>
      <c r="AF53" s="236" t="s">
        <v>188</v>
      </c>
      <c r="AG53" s="229">
        <f>VLOOKUP(AF53,'Datos Validacion'!$M$6:$N$7,2,0)</f>
        <v>0.25</v>
      </c>
      <c r="AH53" s="235" t="s">
        <v>94</v>
      </c>
      <c r="AI53" s="733"/>
      <c r="AJ53" s="745"/>
      <c r="AK53" s="733"/>
      <c r="AL53" s="746"/>
      <c r="AM53" s="740"/>
      <c r="AN53" s="740"/>
      <c r="AO53" s="740"/>
      <c r="AP53" s="740"/>
      <c r="AQ53" s="737"/>
      <c r="AR53" s="729"/>
      <c r="AS53" s="765"/>
      <c r="AT53" s="239" t="s">
        <v>287</v>
      </c>
      <c r="AU53" s="730"/>
      <c r="AV53" s="877"/>
      <c r="AW53" s="876"/>
      <c r="AX53" s="726"/>
      <c r="AY53" s="726"/>
      <c r="AZ53" s="726"/>
      <c r="BA53" s="726"/>
      <c r="BB53" s="876"/>
    </row>
    <row r="54" spans="2:54" ht="83.45" customHeight="1">
      <c r="B54" s="223"/>
      <c r="C54" s="268"/>
      <c r="D54" s="243"/>
      <c r="E54" s="777"/>
      <c r="F54" s="733"/>
      <c r="G54" s="733"/>
      <c r="H54" s="733"/>
      <c r="I54" s="733"/>
      <c r="J54" s="733"/>
      <c r="K54" s="784"/>
      <c r="L54" s="733"/>
      <c r="M54" s="733"/>
      <c r="N54" s="729"/>
      <c r="O54" s="733"/>
      <c r="P54" s="731"/>
      <c r="Q54" s="729"/>
      <c r="R54" s="729"/>
      <c r="S54" s="729"/>
      <c r="T54" s="726"/>
      <c r="U54" s="754"/>
      <c r="V54" s="757"/>
      <c r="W54" s="760"/>
      <c r="X54" s="737"/>
      <c r="Y54" s="738"/>
      <c r="Z54" s="269" t="s">
        <v>300</v>
      </c>
      <c r="AA54" s="25" t="s">
        <v>89</v>
      </c>
      <c r="AB54" s="226" t="s">
        <v>167</v>
      </c>
      <c r="AC54" s="25" t="s">
        <v>91</v>
      </c>
      <c r="AD54" s="25" t="s">
        <v>208</v>
      </c>
      <c r="AE54" s="246">
        <f>VLOOKUP(AD54,'Datos Validacion'!$K$6:$L$8,2,0)</f>
        <v>0.1</v>
      </c>
      <c r="AF54" s="226" t="s">
        <v>188</v>
      </c>
      <c r="AG54" s="246">
        <f>VLOOKUP(AF54,'Datos Validacion'!$M$6:$N$7,2,0)</f>
        <v>0.25</v>
      </c>
      <c r="AH54" s="25" t="s">
        <v>94</v>
      </c>
      <c r="AI54" s="219" t="s">
        <v>209</v>
      </c>
      <c r="AJ54" s="25" t="s">
        <v>96</v>
      </c>
      <c r="AK54" s="226" t="s">
        <v>210</v>
      </c>
      <c r="AL54" s="247">
        <f t="shared" ref="AL54" si="18">+AE54+AG54</f>
        <v>0.35</v>
      </c>
      <c r="AM54" s="741"/>
      <c r="AN54" s="741"/>
      <c r="AO54" s="741"/>
      <c r="AP54" s="741"/>
      <c r="AQ54" s="738"/>
      <c r="AR54" s="726"/>
      <c r="AS54" s="765"/>
      <c r="AT54" s="202" t="s">
        <v>211</v>
      </c>
      <c r="AU54" s="205" t="s">
        <v>351</v>
      </c>
      <c r="AV54" s="279">
        <v>45209</v>
      </c>
      <c r="AW54" s="204" t="s">
        <v>213</v>
      </c>
      <c r="AX54" s="207" t="s">
        <v>205</v>
      </c>
      <c r="AY54" s="213" t="s">
        <v>151</v>
      </c>
      <c r="AZ54" s="204"/>
      <c r="BA54" s="207" t="s">
        <v>152</v>
      </c>
      <c r="BB54" s="205" t="s">
        <v>206</v>
      </c>
    </row>
    <row r="55" spans="2:54" ht="84.75" customHeight="1">
      <c r="B55" s="223"/>
      <c r="C55" s="268"/>
      <c r="D55" s="723"/>
      <c r="E55" s="776" t="s">
        <v>357</v>
      </c>
      <c r="F55" s="721" t="s">
        <v>358</v>
      </c>
      <c r="G55" s="721" t="s">
        <v>256</v>
      </c>
      <c r="H55" s="721" t="s">
        <v>359</v>
      </c>
      <c r="I55" s="721" t="s">
        <v>360</v>
      </c>
      <c r="J55" s="721" t="s">
        <v>343</v>
      </c>
      <c r="K55" s="783">
        <v>13</v>
      </c>
      <c r="L55" s="721"/>
      <c r="M55" s="721"/>
      <c r="N55" s="725" t="s">
        <v>79</v>
      </c>
      <c r="O55" s="721" t="s">
        <v>345</v>
      </c>
      <c r="P55" s="723">
        <v>13</v>
      </c>
      <c r="Q55" s="725" t="s">
        <v>361</v>
      </c>
      <c r="R55" s="725" t="s">
        <v>82</v>
      </c>
      <c r="S55" s="725" t="s">
        <v>362</v>
      </c>
      <c r="T55" s="725" t="s">
        <v>184</v>
      </c>
      <c r="U55" s="752">
        <f>VLOOKUP(T55,'Datos Validacion'!$C$6:$D$10,2,0)</f>
        <v>0.4</v>
      </c>
      <c r="V55" s="774" t="s">
        <v>263</v>
      </c>
      <c r="W55" s="758">
        <f>VLOOKUP(V55,'Datos Validacion'!$E$6:$F$15,2,0)</f>
        <v>0.6</v>
      </c>
      <c r="X55" s="772" t="s">
        <v>363</v>
      </c>
      <c r="Y55" s="736" t="s">
        <v>263</v>
      </c>
      <c r="Z55" s="742" t="s">
        <v>349</v>
      </c>
      <c r="AA55" s="235" t="s">
        <v>89</v>
      </c>
      <c r="AB55" s="235" t="s">
        <v>266</v>
      </c>
      <c r="AC55" s="235" t="s">
        <v>91</v>
      </c>
      <c r="AD55" s="235" t="s">
        <v>92</v>
      </c>
      <c r="AE55" s="229">
        <f>VLOOKUP(AD55,'Datos Validacion'!$K$6:$L$8,2,0)</f>
        <v>0.25</v>
      </c>
      <c r="AF55" s="236" t="s">
        <v>188</v>
      </c>
      <c r="AG55" s="229">
        <f>VLOOKUP(AF55,'Datos Validacion'!$M$6:$N$7,2,0)</f>
        <v>0.25</v>
      </c>
      <c r="AH55" s="235" t="s">
        <v>94</v>
      </c>
      <c r="AI55" s="721" t="s">
        <v>267</v>
      </c>
      <c r="AJ55" s="744" t="s">
        <v>96</v>
      </c>
      <c r="AK55" s="721" t="s">
        <v>268</v>
      </c>
      <c r="AL55" s="746">
        <f>+AE55+AG55</f>
        <v>0.5</v>
      </c>
      <c r="AM55" s="739" t="str">
        <f t="shared" ref="AM55:AM61" si="19">IF(AN55&lt;=20%,"MUY BAJA",IF(AN55&lt;=40%,"BAJA",IF(AN55&lt;=60%,"MEDIA",IF(AN55&lt;=80%,"ALTA","MUY ALTA"))))</f>
        <v>MUY BAJA</v>
      </c>
      <c r="AN55" s="739">
        <f t="shared" ref="AN55:AN61" si="20">IF(OR(AD55="prevenir",AD55="detectar"),(U55-(U55*AL55)), U55)</f>
        <v>0.2</v>
      </c>
      <c r="AO55" s="739" t="str">
        <f t="shared" ref="AO55:AO61" si="21">IF(AP55&lt;=20%,"LEVE",IF(AP55&lt;=40%,"MENOR",IF(AP55&lt;=60%,"MODERADO",IF(AP55&lt;=80%,"MAYOR","CATASTROFICO"))))</f>
        <v>MODERADO</v>
      </c>
      <c r="AP55" s="739">
        <f t="shared" ref="AP55:AP61" si="22">IF(AD55="corregir",(W55-(W55*AL55)), W55)</f>
        <v>0.6</v>
      </c>
      <c r="AQ55" s="736" t="s">
        <v>263</v>
      </c>
      <c r="AR55" s="725" t="s">
        <v>191</v>
      </c>
      <c r="AS55" s="212"/>
      <c r="AT55" s="239" t="s">
        <v>99</v>
      </c>
      <c r="AU55" s="730" t="s">
        <v>350</v>
      </c>
      <c r="AV55" s="877">
        <v>45209</v>
      </c>
      <c r="AW55" s="875" t="str">
        <f>AW35</f>
        <v xml:space="preserve">Pendiente de publicar en noviembre 2023 noticia sobre aplicación de políticas de segurida de la información. </v>
      </c>
      <c r="AX55" s="725" t="str">
        <f t="shared" ref="AX55:BB55" si="23">AX35</f>
        <v>Oficina Sistemas de Información 
SPI</v>
      </c>
      <c r="AY55" s="725">
        <f t="shared" si="23"/>
        <v>0</v>
      </c>
      <c r="AZ55" s="725"/>
      <c r="BA55" s="725">
        <f t="shared" si="23"/>
        <v>0</v>
      </c>
      <c r="BB55" s="875">
        <f t="shared" si="23"/>
        <v>0</v>
      </c>
    </row>
    <row r="56" spans="2:54" ht="84.75" customHeight="1">
      <c r="B56" s="223"/>
      <c r="C56" s="268"/>
      <c r="D56" s="731"/>
      <c r="E56" s="777"/>
      <c r="F56" s="733"/>
      <c r="G56" s="733"/>
      <c r="H56" s="733"/>
      <c r="I56" s="733"/>
      <c r="J56" s="733"/>
      <c r="K56" s="784"/>
      <c r="L56" s="733"/>
      <c r="M56" s="733"/>
      <c r="N56" s="729"/>
      <c r="O56" s="733"/>
      <c r="P56" s="731"/>
      <c r="Q56" s="729"/>
      <c r="R56" s="729"/>
      <c r="S56" s="729"/>
      <c r="T56" s="729"/>
      <c r="U56" s="753"/>
      <c r="V56" s="775"/>
      <c r="W56" s="759"/>
      <c r="X56" s="773"/>
      <c r="Y56" s="737"/>
      <c r="Z56" s="743"/>
      <c r="AA56" s="235" t="s">
        <v>89</v>
      </c>
      <c r="AB56" s="235" t="s">
        <v>266</v>
      </c>
      <c r="AC56" s="235" t="s">
        <v>91</v>
      </c>
      <c r="AD56" s="235" t="s">
        <v>92</v>
      </c>
      <c r="AE56" s="229">
        <f>VLOOKUP(AD56,'Datos Validacion'!$K$6:$L$8,2,0)</f>
        <v>0.25</v>
      </c>
      <c r="AF56" s="236" t="s">
        <v>188</v>
      </c>
      <c r="AG56" s="229">
        <f>VLOOKUP(AF56,'Datos Validacion'!$M$6:$N$7,2,0)</f>
        <v>0.25</v>
      </c>
      <c r="AH56" s="235" t="s">
        <v>94</v>
      </c>
      <c r="AI56" s="733"/>
      <c r="AJ56" s="745"/>
      <c r="AK56" s="733"/>
      <c r="AL56" s="746"/>
      <c r="AM56" s="740"/>
      <c r="AN56" s="740"/>
      <c r="AO56" s="740"/>
      <c r="AP56" s="740"/>
      <c r="AQ56" s="737"/>
      <c r="AR56" s="729"/>
      <c r="AS56" s="212"/>
      <c r="AT56" s="239" t="s">
        <v>287</v>
      </c>
      <c r="AU56" s="730"/>
      <c r="AV56" s="877"/>
      <c r="AW56" s="876"/>
      <c r="AX56" s="726"/>
      <c r="AY56" s="726"/>
      <c r="AZ56" s="726"/>
      <c r="BA56" s="726"/>
      <c r="BB56" s="876"/>
    </row>
    <row r="57" spans="2:54" ht="84.75" customHeight="1">
      <c r="B57" s="223"/>
      <c r="C57" s="268"/>
      <c r="D57" s="731"/>
      <c r="E57" s="777"/>
      <c r="F57" s="733"/>
      <c r="G57" s="733"/>
      <c r="H57" s="733"/>
      <c r="I57" s="733"/>
      <c r="J57" s="733"/>
      <c r="K57" s="784"/>
      <c r="L57" s="733"/>
      <c r="M57" s="733"/>
      <c r="N57" s="729"/>
      <c r="O57" s="733"/>
      <c r="P57" s="731"/>
      <c r="Q57" s="729"/>
      <c r="R57" s="729"/>
      <c r="S57" s="729"/>
      <c r="T57" s="726"/>
      <c r="U57" s="754"/>
      <c r="V57" s="855"/>
      <c r="W57" s="760"/>
      <c r="X57" s="773"/>
      <c r="Y57" s="738"/>
      <c r="Z57" s="269" t="s">
        <v>300</v>
      </c>
      <c r="AA57" s="25" t="s">
        <v>89</v>
      </c>
      <c r="AB57" s="226" t="s">
        <v>167</v>
      </c>
      <c r="AC57" s="25" t="s">
        <v>91</v>
      </c>
      <c r="AD57" s="25" t="s">
        <v>208</v>
      </c>
      <c r="AE57" s="246">
        <f>VLOOKUP(AD57,'Datos Validacion'!$K$6:$L$8,2,0)</f>
        <v>0.1</v>
      </c>
      <c r="AF57" s="226" t="s">
        <v>188</v>
      </c>
      <c r="AG57" s="246">
        <f>VLOOKUP(AF57,'Datos Validacion'!$M$6:$N$7,2,0)</f>
        <v>0.25</v>
      </c>
      <c r="AH57" s="25" t="s">
        <v>94</v>
      </c>
      <c r="AI57" s="219" t="s">
        <v>209</v>
      </c>
      <c r="AJ57" s="25" t="s">
        <v>96</v>
      </c>
      <c r="AK57" s="226" t="s">
        <v>210</v>
      </c>
      <c r="AL57" s="247">
        <f t="shared" ref="AL57" si="24">+AE57+AG57</f>
        <v>0.35</v>
      </c>
      <c r="AM57" s="741"/>
      <c r="AN57" s="741"/>
      <c r="AO57" s="741"/>
      <c r="AP57" s="741"/>
      <c r="AQ57" s="738"/>
      <c r="AR57" s="726"/>
      <c r="AS57" s="212"/>
      <c r="AT57" s="202" t="s">
        <v>211</v>
      </c>
      <c r="AU57" s="205" t="s">
        <v>351</v>
      </c>
      <c r="AV57" s="279">
        <v>45209</v>
      </c>
      <c r="AW57" s="204" t="s">
        <v>213</v>
      </c>
      <c r="AX57" s="207" t="s">
        <v>205</v>
      </c>
      <c r="AY57" s="213" t="s">
        <v>151</v>
      </c>
      <c r="AZ57" s="204"/>
      <c r="BA57" s="207" t="s">
        <v>152</v>
      </c>
      <c r="BB57" s="205" t="s">
        <v>206</v>
      </c>
    </row>
    <row r="58" spans="2:54" ht="89.1" customHeight="1">
      <c r="B58" s="223"/>
      <c r="C58" s="268"/>
      <c r="D58" s="744" t="s">
        <v>364</v>
      </c>
      <c r="E58" s="778" t="s">
        <v>365</v>
      </c>
      <c r="F58" s="721" t="s">
        <v>366</v>
      </c>
      <c r="G58" s="721" t="s">
        <v>256</v>
      </c>
      <c r="H58" s="721" t="s">
        <v>359</v>
      </c>
      <c r="I58" s="721" t="s">
        <v>360</v>
      </c>
      <c r="J58" s="721" t="s">
        <v>343</v>
      </c>
      <c r="K58" s="780">
        <v>14</v>
      </c>
      <c r="L58" s="721"/>
      <c r="M58" s="721"/>
      <c r="N58" s="725" t="s">
        <v>79</v>
      </c>
      <c r="O58" s="769" t="s">
        <v>345</v>
      </c>
      <c r="P58" s="723">
        <v>14</v>
      </c>
      <c r="Q58" s="725" t="s">
        <v>367</v>
      </c>
      <c r="R58" s="725" t="s">
        <v>82</v>
      </c>
      <c r="S58" s="725" t="s">
        <v>362</v>
      </c>
      <c r="T58" s="725" t="s">
        <v>184</v>
      </c>
      <c r="U58" s="752">
        <f>VLOOKUP(T58,'Datos Validacion'!$C$6:$D$10,2,0)</f>
        <v>0.4</v>
      </c>
      <c r="V58" s="755" t="s">
        <v>263</v>
      </c>
      <c r="W58" s="758">
        <f>VLOOKUP(V58,'Datos Validacion'!$E$6:$F$15,2,0)</f>
        <v>0.6</v>
      </c>
      <c r="X58" s="772" t="s">
        <v>363</v>
      </c>
      <c r="Y58" s="736" t="s">
        <v>263</v>
      </c>
      <c r="Z58" s="742" t="s">
        <v>349</v>
      </c>
      <c r="AA58" s="235" t="s">
        <v>89</v>
      </c>
      <c r="AB58" s="235" t="s">
        <v>266</v>
      </c>
      <c r="AC58" s="235" t="s">
        <v>91</v>
      </c>
      <c r="AD58" s="235" t="s">
        <v>92</v>
      </c>
      <c r="AE58" s="229">
        <f>VLOOKUP(AD58,'Datos Validacion'!$K$6:$L$8,2,0)</f>
        <v>0.25</v>
      </c>
      <c r="AF58" s="236" t="s">
        <v>188</v>
      </c>
      <c r="AG58" s="229">
        <f>VLOOKUP(AF58,'Datos Validacion'!$M$6:$N$7,2,0)</f>
        <v>0.25</v>
      </c>
      <c r="AH58" s="235" t="s">
        <v>94</v>
      </c>
      <c r="AI58" s="721" t="s">
        <v>267</v>
      </c>
      <c r="AJ58" s="744" t="s">
        <v>96</v>
      </c>
      <c r="AK58" s="721" t="s">
        <v>268</v>
      </c>
      <c r="AL58" s="746">
        <f>+AE58+AG58</f>
        <v>0.5</v>
      </c>
      <c r="AM58" s="739" t="str">
        <f t="shared" si="19"/>
        <v>MUY BAJA</v>
      </c>
      <c r="AN58" s="739">
        <f t="shared" si="20"/>
        <v>0.2</v>
      </c>
      <c r="AO58" s="739" t="str">
        <f t="shared" si="21"/>
        <v>MODERADO</v>
      </c>
      <c r="AP58" s="739">
        <f t="shared" si="22"/>
        <v>0.6</v>
      </c>
      <c r="AQ58" s="736" t="s">
        <v>263</v>
      </c>
      <c r="AR58" s="725" t="s">
        <v>191</v>
      </c>
      <c r="AS58" s="764"/>
      <c r="AT58" s="239" t="s">
        <v>99</v>
      </c>
      <c r="AU58" s="730" t="s">
        <v>350</v>
      </c>
      <c r="AV58" s="877">
        <v>45209</v>
      </c>
      <c r="AW58" s="875" t="str">
        <f>AW35</f>
        <v xml:space="preserve">Pendiente de publicar en noviembre 2023 noticia sobre aplicación de políticas de segurida de la información. </v>
      </c>
      <c r="AX58" s="725" t="str">
        <f t="shared" ref="AX58:BB58" si="25">AX35</f>
        <v>Oficina Sistemas de Información 
SPI</v>
      </c>
      <c r="AY58" s="725">
        <f t="shared" si="25"/>
        <v>0</v>
      </c>
      <c r="AZ58" s="725"/>
      <c r="BA58" s="725">
        <f t="shared" si="25"/>
        <v>0</v>
      </c>
      <c r="BB58" s="875">
        <f t="shared" si="25"/>
        <v>0</v>
      </c>
    </row>
    <row r="59" spans="2:54" ht="89.1" customHeight="1">
      <c r="B59" s="223"/>
      <c r="C59" s="268"/>
      <c r="D59" s="745"/>
      <c r="E59" s="779"/>
      <c r="F59" s="733"/>
      <c r="G59" s="733"/>
      <c r="H59" s="733"/>
      <c r="I59" s="733"/>
      <c r="J59" s="733"/>
      <c r="K59" s="781"/>
      <c r="L59" s="733"/>
      <c r="M59" s="733"/>
      <c r="N59" s="729"/>
      <c r="O59" s="769"/>
      <c r="P59" s="731"/>
      <c r="Q59" s="729"/>
      <c r="R59" s="729"/>
      <c r="S59" s="729"/>
      <c r="T59" s="729"/>
      <c r="U59" s="753"/>
      <c r="V59" s="756"/>
      <c r="W59" s="759"/>
      <c r="X59" s="773"/>
      <c r="Y59" s="737"/>
      <c r="Z59" s="743"/>
      <c r="AA59" s="235" t="s">
        <v>89</v>
      </c>
      <c r="AB59" s="235" t="s">
        <v>266</v>
      </c>
      <c r="AC59" s="235" t="s">
        <v>91</v>
      </c>
      <c r="AD59" s="235" t="s">
        <v>92</v>
      </c>
      <c r="AE59" s="229">
        <f>VLOOKUP(AD59,'Datos Validacion'!$K$6:$L$8,2,0)</f>
        <v>0.25</v>
      </c>
      <c r="AF59" s="236" t="s">
        <v>188</v>
      </c>
      <c r="AG59" s="229">
        <f>VLOOKUP(AF59,'Datos Validacion'!$M$6:$N$7,2,0)</f>
        <v>0.25</v>
      </c>
      <c r="AH59" s="235" t="s">
        <v>94</v>
      </c>
      <c r="AI59" s="733"/>
      <c r="AJ59" s="745"/>
      <c r="AK59" s="733"/>
      <c r="AL59" s="746"/>
      <c r="AM59" s="740"/>
      <c r="AN59" s="740"/>
      <c r="AO59" s="740"/>
      <c r="AP59" s="740"/>
      <c r="AQ59" s="737"/>
      <c r="AR59" s="729"/>
      <c r="AS59" s="765"/>
      <c r="AT59" s="239" t="s">
        <v>287</v>
      </c>
      <c r="AU59" s="730"/>
      <c r="AV59" s="877"/>
      <c r="AW59" s="876"/>
      <c r="AX59" s="726"/>
      <c r="AY59" s="726"/>
      <c r="AZ59" s="726"/>
      <c r="BA59" s="726"/>
      <c r="BB59" s="876"/>
    </row>
    <row r="60" spans="2:54" ht="89.1" customHeight="1">
      <c r="B60" s="223"/>
      <c r="C60" s="268"/>
      <c r="D60" s="745"/>
      <c r="E60" s="779"/>
      <c r="F60" s="733"/>
      <c r="G60" s="733"/>
      <c r="H60" s="733"/>
      <c r="I60" s="733"/>
      <c r="J60" s="733"/>
      <c r="K60" s="781"/>
      <c r="L60" s="733"/>
      <c r="M60" s="733"/>
      <c r="N60" s="729"/>
      <c r="O60" s="769"/>
      <c r="P60" s="731"/>
      <c r="Q60" s="729"/>
      <c r="R60" s="729"/>
      <c r="S60" s="729"/>
      <c r="T60" s="726"/>
      <c r="U60" s="754"/>
      <c r="V60" s="757"/>
      <c r="W60" s="760"/>
      <c r="X60" s="773"/>
      <c r="Y60" s="737"/>
      <c r="Z60" s="269" t="s">
        <v>300</v>
      </c>
      <c r="AA60" s="25" t="s">
        <v>89</v>
      </c>
      <c r="AB60" s="226" t="s">
        <v>167</v>
      </c>
      <c r="AC60" s="25" t="s">
        <v>91</v>
      </c>
      <c r="AD60" s="25" t="s">
        <v>208</v>
      </c>
      <c r="AE60" s="246">
        <f>VLOOKUP(AD60,'Datos Validacion'!$K$6:$L$8,2,0)</f>
        <v>0.1</v>
      </c>
      <c r="AF60" s="226" t="s">
        <v>188</v>
      </c>
      <c r="AG60" s="246">
        <f>VLOOKUP(AF60,'Datos Validacion'!$M$6:$N$7,2,0)</f>
        <v>0.25</v>
      </c>
      <c r="AH60" s="25" t="s">
        <v>94</v>
      </c>
      <c r="AI60" s="219" t="s">
        <v>209</v>
      </c>
      <c r="AJ60" s="25" t="s">
        <v>96</v>
      </c>
      <c r="AK60" s="226" t="s">
        <v>210</v>
      </c>
      <c r="AL60" s="247">
        <f t="shared" ref="AL60" si="26">+AE60+AG60</f>
        <v>0.35</v>
      </c>
      <c r="AM60" s="741"/>
      <c r="AN60" s="741"/>
      <c r="AO60" s="741"/>
      <c r="AP60" s="741"/>
      <c r="AQ60" s="738"/>
      <c r="AR60" s="726"/>
      <c r="AS60" s="765"/>
      <c r="AT60" s="202" t="s">
        <v>211</v>
      </c>
      <c r="AU60" s="205" t="s">
        <v>351</v>
      </c>
      <c r="AV60" s="279">
        <v>45209</v>
      </c>
      <c r="AW60" s="204" t="s">
        <v>213</v>
      </c>
      <c r="AX60" s="207" t="s">
        <v>205</v>
      </c>
      <c r="AY60" s="213" t="s">
        <v>151</v>
      </c>
      <c r="AZ60" s="204"/>
      <c r="BA60" s="207" t="s">
        <v>152</v>
      </c>
      <c r="BB60" s="205" t="s">
        <v>206</v>
      </c>
    </row>
    <row r="61" spans="2:54" ht="86.25" customHeight="1">
      <c r="B61" s="223"/>
      <c r="C61" s="268"/>
      <c r="D61" s="270"/>
      <c r="E61" s="727" t="s">
        <v>368</v>
      </c>
      <c r="F61" s="721" t="s">
        <v>369</v>
      </c>
      <c r="G61" s="721" t="s">
        <v>256</v>
      </c>
      <c r="H61" s="721" t="s">
        <v>370</v>
      </c>
      <c r="I61" s="721" t="s">
        <v>371</v>
      </c>
      <c r="J61" s="721" t="s">
        <v>372</v>
      </c>
      <c r="K61" s="864">
        <v>15</v>
      </c>
      <c r="L61" s="721"/>
      <c r="M61" s="721"/>
      <c r="N61" s="725" t="s">
        <v>79</v>
      </c>
      <c r="O61" s="721" t="s">
        <v>373</v>
      </c>
      <c r="P61" s="723">
        <v>15</v>
      </c>
      <c r="Q61" s="725" t="s">
        <v>374</v>
      </c>
      <c r="R61" s="725" t="s">
        <v>82</v>
      </c>
      <c r="S61" s="725" t="s">
        <v>362</v>
      </c>
      <c r="T61" s="725" t="s">
        <v>184</v>
      </c>
      <c r="U61" s="752">
        <f>VLOOKUP(T61,'Datos Validacion'!$C$6:$D$10,2,0)</f>
        <v>0.4</v>
      </c>
      <c r="V61" s="774" t="s">
        <v>263</v>
      </c>
      <c r="W61" s="758">
        <f>VLOOKUP(V61,'Datos Validacion'!$E$6:$F$15,2,0)</f>
        <v>0.6</v>
      </c>
      <c r="X61" s="772" t="s">
        <v>363</v>
      </c>
      <c r="Y61" s="736" t="s">
        <v>263</v>
      </c>
      <c r="Z61" s="219" t="s">
        <v>265</v>
      </c>
      <c r="AA61" s="235" t="s">
        <v>89</v>
      </c>
      <c r="AB61" s="219" t="s">
        <v>266</v>
      </c>
      <c r="AC61" s="235" t="s">
        <v>91</v>
      </c>
      <c r="AD61" s="235" t="s">
        <v>92</v>
      </c>
      <c r="AE61" s="229">
        <f>VLOOKUP(AD61,'Datos Validacion'!$K$6:$L$8,2,0)</f>
        <v>0.25</v>
      </c>
      <c r="AF61" s="236" t="s">
        <v>188</v>
      </c>
      <c r="AG61" s="229">
        <f>VLOOKUP(AF61,'Datos Validacion'!$M$6:$N$7,2,0)</f>
        <v>0.25</v>
      </c>
      <c r="AH61" s="235" t="s">
        <v>94</v>
      </c>
      <c r="AI61" s="219" t="s">
        <v>267</v>
      </c>
      <c r="AJ61" s="235" t="s">
        <v>96</v>
      </c>
      <c r="AK61" s="236" t="s">
        <v>268</v>
      </c>
      <c r="AL61" s="237">
        <f>+AE61+AG61</f>
        <v>0.5</v>
      </c>
      <c r="AM61" s="739" t="str">
        <f t="shared" si="19"/>
        <v>MUY BAJA</v>
      </c>
      <c r="AN61" s="739">
        <f t="shared" si="20"/>
        <v>0.2</v>
      </c>
      <c r="AO61" s="739" t="str">
        <f t="shared" si="21"/>
        <v>MODERADO</v>
      </c>
      <c r="AP61" s="739">
        <f t="shared" si="22"/>
        <v>0.6</v>
      </c>
      <c r="AQ61" s="736" t="s">
        <v>263</v>
      </c>
      <c r="AR61" s="725" t="s">
        <v>191</v>
      </c>
      <c r="AS61" s="764"/>
      <c r="AT61" s="239" t="s">
        <v>375</v>
      </c>
      <c r="AU61" s="205" t="s">
        <v>376</v>
      </c>
      <c r="AV61" s="279">
        <v>45209</v>
      </c>
      <c r="AW61" s="204" t="s">
        <v>377</v>
      </c>
      <c r="AX61" s="207"/>
      <c r="AY61" s="207"/>
      <c r="AZ61" s="204"/>
      <c r="BA61" s="207"/>
      <c r="BB61" s="205"/>
    </row>
    <row r="62" spans="2:54" ht="86.25" customHeight="1">
      <c r="B62" s="223"/>
      <c r="C62" s="268"/>
      <c r="D62" s="270"/>
      <c r="E62" s="732"/>
      <c r="F62" s="733"/>
      <c r="G62" s="733"/>
      <c r="H62" s="733"/>
      <c r="I62" s="733"/>
      <c r="J62" s="733"/>
      <c r="K62" s="860"/>
      <c r="L62" s="733"/>
      <c r="M62" s="733"/>
      <c r="N62" s="729"/>
      <c r="O62" s="733"/>
      <c r="P62" s="731"/>
      <c r="Q62" s="729"/>
      <c r="R62" s="729"/>
      <c r="S62" s="729"/>
      <c r="T62" s="729"/>
      <c r="U62" s="753"/>
      <c r="V62" s="775"/>
      <c r="W62" s="759"/>
      <c r="X62" s="773"/>
      <c r="Y62" s="737"/>
      <c r="Z62" s="219" t="s">
        <v>300</v>
      </c>
      <c r="AA62" s="235" t="s">
        <v>89</v>
      </c>
      <c r="AB62" s="236" t="s">
        <v>167</v>
      </c>
      <c r="AC62" s="235" t="s">
        <v>91</v>
      </c>
      <c r="AD62" s="235" t="s">
        <v>92</v>
      </c>
      <c r="AE62" s="229">
        <f>VLOOKUP(AD62,'Datos Validacion'!$K$6:$L$8,2,0)</f>
        <v>0.25</v>
      </c>
      <c r="AF62" s="236" t="s">
        <v>188</v>
      </c>
      <c r="AG62" s="229">
        <f>VLOOKUP(AF62,'Datos Validacion'!$M$6:$N$7,2,0)</f>
        <v>0.25</v>
      </c>
      <c r="AH62" s="235" t="s">
        <v>94</v>
      </c>
      <c r="AI62" s="219" t="s">
        <v>209</v>
      </c>
      <c r="AJ62" s="235" t="s">
        <v>96</v>
      </c>
      <c r="AK62" s="236" t="s">
        <v>210</v>
      </c>
      <c r="AL62" s="237">
        <f t="shared" ref="AL62:AL65" si="27">+AE62+AG62</f>
        <v>0.5</v>
      </c>
      <c r="AM62" s="741"/>
      <c r="AN62" s="741"/>
      <c r="AO62" s="741"/>
      <c r="AP62" s="741"/>
      <c r="AQ62" s="738"/>
      <c r="AR62" s="726"/>
      <c r="AS62" s="765"/>
      <c r="AT62" s="202" t="s">
        <v>211</v>
      </c>
      <c r="AU62" s="205" t="s">
        <v>378</v>
      </c>
      <c r="AV62" s="279">
        <v>45209</v>
      </c>
      <c r="AW62" s="204" t="str">
        <f>AW61</f>
        <v>Pendiente publicar noticia uso adecuado de activos de información</v>
      </c>
      <c r="AX62" s="207"/>
      <c r="AY62" s="207"/>
      <c r="AZ62" s="204"/>
      <c r="BA62" s="207"/>
      <c r="BB62" s="205"/>
    </row>
    <row r="63" spans="2:54" ht="97.5" customHeight="1">
      <c r="B63" s="223"/>
      <c r="C63" s="223"/>
      <c r="D63" s="770" t="s">
        <v>379</v>
      </c>
      <c r="E63" s="768" t="s">
        <v>380</v>
      </c>
      <c r="F63" s="769" t="s">
        <v>381</v>
      </c>
      <c r="G63" s="769" t="s">
        <v>382</v>
      </c>
      <c r="H63" s="769" t="s">
        <v>383</v>
      </c>
      <c r="I63" s="769" t="s">
        <v>384</v>
      </c>
      <c r="J63" s="769" t="s">
        <v>385</v>
      </c>
      <c r="K63" s="859">
        <v>16</v>
      </c>
      <c r="L63" s="769" t="s">
        <v>354</v>
      </c>
      <c r="M63" s="769" t="s">
        <v>386</v>
      </c>
      <c r="N63" s="725" t="s">
        <v>239</v>
      </c>
      <c r="O63" s="721" t="s">
        <v>387</v>
      </c>
      <c r="P63" s="723">
        <v>16</v>
      </c>
      <c r="Q63" s="725" t="s">
        <v>388</v>
      </c>
      <c r="R63" s="725" t="s">
        <v>82</v>
      </c>
      <c r="S63" s="725" t="s">
        <v>136</v>
      </c>
      <c r="T63" s="725" t="s">
        <v>389</v>
      </c>
      <c r="U63" s="752">
        <f>VLOOKUP(T63,'Datos Validacion'!$C$6:$D$10,2,0)</f>
        <v>0.2</v>
      </c>
      <c r="V63" s="755" t="s">
        <v>163</v>
      </c>
      <c r="W63" s="758">
        <f>VLOOKUP(V63,'Datos Validacion'!$E$6:$F$15,2,0)</f>
        <v>0.8</v>
      </c>
      <c r="X63" s="721" t="s">
        <v>390</v>
      </c>
      <c r="Y63" s="736" t="s">
        <v>165</v>
      </c>
      <c r="Z63" s="260" t="s">
        <v>272</v>
      </c>
      <c r="AA63" s="255" t="s">
        <v>89</v>
      </c>
      <c r="AB63" s="254" t="s">
        <v>391</v>
      </c>
      <c r="AC63" s="256" t="s">
        <v>91</v>
      </c>
      <c r="AD63" s="256" t="s">
        <v>92</v>
      </c>
      <c r="AE63" s="257">
        <f>VLOOKUP(AD63,'Datos Validacion'!$K$6:$L$8,2,0)</f>
        <v>0.25</v>
      </c>
      <c r="AF63" s="258" t="s">
        <v>93</v>
      </c>
      <c r="AG63" s="257">
        <f>VLOOKUP(AF63,'Datos Validacion'!$M$6:$N$7,2,0)</f>
        <v>0.15</v>
      </c>
      <c r="AH63" s="256" t="s">
        <v>94</v>
      </c>
      <c r="AI63" s="254" t="s">
        <v>274</v>
      </c>
      <c r="AJ63" s="256" t="s">
        <v>96</v>
      </c>
      <c r="AK63" s="261" t="s">
        <v>392</v>
      </c>
      <c r="AL63" s="259">
        <f t="shared" si="27"/>
        <v>0.4</v>
      </c>
      <c r="AM63" s="739" t="str">
        <f>IF(AN63&lt;=20%,"MUY BAJA",IF(AN63&lt;=40%,"BAJA",IF(AN63&lt;=60%,"MEDIA",IF(AN63&lt;=80%,"ALTA","MUY ALTA"))))</f>
        <v>MUY BAJA</v>
      </c>
      <c r="AN63" s="739">
        <f>IF(OR(AD63="prevenir",AD63="detectar"),(U63-(U63*AL63)), U63)</f>
        <v>0.12</v>
      </c>
      <c r="AO63" s="739" t="str">
        <f>IF(AP63&lt;=20%,"LEVE",IF(AP63&lt;=40%,"MENOR",IF(AP63&lt;=60%,"MODERADO",IF(AP63&lt;=80%,"MAYOR","CATASTROFICO"))))</f>
        <v>MAYOR</v>
      </c>
      <c r="AP63" s="739">
        <f>IF(AD63="corregir",(W63-(W63*AL63)), W63)</f>
        <v>0.8</v>
      </c>
      <c r="AQ63" s="736" t="s">
        <v>165</v>
      </c>
      <c r="AR63" s="725" t="s">
        <v>191</v>
      </c>
      <c r="AS63" s="764"/>
      <c r="AT63" s="262" t="s">
        <v>99</v>
      </c>
      <c r="AU63" s="205" t="s">
        <v>393</v>
      </c>
      <c r="AV63" s="279">
        <v>45209</v>
      </c>
      <c r="AW63" s="205" t="str">
        <f>AW19</f>
        <v>Se verificó y documentó el nivel de clasificación de la información de  las Actas de Conciliación, las cuales se encuentran registradas en el indicie de información clasificada y reservada de la entidad y que se encuentra publicada en la sección de datos abiertos del Mincit.</v>
      </c>
      <c r="AX63" s="207" t="str">
        <f t="shared" ref="AX63:BB63" si="28">AX19</f>
        <v>GRUPO DE GESTION DOCUMENTAL</v>
      </c>
      <c r="AY63" s="278" t="s">
        <v>145</v>
      </c>
      <c r="AZ63" s="207"/>
      <c r="BA63" s="207" t="str">
        <f t="shared" si="28"/>
        <v>x</v>
      </c>
      <c r="BB63" s="205" t="str">
        <f t="shared" si="28"/>
        <v>Porque se capacitó  y sensibilizó en temas relacionados con la conservación de documentos a todo el personal de la entidad en la correcta clasificación de la información y asegurar que los registros queden establecidos  en las Tablas de Retencion Documental</v>
      </c>
    </row>
    <row r="64" spans="2:54" ht="97.5" customHeight="1">
      <c r="B64" s="223"/>
      <c r="C64" s="223"/>
      <c r="D64" s="770"/>
      <c r="E64" s="768"/>
      <c r="F64" s="769"/>
      <c r="G64" s="769"/>
      <c r="H64" s="769"/>
      <c r="I64" s="769"/>
      <c r="J64" s="769"/>
      <c r="K64" s="859"/>
      <c r="L64" s="769"/>
      <c r="M64" s="769"/>
      <c r="N64" s="729"/>
      <c r="O64" s="733"/>
      <c r="P64" s="731"/>
      <c r="Q64" s="729"/>
      <c r="R64" s="729"/>
      <c r="S64" s="729"/>
      <c r="T64" s="729"/>
      <c r="U64" s="753"/>
      <c r="V64" s="756"/>
      <c r="W64" s="759"/>
      <c r="X64" s="733"/>
      <c r="Y64" s="737"/>
      <c r="Z64" s="207" t="s">
        <v>288</v>
      </c>
      <c r="AA64" s="235" t="s">
        <v>89</v>
      </c>
      <c r="AB64" s="219" t="s">
        <v>289</v>
      </c>
      <c r="AC64" s="235" t="s">
        <v>91</v>
      </c>
      <c r="AD64" s="235" t="s">
        <v>92</v>
      </c>
      <c r="AE64" s="229">
        <f>VLOOKUP(AD64,'Datos Validacion'!$K$6:$L$8,2,0)</f>
        <v>0.25</v>
      </c>
      <c r="AF64" s="236" t="s">
        <v>188</v>
      </c>
      <c r="AG64" s="229">
        <f>VLOOKUP(AF64,'Datos Validacion'!$M$6:$N$7,2,0)</f>
        <v>0.25</v>
      </c>
      <c r="AH64" s="235" t="s">
        <v>94</v>
      </c>
      <c r="AI64" s="219" t="s">
        <v>327</v>
      </c>
      <c r="AJ64" s="235" t="s">
        <v>96</v>
      </c>
      <c r="AK64" s="236" t="s">
        <v>290</v>
      </c>
      <c r="AL64" s="259">
        <f>+AE64+AG64</f>
        <v>0.5</v>
      </c>
      <c r="AM64" s="740"/>
      <c r="AN64" s="740"/>
      <c r="AO64" s="740"/>
      <c r="AP64" s="740"/>
      <c r="AQ64" s="737"/>
      <c r="AR64" s="729"/>
      <c r="AS64" s="765"/>
      <c r="AT64" s="202" t="s">
        <v>394</v>
      </c>
      <c r="AU64" s="205" t="s">
        <v>395</v>
      </c>
      <c r="AV64" s="279">
        <v>45209</v>
      </c>
      <c r="AW64" s="205" t="str">
        <f>AW29</f>
        <v>Infomes periodicos de seguimiento alertas de eventos e incidentes</v>
      </c>
      <c r="AX64" s="207" t="s">
        <v>205</v>
      </c>
      <c r="AY64" s="213" t="s">
        <v>151</v>
      </c>
      <c r="AZ64" s="204"/>
      <c r="BA64" s="207" t="s">
        <v>152</v>
      </c>
      <c r="BB64" s="205" t="s">
        <v>206</v>
      </c>
    </row>
    <row r="65" spans="2:55" ht="97.5" customHeight="1">
      <c r="B65" s="223"/>
      <c r="C65" s="223"/>
      <c r="D65" s="770"/>
      <c r="E65" s="768"/>
      <c r="F65" s="769"/>
      <c r="G65" s="769"/>
      <c r="H65" s="769"/>
      <c r="I65" s="769"/>
      <c r="J65" s="769"/>
      <c r="K65" s="859"/>
      <c r="L65" s="769"/>
      <c r="M65" s="769"/>
      <c r="N65" s="729"/>
      <c r="O65" s="733"/>
      <c r="P65" s="731"/>
      <c r="Q65" s="729"/>
      <c r="R65" s="729"/>
      <c r="S65" s="729"/>
      <c r="T65" s="729"/>
      <c r="U65" s="753"/>
      <c r="V65" s="756"/>
      <c r="W65" s="759"/>
      <c r="X65" s="733"/>
      <c r="Y65" s="737"/>
      <c r="Z65" s="219" t="s">
        <v>300</v>
      </c>
      <c r="AA65" s="235" t="s">
        <v>89</v>
      </c>
      <c r="AB65" s="236" t="s">
        <v>167</v>
      </c>
      <c r="AC65" s="235" t="s">
        <v>91</v>
      </c>
      <c r="AD65" s="235" t="s">
        <v>92</v>
      </c>
      <c r="AE65" s="229">
        <f>VLOOKUP(AD65,'Datos Validacion'!$K$6:$L$8,2,0)</f>
        <v>0.25</v>
      </c>
      <c r="AF65" s="236" t="s">
        <v>188</v>
      </c>
      <c r="AG65" s="229">
        <f>VLOOKUP(AF65,'Datos Validacion'!$M$6:$N$7,2,0)</f>
        <v>0.25</v>
      </c>
      <c r="AH65" s="235" t="s">
        <v>94</v>
      </c>
      <c r="AI65" s="219" t="s">
        <v>209</v>
      </c>
      <c r="AJ65" s="235" t="s">
        <v>96</v>
      </c>
      <c r="AK65" s="236" t="s">
        <v>210</v>
      </c>
      <c r="AL65" s="259">
        <f t="shared" si="27"/>
        <v>0.5</v>
      </c>
      <c r="AM65" s="741"/>
      <c r="AN65" s="741"/>
      <c r="AO65" s="741"/>
      <c r="AP65" s="741"/>
      <c r="AQ65" s="738"/>
      <c r="AR65" s="726"/>
      <c r="AS65" s="765"/>
      <c r="AT65" s="202" t="s">
        <v>211</v>
      </c>
      <c r="AU65" s="205" t="s">
        <v>396</v>
      </c>
      <c r="AV65" s="217">
        <v>45209</v>
      </c>
      <c r="AW65" s="204" t="str">
        <f>AW42</f>
        <v>Infomes periodicos de seguimiento alertas de eventos e incidentes</v>
      </c>
      <c r="AX65" s="204" t="str">
        <f t="shared" ref="AX65:BB65" si="29">AX42</f>
        <v>Oficina Sistemas de Información 
- Monitoreo Plataforma Tecnológica</v>
      </c>
      <c r="AY65" s="204" t="str">
        <f t="shared" si="29"/>
        <v>MRSPI2022 Seguimiento 202310</v>
      </c>
      <c r="AZ65" s="204">
        <f t="shared" si="29"/>
        <v>0</v>
      </c>
      <c r="BA65" s="204" t="str">
        <f t="shared" si="29"/>
        <v>X</v>
      </c>
      <c r="BB65" s="204" t="str">
        <f t="shared" si="29"/>
        <v>ANS Contrato GC109-2023</v>
      </c>
    </row>
    <row r="66" spans="2:55" ht="86.25" customHeight="1">
      <c r="B66" s="223"/>
      <c r="C66" s="223"/>
      <c r="D66" s="723"/>
      <c r="E66" s="727" t="s">
        <v>397</v>
      </c>
      <c r="F66" s="721" t="s">
        <v>398</v>
      </c>
      <c r="G66" s="721" t="s">
        <v>382</v>
      </c>
      <c r="H66" s="721" t="s">
        <v>399</v>
      </c>
      <c r="I66" s="721" t="s">
        <v>400</v>
      </c>
      <c r="J66" s="721" t="s">
        <v>401</v>
      </c>
      <c r="K66" s="864">
        <v>17</v>
      </c>
      <c r="L66" s="721" t="s">
        <v>402</v>
      </c>
      <c r="M66" s="721" t="s">
        <v>402</v>
      </c>
      <c r="N66" s="725" t="s">
        <v>79</v>
      </c>
      <c r="O66" s="721" t="s">
        <v>403</v>
      </c>
      <c r="P66" s="723">
        <v>17</v>
      </c>
      <c r="Q66" s="725" t="s">
        <v>323</v>
      </c>
      <c r="R66" s="725" t="s">
        <v>82</v>
      </c>
      <c r="S66" s="725" t="s">
        <v>347</v>
      </c>
      <c r="T66" s="725" t="s">
        <v>184</v>
      </c>
      <c r="U66" s="752">
        <f>VLOOKUP(T66,'Datos Validacion'!$C$6:$D$10,2,0)</f>
        <v>0.4</v>
      </c>
      <c r="V66" s="755" t="s">
        <v>263</v>
      </c>
      <c r="W66" s="758">
        <f>VLOOKUP(V66,'Datos Validacion'!$E$6:$F$15,2,0)</f>
        <v>0.6</v>
      </c>
      <c r="X66" s="734" t="s">
        <v>404</v>
      </c>
      <c r="Y66" s="736" t="s">
        <v>263</v>
      </c>
      <c r="Z66" s="721" t="s">
        <v>349</v>
      </c>
      <c r="AA66" s="235" t="s">
        <v>89</v>
      </c>
      <c r="AB66" s="219" t="s">
        <v>266</v>
      </c>
      <c r="AC66" s="235" t="s">
        <v>91</v>
      </c>
      <c r="AD66" s="235" t="s">
        <v>92</v>
      </c>
      <c r="AE66" s="229">
        <f>VLOOKUP(AD66,'Datos Validacion'!$K$6:$L$8,2,0)</f>
        <v>0.25</v>
      </c>
      <c r="AF66" s="236" t="s">
        <v>188</v>
      </c>
      <c r="AG66" s="229">
        <f>VLOOKUP(AF66,'Datos Validacion'!$M$6:$N$7,2,0)</f>
        <v>0.25</v>
      </c>
      <c r="AH66" s="235" t="s">
        <v>94</v>
      </c>
      <c r="AI66" s="219" t="s">
        <v>267</v>
      </c>
      <c r="AJ66" s="235" t="s">
        <v>96</v>
      </c>
      <c r="AK66" s="236" t="s">
        <v>405</v>
      </c>
      <c r="AL66" s="237">
        <f>+AE66+AG66</f>
        <v>0.5</v>
      </c>
      <c r="AM66" s="739" t="str">
        <f>IF(AN66&lt;=20%,"MUY BAJA",IF(AN66&lt;=40%,"BAJA",IF(AN66&lt;=60%,"MEDIA",IF(AN66&lt;=80%,"ALTA","MUY ALTA"))))</f>
        <v>MUY BAJA</v>
      </c>
      <c r="AN66" s="739">
        <f>IF(OR(AD66="prevenir",AD66="detectar"),(U66-(U66*AL66)), U66)</f>
        <v>0.2</v>
      </c>
      <c r="AO66" s="739" t="str">
        <f>IF(AP66&lt;=20%,"LEVE",IF(AP66&lt;=40%,"MENOR",IF(AP66&lt;=60%,"MODERADO",IF(AP66&lt;=80%,"MAYOR","CATASTROFICO"))))</f>
        <v>MODERADO</v>
      </c>
      <c r="AP66" s="739">
        <f>IF(AD66="corregir",(W66-(W66*AL66)), W66)</f>
        <v>0.6</v>
      </c>
      <c r="AQ66" s="736" t="s">
        <v>263</v>
      </c>
      <c r="AR66" s="725" t="s">
        <v>191</v>
      </c>
      <c r="AS66" s="764"/>
      <c r="AT66" s="239" t="s">
        <v>99</v>
      </c>
      <c r="AU66" s="730" t="s">
        <v>350</v>
      </c>
      <c r="AV66" s="878">
        <v>45209</v>
      </c>
      <c r="AW66" s="875" t="str">
        <f>AW35</f>
        <v xml:space="preserve">Pendiente de publicar en noviembre 2023 noticia sobre aplicación de políticas de segurida de la información. </v>
      </c>
      <c r="AX66" s="725" t="str">
        <f t="shared" ref="AX66:BB66" si="30">AX35</f>
        <v>Oficina Sistemas de Información 
SPI</v>
      </c>
      <c r="AY66" s="725">
        <f t="shared" si="30"/>
        <v>0</v>
      </c>
      <c r="AZ66" s="725"/>
      <c r="BA66" s="725">
        <f t="shared" si="30"/>
        <v>0</v>
      </c>
      <c r="BB66" s="875">
        <f t="shared" si="30"/>
        <v>0</v>
      </c>
    </row>
    <row r="67" spans="2:55" ht="86.25" customHeight="1">
      <c r="B67" s="223"/>
      <c r="C67" s="223"/>
      <c r="D67" s="731"/>
      <c r="E67" s="732"/>
      <c r="F67" s="733"/>
      <c r="G67" s="733"/>
      <c r="H67" s="733"/>
      <c r="I67" s="733"/>
      <c r="J67" s="733"/>
      <c r="K67" s="860"/>
      <c r="L67" s="733"/>
      <c r="M67" s="733"/>
      <c r="N67" s="729"/>
      <c r="O67" s="733"/>
      <c r="P67" s="731"/>
      <c r="Q67" s="729"/>
      <c r="R67" s="729"/>
      <c r="S67" s="729"/>
      <c r="T67" s="729"/>
      <c r="U67" s="753"/>
      <c r="V67" s="756"/>
      <c r="W67" s="759"/>
      <c r="X67" s="735"/>
      <c r="Y67" s="737"/>
      <c r="Z67" s="722"/>
      <c r="AA67" s="235" t="s">
        <v>89</v>
      </c>
      <c r="AB67" s="219" t="s">
        <v>266</v>
      </c>
      <c r="AC67" s="235" t="s">
        <v>91</v>
      </c>
      <c r="AD67" s="235" t="s">
        <v>92</v>
      </c>
      <c r="AE67" s="229">
        <f>VLOOKUP(AD67,'Datos Validacion'!$K$6:$L$8,2,0)</f>
        <v>0.25</v>
      </c>
      <c r="AF67" s="236" t="s">
        <v>188</v>
      </c>
      <c r="AG67" s="229">
        <f>VLOOKUP(AF67,'Datos Validacion'!$M$6:$N$7,2,0)</f>
        <v>0.25</v>
      </c>
      <c r="AH67" s="235" t="s">
        <v>94</v>
      </c>
      <c r="AI67" s="219" t="s">
        <v>286</v>
      </c>
      <c r="AJ67" s="235" t="s">
        <v>96</v>
      </c>
      <c r="AK67" s="236" t="s">
        <v>405</v>
      </c>
      <c r="AL67" s="237">
        <f t="shared" ref="AL67" si="31">+AE67+AG67</f>
        <v>0.5</v>
      </c>
      <c r="AM67" s="740"/>
      <c r="AN67" s="740"/>
      <c r="AO67" s="740"/>
      <c r="AP67" s="740"/>
      <c r="AQ67" s="737"/>
      <c r="AR67" s="729"/>
      <c r="AS67" s="765"/>
      <c r="AT67" s="239" t="s">
        <v>287</v>
      </c>
      <c r="AU67" s="730"/>
      <c r="AV67" s="879"/>
      <c r="AW67" s="876"/>
      <c r="AX67" s="726"/>
      <c r="AY67" s="726"/>
      <c r="AZ67" s="726"/>
      <c r="BA67" s="726"/>
      <c r="BB67" s="876"/>
    </row>
    <row r="68" spans="2:55" ht="86.25" customHeight="1">
      <c r="B68" s="223"/>
      <c r="C68" s="223"/>
      <c r="D68" s="731"/>
      <c r="E68" s="732"/>
      <c r="F68" s="733"/>
      <c r="G68" s="733"/>
      <c r="H68" s="733"/>
      <c r="I68" s="733"/>
      <c r="J68" s="733"/>
      <c r="K68" s="860"/>
      <c r="L68" s="733"/>
      <c r="M68" s="733"/>
      <c r="N68" s="729"/>
      <c r="O68" s="733"/>
      <c r="P68" s="731"/>
      <c r="Q68" s="729"/>
      <c r="R68" s="729"/>
      <c r="S68" s="729"/>
      <c r="T68" s="729"/>
      <c r="U68" s="753"/>
      <c r="V68" s="756"/>
      <c r="W68" s="759"/>
      <c r="X68" s="735"/>
      <c r="Y68" s="737"/>
      <c r="Z68" s="265" t="s">
        <v>232</v>
      </c>
      <c r="AA68" s="235" t="s">
        <v>89</v>
      </c>
      <c r="AB68" s="236" t="s">
        <v>215</v>
      </c>
      <c r="AC68" s="235" t="s">
        <v>91</v>
      </c>
      <c r="AD68" s="235" t="s">
        <v>92</v>
      </c>
      <c r="AE68" s="229">
        <f>VLOOKUP(AD68,'Datos Validacion'!$K$6:$L$8,2,0)</f>
        <v>0.25</v>
      </c>
      <c r="AF68" s="236" t="s">
        <v>188</v>
      </c>
      <c r="AG68" s="229">
        <f>VLOOKUP(AF68,'Datos Validacion'!$M$6:$N$7,2,0)</f>
        <v>0.25</v>
      </c>
      <c r="AH68" s="235" t="s">
        <v>94</v>
      </c>
      <c r="AI68" s="219" t="s">
        <v>216</v>
      </c>
      <c r="AJ68" s="235" t="s">
        <v>96</v>
      </c>
      <c r="AK68" s="236" t="s">
        <v>406</v>
      </c>
      <c r="AL68" s="237">
        <f t="shared" ref="AL68:AL70" si="32">+AE68+AG68</f>
        <v>0.5</v>
      </c>
      <c r="AM68" s="740"/>
      <c r="AN68" s="740"/>
      <c r="AO68" s="740"/>
      <c r="AP68" s="740"/>
      <c r="AQ68" s="737"/>
      <c r="AR68" s="729"/>
      <c r="AS68" s="765"/>
      <c r="AT68" s="202" t="s">
        <v>192</v>
      </c>
      <c r="AU68" s="206" t="s">
        <v>407</v>
      </c>
      <c r="AV68" s="217">
        <v>45209</v>
      </c>
      <c r="AW68" s="204" t="s">
        <v>194</v>
      </c>
      <c r="AX68" s="207" t="s">
        <v>195</v>
      </c>
      <c r="AY68" s="248" t="s">
        <v>196</v>
      </c>
      <c r="AZ68" s="204"/>
      <c r="BA68" s="207" t="s">
        <v>152</v>
      </c>
      <c r="BB68" s="205" t="s">
        <v>197</v>
      </c>
    </row>
    <row r="69" spans="2:55" ht="86.25" customHeight="1">
      <c r="B69" s="223"/>
      <c r="C69" s="223"/>
      <c r="D69" s="731"/>
      <c r="E69" s="732"/>
      <c r="F69" s="733"/>
      <c r="G69" s="733"/>
      <c r="H69" s="733"/>
      <c r="I69" s="733"/>
      <c r="J69" s="733"/>
      <c r="K69" s="860"/>
      <c r="L69" s="733"/>
      <c r="M69" s="733"/>
      <c r="N69" s="729"/>
      <c r="O69" s="733"/>
      <c r="P69" s="731"/>
      <c r="Q69" s="729"/>
      <c r="R69" s="729"/>
      <c r="S69" s="729"/>
      <c r="T69" s="729"/>
      <c r="U69" s="753"/>
      <c r="V69" s="756"/>
      <c r="W69" s="759"/>
      <c r="X69" s="735"/>
      <c r="Y69" s="737"/>
      <c r="Z69" s="265" t="s">
        <v>186</v>
      </c>
      <c r="AA69" s="235" t="s">
        <v>89</v>
      </c>
      <c r="AB69" s="219" t="s">
        <v>187</v>
      </c>
      <c r="AC69" s="235" t="s">
        <v>91</v>
      </c>
      <c r="AD69" s="235" t="s">
        <v>92</v>
      </c>
      <c r="AE69" s="229">
        <f>VLOOKUP(AD69,'Datos Validacion'!$K$6:$L$8,2,0)</f>
        <v>0.25</v>
      </c>
      <c r="AF69" s="236" t="s">
        <v>188</v>
      </c>
      <c r="AG69" s="229">
        <f>VLOOKUP(AF69,'Datos Validacion'!$M$6:$N$7,2,0)</f>
        <v>0.25</v>
      </c>
      <c r="AH69" s="235" t="s">
        <v>94</v>
      </c>
      <c r="AI69" s="219" t="s">
        <v>327</v>
      </c>
      <c r="AJ69" s="235" t="s">
        <v>96</v>
      </c>
      <c r="AK69" s="236" t="s">
        <v>190</v>
      </c>
      <c r="AL69" s="237">
        <f t="shared" si="32"/>
        <v>0.5</v>
      </c>
      <c r="AM69" s="740"/>
      <c r="AN69" s="740"/>
      <c r="AO69" s="740"/>
      <c r="AP69" s="740"/>
      <c r="AQ69" s="737"/>
      <c r="AR69" s="729"/>
      <c r="AS69" s="765"/>
      <c r="AT69" s="202" t="s">
        <v>328</v>
      </c>
      <c r="AU69" s="206" t="s">
        <v>408</v>
      </c>
      <c r="AV69" s="217">
        <v>45209</v>
      </c>
      <c r="AW69" s="204" t="s">
        <v>409</v>
      </c>
      <c r="AX69" s="207" t="s">
        <v>296</v>
      </c>
      <c r="AY69" s="213" t="s">
        <v>151</v>
      </c>
      <c r="AZ69" s="204"/>
      <c r="BA69" s="207" t="s">
        <v>152</v>
      </c>
      <c r="BB69" s="205" t="s">
        <v>410</v>
      </c>
    </row>
    <row r="70" spans="2:55" ht="86.25" customHeight="1">
      <c r="B70" s="223"/>
      <c r="C70" s="223"/>
      <c r="D70" s="731"/>
      <c r="E70" s="732"/>
      <c r="F70" s="733"/>
      <c r="G70" s="733"/>
      <c r="H70" s="733"/>
      <c r="I70" s="733"/>
      <c r="J70" s="733"/>
      <c r="K70" s="860"/>
      <c r="L70" s="733"/>
      <c r="M70" s="733"/>
      <c r="N70" s="729"/>
      <c r="O70" s="733"/>
      <c r="P70" s="731"/>
      <c r="Q70" s="729"/>
      <c r="R70" s="729"/>
      <c r="S70" s="729"/>
      <c r="T70" s="726"/>
      <c r="U70" s="754"/>
      <c r="V70" s="757"/>
      <c r="W70" s="760"/>
      <c r="X70" s="735"/>
      <c r="Y70" s="738"/>
      <c r="Z70" s="265" t="s">
        <v>207</v>
      </c>
      <c r="AA70" s="235" t="s">
        <v>89</v>
      </c>
      <c r="AB70" s="236" t="s">
        <v>167</v>
      </c>
      <c r="AC70" s="235" t="s">
        <v>91</v>
      </c>
      <c r="AD70" s="235" t="s">
        <v>208</v>
      </c>
      <c r="AE70" s="229">
        <f>VLOOKUP(AD70,'Datos Validacion'!$K$6:$L$8,2,0)</f>
        <v>0.1</v>
      </c>
      <c r="AF70" s="236" t="s">
        <v>188</v>
      </c>
      <c r="AG70" s="229">
        <f>VLOOKUP(AF70,'Datos Validacion'!$M$6:$N$7,2,0)</f>
        <v>0.25</v>
      </c>
      <c r="AH70" s="235" t="s">
        <v>94</v>
      </c>
      <c r="AI70" s="219" t="s">
        <v>209</v>
      </c>
      <c r="AJ70" s="235" t="s">
        <v>96</v>
      </c>
      <c r="AK70" s="236" t="s">
        <v>210</v>
      </c>
      <c r="AL70" s="237">
        <f t="shared" si="32"/>
        <v>0.35</v>
      </c>
      <c r="AM70" s="741"/>
      <c r="AN70" s="741"/>
      <c r="AO70" s="741"/>
      <c r="AP70" s="741"/>
      <c r="AQ70" s="738"/>
      <c r="AR70" s="726"/>
      <c r="AS70" s="785"/>
      <c r="AT70" s="202" t="s">
        <v>211</v>
      </c>
      <c r="AU70" s="205" t="s">
        <v>351</v>
      </c>
      <c r="AV70" s="217">
        <v>45209</v>
      </c>
      <c r="AW70" s="204" t="s">
        <v>213</v>
      </c>
      <c r="AX70" s="207" t="s">
        <v>205</v>
      </c>
      <c r="AY70" s="213" t="s">
        <v>151</v>
      </c>
      <c r="AZ70" s="204"/>
      <c r="BA70" s="207" t="s">
        <v>152</v>
      </c>
      <c r="BB70" s="205" t="s">
        <v>206</v>
      </c>
    </row>
    <row r="71" spans="2:55" ht="87.75" customHeight="1">
      <c r="B71" s="223"/>
      <c r="C71" s="223"/>
      <c r="D71" s="224"/>
      <c r="E71" s="727" t="s">
        <v>411</v>
      </c>
      <c r="F71" s="721" t="s">
        <v>412</v>
      </c>
      <c r="G71" s="721" t="s">
        <v>382</v>
      </c>
      <c r="H71" s="721" t="s">
        <v>413</v>
      </c>
      <c r="I71" s="766" t="s">
        <v>414</v>
      </c>
      <c r="J71" s="721" t="s">
        <v>415</v>
      </c>
      <c r="K71" s="864">
        <v>18</v>
      </c>
      <c r="L71" s="721" t="s">
        <v>402</v>
      </c>
      <c r="M71" s="721" t="s">
        <v>402</v>
      </c>
      <c r="N71" s="725" t="s">
        <v>79</v>
      </c>
      <c r="O71" s="721" t="s">
        <v>416</v>
      </c>
      <c r="P71" s="723">
        <v>18</v>
      </c>
      <c r="Q71" s="725" t="s">
        <v>417</v>
      </c>
      <c r="R71" s="725" t="s">
        <v>82</v>
      </c>
      <c r="S71" s="725" t="s">
        <v>362</v>
      </c>
      <c r="T71" s="725" t="s">
        <v>389</v>
      </c>
      <c r="U71" s="752">
        <f>VLOOKUP(T71,'Datos Validacion'!$C$6:$D$10,2,0)</f>
        <v>0.2</v>
      </c>
      <c r="V71" s="755" t="s">
        <v>263</v>
      </c>
      <c r="W71" s="856">
        <f>VLOOKUP(V71,'Datos Validacion'!$E$6:$F$15,2,0)</f>
        <v>0.6</v>
      </c>
      <c r="X71" s="721" t="s">
        <v>418</v>
      </c>
      <c r="Y71" s="736" t="s">
        <v>263</v>
      </c>
      <c r="Z71" s="219" t="s">
        <v>186</v>
      </c>
      <c r="AA71" s="235" t="s">
        <v>89</v>
      </c>
      <c r="AB71" s="219" t="s">
        <v>187</v>
      </c>
      <c r="AC71" s="235" t="s">
        <v>91</v>
      </c>
      <c r="AD71" s="235" t="s">
        <v>92</v>
      </c>
      <c r="AE71" s="229">
        <f>VLOOKUP(AD71,'Datos Validacion'!$K$6:$L$8,2,0)</f>
        <v>0.25</v>
      </c>
      <c r="AF71" s="236" t="s">
        <v>188</v>
      </c>
      <c r="AG71" s="229">
        <f>VLOOKUP(AF71,'Datos Validacion'!$M$6:$N$7,2,0)</f>
        <v>0.25</v>
      </c>
      <c r="AH71" s="235" t="s">
        <v>94</v>
      </c>
      <c r="AI71" s="219" t="s">
        <v>327</v>
      </c>
      <c r="AJ71" s="235" t="s">
        <v>96</v>
      </c>
      <c r="AK71" s="236" t="s">
        <v>190</v>
      </c>
      <c r="AL71" s="237">
        <f t="shared" ref="AL71:AL74" si="33">+AE71+AG71</f>
        <v>0.5</v>
      </c>
      <c r="AM71" s="739" t="str">
        <f t="shared" ref="AM71" si="34">IF(AN71&lt;=20%,"MUY BAJA",IF(AN71&lt;=40%,"BAJA",IF(AN71&lt;=60%,"MEDIA",IF(AN71&lt;=80%,"ALTA","MUY ALTA"))))</f>
        <v>MUY BAJA</v>
      </c>
      <c r="AN71" s="739">
        <f t="shared" ref="AN71" si="35">IF(OR(AD71="prevenir",AD71="detectar"),(U71-(U71*AL71)), U71)</f>
        <v>0.1</v>
      </c>
      <c r="AO71" s="739" t="str">
        <f t="shared" ref="AO71" si="36">IF(AP71&lt;=20%,"LEVE",IF(AP71&lt;=40%,"MENOR",IF(AP71&lt;=60%,"MODERADO",IF(AP71&lt;=80%,"MAYOR","CATASTROFICO"))))</f>
        <v>MODERADO</v>
      </c>
      <c r="AP71" s="238">
        <f t="shared" ref="AP71:AP74" si="37">IF(AD71="corregir",(W71-(W71*AL71)), W71)</f>
        <v>0.6</v>
      </c>
      <c r="AQ71" s="736" t="s">
        <v>263</v>
      </c>
      <c r="AR71" s="725" t="s">
        <v>191</v>
      </c>
      <c r="AS71" s="764"/>
      <c r="AT71" s="202" t="s">
        <v>419</v>
      </c>
      <c r="AU71" s="206" t="s">
        <v>420</v>
      </c>
      <c r="AV71" s="217">
        <v>45209</v>
      </c>
      <c r="AW71" s="204" t="s">
        <v>421</v>
      </c>
      <c r="AX71" s="207" t="s">
        <v>422</v>
      </c>
      <c r="AY71" s="213" t="s">
        <v>151</v>
      </c>
      <c r="AZ71" s="204"/>
      <c r="BA71" s="207" t="s">
        <v>152</v>
      </c>
      <c r="BB71" s="205" t="s">
        <v>423</v>
      </c>
    </row>
    <row r="72" spans="2:55" ht="87.75" customHeight="1">
      <c r="B72" s="223"/>
      <c r="C72" s="223"/>
      <c r="D72" s="224"/>
      <c r="E72" s="732"/>
      <c r="F72" s="733"/>
      <c r="G72" s="733"/>
      <c r="H72" s="733"/>
      <c r="I72" s="771"/>
      <c r="J72" s="733"/>
      <c r="K72" s="860"/>
      <c r="L72" s="733"/>
      <c r="M72" s="733"/>
      <c r="N72" s="729"/>
      <c r="O72" s="733"/>
      <c r="P72" s="731"/>
      <c r="Q72" s="729"/>
      <c r="R72" s="729"/>
      <c r="S72" s="729"/>
      <c r="T72" s="729"/>
      <c r="U72" s="753"/>
      <c r="V72" s="756"/>
      <c r="W72" s="857"/>
      <c r="X72" s="733"/>
      <c r="Y72" s="737"/>
      <c r="Z72" s="260" t="s">
        <v>272</v>
      </c>
      <c r="AA72" s="255" t="s">
        <v>89</v>
      </c>
      <c r="AB72" s="254" t="s">
        <v>391</v>
      </c>
      <c r="AC72" s="256" t="s">
        <v>91</v>
      </c>
      <c r="AD72" s="256" t="s">
        <v>92</v>
      </c>
      <c r="AE72" s="257">
        <f>VLOOKUP(AD72,'Datos Validacion'!$K$6:$L$8,2,0)</f>
        <v>0.25</v>
      </c>
      <c r="AF72" s="258" t="s">
        <v>93</v>
      </c>
      <c r="AG72" s="257">
        <f>VLOOKUP(AF72,'Datos Validacion'!$M$6:$N$7,2,0)</f>
        <v>0.15</v>
      </c>
      <c r="AH72" s="256" t="s">
        <v>94</v>
      </c>
      <c r="AI72" s="254" t="s">
        <v>274</v>
      </c>
      <c r="AJ72" s="256" t="s">
        <v>96</v>
      </c>
      <c r="AK72" s="261" t="s">
        <v>424</v>
      </c>
      <c r="AL72" s="259">
        <f t="shared" si="33"/>
        <v>0.4</v>
      </c>
      <c r="AM72" s="740"/>
      <c r="AN72" s="740"/>
      <c r="AO72" s="740"/>
      <c r="AP72" s="238">
        <f>IF(AD72="corregir",(W72-(W72*AL72)), W72)</f>
        <v>0</v>
      </c>
      <c r="AQ72" s="737"/>
      <c r="AR72" s="729"/>
      <c r="AS72" s="765"/>
      <c r="AT72" s="262" t="s">
        <v>99</v>
      </c>
      <c r="AU72" s="205" t="s">
        <v>425</v>
      </c>
      <c r="AV72" s="217">
        <v>45209</v>
      </c>
      <c r="AW72" s="204" t="str">
        <f>AW28</f>
        <v>Ejecución Plan de Pruebas de Vulnerabilidad y Retest Aplicativos y Sitios Web</v>
      </c>
      <c r="AX72" s="207" t="str">
        <f t="shared" ref="AX72:BB72" si="38">AX28</f>
        <v>Oficina Sistemas de Información 
- Monitoreo Plataforma Tecnológica</v>
      </c>
      <c r="AY72" s="204" t="str">
        <f t="shared" si="38"/>
        <v>MRSPI2022 Seguimiento 202310</v>
      </c>
      <c r="AZ72" s="204"/>
      <c r="BA72" s="207" t="str">
        <f t="shared" si="38"/>
        <v>X</v>
      </c>
      <c r="BB72" s="205" t="str">
        <f t="shared" si="38"/>
        <v>ANS Contrato GC109-2023</v>
      </c>
    </row>
    <row r="73" spans="2:55" ht="87.75" customHeight="1">
      <c r="B73" s="223"/>
      <c r="C73" s="223"/>
      <c r="D73" s="224"/>
      <c r="E73" s="732"/>
      <c r="F73" s="733"/>
      <c r="G73" s="733"/>
      <c r="H73" s="733"/>
      <c r="I73" s="771"/>
      <c r="J73" s="733"/>
      <c r="K73" s="860"/>
      <c r="L73" s="733"/>
      <c r="M73" s="733"/>
      <c r="N73" s="729"/>
      <c r="O73" s="733"/>
      <c r="P73" s="731"/>
      <c r="Q73" s="729"/>
      <c r="R73" s="729"/>
      <c r="S73" s="729"/>
      <c r="T73" s="729"/>
      <c r="U73" s="753"/>
      <c r="V73" s="756"/>
      <c r="W73" s="857"/>
      <c r="X73" s="733"/>
      <c r="Y73" s="737"/>
      <c r="Z73" s="219" t="s">
        <v>300</v>
      </c>
      <c r="AA73" s="235" t="s">
        <v>89</v>
      </c>
      <c r="AB73" s="236" t="s">
        <v>167</v>
      </c>
      <c r="AC73" s="235" t="s">
        <v>91</v>
      </c>
      <c r="AD73" s="235" t="s">
        <v>208</v>
      </c>
      <c r="AE73" s="229">
        <f>VLOOKUP(AD73,'Datos Validacion'!$K$6:$L$8,2,0)</f>
        <v>0.1</v>
      </c>
      <c r="AF73" s="236" t="s">
        <v>188</v>
      </c>
      <c r="AG73" s="229">
        <f>VLOOKUP(AF73,'Datos Validacion'!$M$6:$N$7,2,0)</f>
        <v>0.25</v>
      </c>
      <c r="AH73" s="235" t="s">
        <v>94</v>
      </c>
      <c r="AI73" s="219" t="s">
        <v>209</v>
      </c>
      <c r="AJ73" s="235" t="s">
        <v>96</v>
      </c>
      <c r="AK73" s="236" t="s">
        <v>210</v>
      </c>
      <c r="AL73" s="237">
        <f t="shared" si="33"/>
        <v>0.35</v>
      </c>
      <c r="AM73" s="740"/>
      <c r="AN73" s="740"/>
      <c r="AO73" s="740"/>
      <c r="AP73" s="238">
        <f t="shared" si="37"/>
        <v>0</v>
      </c>
      <c r="AQ73" s="737"/>
      <c r="AR73" s="729"/>
      <c r="AS73" s="765"/>
      <c r="AT73" s="202" t="s">
        <v>211</v>
      </c>
      <c r="AU73" s="205" t="s">
        <v>426</v>
      </c>
      <c r="AV73" s="217">
        <v>45209</v>
      </c>
      <c r="AW73" s="204" t="s">
        <v>213</v>
      </c>
      <c r="AX73" s="207" t="s">
        <v>205</v>
      </c>
      <c r="AY73" s="213" t="s">
        <v>151</v>
      </c>
      <c r="AZ73" s="204"/>
      <c r="BA73" s="207" t="s">
        <v>152</v>
      </c>
      <c r="BB73" s="205" t="s">
        <v>206</v>
      </c>
    </row>
    <row r="74" spans="2:55" ht="87.75" customHeight="1">
      <c r="B74" s="223"/>
      <c r="C74" s="223"/>
      <c r="D74" s="224"/>
      <c r="E74" s="732"/>
      <c r="F74" s="733"/>
      <c r="G74" s="733"/>
      <c r="H74" s="733"/>
      <c r="I74" s="771"/>
      <c r="J74" s="733"/>
      <c r="K74" s="860"/>
      <c r="L74" s="733"/>
      <c r="M74" s="733"/>
      <c r="N74" s="729"/>
      <c r="O74" s="733"/>
      <c r="P74" s="731"/>
      <c r="Q74" s="729"/>
      <c r="R74" s="729"/>
      <c r="S74" s="729"/>
      <c r="T74" s="726"/>
      <c r="U74" s="754"/>
      <c r="V74" s="757"/>
      <c r="W74" s="858"/>
      <c r="X74" s="733"/>
      <c r="Y74" s="738"/>
      <c r="Z74" s="220" t="s">
        <v>233</v>
      </c>
      <c r="AA74" s="235" t="s">
        <v>89</v>
      </c>
      <c r="AB74" s="236" t="s">
        <v>219</v>
      </c>
      <c r="AC74" s="235" t="s">
        <v>91</v>
      </c>
      <c r="AD74" s="235" t="s">
        <v>208</v>
      </c>
      <c r="AE74" s="229">
        <f>VLOOKUP(AD74,'Datos Validacion'!$K$6:$L$8,2,0)</f>
        <v>0.1</v>
      </c>
      <c r="AF74" s="236" t="s">
        <v>188</v>
      </c>
      <c r="AG74" s="229">
        <f>VLOOKUP(AF74,'Datos Validacion'!$M$6:$N$7,2,0)</f>
        <v>0.25</v>
      </c>
      <c r="AH74" s="235" t="s">
        <v>94</v>
      </c>
      <c r="AI74" s="207" t="s">
        <v>220</v>
      </c>
      <c r="AJ74" s="235" t="s">
        <v>96</v>
      </c>
      <c r="AK74" s="226" t="s">
        <v>221</v>
      </c>
      <c r="AL74" s="237">
        <f t="shared" si="33"/>
        <v>0.35</v>
      </c>
      <c r="AM74" s="741"/>
      <c r="AN74" s="741"/>
      <c r="AO74" s="741"/>
      <c r="AP74" s="238">
        <f t="shared" si="37"/>
        <v>0</v>
      </c>
      <c r="AQ74" s="738"/>
      <c r="AR74" s="726"/>
      <c r="AS74" s="785"/>
      <c r="AT74" s="202" t="s">
        <v>222</v>
      </c>
      <c r="AU74" s="205" t="s">
        <v>427</v>
      </c>
      <c r="AV74" s="217">
        <v>45209</v>
      </c>
      <c r="AW74" s="204" t="s">
        <v>224</v>
      </c>
      <c r="AX74" s="207" t="s">
        <v>195</v>
      </c>
      <c r="AY74" s="213" t="s">
        <v>196</v>
      </c>
      <c r="AZ74" s="204"/>
      <c r="BA74" s="207" t="s">
        <v>152</v>
      </c>
      <c r="BB74" s="205" t="s">
        <v>225</v>
      </c>
    </row>
    <row r="75" spans="2:55" ht="93.75" customHeight="1">
      <c r="B75" s="223"/>
      <c r="C75" s="223"/>
      <c r="D75" s="224"/>
      <c r="E75" s="727" t="s">
        <v>428</v>
      </c>
      <c r="F75" s="721" t="s">
        <v>429</v>
      </c>
      <c r="G75" s="721" t="s">
        <v>430</v>
      </c>
      <c r="H75" s="721" t="s">
        <v>431</v>
      </c>
      <c r="I75" s="721" t="s">
        <v>432</v>
      </c>
      <c r="J75" s="721" t="s">
        <v>433</v>
      </c>
      <c r="K75" s="864">
        <v>19</v>
      </c>
      <c r="L75" s="721" t="s">
        <v>402</v>
      </c>
      <c r="M75" s="729" t="s">
        <v>434</v>
      </c>
      <c r="N75" s="725" t="s">
        <v>79</v>
      </c>
      <c r="O75" s="721" t="s">
        <v>435</v>
      </c>
      <c r="P75" s="723">
        <v>19</v>
      </c>
      <c r="Q75" s="725" t="s">
        <v>436</v>
      </c>
      <c r="R75" s="725" t="s">
        <v>82</v>
      </c>
      <c r="S75" s="725" t="s">
        <v>362</v>
      </c>
      <c r="T75" s="725" t="s">
        <v>184</v>
      </c>
      <c r="U75" s="752">
        <f>VLOOKUP(T75,'Datos Validacion'!$C$6:$D$10,2,0)</f>
        <v>0.4</v>
      </c>
      <c r="V75" s="755" t="s">
        <v>263</v>
      </c>
      <c r="W75" s="758">
        <f>VLOOKUP(V75,'Datos Validacion'!$E$6:$F$15,2,0)</f>
        <v>0.6</v>
      </c>
      <c r="X75" s="721" t="s">
        <v>418</v>
      </c>
      <c r="Y75" s="736" t="s">
        <v>263</v>
      </c>
      <c r="Z75" s="219" t="s">
        <v>437</v>
      </c>
      <c r="AA75" s="235" t="s">
        <v>89</v>
      </c>
      <c r="AB75" s="236" t="s">
        <v>438</v>
      </c>
      <c r="AC75" s="235" t="s">
        <v>91</v>
      </c>
      <c r="AD75" s="235" t="s">
        <v>92</v>
      </c>
      <c r="AE75" s="229">
        <f>VLOOKUP(AD75,'Datos Validacion'!$K$6:$L$8,2,0)</f>
        <v>0.25</v>
      </c>
      <c r="AF75" s="236" t="s">
        <v>93</v>
      </c>
      <c r="AG75" s="229">
        <f>VLOOKUP(AF75,'Datos Validacion'!$M$6:$N$7,2,0)</f>
        <v>0.15</v>
      </c>
      <c r="AH75" s="235" t="s">
        <v>94</v>
      </c>
      <c r="AI75" s="236" t="s">
        <v>439</v>
      </c>
      <c r="AJ75" s="235" t="s">
        <v>96</v>
      </c>
      <c r="AK75" s="236" t="s">
        <v>440</v>
      </c>
      <c r="AL75" s="237">
        <f t="shared" ref="AL75:AL77" si="39">+AE75+AG75</f>
        <v>0.4</v>
      </c>
      <c r="AM75" s="739" t="str">
        <f t="shared" ref="AM75:AM77" si="40">IF(AN75&lt;=20%,"MUY BAJA",IF(AN75&lt;=40%,"BAJA",IF(AN75&lt;=60%,"MEDIA",IF(AN75&lt;=80%,"ALTA","MUY ALTA"))))</f>
        <v>BAJA</v>
      </c>
      <c r="AN75" s="739">
        <f t="shared" ref="AN75:AN77" si="41">IF(OR(AD75="prevenir",AD75="detectar"),(U75-(U75*AL75)), U75)</f>
        <v>0.24</v>
      </c>
      <c r="AO75" s="739" t="str">
        <f t="shared" ref="AO75:AO77" si="42">IF(AP75&lt;=20%,"LEVE",IF(AP75&lt;=40%,"MENOR",IF(AP75&lt;=60%,"MODERADO",IF(AP75&lt;=80%,"MAYOR","CATASTROFICO"))))</f>
        <v>MODERADO</v>
      </c>
      <c r="AP75" s="739">
        <f t="shared" ref="AP75:AP77" si="43">IF(AD75="corregir",(W75-(W75*AL75)), W75)</f>
        <v>0.6</v>
      </c>
      <c r="AQ75" s="736" t="s">
        <v>263</v>
      </c>
      <c r="AR75" s="725" t="s">
        <v>191</v>
      </c>
      <c r="AS75" s="215"/>
      <c r="AT75" s="203" t="s">
        <v>441</v>
      </c>
      <c r="AU75" s="205" t="s">
        <v>442</v>
      </c>
      <c r="AV75" s="279">
        <v>45209</v>
      </c>
      <c r="AW75" s="204" t="s">
        <v>443</v>
      </c>
      <c r="AX75" s="207"/>
      <c r="AY75" s="213" t="s">
        <v>151</v>
      </c>
      <c r="AZ75" s="204"/>
      <c r="BA75" s="207" t="s">
        <v>152</v>
      </c>
      <c r="BB75" s="205" t="s">
        <v>444</v>
      </c>
    </row>
    <row r="76" spans="2:55" ht="93.75" customHeight="1">
      <c r="B76" s="223"/>
      <c r="C76" s="223"/>
      <c r="D76" s="224"/>
      <c r="E76" s="728"/>
      <c r="F76" s="722"/>
      <c r="G76" s="722"/>
      <c r="H76" s="722"/>
      <c r="I76" s="722"/>
      <c r="J76" s="722"/>
      <c r="K76" s="865"/>
      <c r="L76" s="722"/>
      <c r="M76" s="726"/>
      <c r="N76" s="726"/>
      <c r="O76" s="722"/>
      <c r="P76" s="724"/>
      <c r="Q76" s="726"/>
      <c r="R76" s="726"/>
      <c r="S76" s="726"/>
      <c r="T76" s="726"/>
      <c r="U76" s="754"/>
      <c r="V76" s="757"/>
      <c r="W76" s="760"/>
      <c r="X76" s="722"/>
      <c r="Y76" s="738"/>
      <c r="Z76" s="260" t="s">
        <v>272</v>
      </c>
      <c r="AA76" s="255" t="s">
        <v>89</v>
      </c>
      <c r="AB76" s="254" t="s">
        <v>391</v>
      </c>
      <c r="AC76" s="256" t="s">
        <v>91</v>
      </c>
      <c r="AD76" s="256" t="s">
        <v>92</v>
      </c>
      <c r="AE76" s="257">
        <f>VLOOKUP(AD76,'Datos Validacion'!$K$6:$L$8,2,0)</f>
        <v>0.25</v>
      </c>
      <c r="AF76" s="258" t="s">
        <v>93</v>
      </c>
      <c r="AG76" s="257">
        <f>VLOOKUP(AF76,'Datos Validacion'!$M$6:$N$7,2,0)</f>
        <v>0.15</v>
      </c>
      <c r="AH76" s="256" t="s">
        <v>94</v>
      </c>
      <c r="AI76" s="254" t="s">
        <v>274</v>
      </c>
      <c r="AJ76" s="256" t="s">
        <v>96</v>
      </c>
      <c r="AK76" s="261" t="s">
        <v>445</v>
      </c>
      <c r="AL76" s="259">
        <f t="shared" ref="AL76" si="44">+AE76+AG76</f>
        <v>0.4</v>
      </c>
      <c r="AM76" s="741"/>
      <c r="AN76" s="741"/>
      <c r="AO76" s="741"/>
      <c r="AP76" s="741"/>
      <c r="AQ76" s="738"/>
      <c r="AR76" s="726"/>
      <c r="AS76" s="242"/>
      <c r="AT76" s="203" t="s">
        <v>375</v>
      </c>
      <c r="AU76" s="205" t="s">
        <v>446</v>
      </c>
      <c r="AV76" s="279">
        <v>45209</v>
      </c>
      <c r="AW76" s="204" t="str">
        <f>AW61</f>
        <v>Pendiente publicar noticia uso adecuado de activos de información</v>
      </c>
      <c r="AX76" s="207"/>
      <c r="AY76" s="207"/>
      <c r="AZ76" s="204"/>
      <c r="BA76" s="207"/>
      <c r="BB76" s="205"/>
    </row>
    <row r="77" spans="2:55" ht="81.95" customHeight="1">
      <c r="B77" s="223"/>
      <c r="C77" s="223"/>
      <c r="D77" s="224"/>
      <c r="E77" s="727" t="s">
        <v>447</v>
      </c>
      <c r="F77" s="721" t="s">
        <v>448</v>
      </c>
      <c r="G77" s="721" t="s">
        <v>449</v>
      </c>
      <c r="H77" s="721" t="s">
        <v>450</v>
      </c>
      <c r="I77" s="721" t="s">
        <v>451</v>
      </c>
      <c r="J77" s="721" t="s">
        <v>433</v>
      </c>
      <c r="K77" s="864">
        <v>20</v>
      </c>
      <c r="L77" s="721" t="s">
        <v>452</v>
      </c>
      <c r="M77" s="729" t="s">
        <v>453</v>
      </c>
      <c r="N77" s="725" t="s">
        <v>79</v>
      </c>
      <c r="O77" s="721" t="s">
        <v>454</v>
      </c>
      <c r="P77" s="723">
        <v>20</v>
      </c>
      <c r="Q77" s="725" t="s">
        <v>455</v>
      </c>
      <c r="R77" s="725" t="s">
        <v>82</v>
      </c>
      <c r="S77" s="725" t="s">
        <v>456</v>
      </c>
      <c r="T77" s="725" t="s">
        <v>389</v>
      </c>
      <c r="U77" s="752">
        <f>VLOOKUP(T77,'Datos Validacion'!$C$6:$D$10,2,0)</f>
        <v>0.2</v>
      </c>
      <c r="V77" s="755" t="s">
        <v>457</v>
      </c>
      <c r="W77" s="758">
        <f>VLOOKUP(V77,'Datos Validacion'!$E$6:$F$15,2,0)</f>
        <v>0.4</v>
      </c>
      <c r="X77" s="233" t="s">
        <v>458</v>
      </c>
      <c r="Y77" s="736" t="s">
        <v>245</v>
      </c>
      <c r="Z77" s="219" t="s">
        <v>459</v>
      </c>
      <c r="AA77" s="235" t="s">
        <v>89</v>
      </c>
      <c r="AB77" s="236" t="s">
        <v>460</v>
      </c>
      <c r="AC77" s="235" t="s">
        <v>91</v>
      </c>
      <c r="AD77" s="235" t="s">
        <v>92</v>
      </c>
      <c r="AE77" s="229">
        <f>VLOOKUP(AD77,'Datos Validacion'!$K$6:$L$8,2,0)</f>
        <v>0.25</v>
      </c>
      <c r="AF77" s="236" t="s">
        <v>188</v>
      </c>
      <c r="AG77" s="229">
        <f>VLOOKUP(AF77,'Datos Validacion'!$M$6:$N$7,2,0)</f>
        <v>0.25</v>
      </c>
      <c r="AH77" s="235" t="s">
        <v>94</v>
      </c>
      <c r="AI77" s="236" t="s">
        <v>461</v>
      </c>
      <c r="AJ77" s="235" t="s">
        <v>96</v>
      </c>
      <c r="AK77" s="236" t="s">
        <v>462</v>
      </c>
      <c r="AL77" s="237">
        <f t="shared" si="39"/>
        <v>0.5</v>
      </c>
      <c r="AM77" s="739" t="str">
        <f t="shared" si="40"/>
        <v>MUY BAJA</v>
      </c>
      <c r="AN77" s="739">
        <f t="shared" si="41"/>
        <v>0.1</v>
      </c>
      <c r="AO77" s="739" t="str">
        <f t="shared" si="42"/>
        <v>MENOR</v>
      </c>
      <c r="AP77" s="739">
        <f t="shared" si="43"/>
        <v>0.4</v>
      </c>
      <c r="AQ77" s="736" t="s">
        <v>245</v>
      </c>
      <c r="AR77" s="725" t="s">
        <v>250</v>
      </c>
      <c r="AS77" s="212"/>
      <c r="AT77" s="203" t="s">
        <v>463</v>
      </c>
      <c r="AU77" s="730" t="s">
        <v>464</v>
      </c>
      <c r="AV77" s="279">
        <v>45209</v>
      </c>
      <c r="AW77" s="866" t="str">
        <f>AW35</f>
        <v xml:space="preserve">Pendiente de publicar en noviembre 2023 noticia sobre aplicación de políticas de segurida de la información. </v>
      </c>
      <c r="AX77" s="725"/>
      <c r="AY77" s="725"/>
      <c r="AZ77" s="725"/>
      <c r="BA77" s="725"/>
      <c r="BB77" s="782"/>
      <c r="BC77" s="29"/>
    </row>
    <row r="78" spans="2:55" ht="81.95" customHeight="1">
      <c r="B78" s="223"/>
      <c r="C78" s="223"/>
      <c r="D78" s="25"/>
      <c r="E78" s="728"/>
      <c r="F78" s="722"/>
      <c r="G78" s="722"/>
      <c r="H78" s="722"/>
      <c r="I78" s="722"/>
      <c r="J78" s="722"/>
      <c r="K78" s="865"/>
      <c r="L78" s="722"/>
      <c r="M78" s="726"/>
      <c r="N78" s="726"/>
      <c r="O78" s="722"/>
      <c r="P78" s="724"/>
      <c r="Q78" s="726"/>
      <c r="R78" s="726"/>
      <c r="S78" s="726"/>
      <c r="T78" s="726"/>
      <c r="U78" s="754"/>
      <c r="V78" s="757"/>
      <c r="W78" s="760"/>
      <c r="X78" s="245"/>
      <c r="Y78" s="738"/>
      <c r="Z78" s="260" t="s">
        <v>272</v>
      </c>
      <c r="AA78" s="235" t="s">
        <v>89</v>
      </c>
      <c r="AB78" s="254" t="s">
        <v>391</v>
      </c>
      <c r="AC78" s="235" t="s">
        <v>91</v>
      </c>
      <c r="AD78" s="235" t="s">
        <v>92</v>
      </c>
      <c r="AE78" s="229">
        <f>VLOOKUP(AD78,'Datos Validacion'!$K$6:$L$8,2,0)</f>
        <v>0.25</v>
      </c>
      <c r="AF78" s="236" t="s">
        <v>188</v>
      </c>
      <c r="AG78" s="229">
        <f>VLOOKUP(AF78,'Datos Validacion'!$M$6:$N$7,2,0)</f>
        <v>0.25</v>
      </c>
      <c r="AH78" s="235" t="s">
        <v>94</v>
      </c>
      <c r="AI78" s="236" t="s">
        <v>274</v>
      </c>
      <c r="AJ78" s="235" t="s">
        <v>96</v>
      </c>
      <c r="AK78" s="236" t="s">
        <v>465</v>
      </c>
      <c r="AL78" s="237">
        <f t="shared" ref="AL78" si="45">+AE78+AG78</f>
        <v>0.5</v>
      </c>
      <c r="AM78" s="741"/>
      <c r="AN78" s="741"/>
      <c r="AO78" s="741"/>
      <c r="AP78" s="741"/>
      <c r="AQ78" s="738"/>
      <c r="AR78" s="726"/>
      <c r="AS78" s="212"/>
      <c r="AT78" s="203" t="s">
        <v>466</v>
      </c>
      <c r="AU78" s="730"/>
      <c r="AV78" s="279">
        <v>45209</v>
      </c>
      <c r="AW78" s="867"/>
      <c r="AX78" s="726"/>
      <c r="AY78" s="726"/>
      <c r="AZ78" s="726"/>
      <c r="BA78" s="726"/>
      <c r="BB78" s="782"/>
      <c r="BC78" s="29"/>
    </row>
    <row r="79" spans="2:55">
      <c r="B79" s="28"/>
      <c r="C79" s="28"/>
      <c r="D79" s="28"/>
      <c r="E79" s="28"/>
      <c r="F79" s="28"/>
      <c r="G79" s="28"/>
      <c r="H79" s="28"/>
      <c r="I79" s="28"/>
      <c r="J79" s="28"/>
      <c r="K79" s="28"/>
      <c r="L79" s="29"/>
      <c r="M79" s="29"/>
      <c r="N79" s="29"/>
      <c r="O79" s="29"/>
      <c r="P79" s="167"/>
      <c r="Q79" s="29"/>
      <c r="R79" s="29"/>
      <c r="S79" s="29"/>
      <c r="T79" s="167"/>
      <c r="U79" s="168"/>
      <c r="V79" s="191"/>
      <c r="W79" s="192"/>
      <c r="X79" s="8"/>
      <c r="Y79" s="181"/>
      <c r="Z79" s="29"/>
      <c r="AA79" s="4"/>
      <c r="AB79" s="4"/>
      <c r="AC79" s="4"/>
      <c r="AD79" s="4"/>
      <c r="AE79" s="169"/>
      <c r="AF79" s="30"/>
      <c r="AG79" s="169"/>
      <c r="AH79" s="4"/>
      <c r="AI79" s="28"/>
      <c r="AJ79" s="4"/>
      <c r="AK79" s="28"/>
      <c r="AL79" s="181"/>
      <c r="AM79" s="167"/>
      <c r="AN79" s="29"/>
      <c r="AO79" s="193"/>
      <c r="AP79" s="8"/>
      <c r="AQ79" s="181"/>
      <c r="AR79" s="29"/>
      <c r="AS79" s="172"/>
      <c r="AT79" s="172"/>
      <c r="AU79" s="210"/>
      <c r="AV79" s="167"/>
      <c r="AW79" s="29"/>
      <c r="AX79" s="167"/>
      <c r="AY79" s="167"/>
      <c r="AZ79" s="29"/>
      <c r="BA79" s="167"/>
      <c r="BB79" s="210"/>
    </row>
    <row r="82" spans="2:19">
      <c r="C82" s="839" t="s">
        <v>467</v>
      </c>
      <c r="D82" s="840"/>
      <c r="E82" s="840"/>
      <c r="F82" s="840"/>
      <c r="G82" s="840"/>
      <c r="H82" s="840"/>
      <c r="I82" s="840"/>
      <c r="J82" s="840"/>
      <c r="K82" s="840"/>
      <c r="L82" s="840"/>
      <c r="M82" s="840"/>
      <c r="N82" s="840"/>
      <c r="O82" s="840"/>
      <c r="P82" s="840"/>
      <c r="Q82" s="840"/>
      <c r="R82" s="840"/>
      <c r="S82" s="841"/>
    </row>
    <row r="83" spans="2:19" ht="25.5">
      <c r="C83" s="271" t="s">
        <v>468</v>
      </c>
      <c r="D83" s="271"/>
      <c r="E83" s="271"/>
      <c r="F83" s="271"/>
      <c r="G83" s="271"/>
      <c r="H83" s="271"/>
      <c r="I83" s="271"/>
      <c r="J83" s="271"/>
      <c r="K83" s="271" t="s">
        <v>469</v>
      </c>
      <c r="L83" s="839" t="s">
        <v>470</v>
      </c>
      <c r="M83" s="840"/>
      <c r="N83" s="840"/>
      <c r="O83" s="840"/>
      <c r="P83" s="840"/>
      <c r="Q83" s="31" t="s">
        <v>471</v>
      </c>
      <c r="R83" s="31" t="s">
        <v>472</v>
      </c>
      <c r="S83" s="31" t="s">
        <v>473</v>
      </c>
    </row>
    <row r="84" spans="2:19">
      <c r="B84" s="4"/>
      <c r="C84" s="272"/>
      <c r="D84" s="272"/>
      <c r="E84" s="272"/>
      <c r="F84" s="272"/>
      <c r="G84" s="272"/>
      <c r="H84" s="272"/>
      <c r="I84" s="272"/>
      <c r="J84" s="272"/>
      <c r="K84" s="25"/>
      <c r="L84" s="835"/>
      <c r="M84" s="836"/>
      <c r="N84" s="836"/>
      <c r="O84" s="836"/>
      <c r="P84" s="836"/>
      <c r="Q84" s="223"/>
      <c r="R84" s="223"/>
      <c r="S84" s="25"/>
    </row>
    <row r="85" spans="2:19" ht="14.25" customHeight="1">
      <c r="C85" s="273"/>
      <c r="D85" s="273"/>
      <c r="E85" s="273"/>
      <c r="F85" s="273"/>
      <c r="G85" s="273"/>
      <c r="H85" s="273"/>
      <c r="I85" s="273"/>
      <c r="J85" s="273"/>
      <c r="K85" s="273"/>
      <c r="L85" s="835"/>
      <c r="M85" s="836"/>
      <c r="N85" s="836"/>
      <c r="O85" s="836"/>
      <c r="P85" s="836"/>
      <c r="Q85" s="223"/>
      <c r="R85" s="223"/>
      <c r="S85" s="273"/>
    </row>
    <row r="86" spans="2:19" ht="14.25" customHeight="1">
      <c r="C86" s="273"/>
      <c r="D86" s="273"/>
      <c r="E86" s="273"/>
      <c r="F86" s="273"/>
      <c r="G86" s="273"/>
      <c r="H86" s="273"/>
      <c r="I86" s="273"/>
      <c r="J86" s="273"/>
      <c r="K86" s="273"/>
      <c r="L86" s="835"/>
      <c r="M86" s="836"/>
      <c r="N86" s="836"/>
      <c r="O86" s="836"/>
      <c r="P86" s="836"/>
      <c r="Q86" s="223"/>
      <c r="R86" s="223"/>
      <c r="S86" s="273"/>
    </row>
  </sheetData>
  <sheetProtection formatCells="0" insertRows="0" deleteRows="0"/>
  <mergeCells count="665">
    <mergeCell ref="BA77:BA78"/>
    <mergeCell ref="AZ77:AZ78"/>
    <mergeCell ref="AY77:AY78"/>
    <mergeCell ref="AX77:AX78"/>
    <mergeCell ref="AW77:AW78"/>
    <mergeCell ref="BB77:BB78"/>
    <mergeCell ref="AV66:AV67"/>
    <mergeCell ref="AW66:AW67"/>
    <mergeCell ref="AX66:AX67"/>
    <mergeCell ref="AY66:AY67"/>
    <mergeCell ref="AZ66:AZ67"/>
    <mergeCell ref="BA66:BA67"/>
    <mergeCell ref="BB66:BB67"/>
    <mergeCell ref="AV55:AV56"/>
    <mergeCell ref="AW55:AW56"/>
    <mergeCell ref="AX55:AX56"/>
    <mergeCell ref="AY55:AY56"/>
    <mergeCell ref="AZ55:AZ56"/>
    <mergeCell ref="BA55:BA56"/>
    <mergeCell ref="BB55:BB56"/>
    <mergeCell ref="AV58:AV59"/>
    <mergeCell ref="AW58:AW59"/>
    <mergeCell ref="AX58:AX59"/>
    <mergeCell ref="AY58:AY59"/>
    <mergeCell ref="AZ58:AZ59"/>
    <mergeCell ref="BA58:BA59"/>
    <mergeCell ref="BB58:BB59"/>
    <mergeCell ref="BA49:BA50"/>
    <mergeCell ref="BB49:BB50"/>
    <mergeCell ref="AV49:AV50"/>
    <mergeCell ref="AV52:AV53"/>
    <mergeCell ref="AW52:AW53"/>
    <mergeCell ref="AX52:AX53"/>
    <mergeCell ref="AY52:AY53"/>
    <mergeCell ref="AZ52:AZ53"/>
    <mergeCell ref="BA52:BA53"/>
    <mergeCell ref="BB52:BB53"/>
    <mergeCell ref="K61:K62"/>
    <mergeCell ref="K63:K65"/>
    <mergeCell ref="K66:K70"/>
    <mergeCell ref="K71:K74"/>
    <mergeCell ref="K75:K76"/>
    <mergeCell ref="K77:K78"/>
    <mergeCell ref="BB33:BB34"/>
    <mergeCell ref="BA33:BA34"/>
    <mergeCell ref="AZ33:AZ34"/>
    <mergeCell ref="AY33:AY34"/>
    <mergeCell ref="AX33:AX34"/>
    <mergeCell ref="AW33:AW34"/>
    <mergeCell ref="AV33:AV34"/>
    <mergeCell ref="AV35:AV36"/>
    <mergeCell ref="AW35:AW36"/>
    <mergeCell ref="AX35:AX36"/>
    <mergeCell ref="AY35:AY36"/>
    <mergeCell ref="AZ35:AZ36"/>
    <mergeCell ref="BA35:BA36"/>
    <mergeCell ref="BB35:BB36"/>
    <mergeCell ref="AW49:AW50"/>
    <mergeCell ref="AX49:AX50"/>
    <mergeCell ref="AY49:AY50"/>
    <mergeCell ref="AZ49:AZ50"/>
    <mergeCell ref="K19:K20"/>
    <mergeCell ref="K22:K26"/>
    <mergeCell ref="K27:K31"/>
    <mergeCell ref="K33:K34"/>
    <mergeCell ref="K35:K40"/>
    <mergeCell ref="K41:K43"/>
    <mergeCell ref="K44:K48"/>
    <mergeCell ref="K49:K51"/>
    <mergeCell ref="K52:K54"/>
    <mergeCell ref="AQ75:AQ76"/>
    <mergeCell ref="AR75:AR76"/>
    <mergeCell ref="T77:T78"/>
    <mergeCell ref="U77:U78"/>
    <mergeCell ref="V77:V78"/>
    <mergeCell ref="W77:W78"/>
    <mergeCell ref="Y77:Y78"/>
    <mergeCell ref="AM77:AM78"/>
    <mergeCell ref="AN77:AN78"/>
    <mergeCell ref="AO77:AO78"/>
    <mergeCell ref="AP77:AP78"/>
    <mergeCell ref="AQ77:AQ78"/>
    <mergeCell ref="AR77:AR78"/>
    <mergeCell ref="T75:T76"/>
    <mergeCell ref="U75:U76"/>
    <mergeCell ref="V75:V76"/>
    <mergeCell ref="W75:W76"/>
    <mergeCell ref="Y75:Y76"/>
    <mergeCell ref="AM75:AM76"/>
    <mergeCell ref="AN75:AN76"/>
    <mergeCell ref="AO75:AO76"/>
    <mergeCell ref="AP75:AP76"/>
    <mergeCell ref="AR66:AR70"/>
    <mergeCell ref="AS66:AS70"/>
    <mergeCell ref="T71:T74"/>
    <mergeCell ref="U71:U74"/>
    <mergeCell ref="V71:V74"/>
    <mergeCell ref="W71:W74"/>
    <mergeCell ref="Y71:Y74"/>
    <mergeCell ref="AM71:AM74"/>
    <mergeCell ref="AN71:AN74"/>
    <mergeCell ref="AO71:AO74"/>
    <mergeCell ref="AQ71:AQ74"/>
    <mergeCell ref="AR71:AR74"/>
    <mergeCell ref="AS71:AS74"/>
    <mergeCell ref="X71:X74"/>
    <mergeCell ref="AR58:AR60"/>
    <mergeCell ref="AM61:AM62"/>
    <mergeCell ref="AN61:AN62"/>
    <mergeCell ref="AO61:AO62"/>
    <mergeCell ref="AP61:AP62"/>
    <mergeCell ref="AQ61:AQ62"/>
    <mergeCell ref="AR61:AR62"/>
    <mergeCell ref="AM63:AM65"/>
    <mergeCell ref="AN63:AN65"/>
    <mergeCell ref="AO63:AO65"/>
    <mergeCell ref="AP63:AP65"/>
    <mergeCell ref="AQ63:AQ65"/>
    <mergeCell ref="AR63:AR65"/>
    <mergeCell ref="T58:T60"/>
    <mergeCell ref="U58:U60"/>
    <mergeCell ref="V58:V60"/>
    <mergeCell ref="W58:W60"/>
    <mergeCell ref="AM58:AM60"/>
    <mergeCell ref="AN58:AN60"/>
    <mergeCell ref="AO58:AO60"/>
    <mergeCell ref="AP58:AP60"/>
    <mergeCell ref="AQ58:AQ60"/>
    <mergeCell ref="Y49:Y51"/>
    <mergeCell ref="AI49:AI50"/>
    <mergeCell ref="V52:V54"/>
    <mergeCell ref="W52:W54"/>
    <mergeCell ref="Y52:Y54"/>
    <mergeCell ref="AM52:AM54"/>
    <mergeCell ref="AN52:AN54"/>
    <mergeCell ref="AO52:AO54"/>
    <mergeCell ref="T55:T57"/>
    <mergeCell ref="U55:U57"/>
    <mergeCell ref="V55:V57"/>
    <mergeCell ref="W55:W57"/>
    <mergeCell ref="Y55:Y57"/>
    <mergeCell ref="AM55:AM57"/>
    <mergeCell ref="AN55:AN57"/>
    <mergeCell ref="AO55:AO57"/>
    <mergeCell ref="X52:X54"/>
    <mergeCell ref="X49:X51"/>
    <mergeCell ref="T52:T54"/>
    <mergeCell ref="U52:U54"/>
    <mergeCell ref="T49:T51"/>
    <mergeCell ref="U49:U51"/>
    <mergeCell ref="V49:V51"/>
    <mergeCell ref="W49:W51"/>
    <mergeCell ref="Y16:Y18"/>
    <mergeCell ref="T19:T20"/>
    <mergeCell ref="U19:U20"/>
    <mergeCell ref="V19:V20"/>
    <mergeCell ref="W19:W20"/>
    <mergeCell ref="Y19:Y20"/>
    <mergeCell ref="T22:T26"/>
    <mergeCell ref="U22:U26"/>
    <mergeCell ref="V22:V26"/>
    <mergeCell ref="W22:W26"/>
    <mergeCell ref="Y22:Y26"/>
    <mergeCell ref="AU77:AU78"/>
    <mergeCell ref="E77:E78"/>
    <mergeCell ref="F77:F78"/>
    <mergeCell ref="G77:G78"/>
    <mergeCell ref="H77:H78"/>
    <mergeCell ref="I77:I78"/>
    <mergeCell ref="J77:J78"/>
    <mergeCell ref="L77:L78"/>
    <mergeCell ref="M77:M78"/>
    <mergeCell ref="N77:N78"/>
    <mergeCell ref="O77:O78"/>
    <mergeCell ref="P77:P78"/>
    <mergeCell ref="Q77:Q78"/>
    <mergeCell ref="R77:R78"/>
    <mergeCell ref="S77:S78"/>
    <mergeCell ref="E35:E40"/>
    <mergeCell ref="F35:F40"/>
    <mergeCell ref="G35:G40"/>
    <mergeCell ref="H35:H40"/>
    <mergeCell ref="I35:I40"/>
    <mergeCell ref="J35:J40"/>
    <mergeCell ref="L35:L40"/>
    <mergeCell ref="M35:M40"/>
    <mergeCell ref="N35:N40"/>
    <mergeCell ref="E41:E43"/>
    <mergeCell ref="F41:F43"/>
    <mergeCell ref="G41:G43"/>
    <mergeCell ref="H41:H43"/>
    <mergeCell ref="I41:I43"/>
    <mergeCell ref="J41:J43"/>
    <mergeCell ref="L41:L43"/>
    <mergeCell ref="M41:M43"/>
    <mergeCell ref="N41:N43"/>
    <mergeCell ref="AS22:AS24"/>
    <mergeCell ref="AS27:AS31"/>
    <mergeCell ref="S35:S40"/>
    <mergeCell ref="X35:X40"/>
    <mergeCell ref="Z35:Z36"/>
    <mergeCell ref="AK35:AK36"/>
    <mergeCell ref="AS35:AS40"/>
    <mergeCell ref="AK37:AK39"/>
    <mergeCell ref="AK52:AK53"/>
    <mergeCell ref="X44:X48"/>
    <mergeCell ref="AP49:AP51"/>
    <mergeCell ref="AQ49:AQ51"/>
    <mergeCell ref="AR49:AR51"/>
    <mergeCell ref="AS49:AS51"/>
    <mergeCell ref="AQ27:AQ31"/>
    <mergeCell ref="AR27:AR31"/>
    <mergeCell ref="Z37:Z39"/>
    <mergeCell ref="AM22:AM26"/>
    <mergeCell ref="AN22:AN26"/>
    <mergeCell ref="T27:T31"/>
    <mergeCell ref="U27:U31"/>
    <mergeCell ref="V27:V31"/>
    <mergeCell ref="W27:W31"/>
    <mergeCell ref="Y27:Y31"/>
    <mergeCell ref="D44:D47"/>
    <mergeCell ref="D52:D53"/>
    <mergeCell ref="D49:D50"/>
    <mergeCell ref="E49:E51"/>
    <mergeCell ref="F49:F51"/>
    <mergeCell ref="G49:G51"/>
    <mergeCell ref="H49:H51"/>
    <mergeCell ref="I49:I51"/>
    <mergeCell ref="J49:J51"/>
    <mergeCell ref="E44:E48"/>
    <mergeCell ref="J44:J48"/>
    <mergeCell ref="I44:I48"/>
    <mergeCell ref="H44:H48"/>
    <mergeCell ref="G44:G48"/>
    <mergeCell ref="F44:F48"/>
    <mergeCell ref="G52:G54"/>
    <mergeCell ref="F52:F54"/>
    <mergeCell ref="E52:E54"/>
    <mergeCell ref="I52:I54"/>
    <mergeCell ref="H52:H54"/>
    <mergeCell ref="AV13:BB13"/>
    <mergeCell ref="AV14:AV15"/>
    <mergeCell ref="AW14:AW15"/>
    <mergeCell ref="AX14:AX15"/>
    <mergeCell ref="AY14:AY15"/>
    <mergeCell ref="AZ14:BB14"/>
    <mergeCell ref="AS13:AS15"/>
    <mergeCell ref="AU13:AU15"/>
    <mergeCell ref="Z14:Z15"/>
    <mergeCell ref="AA14:AB14"/>
    <mergeCell ref="AC14:AC15"/>
    <mergeCell ref="AD14:AE14"/>
    <mergeCell ref="AF14:AG14"/>
    <mergeCell ref="AD15:AE15"/>
    <mergeCell ref="AP14:AP15"/>
    <mergeCell ref="AT13:AT15"/>
    <mergeCell ref="L86:P86"/>
    <mergeCell ref="P14:P15"/>
    <mergeCell ref="O14:O15"/>
    <mergeCell ref="N14:N15"/>
    <mergeCell ref="M14:M15"/>
    <mergeCell ref="L14:L15"/>
    <mergeCell ref="L83:P83"/>
    <mergeCell ref="L84:P84"/>
    <mergeCell ref="L85:P85"/>
    <mergeCell ref="C82:S82"/>
    <mergeCell ref="K14:K15"/>
    <mergeCell ref="D14:J14"/>
    <mergeCell ref="D16:D18"/>
    <mergeCell ref="E16:E18"/>
    <mergeCell ref="F16:F18"/>
    <mergeCell ref="G16:G18"/>
    <mergeCell ref="O16:O17"/>
    <mergeCell ref="N16:N17"/>
    <mergeCell ref="M16:M17"/>
    <mergeCell ref="L16:L17"/>
    <mergeCell ref="J16:J17"/>
    <mergeCell ref="I16:I17"/>
    <mergeCell ref="H19:H20"/>
    <mergeCell ref="S14:S15"/>
    <mergeCell ref="AF3:AR3"/>
    <mergeCell ref="Z13:AL13"/>
    <mergeCell ref="T14:T15"/>
    <mergeCell ref="T13:Y13"/>
    <mergeCell ref="AN1:AO1"/>
    <mergeCell ref="AF15:AG15"/>
    <mergeCell ref="AJ14:AK14"/>
    <mergeCell ref="AD11:AQ11"/>
    <mergeCell ref="AL14:AL15"/>
    <mergeCell ref="AH14:AI14"/>
    <mergeCell ref="AM13:AR13"/>
    <mergeCell ref="AQ14:AQ15"/>
    <mergeCell ref="AR14:AR15"/>
    <mergeCell ref="AM14:AM15"/>
    <mergeCell ref="AN14:AN15"/>
    <mergeCell ref="AO14:AO15"/>
    <mergeCell ref="U1:X1"/>
    <mergeCell ref="W14:W15"/>
    <mergeCell ref="V14:V15"/>
    <mergeCell ref="Y14:Y15"/>
    <mergeCell ref="X14:X15"/>
    <mergeCell ref="B1:L1"/>
    <mergeCell ref="M1:T1"/>
    <mergeCell ref="K4:K7"/>
    <mergeCell ref="L7:M7"/>
    <mergeCell ref="L4:M4"/>
    <mergeCell ref="O4:P4"/>
    <mergeCell ref="O5:P5"/>
    <mergeCell ref="Q4:S4"/>
    <mergeCell ref="Q5:X5"/>
    <mergeCell ref="L9:M9"/>
    <mergeCell ref="L3:P3"/>
    <mergeCell ref="U14:U15"/>
    <mergeCell ref="B14:C14"/>
    <mergeCell ref="P16:P18"/>
    <mergeCell ref="O11:P11"/>
    <mergeCell ref="B13:S13"/>
    <mergeCell ref="Q14:Q15"/>
    <mergeCell ref="X16:X18"/>
    <mergeCell ref="H16:H18"/>
    <mergeCell ref="Q16:Q18"/>
    <mergeCell ref="R16:R18"/>
    <mergeCell ref="S16:S18"/>
    <mergeCell ref="R14:R15"/>
    <mergeCell ref="T16:T18"/>
    <mergeCell ref="U16:U18"/>
    <mergeCell ref="V16:V18"/>
    <mergeCell ref="W16:W18"/>
    <mergeCell ref="K16:K18"/>
    <mergeCell ref="D19:D20"/>
    <mergeCell ref="E19:E20"/>
    <mergeCell ref="F19:F20"/>
    <mergeCell ref="G19:G20"/>
    <mergeCell ref="I19:I20"/>
    <mergeCell ref="Q19:Q20"/>
    <mergeCell ref="AT16:AT17"/>
    <mergeCell ref="AR16:AR18"/>
    <mergeCell ref="AF16:AF17"/>
    <mergeCell ref="AG16:AG17"/>
    <mergeCell ref="AH16:AH17"/>
    <mergeCell ref="AL16:AL17"/>
    <mergeCell ref="AA16:AA17"/>
    <mergeCell ref="AB16:AB17"/>
    <mergeCell ref="AC16:AC17"/>
    <mergeCell ref="AD16:AD17"/>
    <mergeCell ref="AE16:AE17"/>
    <mergeCell ref="P19:P20"/>
    <mergeCell ref="X19:X20"/>
    <mergeCell ref="S19:S20"/>
    <mergeCell ref="J19:J20"/>
    <mergeCell ref="R19:R20"/>
    <mergeCell ref="AQ19:AQ20"/>
    <mergeCell ref="AR19:AR20"/>
    <mergeCell ref="AS16:AS18"/>
    <mergeCell ref="AS19:AS20"/>
    <mergeCell ref="E27:E31"/>
    <mergeCell ref="F27:F31"/>
    <mergeCell ref="G27:G31"/>
    <mergeCell ref="H27:H31"/>
    <mergeCell ref="I27:I31"/>
    <mergeCell ref="J27:J31"/>
    <mergeCell ref="X27:X31"/>
    <mergeCell ref="L27:L31"/>
    <mergeCell ref="M27:M31"/>
    <mergeCell ref="N27:N31"/>
    <mergeCell ref="O27:O31"/>
    <mergeCell ref="P27:P31"/>
    <mergeCell ref="Q27:Q31"/>
    <mergeCell ref="R27:R31"/>
    <mergeCell ref="S27:S31"/>
    <mergeCell ref="AM16:AM18"/>
    <mergeCell ref="AO16:AO18"/>
    <mergeCell ref="AQ16:AQ18"/>
    <mergeCell ref="AQ22:AQ26"/>
    <mergeCell ref="O22:O26"/>
    <mergeCell ref="E22:E26"/>
    <mergeCell ref="AR22:AR26"/>
    <mergeCell ref="AQ44:AQ48"/>
    <mergeCell ref="M44:M48"/>
    <mergeCell ref="L44:L48"/>
    <mergeCell ref="S41:S43"/>
    <mergeCell ref="R41:R43"/>
    <mergeCell ref="Q41:Q43"/>
    <mergeCell ref="AR44:AR48"/>
    <mergeCell ref="P41:P43"/>
    <mergeCell ref="AN16:AN18"/>
    <mergeCell ref="AP16:AP18"/>
    <mergeCell ref="AM19:AM20"/>
    <mergeCell ref="AN19:AN20"/>
    <mergeCell ref="AO19:AO20"/>
    <mergeCell ref="X22:X26"/>
    <mergeCell ref="AP19:AP20"/>
    <mergeCell ref="AO33:AO34"/>
    <mergeCell ref="AP35:AP40"/>
    <mergeCell ref="AP33:AP34"/>
    <mergeCell ref="AP22:AP26"/>
    <mergeCell ref="AO27:AO31"/>
    <mergeCell ref="AP27:AP31"/>
    <mergeCell ref="O35:O40"/>
    <mergeCell ref="P35:P40"/>
    <mergeCell ref="Q35:Q40"/>
    <mergeCell ref="T44:T48"/>
    <mergeCell ref="U44:U48"/>
    <mergeCell ref="V44:V48"/>
    <mergeCell ref="W44:W48"/>
    <mergeCell ref="Y44:Y48"/>
    <mergeCell ref="AM44:AM48"/>
    <mergeCell ref="AN44:AN48"/>
    <mergeCell ref="AO44:AO48"/>
    <mergeCell ref="AP44:AP48"/>
    <mergeCell ref="O41:O43"/>
    <mergeCell ref="T41:T43"/>
    <mergeCell ref="U41:U43"/>
    <mergeCell ref="V41:V43"/>
    <mergeCell ref="W41:W43"/>
    <mergeCell ref="AM41:AM43"/>
    <mergeCell ref="AN41:AN43"/>
    <mergeCell ref="AO41:AO43"/>
    <mergeCell ref="AP41:AP43"/>
    <mergeCell ref="M49:M51"/>
    <mergeCell ref="N49:N51"/>
    <mergeCell ref="J55:J57"/>
    <mergeCell ref="O49:O51"/>
    <mergeCell ref="P49:P51"/>
    <mergeCell ref="Q49:Q51"/>
    <mergeCell ref="S44:S48"/>
    <mergeCell ref="N44:N48"/>
    <mergeCell ref="O44:O48"/>
    <mergeCell ref="Q44:Q48"/>
    <mergeCell ref="S52:S54"/>
    <mergeCell ref="R52:R54"/>
    <mergeCell ref="Q52:Q54"/>
    <mergeCell ref="P52:P54"/>
    <mergeCell ref="R49:R51"/>
    <mergeCell ref="S49:S51"/>
    <mergeCell ref="K55:K57"/>
    <mergeCell ref="D55:D57"/>
    <mergeCell ref="F55:F57"/>
    <mergeCell ref="E55:E57"/>
    <mergeCell ref="F58:F60"/>
    <mergeCell ref="E58:E60"/>
    <mergeCell ref="D58:D60"/>
    <mergeCell ref="O58:O60"/>
    <mergeCell ref="L58:L60"/>
    <mergeCell ref="J58:J60"/>
    <mergeCell ref="O55:O57"/>
    <mergeCell ref="I55:I57"/>
    <mergeCell ref="H55:H57"/>
    <mergeCell ref="G55:G57"/>
    <mergeCell ref="I58:I60"/>
    <mergeCell ref="H58:H60"/>
    <mergeCell ref="G58:G60"/>
    <mergeCell ref="N55:N57"/>
    <mergeCell ref="M55:M57"/>
    <mergeCell ref="L55:L57"/>
    <mergeCell ref="K58:K60"/>
    <mergeCell ref="AS58:AS60"/>
    <mergeCell ref="AS52:AS54"/>
    <mergeCell ref="AU58:AU59"/>
    <mergeCell ref="S58:S60"/>
    <mergeCell ref="R58:R60"/>
    <mergeCell ref="Q58:Q60"/>
    <mergeCell ref="P58:P60"/>
    <mergeCell ref="N58:N60"/>
    <mergeCell ref="M58:M60"/>
    <mergeCell ref="Y58:Y60"/>
    <mergeCell ref="X58:X60"/>
    <mergeCell ref="Z58:Z59"/>
    <mergeCell ref="AI58:AI59"/>
    <mergeCell ref="AJ58:AJ59"/>
    <mergeCell ref="AK58:AK59"/>
    <mergeCell ref="AL58:AL59"/>
    <mergeCell ref="S55:S57"/>
    <mergeCell ref="R55:R57"/>
    <mergeCell ref="Q55:Q57"/>
    <mergeCell ref="P55:P57"/>
    <mergeCell ref="X55:X57"/>
    <mergeCell ref="AK55:AK56"/>
    <mergeCell ref="Z55:Z56"/>
    <mergeCell ref="O52:O54"/>
    <mergeCell ref="Y63:Y65"/>
    <mergeCell ref="X63:X65"/>
    <mergeCell ref="AS61:AS62"/>
    <mergeCell ref="AS63:AS65"/>
    <mergeCell ref="F61:F62"/>
    <mergeCell ref="E61:E62"/>
    <mergeCell ref="P61:P62"/>
    <mergeCell ref="O61:O62"/>
    <mergeCell ref="N61:N62"/>
    <mergeCell ref="M61:M62"/>
    <mergeCell ref="L61:L62"/>
    <mergeCell ref="J61:J62"/>
    <mergeCell ref="I61:I62"/>
    <mergeCell ref="H61:H62"/>
    <mergeCell ref="G61:G62"/>
    <mergeCell ref="Y61:Y62"/>
    <mergeCell ref="X61:X62"/>
    <mergeCell ref="W61:W62"/>
    <mergeCell ref="V61:V62"/>
    <mergeCell ref="U61:U62"/>
    <mergeCell ref="T61:T62"/>
    <mergeCell ref="S61:S62"/>
    <mergeCell ref="R61:R62"/>
    <mergeCell ref="Q61:Q62"/>
    <mergeCell ref="D63:D65"/>
    <mergeCell ref="T63:T65"/>
    <mergeCell ref="S63:S65"/>
    <mergeCell ref="R63:R65"/>
    <mergeCell ref="Q63:Q65"/>
    <mergeCell ref="P63:P65"/>
    <mergeCell ref="O63:O65"/>
    <mergeCell ref="N63:N65"/>
    <mergeCell ref="M63:M65"/>
    <mergeCell ref="L63:L65"/>
    <mergeCell ref="W63:W65"/>
    <mergeCell ref="V63:V65"/>
    <mergeCell ref="U63:U65"/>
    <mergeCell ref="J63:J65"/>
    <mergeCell ref="I63:I65"/>
    <mergeCell ref="H63:H65"/>
    <mergeCell ref="G63:G65"/>
    <mergeCell ref="F63:F65"/>
    <mergeCell ref="L71:L74"/>
    <mergeCell ref="J71:J74"/>
    <mergeCell ref="I71:I74"/>
    <mergeCell ref="H71:H74"/>
    <mergeCell ref="G71:G74"/>
    <mergeCell ref="F71:F74"/>
    <mergeCell ref="T66:T70"/>
    <mergeCell ref="U66:U70"/>
    <mergeCell ref="V66:V70"/>
    <mergeCell ref="W66:W70"/>
    <mergeCell ref="E71:E74"/>
    <mergeCell ref="S71:S74"/>
    <mergeCell ref="R71:R74"/>
    <mergeCell ref="Q71:Q74"/>
    <mergeCell ref="P71:P74"/>
    <mergeCell ref="O71:O74"/>
    <mergeCell ref="N71:N74"/>
    <mergeCell ref="M71:M74"/>
    <mergeCell ref="F22:F26"/>
    <mergeCell ref="G22:G26"/>
    <mergeCell ref="H22:H26"/>
    <mergeCell ref="I22:I26"/>
    <mergeCell ref="J22:J26"/>
    <mergeCell ref="L22:L26"/>
    <mergeCell ref="M22:M26"/>
    <mergeCell ref="N22:N26"/>
    <mergeCell ref="E63:E65"/>
    <mergeCell ref="L49:L51"/>
    <mergeCell ref="N52:N54"/>
    <mergeCell ref="M52:M54"/>
    <mergeCell ref="L52:L54"/>
    <mergeCell ref="J52:J54"/>
    <mergeCell ref="R44:R48"/>
    <mergeCell ref="P44:P48"/>
    <mergeCell ref="AO22:AO26"/>
    <mergeCell ref="P22:P26"/>
    <mergeCell ref="Q22:Q26"/>
    <mergeCell ref="R22:R26"/>
    <mergeCell ref="S22:S26"/>
    <mergeCell ref="E33:E34"/>
    <mergeCell ref="F33:F34"/>
    <mergeCell ref="G33:G34"/>
    <mergeCell ref="H33:H34"/>
    <mergeCell ref="I33:I34"/>
    <mergeCell ref="J33:J34"/>
    <mergeCell ref="N33:N34"/>
    <mergeCell ref="O33:O34"/>
    <mergeCell ref="P33:P34"/>
    <mergeCell ref="Q33:Q34"/>
    <mergeCell ref="R33:R34"/>
    <mergeCell ref="S33:S34"/>
    <mergeCell ref="X33:X34"/>
    <mergeCell ref="Y33:Y34"/>
    <mergeCell ref="AM27:AM31"/>
    <mergeCell ref="AN27:AN31"/>
    <mergeCell ref="T33:T34"/>
    <mergeCell ref="U33:U34"/>
    <mergeCell ref="V33:V34"/>
    <mergeCell ref="AU33:AU34"/>
    <mergeCell ref="AU35:AU36"/>
    <mergeCell ref="Y41:Y43"/>
    <mergeCell ref="X41:X43"/>
    <mergeCell ref="AQ33:AQ34"/>
    <mergeCell ref="AR35:AR40"/>
    <mergeCell ref="AQ35:AQ40"/>
    <mergeCell ref="AR41:AR43"/>
    <mergeCell ref="R35:R40"/>
    <mergeCell ref="T35:T40"/>
    <mergeCell ref="U35:U40"/>
    <mergeCell ref="V35:V40"/>
    <mergeCell ref="W35:W40"/>
    <mergeCell ref="Y35:Y40"/>
    <mergeCell ref="AM35:AM40"/>
    <mergeCell ref="AN35:AN40"/>
    <mergeCell ref="AO35:AO40"/>
    <mergeCell ref="W33:W34"/>
    <mergeCell ref="AM33:AM34"/>
    <mergeCell ref="AN33:AN34"/>
    <mergeCell ref="AR33:AR34"/>
    <mergeCell ref="AS41:AS42"/>
    <mergeCell ref="AQ41:AQ43"/>
    <mergeCell ref="AU49:AU50"/>
    <mergeCell ref="Z52:Z53"/>
    <mergeCell ref="AI52:AI53"/>
    <mergeCell ref="AJ52:AJ53"/>
    <mergeCell ref="AL52:AL53"/>
    <mergeCell ref="AI55:AI56"/>
    <mergeCell ref="AJ55:AJ56"/>
    <mergeCell ref="AL55:AL56"/>
    <mergeCell ref="AU55:AU56"/>
    <mergeCell ref="AU52:AU53"/>
    <mergeCell ref="AO49:AO51"/>
    <mergeCell ref="Z49:Z50"/>
    <mergeCell ref="AJ49:AJ50"/>
    <mergeCell ref="AK49:AK50"/>
    <mergeCell ref="AL49:AL50"/>
    <mergeCell ref="AP55:AP57"/>
    <mergeCell ref="AQ55:AQ57"/>
    <mergeCell ref="AP52:AP54"/>
    <mergeCell ref="AQ52:AQ54"/>
    <mergeCell ref="AR52:AR54"/>
    <mergeCell ref="AR55:AR57"/>
    <mergeCell ref="AM49:AM51"/>
    <mergeCell ref="AN49:AN51"/>
    <mergeCell ref="AU66:AU67"/>
    <mergeCell ref="D66:D70"/>
    <mergeCell ref="E66:E70"/>
    <mergeCell ref="F66:F70"/>
    <mergeCell ref="G66:G70"/>
    <mergeCell ref="H66:H70"/>
    <mergeCell ref="I66:I70"/>
    <mergeCell ref="J66:J70"/>
    <mergeCell ref="L66:L70"/>
    <mergeCell ref="M66:M70"/>
    <mergeCell ref="N66:N70"/>
    <mergeCell ref="O66:O70"/>
    <mergeCell ref="Q66:Q70"/>
    <mergeCell ref="P66:P70"/>
    <mergeCell ref="R66:R70"/>
    <mergeCell ref="S66:S70"/>
    <mergeCell ref="X66:X70"/>
    <mergeCell ref="Z66:Z67"/>
    <mergeCell ref="Y66:Y70"/>
    <mergeCell ref="AM66:AM70"/>
    <mergeCell ref="AN66:AN70"/>
    <mergeCell ref="AO66:AO70"/>
    <mergeCell ref="AP66:AP70"/>
    <mergeCell ref="AQ66:AQ70"/>
    <mergeCell ref="O75:O76"/>
    <mergeCell ref="P75:P76"/>
    <mergeCell ref="Q75:Q76"/>
    <mergeCell ref="R75:R76"/>
    <mergeCell ref="S75:S76"/>
    <mergeCell ref="X75:X76"/>
    <mergeCell ref="E75:E76"/>
    <mergeCell ref="F75:F76"/>
    <mergeCell ref="G75:G76"/>
    <mergeCell ref="H75:H76"/>
    <mergeCell ref="I75:I76"/>
    <mergeCell ref="J75:J76"/>
    <mergeCell ref="L75:L76"/>
    <mergeCell ref="M75:M76"/>
    <mergeCell ref="N75:N76"/>
  </mergeCells>
  <conditionalFormatting sqref="T16 T19 T32:T33 T35 T41 T44 T49 T52 T55 T61 T63 T66 T71 T75 T77">
    <cfRule type="cellIs" dxfId="2286" priority="1813" operator="equal">
      <formula>"MUY BAJA"</formula>
    </cfRule>
    <cfRule type="cellIs" dxfId="2285" priority="1812" operator="equal">
      <formula>"BAJA"</formula>
    </cfRule>
    <cfRule type="cellIs" dxfId="2284" priority="1811" operator="equal">
      <formula>"MEDIA"</formula>
    </cfRule>
    <cfRule type="cellIs" dxfId="2283" priority="1809" operator="equal">
      <formula>"MUY ALTA"</formula>
    </cfRule>
    <cfRule type="cellIs" dxfId="2282" priority="1808" operator="equal">
      <formula>"ALTA"</formula>
    </cfRule>
  </conditionalFormatting>
  <conditionalFormatting sqref="T21:T22">
    <cfRule type="cellIs" dxfId="2281" priority="1182" operator="equal">
      <formula>"ALTA"</formula>
    </cfRule>
    <cfRule type="cellIs" dxfId="2280" priority="1183" operator="equal">
      <formula>"MUY ALTA"</formula>
    </cfRule>
    <cfRule type="cellIs" dxfId="2279" priority="1184" operator="equal">
      <formula>"MEDIA"</formula>
    </cfRule>
    <cfRule type="cellIs" dxfId="2278" priority="1185" operator="equal">
      <formula>"BAJA"</formula>
    </cfRule>
    <cfRule type="cellIs" dxfId="2277" priority="1186" operator="equal">
      <formula>"MUY BAJA"</formula>
    </cfRule>
  </conditionalFormatting>
  <conditionalFormatting sqref="T27">
    <cfRule type="cellIs" dxfId="2276" priority="913" operator="equal">
      <formula>"BAJA"</formula>
    </cfRule>
    <cfRule type="cellIs" dxfId="2275" priority="912" operator="equal">
      <formula>"MEDIA"</formula>
    </cfRule>
    <cfRule type="cellIs" dxfId="2274" priority="911" operator="equal">
      <formula>"MUY ALTA"</formula>
    </cfRule>
    <cfRule type="cellIs" dxfId="2273" priority="910" operator="equal">
      <formula>"ALTA"</formula>
    </cfRule>
    <cfRule type="cellIs" dxfId="2272" priority="914" operator="equal">
      <formula>"MUY BAJA"</formula>
    </cfRule>
  </conditionalFormatting>
  <conditionalFormatting sqref="T58">
    <cfRule type="cellIs" dxfId="2271" priority="980" operator="equal">
      <formula>"MEDIA"</formula>
    </cfRule>
    <cfRule type="cellIs" dxfId="2270" priority="979" operator="equal">
      <formula>"MUY ALTA"</formula>
    </cfRule>
    <cfRule type="cellIs" dxfId="2269" priority="981" operator="equal">
      <formula>"BAJA"</formula>
    </cfRule>
    <cfRule type="cellIs" dxfId="2268" priority="978" operator="equal">
      <formula>"ALTA"</formula>
    </cfRule>
    <cfRule type="cellIs" dxfId="2267" priority="982" operator="equal">
      <formula>"MUY BAJA"</formula>
    </cfRule>
  </conditionalFormatting>
  <conditionalFormatting sqref="V16 V19 V32:V33 V35 V41 V49 V52 V55 V61 V63 V66 V71 V75 V77 Q79 T79 V79">
    <cfRule type="cellIs" dxfId="2266" priority="2015" operator="equal">
      <formula>#REF!</formula>
    </cfRule>
  </conditionalFormatting>
  <conditionalFormatting sqref="V21:V22">
    <cfRule type="cellIs" dxfId="2265" priority="1177" operator="equal">
      <formula>"CATASTRÓFICO"</formula>
    </cfRule>
    <cfRule type="cellIs" dxfId="2264" priority="1178" operator="equal">
      <formula>"MAYOR"</formula>
    </cfRule>
    <cfRule type="cellIs" dxfId="2263" priority="1179" operator="equal">
      <formula>"MODERADO"</formula>
    </cfRule>
    <cfRule type="cellIs" dxfId="2262" priority="1180" operator="equal">
      <formula>"MENOR"</formula>
    </cfRule>
    <cfRule type="cellIs" dxfId="2261" priority="1181" operator="equal">
      <formula>"LEVE"</formula>
    </cfRule>
    <cfRule type="cellIs" dxfId="2260" priority="1176" operator="equal">
      <formula>"MODERADO (RC-F)"</formula>
    </cfRule>
    <cfRule type="cellIs" dxfId="2259" priority="1188" operator="equal">
      <formula>#REF!</formula>
    </cfRule>
    <cfRule type="cellIs" dxfId="2258" priority="1174" operator="equal">
      <formula>"CATASTRÓFICO (RC-F)"</formula>
    </cfRule>
    <cfRule type="cellIs" dxfId="2257" priority="1175" operator="equal">
      <formula>"MAYOR (RC-F)"</formula>
    </cfRule>
  </conditionalFormatting>
  <conditionalFormatting sqref="V27">
    <cfRule type="cellIs" dxfId="2256" priority="908" operator="equal">
      <formula>"MENOR"</formula>
    </cfRule>
    <cfRule type="cellIs" dxfId="2255" priority="903" operator="equal">
      <formula>"MAYOR (RC-F)"</formula>
    </cfRule>
    <cfRule type="cellIs" dxfId="2254" priority="909" operator="equal">
      <formula>"LEVE"</formula>
    </cfRule>
    <cfRule type="cellIs" dxfId="2253" priority="916" operator="equal">
      <formula>#REF!</formula>
    </cfRule>
    <cfRule type="cellIs" dxfId="2252" priority="905" operator="equal">
      <formula>"CATASTRÓFICO"</formula>
    </cfRule>
    <cfRule type="cellIs" dxfId="2251" priority="902" operator="equal">
      <formula>"CATASTRÓFICO (RC-F)"</formula>
    </cfRule>
    <cfRule type="cellIs" dxfId="2250" priority="904" operator="equal">
      <formula>"MODERADO (RC-F)"</formula>
    </cfRule>
    <cfRule type="cellIs" dxfId="2249" priority="907" operator="equal">
      <formula>"MODERADO"</formula>
    </cfRule>
    <cfRule type="cellIs" dxfId="2248" priority="906" operator="equal">
      <formula>"MAYOR"</formula>
    </cfRule>
  </conditionalFormatting>
  <conditionalFormatting sqref="V44 V16 V19 V32:V33 V35 V41 V49 V52 V55 V61 V63 V66 V71 V75 V77">
    <cfRule type="cellIs" dxfId="2247" priority="1805" operator="equal">
      <formula>"MODERADO"</formula>
    </cfRule>
    <cfRule type="cellIs" dxfId="2246" priority="1804" operator="equal">
      <formula>"MAYOR"</formula>
    </cfRule>
    <cfRule type="cellIs" dxfId="2245" priority="1803" operator="equal">
      <formula>"CATASTRÓFICO"</formula>
    </cfRule>
    <cfRule type="cellIs" dxfId="2244" priority="1802" operator="equal">
      <formula>"MODERADO (RC-F)"</formula>
    </cfRule>
    <cfRule type="cellIs" dxfId="2243" priority="1801" operator="equal">
      <formula>"MAYOR (RC-F)"</formula>
    </cfRule>
    <cfRule type="cellIs" dxfId="2242" priority="1800" operator="equal">
      <formula>"CATASTRÓFICO (RC-F)"</formula>
    </cfRule>
    <cfRule type="cellIs" dxfId="2241" priority="1806" operator="equal">
      <formula>"MENOR"</formula>
    </cfRule>
    <cfRule type="cellIs" dxfId="2240" priority="1807" operator="equal">
      <formula>"LEVE"</formula>
    </cfRule>
  </conditionalFormatting>
  <conditionalFormatting sqref="V44">
    <cfRule type="cellIs" dxfId="2239" priority="1564" operator="equal">
      <formula>#REF!</formula>
    </cfRule>
  </conditionalFormatting>
  <conditionalFormatting sqref="V58">
    <cfRule type="cellIs" dxfId="2238" priority="972" operator="equal">
      <formula>"MODERADO (RC-F)"</formula>
    </cfRule>
    <cfRule type="cellIs" dxfId="2237" priority="971" operator="equal">
      <formula>"MAYOR (RC-F)"</formula>
    </cfRule>
    <cfRule type="cellIs" dxfId="2236" priority="984" operator="equal">
      <formula>#REF!</formula>
    </cfRule>
    <cfRule type="cellIs" dxfId="2235" priority="970" operator="equal">
      <formula>"CATASTRÓFICO (RC-F)"</formula>
    </cfRule>
    <cfRule type="cellIs" dxfId="2234" priority="977" operator="equal">
      <formula>"LEVE"</formula>
    </cfRule>
    <cfRule type="cellIs" dxfId="2233" priority="976" operator="equal">
      <formula>"MENOR"</formula>
    </cfRule>
    <cfRule type="cellIs" dxfId="2232" priority="975" operator="equal">
      <formula>"MODERADO"</formula>
    </cfRule>
    <cfRule type="cellIs" dxfId="2231" priority="974" operator="equal">
      <formula>"MAYOR"</formula>
    </cfRule>
    <cfRule type="cellIs" dxfId="2230" priority="973" operator="equal">
      <formula>"CATASTRÓFICO"</formula>
    </cfRule>
  </conditionalFormatting>
  <conditionalFormatting sqref="Y16 AQ16 Y19 AQ19 AQ21:AQ22 Y22 Y32:Y33 AQ32:AQ33 Y35 Y41 Y44 AQ49 Y49:Y50 Y52 AQ52 Y55 AQ55 Y61 AQ61 Y63 AQ63 Y71 Y75 AQ75 Y77 AQ77 Y79">
    <cfRule type="cellIs" dxfId="2229" priority="2111" operator="equal">
      <formula>#REF!</formula>
    </cfRule>
    <cfRule type="cellIs" dxfId="2228" priority="2102" operator="equal">
      <formula>#REF!</formula>
    </cfRule>
    <cfRule type="cellIs" dxfId="2227" priority="2101" operator="equal">
      <formula>#REF!</formula>
    </cfRule>
    <cfRule type="cellIs" dxfId="2226" priority="2085" operator="equal">
      <formula>#REF!</formula>
    </cfRule>
    <cfRule type="cellIs" dxfId="2225" priority="2082" operator="equal">
      <formula>#REF!</formula>
    </cfRule>
    <cfRule type="cellIs" dxfId="2224" priority="2083" operator="equal">
      <formula>#REF!</formula>
    </cfRule>
    <cfRule type="cellIs" dxfId="2223" priority="2088" operator="equal">
      <formula>#REF!</formula>
    </cfRule>
    <cfRule type="cellIs" dxfId="2222" priority="2089" operator="equal">
      <formula>#REF!</formula>
    </cfRule>
    <cfRule type="cellIs" dxfId="2221" priority="2090" operator="equal">
      <formula>#REF!</formula>
    </cfRule>
    <cfRule type="cellIs" dxfId="2220" priority="2093" operator="equal">
      <formula>#REF!</formula>
    </cfRule>
    <cfRule type="cellIs" dxfId="2219" priority="2094" operator="equal">
      <formula>#REF!</formula>
    </cfRule>
    <cfRule type="cellIs" dxfId="2218" priority="2095" operator="equal">
      <formula>#REF!</formula>
    </cfRule>
    <cfRule type="cellIs" dxfId="2217" priority="2097" operator="equal">
      <formula>#REF!</formula>
    </cfRule>
    <cfRule type="cellIs" dxfId="2216" priority="2098" operator="equal">
      <formula>#REF!</formula>
    </cfRule>
    <cfRule type="cellIs" dxfId="2215" priority="2099" operator="equal">
      <formula>#REF!</formula>
    </cfRule>
    <cfRule type="cellIs" dxfId="2214" priority="2100" operator="equal">
      <formula>#REF!</formula>
    </cfRule>
    <cfRule type="cellIs" dxfId="2213" priority="2109" operator="equal">
      <formula>#REF!</formula>
    </cfRule>
    <cfRule type="cellIs" dxfId="2212" priority="2108" operator="equal">
      <formula>#REF!</formula>
    </cfRule>
    <cfRule type="cellIs" dxfId="2211" priority="2107" operator="equal">
      <formula>#REF!</formula>
    </cfRule>
    <cfRule type="cellIs" dxfId="2210" priority="2106" operator="equal">
      <formula>#REF!</formula>
    </cfRule>
    <cfRule type="cellIs" dxfId="2209" priority="2104" operator="equal">
      <formula>#REF!</formula>
    </cfRule>
    <cfRule type="cellIs" dxfId="2208" priority="2103" operator="equal">
      <formula>#REF!</formula>
    </cfRule>
  </conditionalFormatting>
  <conditionalFormatting sqref="Y16 AQ16 Y19 AQ19 AQ21:AQ22 Y32:Y33 AQ32:AQ33 Y35 Y41 Y44 AQ49 Y49:Y50 Y52 AQ52 Y55 AQ55 Y61 AQ61 Y63 AQ63 Y71 Y75 AQ75 Y77 AQ77 Y79 Y22">
    <cfRule type="cellIs" dxfId="2207" priority="2081" operator="equal">
      <formula>#REF!</formula>
    </cfRule>
  </conditionalFormatting>
  <conditionalFormatting sqref="Y16 AQ16 Y19 AQ19 AQ21:AQ22 Y32:Y33 AQ32:AQ33 Y35 Y41 Y44 AQ49 Y49:Y50 Y52 AQ52 Y55 AQ55 Y61 AQ61 Y63 AQ63 Y71 Y75 AQ75 Y77 AQ77 Y79">
    <cfRule type="cellIs" dxfId="2206" priority="2076" operator="equal">
      <formula>#REF!</formula>
    </cfRule>
    <cfRule type="cellIs" dxfId="2205" priority="2079" operator="equal">
      <formula>#REF!</formula>
    </cfRule>
    <cfRule type="cellIs" dxfId="2204" priority="1819" operator="equal">
      <formula>#REF!</formula>
    </cfRule>
  </conditionalFormatting>
  <conditionalFormatting sqref="Y21">
    <cfRule type="cellIs" dxfId="2203" priority="1201" operator="equal">
      <formula>#REF!</formula>
    </cfRule>
    <cfRule type="cellIs" dxfId="2202" priority="1203" operator="equal">
      <formula>#REF!</formula>
    </cfRule>
    <cfRule type="cellIs" dxfId="2201" priority="1206" operator="equal">
      <formula>#REF!</formula>
    </cfRule>
    <cfRule type="cellIs" dxfId="2200" priority="1207" operator="equal">
      <formula>#REF!</formula>
    </cfRule>
    <cfRule type="cellIs" dxfId="2199" priority="1208" operator="equal">
      <formula>#REF!</formula>
    </cfRule>
    <cfRule type="cellIs" dxfId="2198" priority="1210" operator="equal">
      <formula>#REF!</formula>
    </cfRule>
    <cfRule type="cellIs" dxfId="2197" priority="1211" operator="equal">
      <formula>#REF!</formula>
    </cfRule>
    <cfRule type="cellIs" dxfId="2196" priority="1212" operator="equal">
      <formula>#REF!</formula>
    </cfRule>
    <cfRule type="cellIs" dxfId="2195" priority="1213" operator="equal">
      <formula>#REF!</formula>
    </cfRule>
    <cfRule type="cellIs" dxfId="2194" priority="1215" operator="equal">
      <formula>#REF!</formula>
    </cfRule>
    <cfRule type="cellIs" dxfId="2193" priority="1216" operator="equal">
      <formula>#REF!</formula>
    </cfRule>
    <cfRule type="cellIs" dxfId="2192" priority="1219" operator="equal">
      <formula>#REF!</formula>
    </cfRule>
    <cfRule type="cellIs" dxfId="2191" priority="1220" operator="equal">
      <formula>#REF!</formula>
    </cfRule>
    <cfRule type="cellIs" dxfId="2190" priority="1221" operator="equal">
      <formula>#REF!</formula>
    </cfRule>
    <cfRule type="cellIs" dxfId="2189" priority="1222" operator="equal">
      <formula>#REF!</formula>
    </cfRule>
    <cfRule type="cellIs" dxfId="2188" priority="1224" operator="equal">
      <formula>#REF!</formula>
    </cfRule>
    <cfRule type="cellIs" dxfId="2187" priority="1217" operator="equal">
      <formula>#REF!</formula>
    </cfRule>
    <cfRule type="cellIs" dxfId="2186" priority="1189" operator="equal">
      <formula>#REF!</formula>
    </cfRule>
    <cfRule type="cellIs" dxfId="2185" priority="1192" operator="equal">
      <formula>#REF!</formula>
    </cfRule>
    <cfRule type="cellIs" dxfId="2184" priority="1194" operator="equal">
      <formula>#REF!</formula>
    </cfRule>
    <cfRule type="cellIs" dxfId="2183" priority="1195" operator="equal">
      <formula>#REF!</formula>
    </cfRule>
    <cfRule type="cellIs" dxfId="2182" priority="1196" operator="equal">
      <formula>#REF!</formula>
    </cfRule>
  </conditionalFormatting>
  <conditionalFormatting sqref="Y21:Y22">
    <cfRule type="cellIs" dxfId="2181" priority="1202" operator="equal">
      <formula>#REF!</formula>
    </cfRule>
    <cfRule type="cellIs" dxfId="2180" priority="1198" operator="equal">
      <formula>#REF!</formula>
    </cfRule>
    <cfRule type="cellIs" dxfId="2179" priority="1168" operator="equal">
      <formula>"ALTO (RC/F)"</formula>
    </cfRule>
    <cfRule type="cellIs" dxfId="2178" priority="1169" operator="equal">
      <formula>"MODERADO (RC/F)"</formula>
    </cfRule>
    <cfRule type="cellIs" dxfId="2177" priority="1170" operator="equal">
      <formula>"EXTREMO"</formula>
    </cfRule>
    <cfRule type="cellIs" dxfId="2176" priority="1171" operator="equal">
      <formula>"ALTO"</formula>
    </cfRule>
    <cfRule type="cellIs" dxfId="2175" priority="1172" operator="equal">
      <formula>"MODERADO"</formula>
    </cfRule>
    <cfRule type="cellIs" dxfId="2174" priority="1214" operator="equal">
      <formula>#REF!</formula>
    </cfRule>
    <cfRule type="cellIs" dxfId="2173" priority="1187" operator="equal">
      <formula>#REF!</formula>
    </cfRule>
    <cfRule type="cellIs" dxfId="2172" priority="1173" operator="equal">
      <formula>"BAJO"</formula>
    </cfRule>
    <cfRule type="cellIs" dxfId="2171" priority="1167" operator="equal">
      <formula>"EXTREMO (RC/F)"</formula>
    </cfRule>
  </conditionalFormatting>
  <conditionalFormatting sqref="Y27">
    <cfRule type="cellIs" dxfId="2170" priority="926" operator="equal">
      <formula>#REF!</formula>
    </cfRule>
    <cfRule type="cellIs" dxfId="2169" priority="936" operator="equal">
      <formula>#REF!</formula>
    </cfRule>
    <cfRule type="cellIs" dxfId="2168" priority="895" operator="equal">
      <formula>"EXTREMO (RC/F)"</formula>
    </cfRule>
    <cfRule type="cellIs" dxfId="2167" priority="896" operator="equal">
      <formula>"ALTO (RC/F)"</formula>
    </cfRule>
    <cfRule type="cellIs" dxfId="2166" priority="899" operator="equal">
      <formula>"ALTO"</formula>
    </cfRule>
    <cfRule type="cellIs" dxfId="2165" priority="900" operator="equal">
      <formula>"MODERADO"</formula>
    </cfRule>
    <cfRule type="cellIs" dxfId="2164" priority="901" operator="equal">
      <formula>"BAJO"</formula>
    </cfRule>
    <cfRule type="cellIs" dxfId="2163" priority="915" operator="equal">
      <formula>#REF!</formula>
    </cfRule>
    <cfRule type="cellIs" dxfId="2162" priority="917" operator="equal">
      <formula>#REF!</formula>
    </cfRule>
    <cfRule type="cellIs" dxfId="2161" priority="920" operator="equal">
      <formula>#REF!</formula>
    </cfRule>
    <cfRule type="cellIs" dxfId="2160" priority="922" operator="equal">
      <formula>#REF!</formula>
    </cfRule>
    <cfRule type="cellIs" dxfId="2159" priority="923" operator="equal">
      <formula>#REF!</formula>
    </cfRule>
    <cfRule type="cellIs" dxfId="2158" priority="924" operator="equal">
      <formula>#REF!</formula>
    </cfRule>
    <cfRule type="cellIs" dxfId="2157" priority="929" operator="equal">
      <formula>#REF!</formula>
    </cfRule>
    <cfRule type="cellIs" dxfId="2156" priority="898" operator="equal">
      <formula>"EXTREMO"</formula>
    </cfRule>
    <cfRule type="cellIs" dxfId="2155" priority="930" operator="equal">
      <formula>#REF!</formula>
    </cfRule>
    <cfRule type="cellIs" dxfId="2154" priority="931" operator="equal">
      <formula>#REF!</formula>
    </cfRule>
    <cfRule type="cellIs" dxfId="2153" priority="935" operator="equal">
      <formula>#REF!</formula>
    </cfRule>
    <cfRule type="cellIs" dxfId="2152" priority="934" operator="equal">
      <formula>#REF!</formula>
    </cfRule>
    <cfRule type="cellIs" dxfId="2151" priority="952" operator="equal">
      <formula>#REF!</formula>
    </cfRule>
    <cfRule type="cellIs" dxfId="2150" priority="950" operator="equal">
      <formula>#REF!</formula>
    </cfRule>
    <cfRule type="cellIs" dxfId="2149" priority="949" operator="equal">
      <formula>#REF!</formula>
    </cfRule>
    <cfRule type="cellIs" dxfId="2148" priority="897" operator="equal">
      <formula>"MODERADO (RC/F)"</formula>
    </cfRule>
    <cfRule type="cellIs" dxfId="2147" priority="948" operator="equal">
      <formula>#REF!</formula>
    </cfRule>
    <cfRule type="cellIs" dxfId="2146" priority="947" operator="equal">
      <formula>#REF!</formula>
    </cfRule>
    <cfRule type="cellIs" dxfId="2145" priority="945" operator="equal">
      <formula>#REF!</formula>
    </cfRule>
    <cfRule type="cellIs" dxfId="2144" priority="944" operator="equal">
      <formula>#REF!</formula>
    </cfRule>
    <cfRule type="cellIs" dxfId="2143" priority="943" operator="equal">
      <formula>#REF!</formula>
    </cfRule>
    <cfRule type="cellIs" dxfId="2142" priority="942" operator="equal">
      <formula>#REF!</formula>
    </cfRule>
    <cfRule type="cellIs" dxfId="2141" priority="941" operator="equal">
      <formula>#REF!</formula>
    </cfRule>
    <cfRule type="cellIs" dxfId="2140" priority="940" operator="equal">
      <formula>#REF!</formula>
    </cfRule>
    <cfRule type="cellIs" dxfId="2139" priority="939" operator="equal">
      <formula>#REF!</formula>
    </cfRule>
    <cfRule type="cellIs" dxfId="2138" priority="938" operator="equal">
      <formula>#REF!</formula>
    </cfRule>
  </conditionalFormatting>
  <conditionalFormatting sqref="Y58:Y59 AQ58 Y66 AQ66 AQ71">
    <cfRule type="cellIs" dxfId="2137" priority="985" operator="equal">
      <formula>#REF!</formula>
    </cfRule>
    <cfRule type="cellIs" dxfId="2136" priority="983" operator="equal">
      <formula>#REF!</formula>
    </cfRule>
  </conditionalFormatting>
  <conditionalFormatting sqref="Y58:Y59">
    <cfRule type="cellIs" dxfId="2135" priority="969" operator="equal">
      <formula>"BAJO"</formula>
    </cfRule>
    <cfRule type="cellIs" dxfId="2134" priority="968" operator="equal">
      <formula>"MODERADO"</formula>
    </cfRule>
    <cfRule type="cellIs" dxfId="2133" priority="967" operator="equal">
      <formula>"ALTO"</formula>
    </cfRule>
    <cfRule type="cellIs" dxfId="2132" priority="966" operator="equal">
      <formula>"EXTREMO"</formula>
    </cfRule>
    <cfRule type="cellIs" dxfId="2131" priority="965" operator="equal">
      <formula>"MODERADO (RC/F)"</formula>
    </cfRule>
    <cfRule type="cellIs" dxfId="2130" priority="964" operator="equal">
      <formula>"ALTO (RC/F)"</formula>
    </cfRule>
    <cfRule type="cellIs" dxfId="2129" priority="963" operator="equal">
      <formula>"EXTREMO (RC/F)"</formula>
    </cfRule>
  </conditionalFormatting>
  <conditionalFormatting sqref="AM16 AM19 AM21:AM22 AM32:AM33 AM41 AM44 AM49 AM52 AM55 AM58 AM61 AM63 AM66 AM71 AM75 AM77">
    <cfRule type="cellIs" dxfId="2128" priority="1792" operator="equal">
      <formula>"MUY BAJA"</formula>
    </cfRule>
    <cfRule type="cellIs" dxfId="2127" priority="1789" operator="equal">
      <formula>"ALTA"</formula>
    </cfRule>
    <cfRule type="cellIs" dxfId="2126" priority="1790" operator="equal">
      <formula>"MEDIA"</formula>
    </cfRule>
    <cfRule type="cellIs" dxfId="2125" priority="1791" operator="equal">
      <formula>"BAJA"</formula>
    </cfRule>
    <cfRule type="cellIs" dxfId="2124" priority="1788" operator="equal">
      <formula>"MUY ALTA"</formula>
    </cfRule>
  </conditionalFormatting>
  <conditionalFormatting sqref="AM27">
    <cfRule type="cellIs" dxfId="2123" priority="278" operator="equal">
      <formula>"MEDIA"</formula>
    </cfRule>
    <cfRule type="cellIs" dxfId="2122" priority="279" operator="equal">
      <formula>"BAJA"</formula>
    </cfRule>
    <cfRule type="cellIs" dxfId="2121" priority="280" operator="equal">
      <formula>"MUY BAJA"</formula>
    </cfRule>
    <cfRule type="cellIs" dxfId="2120" priority="277" operator="equal">
      <formula>"ALTA"</formula>
    </cfRule>
    <cfRule type="cellIs" dxfId="2119" priority="276" operator="equal">
      <formula>"MUY ALTA"</formula>
    </cfRule>
  </conditionalFormatting>
  <conditionalFormatting sqref="AM35">
    <cfRule type="cellIs" dxfId="2118" priority="1488" operator="equal">
      <formula>"MUY BAJA"</formula>
    </cfRule>
    <cfRule type="cellIs" dxfId="2117" priority="1487" operator="equal">
      <formula>"BAJA"</formula>
    </cfRule>
    <cfRule type="cellIs" dxfId="2116" priority="1486" operator="equal">
      <formula>"MEDIA"</formula>
    </cfRule>
    <cfRule type="cellIs" dxfId="2115" priority="1485" operator="equal">
      <formula>"ALTA"</formula>
    </cfRule>
    <cfRule type="cellIs" dxfId="2114" priority="1484" operator="equal">
      <formula>"MUY ALTA"</formula>
    </cfRule>
  </conditionalFormatting>
  <conditionalFormatting sqref="AM79">
    <cfRule type="cellIs" dxfId="2113" priority="1817" operator="equal">
      <formula>#REF!</formula>
    </cfRule>
  </conditionalFormatting>
  <conditionalFormatting sqref="AO16 AO19 AO21:AO22 AO32:AO33 AO41 AO44 AO49 AO52 AO55 AO58 AO61 AO63 AO66 AO71 AO75 AO77">
    <cfRule type="cellIs" dxfId="2112" priority="1786" operator="equal">
      <formula>"MENOR"</formula>
    </cfRule>
    <cfRule type="cellIs" dxfId="2111" priority="1785" operator="equal">
      <formula>"MODERADO"</formula>
    </cfRule>
    <cfRule type="cellIs" dxfId="2110" priority="1784" operator="equal">
      <formula>"MAYOR"</formula>
    </cfRule>
    <cfRule type="cellIs" dxfId="2109" priority="1787" operator="equal">
      <formula>"LEVE"</formula>
    </cfRule>
    <cfRule type="cellIs" dxfId="2108" priority="1783" operator="equal">
      <formula>"CATASTROFICO"</formula>
    </cfRule>
  </conditionalFormatting>
  <conditionalFormatting sqref="AO27">
    <cfRule type="cellIs" dxfId="2107" priority="777" operator="equal">
      <formula>"LEVE"</formula>
    </cfRule>
    <cfRule type="cellIs" dxfId="2106" priority="776" operator="equal">
      <formula>"MENOR"</formula>
    </cfRule>
    <cfRule type="cellIs" dxfId="2105" priority="775" operator="equal">
      <formula>"MODERADO"</formula>
    </cfRule>
    <cfRule type="cellIs" dxfId="2104" priority="774" operator="equal">
      <formula>"MAYOR"</formula>
    </cfRule>
    <cfRule type="cellIs" dxfId="2103" priority="773" operator="equal">
      <formula>"CATASTROFICO"</formula>
    </cfRule>
  </conditionalFormatting>
  <conditionalFormatting sqref="AO35">
    <cfRule type="cellIs" dxfId="2102" priority="1479" operator="equal">
      <formula>"CATASTROFICO"</formula>
    </cfRule>
    <cfRule type="cellIs" dxfId="2101" priority="1480" operator="equal">
      <formula>"MAYOR"</formula>
    </cfRule>
    <cfRule type="cellIs" dxfId="2100" priority="1481" operator="equal">
      <formula>"MODERADO"</formula>
    </cfRule>
    <cfRule type="cellIs" dxfId="2099" priority="1482" operator="equal">
      <formula>"MENOR"</formula>
    </cfRule>
    <cfRule type="cellIs" dxfId="2098" priority="1483" operator="equal">
      <formula>"LEVE"</formula>
    </cfRule>
  </conditionalFormatting>
  <conditionalFormatting sqref="AO79">
    <cfRule type="cellIs" dxfId="2097" priority="1816" operator="equal">
      <formula>#REF!</formula>
    </cfRule>
  </conditionalFormatting>
  <conditionalFormatting sqref="AQ27">
    <cfRule type="cellIs" dxfId="2096" priority="816" operator="equal">
      <formula>#REF!</formula>
    </cfRule>
    <cfRule type="cellIs" dxfId="2095" priority="818" operator="equal">
      <formula>#REF!</formula>
    </cfRule>
    <cfRule type="cellIs" dxfId="2094" priority="819" operator="equal">
      <formula>#REF!</formula>
    </cfRule>
    <cfRule type="cellIs" dxfId="2093" priority="821" operator="equal">
      <formula>#REF!</formula>
    </cfRule>
    <cfRule type="cellIs" dxfId="2092" priority="815" operator="equal">
      <formula>#REF!</formula>
    </cfRule>
    <cfRule type="cellIs" dxfId="2091" priority="798" operator="equal">
      <formula>#REF!</formula>
    </cfRule>
    <cfRule type="cellIs" dxfId="2090" priority="813" operator="equal">
      <formula>#REF!</formula>
    </cfRule>
    <cfRule type="cellIs" dxfId="2089" priority="814" operator="equal">
      <formula>#REF!</formula>
    </cfRule>
    <cfRule type="cellIs" dxfId="2088" priority="812" operator="equal">
      <formula>#REF!</formula>
    </cfRule>
    <cfRule type="cellIs" dxfId="2087" priority="810" operator="equal">
      <formula>#REF!</formula>
    </cfRule>
    <cfRule type="cellIs" dxfId="2086" priority="809" operator="equal">
      <formula>#REF!</formula>
    </cfRule>
    <cfRule type="cellIs" dxfId="2085" priority="808" operator="equal">
      <formula>#REF!</formula>
    </cfRule>
    <cfRule type="cellIs" dxfId="2084" priority="805" operator="equal">
      <formula>#REF!</formula>
    </cfRule>
    <cfRule type="cellIs" dxfId="2083" priority="804" operator="equal">
      <formula>#REF!</formula>
    </cfRule>
    <cfRule type="cellIs" dxfId="2082" priority="803" operator="equal">
      <formula>#REF!</formula>
    </cfRule>
    <cfRule type="cellIs" dxfId="2081" priority="800" operator="equal">
      <formula>#REF!</formula>
    </cfRule>
    <cfRule type="cellIs" dxfId="2080" priority="797" operator="equal">
      <formula>#REF!</formula>
    </cfRule>
    <cfRule type="cellIs" dxfId="2079" priority="796" operator="equal">
      <formula>#REF!</formula>
    </cfRule>
    <cfRule type="cellIs" dxfId="2078" priority="787" operator="equal">
      <formula>"ALTO"</formula>
    </cfRule>
    <cfRule type="cellIs" dxfId="2077" priority="794" operator="equal">
      <formula>#REF!</formula>
    </cfRule>
    <cfRule type="cellIs" dxfId="2076" priority="791" operator="equal">
      <formula>#REF!</formula>
    </cfRule>
    <cfRule type="cellIs" dxfId="2075" priority="790" operator="equal">
      <formula>#REF!</formula>
    </cfRule>
    <cfRule type="cellIs" dxfId="2074" priority="789" operator="equal">
      <formula>"BAJO"</formula>
    </cfRule>
    <cfRule type="cellIs" dxfId="2073" priority="783" operator="equal">
      <formula>"EXTREMO (RC/F)"</formula>
    </cfRule>
    <cfRule type="cellIs" dxfId="2072" priority="788" operator="equal">
      <formula>"MODERADO"</formula>
    </cfRule>
    <cfRule type="cellIs" dxfId="2071" priority="786" operator="equal">
      <formula>"EXTREMO"</formula>
    </cfRule>
    <cfRule type="cellIs" dxfId="2070" priority="826" operator="equal">
      <formula>#REF!</formula>
    </cfRule>
    <cfRule type="cellIs" dxfId="2069" priority="824" operator="equal">
      <formula>#REF!</formula>
    </cfRule>
    <cfRule type="cellIs" dxfId="2068" priority="785" operator="equal">
      <formula>"MODERADO (RC/F)"</formula>
    </cfRule>
    <cfRule type="cellIs" dxfId="2067" priority="823" operator="equal">
      <formula>#REF!</formula>
    </cfRule>
    <cfRule type="cellIs" dxfId="2066" priority="817" operator="equal">
      <formula>#REF!</formula>
    </cfRule>
    <cfRule type="cellIs" dxfId="2065" priority="822" operator="equal">
      <formula>#REF!</formula>
    </cfRule>
    <cfRule type="cellIs" dxfId="2064" priority="784" operator="equal">
      <formula>"ALTO (RC/F)"</formula>
    </cfRule>
  </conditionalFormatting>
  <conditionalFormatting sqref="AQ35 AQ41 AQ44">
    <cfRule type="cellIs" dxfId="2063" priority="1497" operator="equal">
      <formula>#REF!</formula>
    </cfRule>
    <cfRule type="cellIs" dxfId="2062" priority="1500" operator="equal">
      <formula>#REF!</formula>
    </cfRule>
    <cfRule type="cellIs" dxfId="2061" priority="1502" operator="equal">
      <formula>#REF!</formula>
    </cfRule>
    <cfRule type="cellIs" dxfId="2060" priority="1503" operator="equal">
      <formula>#REF!</formula>
    </cfRule>
    <cfRule type="cellIs" dxfId="2059" priority="1520" operator="equal">
      <formula>#REF!</formula>
    </cfRule>
    <cfRule type="cellIs" dxfId="2058" priority="1504" operator="equal">
      <formula>#REF!</formula>
    </cfRule>
    <cfRule type="cellIs" dxfId="2057" priority="1506" operator="equal">
      <formula>#REF!</formula>
    </cfRule>
    <cfRule type="cellIs" dxfId="2056" priority="1509" operator="equal">
      <formula>#REF!</formula>
    </cfRule>
    <cfRule type="cellIs" dxfId="2055" priority="1510" operator="equal">
      <formula>#REF!</formula>
    </cfRule>
    <cfRule type="cellIs" dxfId="2054" priority="1511" operator="equal">
      <formula>#REF!</formula>
    </cfRule>
    <cfRule type="cellIs" dxfId="2053" priority="1514" operator="equal">
      <formula>#REF!</formula>
    </cfRule>
    <cfRule type="cellIs" dxfId="2052" priority="1515" operator="equal">
      <formula>#REF!</formula>
    </cfRule>
    <cfRule type="cellIs" dxfId="2051" priority="1516" operator="equal">
      <formula>#REF!</formula>
    </cfRule>
    <cfRule type="cellIs" dxfId="2050" priority="1518" operator="equal">
      <formula>#REF!</formula>
    </cfRule>
    <cfRule type="cellIs" dxfId="2049" priority="1519" operator="equal">
      <formula>#REF!</formula>
    </cfRule>
    <cfRule type="cellIs" dxfId="2048" priority="1521" operator="equal">
      <formula>#REF!</formula>
    </cfRule>
    <cfRule type="cellIs" dxfId="2047" priority="1523" operator="equal">
      <formula>#REF!</formula>
    </cfRule>
    <cfRule type="cellIs" dxfId="2046" priority="1524" operator="equal">
      <formula>#REF!</formula>
    </cfRule>
    <cfRule type="cellIs" dxfId="2045" priority="1525" operator="equal">
      <formula>#REF!</formula>
    </cfRule>
    <cfRule type="cellIs" dxfId="2044" priority="1527" operator="equal">
      <formula>#REF!</formula>
    </cfRule>
    <cfRule type="cellIs" dxfId="2043" priority="1528" operator="equal">
      <formula>#REF!</formula>
    </cfRule>
    <cfRule type="cellIs" dxfId="2042" priority="1529" operator="equal">
      <formula>#REF!</formula>
    </cfRule>
    <cfRule type="cellIs" dxfId="2041" priority="1530" operator="equal">
      <formula>#REF!</formula>
    </cfRule>
    <cfRule type="cellIs" dxfId="2040" priority="1532" operator="equal">
      <formula>#REF!</formula>
    </cfRule>
    <cfRule type="cellIs" dxfId="2039" priority="1522" operator="equal">
      <formula>#REF!</formula>
    </cfRule>
    <cfRule type="cellIs" dxfId="2038" priority="1496" operator="equal">
      <formula>#REF!</formula>
    </cfRule>
  </conditionalFormatting>
  <conditionalFormatting sqref="AQ35">
    <cfRule type="cellIs" dxfId="2037" priority="1492" operator="equal">
      <formula>"EXTREMO"</formula>
    </cfRule>
    <cfRule type="cellIs" dxfId="2036" priority="1493" operator="equal">
      <formula>"ALTO"</formula>
    </cfRule>
    <cfRule type="cellIs" dxfId="2035" priority="1495" operator="equal">
      <formula>"BAJO"</formula>
    </cfRule>
    <cfRule type="cellIs" dxfId="2034" priority="1491" operator="equal">
      <formula>"MODERADO (RC/F)"</formula>
    </cfRule>
    <cfRule type="cellIs" dxfId="2033" priority="1489" operator="equal">
      <formula>"EXTREMO (RC/F)"</formula>
    </cfRule>
    <cfRule type="cellIs" dxfId="2032" priority="1490" operator="equal">
      <formula>"ALTO (RC/F)"</formula>
    </cfRule>
    <cfRule type="cellIs" dxfId="2031" priority="1494" operator="equal">
      <formula>"MODERADO"</formula>
    </cfRule>
  </conditionalFormatting>
  <conditionalFormatting sqref="AQ41 AQ44 AQ58 Y66 AQ66 AQ71 Y16 AQ16 Y19 AQ19 AQ21:AQ22 Y32:Y33 AQ32:AQ33 Y35 Y41 Y44 AQ49 Y49:Y50 Y52 AQ52 Y55 AQ55 Y61 AQ61 Y63 AQ63 Y71 Y75 AQ75 Y77 AQ77">
    <cfRule type="cellIs" dxfId="2030" priority="1797" operator="equal">
      <formula>"ALTO"</formula>
    </cfRule>
    <cfRule type="cellIs" dxfId="2029" priority="1793" operator="equal">
      <formula>"EXTREMO (RC/F)"</formula>
    </cfRule>
    <cfRule type="cellIs" dxfId="2028" priority="1794" operator="equal">
      <formula>"ALTO (RC/F)"</formula>
    </cfRule>
    <cfRule type="cellIs" dxfId="2027" priority="1795" operator="equal">
      <formula>"MODERADO (RC/F)"</formula>
    </cfRule>
    <cfRule type="cellIs" dxfId="2026" priority="1796" operator="equal">
      <formula>"EXTREMO"</formula>
    </cfRule>
    <cfRule type="cellIs" dxfId="2025" priority="1798" operator="equal">
      <formula>"MODERADO"</formula>
    </cfRule>
    <cfRule type="cellIs" dxfId="2024" priority="1799" operator="equal">
      <formula>"BAJO"</formula>
    </cfRule>
  </conditionalFormatting>
  <conditionalFormatting sqref="AQ58 Y58:Y59 Y66 AQ66 AQ71">
    <cfRule type="cellIs" dxfId="2023" priority="991" operator="equal">
      <formula>#REF!</formula>
    </cfRule>
    <cfRule type="cellIs" dxfId="2022" priority="990" operator="equal">
      <formula>#REF!</formula>
    </cfRule>
    <cfRule type="cellIs" dxfId="2021" priority="988" operator="equal">
      <formula>#REF!</formula>
    </cfRule>
    <cfRule type="cellIs" dxfId="2020" priority="1009" operator="equal">
      <formula>#REF!</formula>
    </cfRule>
    <cfRule type="cellIs" dxfId="2019" priority="1011" operator="equal">
      <formula>#REF!</formula>
    </cfRule>
    <cfRule type="cellIs" dxfId="2018" priority="1003" operator="equal">
      <formula>#REF!</formula>
    </cfRule>
    <cfRule type="cellIs" dxfId="2017" priority="1013" operator="equal">
      <formula>#REF!</formula>
    </cfRule>
    <cfRule type="cellIs" dxfId="2016" priority="1015" operator="equal">
      <formula>#REF!</formula>
    </cfRule>
    <cfRule type="cellIs" dxfId="2015" priority="1016" operator="equal">
      <formula>#REF!</formula>
    </cfRule>
    <cfRule type="cellIs" dxfId="2014" priority="1017" operator="equal">
      <formula>#REF!</formula>
    </cfRule>
    <cfRule type="cellIs" dxfId="2013" priority="1018" operator="equal">
      <formula>#REF!</formula>
    </cfRule>
    <cfRule type="cellIs" dxfId="2012" priority="1020" operator="equal">
      <formula>#REF!</formula>
    </cfRule>
    <cfRule type="cellIs" dxfId="2011" priority="1002" operator="equal">
      <formula>#REF!</formula>
    </cfRule>
    <cfRule type="cellIs" dxfId="2010" priority="1010" operator="equal">
      <formula>#REF!</formula>
    </cfRule>
    <cfRule type="cellIs" dxfId="2009" priority="999" operator="equal">
      <formula>#REF!</formula>
    </cfRule>
    <cfRule type="cellIs" dxfId="2008" priority="998" operator="equal">
      <formula>#REF!</formula>
    </cfRule>
    <cfRule type="cellIs" dxfId="2007" priority="997" operator="equal">
      <formula>#REF!</formula>
    </cfRule>
    <cfRule type="cellIs" dxfId="2006" priority="994" operator="equal">
      <formula>#REF!</formula>
    </cfRule>
    <cfRule type="cellIs" dxfId="2005" priority="992" operator="equal">
      <formula>#REF!</formula>
    </cfRule>
    <cfRule type="cellIs" dxfId="2004" priority="1008" operator="equal">
      <formula>#REF!</formula>
    </cfRule>
    <cfRule type="cellIs" dxfId="2003" priority="1007" operator="equal">
      <formula>#REF!</formula>
    </cfRule>
    <cfRule type="cellIs" dxfId="2002" priority="1006" operator="equal">
      <formula>#REF!</formula>
    </cfRule>
    <cfRule type="cellIs" dxfId="2001" priority="1004" operator="equal">
      <formula>#REF!</formula>
    </cfRule>
    <cfRule type="cellIs" dxfId="2000" priority="1012" operator="equal">
      <formula>#REF!</formula>
    </cfRule>
  </conditionalFormatting>
  <dataValidations count="3">
    <dataValidation type="list" allowBlank="1" showInputMessage="1" showErrorMessage="1" sqref="AC79" xr:uid="{00000000-0002-0000-0000-000000000000}">
      <formula1>$S$5:$S$7</formula1>
    </dataValidation>
    <dataValidation type="list" allowBlank="1" showInputMessage="1" showErrorMessage="1" sqref="AD79" xr:uid="{00000000-0002-0000-0000-000001000000}">
      <formula1>$V$5:$V$8</formula1>
    </dataValidation>
    <dataValidation type="list" allowBlank="1" showInputMessage="1" showErrorMessage="1" sqref="G16:G17 G19 N16 G52:G53 N52:N53 G49:G50 G21:G22 N18:N22 N32:N33 N27 G27:G33 N77 N35 G35 N41 G41 G44:G45 N55:N56 G55:G56 N58:N59 G58:G59 N61 G61 N63 G63 G66 N66 G71:G72 N75 G75 G77 N44:N45 N49:N50 N71:N72" xr:uid="{00000000-0002-0000-0000-000002000000}"/>
  </dataValidations>
  <hyperlinks>
    <hyperlink ref="AY21" r:id="rId1" display="https://mincitco-my.sharepoint.com/:f:/g/personal/mrchacon_mincit_gov_co/EjoqtPPzSzJGinbE9U0Psu8B6xLPAFPiGaTQU7d_160QRg?e=IUEzfW" xr:uid="{B59CCD45-0157-488D-8EF7-A57D4B4AF540}"/>
    <hyperlink ref="AY22" r:id="rId2" display="https://mincitco-my.sharepoint.com/:f:/g/personal/mrchacon_mincit_gov_co/Ejb0U2cRL5dFiw-otrwc5zMBKG3NbEDZgmhdvZMd8Al9IQ?e=YU8aoS" xr:uid="{8ADB8023-252C-4E3F-860D-2B3103F87CD7}"/>
    <hyperlink ref="AY23" r:id="rId3" display="https://mincitco-my.sharepoint.com/:f:/g/personal/mrchacon_mincit_gov_co/EjoqtPPzSzJGinbE9U0Psu8B6xLPAFPiGaTQU7d_160QRg?e=IUEzfW" xr:uid="{F67A6472-7344-4853-93D8-E58C940AA241}"/>
    <hyperlink ref="AY24" r:id="rId4" display="https://mincitco-my.sharepoint.com/:f:/g/personal/mrchacon_mincit_gov_co/EjoqtPPzSzJGinbE9U0Psu8B6xLPAFPiGaTQU7d_160QRg?e=IUEzfW" xr:uid="{EE92EEEA-FFA0-4D71-9A88-C38BAF83FA13}"/>
    <hyperlink ref="AY25" r:id="rId5" display="https://mincitco-my.sharepoint.com/:f:/g/personal/mrchacon_mincit_gov_co/Ejb0U2cRL5dFiw-otrwc5zMBKG3NbEDZgmhdvZMd8Al9IQ?e=YU8aoS" xr:uid="{FC579802-7268-40A6-9DB2-27D461FA3EC7}"/>
    <hyperlink ref="AY27" r:id="rId6" display="https://mincitco-my.sharepoint.com/:f:/g/personal/mrchacon_mincit_gov_co/Ejb0U2cRL5dFiw-otrwc5zMBKG3NbEDZgmhdvZMd8Al9IQ?e=YU8aoS" xr:uid="{6DF49FA9-F81E-44B6-ADCF-B59F616A7664}"/>
    <hyperlink ref="AY30" r:id="rId7" display="https://mincitco-my.sharepoint.com/:f:/g/personal/mrchacon_mincit_gov_co/Ejb0U2cRL5dFiw-otrwc5zMBKG3NbEDZgmhdvZMd8Al9IQ?e=YU8aoS" xr:uid="{B6ADA87D-7874-4A47-958D-FEE8459E4D15}"/>
    <hyperlink ref="AY44" r:id="rId8" display="https://mincitco-my.sharepoint.com/:f:/g/personal/mrchacon_mincit_gov_co/Ejb0U2cRL5dFiw-otrwc5zMBKG3NbEDZgmhdvZMd8Al9IQ?e=YU8aoS" xr:uid="{593BD3B6-12C2-4954-BFF3-7B0666DBD198}"/>
    <hyperlink ref="AY68" r:id="rId9" display="https://mincitco-my.sharepoint.com/:f:/g/personal/mrchacon_mincit_gov_co/Ejb0U2cRL5dFiw-otrwc5zMBKG3NbEDZgmhdvZMd8Al9IQ?e=YU8aoS" xr:uid="{C32A7617-E731-493F-A893-CDE563D2349C}"/>
    <hyperlink ref="AY29" r:id="rId10" display="https://mincitco-my.sharepoint.com/:f:/g/personal/mrchacon_mincit_gov_co/EjoqtPPzSzJGinbE9U0Psu8B6xLPAFPiGaTQU7d_160QRg?e=IUEzfW" xr:uid="{8242956B-6A29-4C62-B9C4-DC3713698AD6}"/>
    <hyperlink ref="AY41" r:id="rId11" display="https://mincitco-my.sharepoint.com/:f:/g/personal/mrchacon_mincit_gov_co/Ejb0U2cRL5dFiw-otrwc5zMBKG3NbEDZgmhdvZMd8Al9IQ?e=YU8aoS" xr:uid="{1689B520-2A6C-4BCD-917C-37AA98F3D688}"/>
    <hyperlink ref="AY40" r:id="rId12" display="https://mincitco-my.sharepoint.com/:f:/g/personal/mrchacon_mincit_gov_co/EjoqtPPzSzJGinbE9U0Psu8B6xLPAFPiGaTQU7d_160QRg?e=IUEzfW" xr:uid="{F1F22717-7E21-4203-AB85-2F4FD809498E}"/>
    <hyperlink ref="AY42" r:id="rId13" display="https://mincitco-my.sharepoint.com/:f:/g/personal/mrchacon_mincit_gov_co/EjoqtPPzSzJGinbE9U0Psu8B6xLPAFPiGaTQU7d_160QRg?e=IUEzfW" xr:uid="{D96ADC62-5AAA-4275-A009-187D3BDD39C2}"/>
    <hyperlink ref="AY47" r:id="rId14" display="https://mincitco-my.sharepoint.com/:f:/g/personal/mrchacon_mincit_gov_co/EjoqtPPzSzJGinbE9U0Psu8B6xLPAFPiGaTQU7d_160QRg?e=IUEzfW" xr:uid="{C2E07521-F28A-4590-B6C8-5E1F11698360}"/>
    <hyperlink ref="AY51" r:id="rId15" display="https://mincitco-my.sharepoint.com/:f:/g/personal/mrchacon_mincit_gov_co/EjoqtPPzSzJGinbE9U0Psu8B6xLPAFPiGaTQU7d_160QRg?e=IUEzfW" xr:uid="{E674A843-8D18-4F29-A960-082D17B90B8F}"/>
    <hyperlink ref="AY54" r:id="rId16" display="https://mincitco-my.sharepoint.com/:f:/g/personal/mrchacon_mincit_gov_co/EjoqtPPzSzJGinbE9U0Psu8B6xLPAFPiGaTQU7d_160QRg?e=IUEzfW" xr:uid="{2753BC77-C2A0-45C2-91F5-5F8500ADCA7C}"/>
    <hyperlink ref="AY57" r:id="rId17" display="https://mincitco-my.sharepoint.com/:f:/g/personal/mrchacon_mincit_gov_co/EjoqtPPzSzJGinbE9U0Psu8B6xLPAFPiGaTQU7d_160QRg?e=IUEzfW" xr:uid="{9A8EC714-5399-4DFB-9A86-00E401C67D07}"/>
    <hyperlink ref="AY60" r:id="rId18" display="https://mincitco-my.sharepoint.com/:f:/g/personal/mrchacon_mincit_gov_co/EjoqtPPzSzJGinbE9U0Psu8B6xLPAFPiGaTQU7d_160QRg?e=IUEzfW" xr:uid="{58537C8D-D6A8-4F5A-82E8-2804A19032FE}"/>
    <hyperlink ref="AY70" r:id="rId19" display="https://mincitco-my.sharepoint.com/:f:/g/personal/mrchacon_mincit_gov_co/EjoqtPPzSzJGinbE9U0Psu8B6xLPAFPiGaTQU7d_160QRg?e=IUEzfW" xr:uid="{B8CD0519-E094-426E-A4BF-7F85EBFD7F7F}"/>
    <hyperlink ref="AY73" r:id="rId20" display="https://mincitco-my.sharepoint.com/:f:/g/personal/mrchacon_mincit_gov_co/EjoqtPPzSzJGinbE9U0Psu8B6xLPAFPiGaTQU7d_160QRg?e=IUEzfW" xr:uid="{F4AFE4C4-3686-44B4-A50B-636875B8F10B}"/>
    <hyperlink ref="AY26" r:id="rId21" display="https://mincitco-my.sharepoint.com/:f:/g/personal/mrchacon_mincit_gov_co/Ejb0U2cRL5dFiw-otrwc5zMBKG3NbEDZgmhdvZMd8Al9IQ?e=YU8aoS" xr:uid="{85B6D001-5D0C-44AD-8E3A-BE628BED861C}"/>
    <hyperlink ref="AY31" r:id="rId22" display="https://mincitco-my.sharepoint.com/:f:/g/personal/mrchacon_mincit_gov_co/Ejb0U2cRL5dFiw-otrwc5zMBKG3NbEDZgmhdvZMd8Al9IQ?e=YU8aoS" xr:uid="{5F8E8AC3-1F58-4CA2-9BB1-FC70DFDFBC36}"/>
    <hyperlink ref="AY48" r:id="rId23" display="https://mincitco-my.sharepoint.com/:f:/g/personal/mrchacon_mincit_gov_co/Ejb0U2cRL5dFiw-otrwc5zMBKG3NbEDZgmhdvZMd8Al9IQ?e=YU8aoS" xr:uid="{639AA82F-CEB5-4823-98B1-CA1AE04E567E}"/>
    <hyperlink ref="AY74" r:id="rId24" display="https://mincitco-my.sharepoint.com/:f:/g/personal/mrchacon_mincit_gov_co/Ejb0U2cRL5dFiw-otrwc5zMBKG3NbEDZgmhdvZMd8Al9IQ?e=YU8aoS" xr:uid="{A09EBBAC-3DED-4BB5-BC9B-B0DBE0117B5A}"/>
    <hyperlink ref="AY28" r:id="rId25" display="https://mincitco-my.sharepoint.com/:f:/g/personal/mrchacon_mincit_gov_co/EjoqtPPzSzJGinbE9U0Psu8B6xLPAFPiGaTQU7d_160QRg?e=IUEzfW" xr:uid="{002E91EC-1345-4F27-BC79-DB0822C53608}"/>
    <hyperlink ref="AY33" r:id="rId26" display="https://mincitco-my.sharepoint.com/:f:/g/personal/mrchacon_mincit_gov_co/EoUB7LdDOL1AvRivi9tTWhIBTJzUrM_ViLd6E0LnN0r2Ug?e=nIHAh4" xr:uid="{DE719D2A-B93B-4AB7-A084-DF1B50020EAA}"/>
    <hyperlink ref="AY45" r:id="rId27" display="https://mincitco-my.sharepoint.com/:f:/g/personal/mrchacon_mincit_gov_co/EjoqtPPzSzJGinbE9U0Psu8B6xLPAFPiGaTQU7d_160QRg?e=IUEzfW" xr:uid="{52CA66D3-9D44-4D97-BEF5-8F76A2BD3D8D}"/>
    <hyperlink ref="AY46" r:id="rId28" display="https://mincitco-my.sharepoint.com/:f:/g/personal/mrchacon_mincit_gov_co/EjoqtPPzSzJGinbE9U0Psu8B6xLPAFPiGaTQU7d_160QRg?e=IUEzfW" xr:uid="{2097AA96-0D01-4147-BED4-AF0569DC41BB}"/>
    <hyperlink ref="AY19" r:id="rId29" xr:uid="{65747AB2-BC09-462B-AAEF-B86B7038127F}"/>
    <hyperlink ref="AY20" r:id="rId30" display="https://mincitco-my.sharepoint.com/:f:/g/personal/mrchacon_mincit_gov_co/EjoqtPPzSzJGinbE9U0Psu8B6xLPAFPiGaTQU7d_160QRg?e=IUEzfW" xr:uid="{C23C4EB6-39A8-48A1-AE4F-D14FD47AECAE}"/>
    <hyperlink ref="AY63" r:id="rId31" xr:uid="{F761F5E6-FF17-402F-97E6-6AEDD0A570E4}"/>
    <hyperlink ref="AY38" r:id="rId32" display="https://mincitco-my.sharepoint.com/:f:/g/personal/mrchacon_mincit_gov_co/EjoqtPPzSzJGinbE9U0Psu8B6xLPAFPiGaTQU7d_160QRg?e=IUEzfW" xr:uid="{53971DF2-42FB-49FA-9DEF-06FD7E5BE5F1}"/>
    <hyperlink ref="AY69" r:id="rId33" display="https://mincitco-my.sharepoint.com/:f:/g/personal/mrchacon_mincit_gov_co/EjoqtPPzSzJGinbE9U0Psu8B6xLPAFPiGaTQU7d_160QRg?e=IUEzfW" xr:uid="{1656E919-1E60-4E62-91EB-83590F35ED04}"/>
    <hyperlink ref="AY71" r:id="rId34" display="https://mincitco-my.sharepoint.com/:f:/g/personal/mrchacon_mincit_gov_co/EjoqtPPzSzJGinbE9U0Psu8B6xLPAFPiGaTQU7d_160QRg?e=IUEzfW" xr:uid="{B220D49B-FFE0-4B25-BA72-3F48955C7C61}"/>
    <hyperlink ref="AY75" r:id="rId35" display="https://mincitco-my.sharepoint.com/:f:/g/personal/mrchacon_mincit_gov_co/EjoqtPPzSzJGinbE9U0Psu8B6xLPAFPiGaTQU7d_160QRg?e=IUEzfW" xr:uid="{52E6091E-7DE9-4E7F-9CC0-EAE46DD26EEA}"/>
    <hyperlink ref="AY64" r:id="rId36" display="https://mincitco-my.sharepoint.com/:f:/g/personal/mrchacon_mincit_gov_co/EjoqtPPzSzJGinbE9U0Psu8B6xLPAFPiGaTQU7d_160QRg?e=IUEzfW" xr:uid="{4042180D-3E14-476C-A7FA-4FFB3EE4615B}"/>
    <hyperlink ref="AY43" r:id="rId37" display="https://mincitco-my.sharepoint.com/:f:/g/personal/mrchacon_mincit_gov_co/EjoqtPPzSzJGinbE9U0Psu8B6xLPAFPiGaTQU7d_160QRg?e=IUEzfW" xr:uid="{859F6ADD-2A02-4913-81F7-9AFD04364FBC}"/>
    <hyperlink ref="AY37" r:id="rId38" display="https://mincitco-my.sharepoint.com/:f:/g/personal/mrchacon_mincit_gov_co/EjoqtPPzSzJGinbE9U0Psu8B6xLPAFPiGaTQU7d_160QRg?e=IUEzfW" xr:uid="{83C2B319-33A1-45A9-BAD1-FA3956D163F6}"/>
  </hyperlinks>
  <printOptions horizontalCentered="1" verticalCentered="1"/>
  <pageMargins left="0.31496062992125984" right="0.31496062992125984" top="0.59055118110236227" bottom="0.74803149606299213" header="0.19685039370078741" footer="0.31496062992125984"/>
  <pageSetup scale="20" orientation="portrait" r:id="rId39"/>
  <legacyDrawing r:id="rId40"/>
  <legacyDrawingHF r:id="rId4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3000000}">
          <x14:formula1>
            <xm:f>'Datos Validacion'!$E$5:$E$13</xm:f>
          </x14:formula1>
          <xm:sqref>AO79 V63 V61 V16 V19 V21:V22 V27 V32:V33 V35 V41 V44 V49 V52 V55 V58 V66 V71 V75 V77 V79</xm:sqref>
        </x14:dataValidation>
        <x14:dataValidation type="list" allowBlank="1" showInputMessage="1" showErrorMessage="1" xr:uid="{00000000-0002-0000-0000-000004000000}">
          <x14:formula1>
            <xm:f>'Datos Validacion'!$C$5:$C$10</xm:f>
          </x14:formula1>
          <xm:sqref>AM79 T63 T61 T16 T19 T21:T22 T27 T32:T33 T35 T41 T44 T49 T52 T55 T58 T66 T71 T75 T77 T79</xm:sqref>
        </x14:dataValidation>
        <x14:dataValidation type="list" allowBlank="1" showInputMessage="1" showErrorMessage="1" xr:uid="{00000000-0002-0000-0000-000005000000}">
          <x14:formula1>
            <xm:f>'Datos Validacion'!$B$5:$B$13</xm:f>
          </x14:formula1>
          <xm:sqref>R16 R19 R66 R21:R22 R49:R50 R52:R53 R44:R45 R27 R32:R33 R35 R41 R55:R56 R58:R59 R61 R63 R71:R72 R75 R77 R79</xm:sqref>
        </x14:dataValidation>
        <x14:dataValidation type="list" allowBlank="1" showInputMessage="1" showErrorMessage="1" xr:uid="{00000000-0002-0000-0000-000006000000}">
          <x14:formula1>
            <xm:f>'Datos Validacion'!$G$5:$G$12</xm:f>
          </x14:formula1>
          <xm:sqref>Y16 AQ16 AQ19 Y41 Y61 Y63 AQ21:AQ22 AQ27 Y32:Y33 AQ32:AQ33 AQ35 Y49:Y50 AQ49 Y58:Y59 Y19 Y21:Y22 Y27 Y35 AQ41 Y44 AQ44 Y52 Y55 AQ55 AQ52 AQ58 AQ61 AQ63 Y66 AQ66 Y71 AQ71 Y75 AQ75 Y77 AQ77 Y79</xm:sqref>
        </x14:dataValidation>
        <x14:dataValidation type="list" allowBlank="1" showInputMessage="1" showErrorMessage="1" xr:uid="{00000000-0002-0000-0000-000007000000}">
          <x14:formula1>
            <xm:f>'Datos Validacion'!$I$5:$I$7</xm:f>
          </x14:formula1>
          <xm:sqref>AA16 AA18:AA79</xm:sqref>
        </x14:dataValidation>
        <x14:dataValidation type="list" allowBlank="1" showInputMessage="1" showErrorMessage="1" xr:uid="{00000000-0002-0000-0000-000008000000}">
          <x14:formula1>
            <xm:f>'Datos Validacion'!$K$5:$K$8</xm:f>
          </x14:formula1>
          <xm:sqref>AD16 AD18:AD78</xm:sqref>
        </x14:dataValidation>
        <x14:dataValidation type="list" allowBlank="1" showInputMessage="1" showErrorMessage="1" xr:uid="{00000000-0002-0000-0000-000009000000}">
          <x14:formula1>
            <xm:f>'Datos Validacion'!$M$5:$M$7</xm:f>
          </x14:formula1>
          <xm:sqref>AF16 AF18:AF79</xm:sqref>
        </x14:dataValidation>
        <x14:dataValidation type="list" allowBlank="1" showInputMessage="1" showErrorMessage="1" xr:uid="{00000000-0002-0000-0000-00000A000000}">
          <x14:formula1>
            <xm:f>'Datos Validacion'!$J$5:$J$7</xm:f>
          </x14:formula1>
          <xm:sqref>AC16 AC18:AC78</xm:sqref>
        </x14:dataValidation>
        <x14:dataValidation type="list" allowBlank="1" showInputMessage="1" showErrorMessage="1" xr:uid="{00000000-0002-0000-0000-00000B000000}">
          <x14:formula1>
            <xm:f>'Datos Validacion'!$O$5:$O$7</xm:f>
          </x14:formula1>
          <xm:sqref>AH16 AH18:AH79</xm:sqref>
        </x14:dataValidation>
        <x14:dataValidation type="list" allowBlank="1" showInputMessage="1" showErrorMessage="1" xr:uid="{00000000-0002-0000-0000-00000C000000}">
          <x14:formula1>
            <xm:f>'Datos Validacion'!$R$5:$R$9</xm:f>
          </x14:formula1>
          <xm:sqref>AR16 AR49:AR50 AR21:AR22 AR27 AR19 AR44:AR45 AR35 AR41 AR32:AR33 AR52 AR55 AR58 AR61 AR63 AR66 AR71 AR75 AR77 AR79</xm:sqref>
        </x14:dataValidation>
        <x14:dataValidation type="list" allowBlank="1" showInputMessage="1" showErrorMessage="1" xr:uid="{00000000-0002-0000-0000-00000D000000}">
          <x14:formula1>
            <xm:f>'Anexo A '!$D$6:$D$154</xm:f>
          </x14:formula1>
          <xm:sqref>AT16 AT18:AT78</xm:sqref>
        </x14:dataValidation>
        <x14:dataValidation type="list" allowBlank="1" showInputMessage="1" showErrorMessage="1" xr:uid="{00000000-0002-0000-0000-00000E000000}">
          <x14:formula1>
            <xm:f>'Datos Validacion'!$P$5:$P$7</xm:f>
          </x14:formula1>
          <xm:sqref>AJ16:AJ78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workbookViewId="0">
      <selection activeCell="H25" sqref="H25"/>
    </sheetView>
  </sheetViews>
  <sheetFormatPr baseColWidth="10" defaultColWidth="11.42578125" defaultRowHeight="1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c r="B1" s="1313" t="s">
        <v>697</v>
      </c>
      <c r="C1" s="1313"/>
      <c r="D1" s="1313"/>
      <c r="E1" s="1313"/>
    </row>
    <row r="2" spans="2:5" ht="15.75" thickBot="1"/>
    <row r="3" spans="2:5" ht="26.25" thickBot="1">
      <c r="B3" s="108" t="s">
        <v>698</v>
      </c>
      <c r="C3" s="109" t="s">
        <v>699</v>
      </c>
      <c r="D3" s="110" t="s">
        <v>700</v>
      </c>
      <c r="E3" s="109" t="s">
        <v>701</v>
      </c>
    </row>
    <row r="4" spans="2:5" ht="15.75" thickBot="1">
      <c r="B4" s="1324" t="s">
        <v>702</v>
      </c>
      <c r="C4" s="111" t="s">
        <v>89</v>
      </c>
      <c r="D4" s="1326" t="s">
        <v>703</v>
      </c>
      <c r="E4" s="112" t="s">
        <v>704</v>
      </c>
    </row>
    <row r="5" spans="2:5" ht="15.75" thickBot="1">
      <c r="B5" s="1325"/>
      <c r="C5" s="111" t="s">
        <v>519</v>
      </c>
      <c r="D5" s="1327"/>
      <c r="E5" s="112" t="s">
        <v>704</v>
      </c>
    </row>
    <row r="6" spans="2:5" ht="15.75" thickBot="1">
      <c r="B6" s="1324" t="s">
        <v>705</v>
      </c>
      <c r="C6" s="80" t="s">
        <v>91</v>
      </c>
      <c r="D6" s="52" t="s">
        <v>706</v>
      </c>
      <c r="E6" s="111" t="s">
        <v>704</v>
      </c>
    </row>
    <row r="7" spans="2:5" ht="15.75" thickBot="1">
      <c r="B7" s="1325"/>
      <c r="C7" s="80" t="s">
        <v>520</v>
      </c>
      <c r="D7" s="52" t="s">
        <v>707</v>
      </c>
      <c r="E7" s="80" t="s">
        <v>704</v>
      </c>
    </row>
    <row r="8" spans="2:5" ht="15.75" thickBot="1">
      <c r="B8" s="1324" t="s">
        <v>708</v>
      </c>
      <c r="C8" s="112" t="s">
        <v>92</v>
      </c>
      <c r="D8" s="52" t="s">
        <v>709</v>
      </c>
      <c r="E8" s="113">
        <v>0.25</v>
      </c>
    </row>
    <row r="9" spans="2:5" ht="26.25" thickBot="1">
      <c r="B9" s="1328"/>
      <c r="C9" s="112" t="s">
        <v>521</v>
      </c>
      <c r="D9" s="52" t="s">
        <v>710</v>
      </c>
      <c r="E9" s="113">
        <v>0.15</v>
      </c>
    </row>
    <row r="10" spans="2:5" ht="26.25" thickBot="1">
      <c r="B10" s="1325"/>
      <c r="C10" s="112" t="s">
        <v>208</v>
      </c>
      <c r="D10" s="52" t="s">
        <v>711</v>
      </c>
      <c r="E10" s="113">
        <v>0.1</v>
      </c>
    </row>
    <row r="11" spans="2:5" ht="39" thickBot="1">
      <c r="B11" s="1314" t="s">
        <v>712</v>
      </c>
      <c r="C11" s="112" t="s">
        <v>188</v>
      </c>
      <c r="D11" s="52" t="s">
        <v>713</v>
      </c>
      <c r="E11" s="114">
        <v>0.25</v>
      </c>
    </row>
    <row r="12" spans="2:5" ht="15.75" thickBot="1">
      <c r="B12" s="1315"/>
      <c r="C12" s="112" t="s">
        <v>93</v>
      </c>
      <c r="D12" s="52" t="s">
        <v>714</v>
      </c>
      <c r="E12" s="114">
        <v>0.15</v>
      </c>
    </row>
    <row r="13" spans="2:5" ht="26.25" thickBot="1">
      <c r="B13" s="1314" t="s">
        <v>715</v>
      </c>
      <c r="C13" s="112" t="s">
        <v>94</v>
      </c>
      <c r="D13" s="52" t="s">
        <v>716</v>
      </c>
      <c r="E13" s="112" t="s">
        <v>704</v>
      </c>
    </row>
    <row r="14" spans="2:5" ht="26.25" thickBot="1">
      <c r="B14" s="1315"/>
      <c r="C14" s="112" t="s">
        <v>522</v>
      </c>
      <c r="D14" s="52" t="s">
        <v>717</v>
      </c>
      <c r="E14" s="112" t="s">
        <v>704</v>
      </c>
    </row>
    <row r="15" spans="2:5" ht="15.75" thickBot="1">
      <c r="B15" s="1316" t="s">
        <v>718</v>
      </c>
      <c r="C15" s="112" t="s">
        <v>719</v>
      </c>
      <c r="D15" s="52" t="s">
        <v>720</v>
      </c>
      <c r="E15" s="112" t="s">
        <v>704</v>
      </c>
    </row>
    <row r="16" spans="2:5" ht="15.75" thickBot="1">
      <c r="B16" s="1317"/>
      <c r="C16" s="112" t="s">
        <v>721</v>
      </c>
      <c r="D16" s="52" t="s">
        <v>722</v>
      </c>
      <c r="E16" s="112" t="s">
        <v>704</v>
      </c>
    </row>
    <row r="17" spans="2:5">
      <c r="B17" s="1318"/>
      <c r="C17" s="1319"/>
      <c r="D17" s="1319"/>
      <c r="E17" s="1320"/>
    </row>
    <row r="18" spans="2:5">
      <c r="B18" s="1321" t="s">
        <v>723</v>
      </c>
      <c r="C18" s="1322"/>
      <c r="D18" s="1322"/>
      <c r="E18" s="1323"/>
    </row>
    <row r="19" spans="2:5">
      <c r="B19" s="1321"/>
      <c r="C19" s="1322"/>
      <c r="D19" s="1322"/>
      <c r="E19" s="1323"/>
    </row>
    <row r="20" spans="2:5" ht="15.75" thickBot="1">
      <c r="B20" s="1310" t="s">
        <v>724</v>
      </c>
      <c r="C20" s="1311"/>
      <c r="D20" s="1311"/>
      <c r="E20" s="1312"/>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workbookViewId="0">
      <selection sqref="A1:XFD1048576"/>
    </sheetView>
  </sheetViews>
  <sheetFormatPr baseColWidth="10" defaultColWidth="11.42578125" defaultRowHeight="1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c r="B2" s="1334" t="s">
        <v>480</v>
      </c>
      <c r="C2" s="1334"/>
    </row>
    <row r="3" spans="1:13">
      <c r="B3" s="15" t="s">
        <v>481</v>
      </c>
      <c r="C3" s="16"/>
    </row>
    <row r="4" spans="1:13">
      <c r="B4" s="15" t="s">
        <v>482</v>
      </c>
      <c r="C4" s="17"/>
    </row>
    <row r="5" spans="1:13">
      <c r="B5" s="15" t="s">
        <v>483</v>
      </c>
      <c r="C5" s="18"/>
    </row>
    <row r="6" spans="1:13">
      <c r="B6" s="15" t="s">
        <v>484</v>
      </c>
      <c r="C6" s="19"/>
    </row>
    <row r="8" spans="1:13" ht="15.75">
      <c r="A8" s="1249" t="s">
        <v>485</v>
      </c>
      <c r="B8" s="1249"/>
      <c r="C8" s="1249"/>
      <c r="D8" s="1249"/>
      <c r="E8" s="1249"/>
      <c r="F8" s="1249"/>
    </row>
    <row r="9" spans="1:13" ht="15.75" thickBot="1"/>
    <row r="10" spans="1:13" ht="16.5" thickTop="1" thickBot="1">
      <c r="A10" s="1241" t="s">
        <v>29</v>
      </c>
      <c r="B10" s="1242"/>
      <c r="C10" s="1243" t="s">
        <v>725</v>
      </c>
      <c r="D10" s="1244"/>
      <c r="E10" s="1244"/>
      <c r="F10" s="1244"/>
      <c r="G10" s="1245"/>
      <c r="I10" s="1226" t="s">
        <v>29</v>
      </c>
      <c r="J10" s="1227"/>
      <c r="K10" s="1228" t="s">
        <v>487</v>
      </c>
      <c r="L10" s="1229"/>
      <c r="M10" s="1230"/>
    </row>
    <row r="11" spans="1:13" ht="30.75" thickBot="1">
      <c r="A11" s="20" t="s">
        <v>488</v>
      </c>
      <c r="B11" s="21" t="s">
        <v>489</v>
      </c>
      <c r="C11" s="1246"/>
      <c r="D11" s="1247"/>
      <c r="E11" s="1247"/>
      <c r="F11" s="1247"/>
      <c r="G11" s="1248"/>
      <c r="I11" s="22" t="s">
        <v>488</v>
      </c>
      <c r="J11" s="23" t="s">
        <v>490</v>
      </c>
      <c r="K11" s="1329"/>
      <c r="L11" s="1330"/>
      <c r="M11" s="1331"/>
    </row>
    <row r="12" spans="1:13" ht="39.950000000000003" customHeight="1" thickBot="1">
      <c r="A12" s="34" t="s">
        <v>491</v>
      </c>
      <c r="B12" s="33">
        <v>1</v>
      </c>
      <c r="C12" s="37"/>
      <c r="D12" s="38"/>
      <c r="E12" s="38"/>
      <c r="F12" s="38"/>
      <c r="G12" s="39"/>
      <c r="I12" s="34" t="s">
        <v>491</v>
      </c>
      <c r="J12" s="33">
        <v>1</v>
      </c>
      <c r="K12" s="37"/>
      <c r="L12" s="38"/>
      <c r="M12" s="39"/>
    </row>
    <row r="13" spans="1:13" ht="39.950000000000003" customHeight="1" thickBot="1">
      <c r="A13" s="34" t="s">
        <v>492</v>
      </c>
      <c r="B13" s="33">
        <v>0.8</v>
      </c>
      <c r="C13" s="40"/>
      <c r="D13" s="41"/>
      <c r="E13" s="42"/>
      <c r="F13" s="42"/>
      <c r="G13" s="43"/>
      <c r="I13" s="34" t="s">
        <v>492</v>
      </c>
      <c r="J13" s="33">
        <v>0.8</v>
      </c>
      <c r="K13" s="50"/>
      <c r="L13" s="42"/>
      <c r="M13" s="43"/>
    </row>
    <row r="14" spans="1:13" ht="39.950000000000003" customHeight="1" thickBot="1">
      <c r="A14" s="34" t="s">
        <v>493</v>
      </c>
      <c r="B14" s="33">
        <v>0.6</v>
      </c>
      <c r="C14" s="40"/>
      <c r="D14" s="41"/>
      <c r="E14" s="41"/>
      <c r="F14" s="42"/>
      <c r="G14" s="43"/>
      <c r="I14" s="34" t="s">
        <v>493</v>
      </c>
      <c r="J14" s="33">
        <v>0.6</v>
      </c>
      <c r="K14" s="40"/>
      <c r="L14" s="42"/>
      <c r="M14" s="43"/>
    </row>
    <row r="15" spans="1:13" ht="39.950000000000003" customHeight="1" thickBot="1">
      <c r="A15" s="34" t="s">
        <v>494</v>
      </c>
      <c r="B15" s="33">
        <v>0.4</v>
      </c>
      <c r="C15" s="44"/>
      <c r="D15" s="41"/>
      <c r="E15" s="41"/>
      <c r="F15" s="42"/>
      <c r="G15" s="43"/>
      <c r="I15" s="34" t="s">
        <v>494</v>
      </c>
      <c r="J15" s="33">
        <v>0.4</v>
      </c>
      <c r="K15" s="40"/>
      <c r="L15" s="42"/>
      <c r="M15" s="43"/>
    </row>
    <row r="16" spans="1:13" ht="39.950000000000003" customHeight="1" thickBot="1">
      <c r="A16" s="34" t="s">
        <v>495</v>
      </c>
      <c r="B16" s="33">
        <v>0.2</v>
      </c>
      <c r="C16" s="45"/>
      <c r="D16" s="46"/>
      <c r="E16" s="47"/>
      <c r="F16" s="48"/>
      <c r="G16" s="49"/>
      <c r="I16" s="34" t="s">
        <v>495</v>
      </c>
      <c r="J16" s="33">
        <v>0.2</v>
      </c>
      <c r="K16" s="51"/>
      <c r="L16" s="48"/>
      <c r="M16" s="49"/>
    </row>
    <row r="17" spans="1:13" ht="31.5" thickTop="1" thickBot="1">
      <c r="A17" s="1224" t="s">
        <v>31</v>
      </c>
      <c r="B17" s="21" t="s">
        <v>488</v>
      </c>
      <c r="C17" s="21" t="s">
        <v>496</v>
      </c>
      <c r="D17" s="21" t="s">
        <v>497</v>
      </c>
      <c r="E17" s="21" t="s">
        <v>483</v>
      </c>
      <c r="F17" s="21" t="s">
        <v>498</v>
      </c>
      <c r="G17" s="21" t="s">
        <v>499</v>
      </c>
      <c r="I17" s="1234" t="s">
        <v>31</v>
      </c>
      <c r="J17" s="23" t="s">
        <v>488</v>
      </c>
      <c r="K17" s="21" t="s">
        <v>483</v>
      </c>
      <c r="L17" s="21" t="s">
        <v>498</v>
      </c>
      <c r="M17" s="21" t="s">
        <v>499</v>
      </c>
    </row>
    <row r="18" spans="1:13" ht="15.75" thickBot="1">
      <c r="A18" s="1225"/>
      <c r="B18" s="21" t="s">
        <v>489</v>
      </c>
      <c r="C18" s="32">
        <v>0.2</v>
      </c>
      <c r="D18" s="32">
        <v>0.4</v>
      </c>
      <c r="E18" s="32">
        <v>0.6</v>
      </c>
      <c r="F18" s="32">
        <v>0.8</v>
      </c>
      <c r="G18" s="32">
        <v>1</v>
      </c>
      <c r="I18" s="1235"/>
      <c r="J18" s="23" t="s">
        <v>489</v>
      </c>
      <c r="K18" s="32">
        <v>0.6</v>
      </c>
      <c r="L18" s="32">
        <v>0.8</v>
      </c>
      <c r="M18" s="32">
        <v>1</v>
      </c>
    </row>
    <row r="20" spans="1:13" ht="15.75" thickBot="1"/>
    <row r="21" spans="1:13" ht="25.5" customHeight="1" thickBot="1">
      <c r="B21" s="1335" t="s">
        <v>726</v>
      </c>
      <c r="C21" s="1336" t="s">
        <v>727</v>
      </c>
      <c r="D21" s="1336"/>
      <c r="E21" s="1336"/>
      <c r="F21" s="1336"/>
    </row>
    <row r="22" spans="1:13" ht="39" customHeight="1" thickBot="1">
      <c r="B22" s="1335"/>
      <c r="C22" s="1336" t="s">
        <v>728</v>
      </c>
      <c r="D22" s="1336"/>
      <c r="E22" s="1336" t="s">
        <v>729</v>
      </c>
      <c r="F22" s="1336"/>
    </row>
    <row r="23" spans="1:13" ht="43.5" customHeight="1" thickBot="1">
      <c r="B23" s="115" t="s">
        <v>484</v>
      </c>
      <c r="C23" s="1337" t="s">
        <v>730</v>
      </c>
      <c r="D23" s="1337"/>
      <c r="E23" s="1337" t="s">
        <v>731</v>
      </c>
      <c r="F23" s="1337"/>
    </row>
    <row r="24" spans="1:13" ht="43.5" customHeight="1" thickBot="1">
      <c r="B24" s="115" t="s">
        <v>483</v>
      </c>
      <c r="C24" s="1332" t="s">
        <v>732</v>
      </c>
      <c r="D24" s="1332"/>
      <c r="E24" s="1337" t="s">
        <v>733</v>
      </c>
      <c r="F24" s="1337"/>
    </row>
    <row r="25" spans="1:13" ht="43.5" customHeight="1" thickBot="1">
      <c r="B25" s="1336" t="s">
        <v>734</v>
      </c>
      <c r="C25" s="1332" t="s">
        <v>735</v>
      </c>
      <c r="D25" s="1332"/>
      <c r="E25" s="1332" t="s">
        <v>735</v>
      </c>
      <c r="F25" s="1332"/>
    </row>
    <row r="26" spans="1:13" ht="43.5" customHeight="1" thickBot="1">
      <c r="B26" s="1336"/>
      <c r="C26" s="1333" t="s">
        <v>736</v>
      </c>
      <c r="D26" s="1333"/>
      <c r="E26" s="1333" t="s">
        <v>736</v>
      </c>
      <c r="F26" s="1333"/>
    </row>
    <row r="27" spans="1:13" ht="43.5" customHeight="1" thickBot="1">
      <c r="B27" s="1336" t="s">
        <v>481</v>
      </c>
      <c r="C27" s="1332" t="s">
        <v>735</v>
      </c>
      <c r="D27" s="1332"/>
      <c r="E27" s="1332" t="s">
        <v>735</v>
      </c>
      <c r="F27" s="1332"/>
    </row>
    <row r="28" spans="1:13" ht="43.5" customHeight="1" thickBot="1">
      <c r="B28" s="1336"/>
      <c r="C28" s="1333" t="s">
        <v>736</v>
      </c>
      <c r="D28" s="1333"/>
      <c r="E28" s="1333" t="s">
        <v>736</v>
      </c>
      <c r="F28" s="1333"/>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H25" sqref="H25"/>
    </sheetView>
  </sheetViews>
  <sheetFormatPr baseColWidth="10" defaultColWidth="11.42578125" defaultRowHeight="15"/>
  <cols>
    <col min="1" max="1" width="4.140625" customWidth="1"/>
    <col min="2" max="2" width="30.42578125" style="26" customWidth="1"/>
    <col min="3" max="3" width="45.7109375" customWidth="1"/>
  </cols>
  <sheetData>
    <row r="1" spans="2:3">
      <c r="B1" s="1259" t="s">
        <v>737</v>
      </c>
      <c r="C1" s="1259"/>
    </row>
    <row r="3" spans="2:3">
      <c r="B3" s="27" t="s">
        <v>738</v>
      </c>
      <c r="C3" s="1"/>
    </row>
    <row r="4" spans="2:3">
      <c r="B4" s="27" t="s">
        <v>739</v>
      </c>
      <c r="C4" s="1"/>
    </row>
    <row r="5" spans="2:3" ht="45">
      <c r="B5" s="27" t="s">
        <v>740</v>
      </c>
      <c r="C5" s="1"/>
    </row>
    <row r="6" spans="2:3">
      <c r="B6" s="27" t="s">
        <v>741</v>
      </c>
      <c r="C6" s="2" t="s">
        <v>742</v>
      </c>
    </row>
    <row r="7" spans="2:3">
      <c r="B7" s="27" t="s">
        <v>743</v>
      </c>
      <c r="C7" s="1"/>
    </row>
    <row r="8" spans="2:3" ht="30">
      <c r="B8" s="27" t="s">
        <v>744</v>
      </c>
      <c r="C8" s="1"/>
    </row>
    <row r="9" spans="2:3" ht="45">
      <c r="B9" s="27" t="s">
        <v>745</v>
      </c>
      <c r="C9" s="1"/>
    </row>
    <row r="10" spans="2:3">
      <c r="B10" s="1338" t="s">
        <v>746</v>
      </c>
      <c r="C10" s="1" t="s">
        <v>747</v>
      </c>
    </row>
    <row r="11" spans="2:3">
      <c r="B11" s="1339"/>
      <c r="C11" s="1" t="s">
        <v>748</v>
      </c>
    </row>
    <row r="12" spans="2:3" ht="30">
      <c r="B12" s="27" t="s">
        <v>749</v>
      </c>
      <c r="C12" s="1"/>
    </row>
    <row r="13" spans="2:3" ht="30">
      <c r="B13" s="27" t="s">
        <v>750</v>
      </c>
      <c r="C13" s="1"/>
    </row>
    <row r="14" spans="2:3">
      <c r="B14" s="27" t="s">
        <v>751</v>
      </c>
      <c r="C14" s="1"/>
    </row>
    <row r="15" spans="2:3">
      <c r="B15" s="27" t="s">
        <v>752</v>
      </c>
      <c r="C15" s="1"/>
    </row>
    <row r="16" spans="2:3">
      <c r="B16" s="27" t="s">
        <v>753</v>
      </c>
      <c r="C16" s="1"/>
    </row>
    <row r="17" spans="2:3">
      <c r="B17" s="27" t="s">
        <v>754</v>
      </c>
      <c r="C17" s="1"/>
    </row>
  </sheetData>
  <mergeCells count="2">
    <mergeCell ref="B1:C1"/>
    <mergeCell ref="B10:B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4"/>
  <sheetViews>
    <sheetView topLeftCell="A6" workbookViewId="0">
      <selection activeCell="H25" sqref="H25"/>
    </sheetView>
  </sheetViews>
  <sheetFormatPr baseColWidth="10" defaultColWidth="9.140625" defaultRowHeight="15"/>
  <cols>
    <col min="2" max="4" width="69.85546875" style="127" customWidth="1"/>
  </cols>
  <sheetData>
    <row r="1" spans="1:5">
      <c r="A1" s="117"/>
      <c r="B1" s="1340" t="s">
        <v>755</v>
      </c>
      <c r="C1" s="1340"/>
      <c r="D1" s="121" t="s">
        <v>756</v>
      </c>
      <c r="E1" s="117"/>
    </row>
    <row r="2" spans="1:5" ht="45">
      <c r="A2" s="119">
        <v>1</v>
      </c>
      <c r="B2" s="122" t="s">
        <v>757</v>
      </c>
      <c r="C2" s="123" t="s">
        <v>758</v>
      </c>
      <c r="D2" s="123" t="s">
        <v>759</v>
      </c>
      <c r="E2" s="120"/>
    </row>
    <row r="3" spans="1:5" ht="30">
      <c r="A3" s="119">
        <v>2</v>
      </c>
      <c r="B3" s="122" t="s">
        <v>760</v>
      </c>
      <c r="C3" s="123" t="s">
        <v>761</v>
      </c>
      <c r="D3" s="123" t="s">
        <v>762</v>
      </c>
      <c r="E3" s="120"/>
    </row>
    <row r="4" spans="1:5" ht="30">
      <c r="A4" s="119">
        <v>3</v>
      </c>
      <c r="B4" s="122" t="s">
        <v>763</v>
      </c>
      <c r="C4" s="123" t="s">
        <v>764</v>
      </c>
      <c r="D4" s="123" t="s">
        <v>765</v>
      </c>
      <c r="E4" s="120"/>
    </row>
    <row r="5" spans="1:5" ht="45">
      <c r="A5" s="119">
        <v>4</v>
      </c>
      <c r="B5" s="122" t="s">
        <v>766</v>
      </c>
      <c r="C5" s="123" t="s">
        <v>767</v>
      </c>
      <c r="D5" s="123" t="s">
        <v>768</v>
      </c>
      <c r="E5" s="120"/>
    </row>
    <row r="6" spans="1:5" ht="105">
      <c r="A6" s="118" t="s">
        <v>769</v>
      </c>
      <c r="B6" s="124" t="s">
        <v>770</v>
      </c>
      <c r="C6" s="125" t="s">
        <v>771</v>
      </c>
      <c r="D6" s="125" t="s">
        <v>772</v>
      </c>
      <c r="E6" s="120"/>
    </row>
    <row r="7" spans="1:5" ht="60">
      <c r="A7" s="120"/>
      <c r="B7" s="122" t="s">
        <v>773</v>
      </c>
      <c r="C7" s="123" t="s">
        <v>774</v>
      </c>
      <c r="D7" s="123" t="s">
        <v>775</v>
      </c>
      <c r="E7" s="120"/>
    </row>
    <row r="8" spans="1:5" ht="60">
      <c r="A8" s="120"/>
      <c r="B8" s="122" t="s">
        <v>776</v>
      </c>
      <c r="C8" s="123" t="s">
        <v>777</v>
      </c>
      <c r="D8" s="123" t="s">
        <v>778</v>
      </c>
      <c r="E8" s="120"/>
    </row>
    <row r="9" spans="1:5" ht="120">
      <c r="A9" s="118" t="s">
        <v>779</v>
      </c>
      <c r="B9" s="124" t="s">
        <v>780</v>
      </c>
      <c r="C9" s="125" t="s">
        <v>781</v>
      </c>
      <c r="D9" s="125" t="s">
        <v>782</v>
      </c>
      <c r="E9" s="120"/>
    </row>
    <row r="10" spans="1:5" ht="45">
      <c r="A10" s="120"/>
      <c r="B10" s="122" t="s">
        <v>783</v>
      </c>
      <c r="C10" s="123" t="s">
        <v>784</v>
      </c>
      <c r="D10" s="123" t="s">
        <v>785</v>
      </c>
      <c r="E10" s="120"/>
    </row>
    <row r="11" spans="1:5" ht="60">
      <c r="A11" s="120"/>
      <c r="B11" s="122" t="s">
        <v>786</v>
      </c>
      <c r="C11" s="123" t="s">
        <v>787</v>
      </c>
      <c r="D11" s="123" t="s">
        <v>788</v>
      </c>
      <c r="E11" s="120"/>
    </row>
    <row r="12" spans="1:5" ht="30">
      <c r="A12" s="120"/>
      <c r="B12" s="122" t="s">
        <v>789</v>
      </c>
      <c r="C12" s="123" t="s">
        <v>790</v>
      </c>
      <c r="D12" s="123" t="s">
        <v>791</v>
      </c>
      <c r="E12" s="120"/>
    </row>
    <row r="13" spans="1:5" ht="45">
      <c r="A13" s="120"/>
      <c r="B13" s="122" t="s">
        <v>792</v>
      </c>
      <c r="C13" s="123" t="s">
        <v>793</v>
      </c>
      <c r="D13" s="123" t="s">
        <v>794</v>
      </c>
      <c r="E13" s="120"/>
    </row>
    <row r="14" spans="1:5" ht="45">
      <c r="A14" s="120"/>
      <c r="B14" s="122" t="s">
        <v>795</v>
      </c>
      <c r="C14" s="123" t="s">
        <v>796</v>
      </c>
      <c r="D14" s="123" t="s">
        <v>797</v>
      </c>
      <c r="E14" s="120"/>
    </row>
    <row r="15" spans="1:5" ht="30">
      <c r="A15" s="120"/>
      <c r="B15" s="124" t="s">
        <v>798</v>
      </c>
      <c r="C15" s="125" t="s">
        <v>799</v>
      </c>
      <c r="D15" s="125" t="s">
        <v>800</v>
      </c>
      <c r="E15" s="120"/>
    </row>
    <row r="16" spans="1:5" ht="45">
      <c r="A16" s="120"/>
      <c r="B16" s="122" t="s">
        <v>801</v>
      </c>
      <c r="C16" s="123" t="s">
        <v>802</v>
      </c>
      <c r="D16" s="123" t="s">
        <v>803</v>
      </c>
      <c r="E16" s="120"/>
    </row>
    <row r="17" spans="1:5" ht="60">
      <c r="A17" s="120"/>
      <c r="B17" s="122" t="s">
        <v>804</v>
      </c>
      <c r="C17" s="123" t="s">
        <v>805</v>
      </c>
      <c r="D17" s="123" t="s">
        <v>806</v>
      </c>
      <c r="E17" s="120"/>
    </row>
    <row r="18" spans="1:5" ht="75">
      <c r="A18" s="118" t="s">
        <v>807</v>
      </c>
      <c r="B18" s="124" t="s">
        <v>808</v>
      </c>
      <c r="C18" s="125" t="s">
        <v>809</v>
      </c>
      <c r="D18" s="125" t="s">
        <v>810</v>
      </c>
      <c r="E18" s="120"/>
    </row>
    <row r="19" spans="1:5" ht="75">
      <c r="A19" s="120"/>
      <c r="B19" s="122" t="s">
        <v>811</v>
      </c>
      <c r="C19" s="123" t="s">
        <v>812</v>
      </c>
      <c r="D19" s="123" t="s">
        <v>813</v>
      </c>
      <c r="E19" s="120"/>
    </row>
    <row r="20" spans="1:5" ht="60">
      <c r="A20" s="120"/>
      <c r="B20" s="122" t="s">
        <v>814</v>
      </c>
      <c r="C20" s="123" t="s">
        <v>815</v>
      </c>
      <c r="D20" s="123" t="s">
        <v>816</v>
      </c>
      <c r="E20" s="120"/>
    </row>
    <row r="21" spans="1:5" ht="45">
      <c r="A21" s="120"/>
      <c r="B21" s="124" t="s">
        <v>817</v>
      </c>
      <c r="C21" s="125" t="s">
        <v>818</v>
      </c>
      <c r="D21" s="125" t="s">
        <v>819</v>
      </c>
      <c r="E21" s="120"/>
    </row>
    <row r="22" spans="1:5" ht="60">
      <c r="A22" s="120"/>
      <c r="B22" s="122" t="s">
        <v>820</v>
      </c>
      <c r="C22" s="123" t="s">
        <v>821</v>
      </c>
      <c r="D22" s="123" t="s">
        <v>822</v>
      </c>
      <c r="E22" s="120"/>
    </row>
    <row r="23" spans="1:5" ht="75">
      <c r="A23" s="120"/>
      <c r="B23" s="122" t="s">
        <v>823</v>
      </c>
      <c r="C23" s="123" t="s">
        <v>824</v>
      </c>
      <c r="D23" s="123" t="s">
        <v>825</v>
      </c>
      <c r="E23" s="120"/>
    </row>
    <row r="24" spans="1:5" ht="60">
      <c r="A24" s="120"/>
      <c r="B24" s="122" t="s">
        <v>826</v>
      </c>
      <c r="C24" s="123" t="s">
        <v>827</v>
      </c>
      <c r="D24" s="123" t="s">
        <v>828</v>
      </c>
      <c r="E24" s="120"/>
    </row>
    <row r="25" spans="1:5" ht="45">
      <c r="A25" s="120"/>
      <c r="B25" s="124" t="s">
        <v>829</v>
      </c>
      <c r="C25" s="125" t="s">
        <v>830</v>
      </c>
      <c r="D25" s="125" t="s">
        <v>831</v>
      </c>
      <c r="E25" s="120"/>
    </row>
    <row r="26" spans="1:5" ht="75">
      <c r="A26" s="120"/>
      <c r="B26" s="122" t="s">
        <v>832</v>
      </c>
      <c r="C26" s="123" t="s">
        <v>833</v>
      </c>
      <c r="D26" s="123" t="s">
        <v>441</v>
      </c>
      <c r="E26" s="120"/>
    </row>
    <row r="27" spans="1:5" ht="60">
      <c r="A27" s="118" t="s">
        <v>834</v>
      </c>
      <c r="B27" s="124" t="s">
        <v>835</v>
      </c>
      <c r="C27" s="125" t="s">
        <v>836</v>
      </c>
      <c r="D27" s="125" t="s">
        <v>837</v>
      </c>
      <c r="E27" s="120"/>
    </row>
    <row r="28" spans="1:5" ht="60">
      <c r="A28" s="120"/>
      <c r="B28" s="122" t="s">
        <v>838</v>
      </c>
      <c r="C28" s="123" t="s">
        <v>839</v>
      </c>
      <c r="D28" s="123" t="s">
        <v>269</v>
      </c>
      <c r="E28" s="120"/>
    </row>
    <row r="29" spans="1:5" ht="30">
      <c r="A29" s="120"/>
      <c r="B29" s="122" t="s">
        <v>840</v>
      </c>
      <c r="C29" s="123" t="s">
        <v>841</v>
      </c>
      <c r="D29" s="123" t="s">
        <v>842</v>
      </c>
      <c r="E29" s="120"/>
    </row>
    <row r="30" spans="1:5" ht="60">
      <c r="A30" s="120"/>
      <c r="B30" s="122" t="s">
        <v>843</v>
      </c>
      <c r="C30" s="123" t="s">
        <v>844</v>
      </c>
      <c r="D30" s="123" t="s">
        <v>99</v>
      </c>
      <c r="E30" s="120"/>
    </row>
    <row r="31" spans="1:5" ht="45">
      <c r="A31" s="120"/>
      <c r="B31" s="122" t="s">
        <v>845</v>
      </c>
      <c r="C31" s="123" t="s">
        <v>846</v>
      </c>
      <c r="D31" s="123" t="s">
        <v>375</v>
      </c>
      <c r="E31" s="120"/>
    </row>
    <row r="32" spans="1:5" ht="45">
      <c r="A32" s="120"/>
      <c r="B32" s="124" t="s">
        <v>847</v>
      </c>
      <c r="C32" s="125" t="s">
        <v>848</v>
      </c>
      <c r="D32" s="125" t="s">
        <v>849</v>
      </c>
      <c r="E32" s="120"/>
    </row>
    <row r="33" spans="1:5" ht="45">
      <c r="A33" s="120"/>
      <c r="B33" s="122" t="s">
        <v>850</v>
      </c>
      <c r="C33" s="123" t="s">
        <v>851</v>
      </c>
      <c r="D33" s="123" t="s">
        <v>142</v>
      </c>
      <c r="E33" s="120"/>
    </row>
    <row r="34" spans="1:5" ht="60">
      <c r="A34" s="120"/>
      <c r="B34" s="122" t="s">
        <v>852</v>
      </c>
      <c r="C34" s="123" t="s">
        <v>853</v>
      </c>
      <c r="D34" s="123" t="s">
        <v>854</v>
      </c>
      <c r="E34" s="120"/>
    </row>
    <row r="35" spans="1:5" ht="45">
      <c r="A35" s="120"/>
      <c r="B35" s="122" t="s">
        <v>855</v>
      </c>
      <c r="C35" s="123" t="s">
        <v>856</v>
      </c>
      <c r="D35" s="123" t="s">
        <v>287</v>
      </c>
      <c r="E35" s="120"/>
    </row>
    <row r="36" spans="1:5" ht="45">
      <c r="A36" s="120"/>
      <c r="B36" s="124" t="s">
        <v>857</v>
      </c>
      <c r="C36" s="125" t="s">
        <v>858</v>
      </c>
      <c r="D36" s="125" t="s">
        <v>859</v>
      </c>
      <c r="E36" s="120"/>
    </row>
    <row r="37" spans="1:5" ht="45">
      <c r="A37" s="120"/>
      <c r="B37" s="122" t="s">
        <v>860</v>
      </c>
      <c r="C37" s="123" t="s">
        <v>861</v>
      </c>
      <c r="D37" s="123" t="s">
        <v>862</v>
      </c>
      <c r="E37" s="120"/>
    </row>
    <row r="38" spans="1:5" ht="45">
      <c r="A38" s="120"/>
      <c r="B38" s="122" t="s">
        <v>863</v>
      </c>
      <c r="C38" s="123" t="s">
        <v>864</v>
      </c>
      <c r="D38" s="123" t="s">
        <v>865</v>
      </c>
      <c r="E38" s="120"/>
    </row>
    <row r="39" spans="1:5" ht="45">
      <c r="A39" s="120"/>
      <c r="B39" s="122" t="s">
        <v>866</v>
      </c>
      <c r="C39" s="123" t="s">
        <v>867</v>
      </c>
      <c r="D39" s="123" t="s">
        <v>868</v>
      </c>
      <c r="E39" s="120"/>
    </row>
    <row r="40" spans="1:5" ht="60">
      <c r="A40" s="118" t="s">
        <v>869</v>
      </c>
      <c r="B40" s="124" t="s">
        <v>870</v>
      </c>
      <c r="C40" s="125" t="s">
        <v>871</v>
      </c>
      <c r="D40" s="125" t="s">
        <v>872</v>
      </c>
      <c r="E40" s="120"/>
    </row>
    <row r="41" spans="1:5" ht="45">
      <c r="A41" s="120"/>
      <c r="B41" s="122" t="s">
        <v>873</v>
      </c>
      <c r="C41" s="123" t="s">
        <v>874</v>
      </c>
      <c r="D41" s="123" t="s">
        <v>875</v>
      </c>
      <c r="E41" s="120"/>
    </row>
    <row r="42" spans="1:5" ht="45">
      <c r="A42" s="120"/>
      <c r="B42" s="122" t="s">
        <v>876</v>
      </c>
      <c r="C42" s="123" t="s">
        <v>877</v>
      </c>
      <c r="D42" s="123" t="s">
        <v>251</v>
      </c>
      <c r="E42" s="120"/>
    </row>
    <row r="43" spans="1:5" ht="45">
      <c r="A43" s="120"/>
      <c r="B43" s="124" t="s">
        <v>878</v>
      </c>
      <c r="C43" s="125" t="s">
        <v>879</v>
      </c>
      <c r="D43" s="125" t="s">
        <v>880</v>
      </c>
      <c r="E43" s="120"/>
    </row>
    <row r="44" spans="1:5" ht="45">
      <c r="A44" s="120"/>
      <c r="B44" s="122" t="s">
        <v>881</v>
      </c>
      <c r="C44" s="123" t="s">
        <v>882</v>
      </c>
      <c r="D44" s="123" t="s">
        <v>883</v>
      </c>
      <c r="E44" s="120"/>
    </row>
    <row r="45" spans="1:5" ht="60">
      <c r="A45" s="120"/>
      <c r="B45" s="122" t="s">
        <v>884</v>
      </c>
      <c r="C45" s="123" t="s">
        <v>885</v>
      </c>
      <c r="D45" s="123" t="s">
        <v>192</v>
      </c>
      <c r="E45" s="120"/>
    </row>
    <row r="46" spans="1:5" ht="30">
      <c r="A46" s="120"/>
      <c r="B46" s="122" t="s">
        <v>886</v>
      </c>
      <c r="C46" s="123" t="s">
        <v>887</v>
      </c>
      <c r="D46" s="123" t="s">
        <v>888</v>
      </c>
      <c r="E46" s="120"/>
    </row>
    <row r="47" spans="1:5" ht="45">
      <c r="A47" s="120"/>
      <c r="B47" s="122" t="s">
        <v>889</v>
      </c>
      <c r="C47" s="123" t="s">
        <v>890</v>
      </c>
      <c r="D47" s="123" t="s">
        <v>891</v>
      </c>
      <c r="E47" s="120"/>
    </row>
    <row r="48" spans="1:5" ht="45">
      <c r="A48" s="120"/>
      <c r="B48" s="122" t="s">
        <v>892</v>
      </c>
      <c r="C48" s="123" t="s">
        <v>893</v>
      </c>
      <c r="D48" s="123" t="s">
        <v>894</v>
      </c>
      <c r="E48" s="120"/>
    </row>
    <row r="49" spans="1:5" ht="75">
      <c r="A49" s="120"/>
      <c r="B49" s="122" t="s">
        <v>895</v>
      </c>
      <c r="C49" s="123" t="s">
        <v>896</v>
      </c>
      <c r="D49" s="123" t="s">
        <v>897</v>
      </c>
      <c r="E49" s="120"/>
    </row>
    <row r="50" spans="1:5" ht="45">
      <c r="A50" s="120"/>
      <c r="B50" s="124" t="s">
        <v>898</v>
      </c>
      <c r="C50" s="125" t="s">
        <v>899</v>
      </c>
      <c r="D50" s="125" t="s">
        <v>900</v>
      </c>
      <c r="E50" s="120"/>
    </row>
    <row r="51" spans="1:5" ht="45">
      <c r="A51" s="120"/>
      <c r="B51" s="122" t="s">
        <v>901</v>
      </c>
      <c r="C51" s="123" t="s">
        <v>902</v>
      </c>
      <c r="D51" s="123" t="s">
        <v>903</v>
      </c>
      <c r="E51" s="120"/>
    </row>
    <row r="52" spans="1:5" ht="30">
      <c r="A52" s="120"/>
      <c r="B52" s="124" t="s">
        <v>904</v>
      </c>
      <c r="C52" s="125" t="s">
        <v>905</v>
      </c>
      <c r="D52" s="125" t="s">
        <v>906</v>
      </c>
      <c r="E52" s="120"/>
    </row>
    <row r="53" spans="1:5" ht="45">
      <c r="A53" s="120"/>
      <c r="B53" s="122" t="s">
        <v>907</v>
      </c>
      <c r="C53" s="123" t="s">
        <v>908</v>
      </c>
      <c r="D53" s="123" t="s">
        <v>909</v>
      </c>
      <c r="E53" s="120"/>
    </row>
    <row r="54" spans="1:5" ht="45">
      <c r="A54" s="120"/>
      <c r="B54" s="122" t="s">
        <v>910</v>
      </c>
      <c r="C54" s="123" t="s">
        <v>911</v>
      </c>
      <c r="D54" s="123" t="s">
        <v>912</v>
      </c>
      <c r="E54" s="120"/>
    </row>
    <row r="55" spans="1:5" ht="45">
      <c r="A55" s="120"/>
      <c r="B55" s="122" t="s">
        <v>913</v>
      </c>
      <c r="C55" s="123" t="s">
        <v>914</v>
      </c>
      <c r="D55" s="123" t="s">
        <v>915</v>
      </c>
      <c r="E55" s="120"/>
    </row>
    <row r="56" spans="1:5" ht="60">
      <c r="A56" s="120"/>
      <c r="B56" s="122" t="s">
        <v>916</v>
      </c>
      <c r="C56" s="123" t="s">
        <v>917</v>
      </c>
      <c r="D56" s="123" t="s">
        <v>918</v>
      </c>
      <c r="E56" s="120"/>
    </row>
    <row r="57" spans="1:5" ht="30">
      <c r="A57" s="120"/>
      <c r="B57" s="122" t="s">
        <v>919</v>
      </c>
      <c r="C57" s="123" t="s">
        <v>920</v>
      </c>
      <c r="D57" s="123" t="s">
        <v>921</v>
      </c>
      <c r="E57" s="120"/>
    </row>
    <row r="58" spans="1:5" ht="45">
      <c r="A58" s="118" t="s">
        <v>922</v>
      </c>
      <c r="B58" s="124" t="s">
        <v>923</v>
      </c>
      <c r="C58" s="125" t="s">
        <v>924</v>
      </c>
      <c r="D58" s="125" t="s">
        <v>925</v>
      </c>
      <c r="E58" s="120"/>
    </row>
    <row r="59" spans="1:5" ht="45">
      <c r="A59" s="120"/>
      <c r="B59" s="122" t="s">
        <v>926</v>
      </c>
      <c r="C59" s="123" t="s">
        <v>927</v>
      </c>
      <c r="D59" s="123" t="s">
        <v>928</v>
      </c>
      <c r="E59" s="120"/>
    </row>
    <row r="60" spans="1:5" ht="45">
      <c r="A60" s="120"/>
      <c r="B60" s="122" t="s">
        <v>929</v>
      </c>
      <c r="C60" s="123" t="s">
        <v>930</v>
      </c>
      <c r="D60" s="123" t="s">
        <v>931</v>
      </c>
      <c r="E60" s="120"/>
    </row>
    <row r="61" spans="1:5" ht="75">
      <c r="A61" s="118" t="s">
        <v>932</v>
      </c>
      <c r="B61" s="124" t="s">
        <v>933</v>
      </c>
      <c r="C61" s="125" t="s">
        <v>934</v>
      </c>
      <c r="D61" s="125" t="s">
        <v>935</v>
      </c>
      <c r="E61" s="120"/>
    </row>
    <row r="62" spans="1:5" ht="45">
      <c r="A62" s="120"/>
      <c r="B62" s="122" t="s">
        <v>936</v>
      </c>
      <c r="C62" s="123" t="s">
        <v>937</v>
      </c>
      <c r="D62" s="123" t="s">
        <v>938</v>
      </c>
      <c r="E62" s="120"/>
    </row>
    <row r="63" spans="1:5" ht="45">
      <c r="A63" s="120"/>
      <c r="B63" s="122" t="s">
        <v>939</v>
      </c>
      <c r="C63" s="123" t="s">
        <v>940</v>
      </c>
      <c r="D63" s="123" t="s">
        <v>463</v>
      </c>
      <c r="E63" s="120"/>
    </row>
    <row r="64" spans="1:5" ht="30">
      <c r="A64" s="120"/>
      <c r="B64" s="122" t="s">
        <v>941</v>
      </c>
      <c r="C64" s="123" t="s">
        <v>942</v>
      </c>
      <c r="D64" s="123" t="s">
        <v>122</v>
      </c>
      <c r="E64" s="120"/>
    </row>
    <row r="65" spans="1:5" ht="45">
      <c r="A65" s="120"/>
      <c r="B65" s="122" t="s">
        <v>943</v>
      </c>
      <c r="C65" s="123" t="s">
        <v>944</v>
      </c>
      <c r="D65" s="123" t="s">
        <v>945</v>
      </c>
      <c r="E65" s="120"/>
    </row>
    <row r="66" spans="1:5" ht="30">
      <c r="A66" s="120"/>
      <c r="B66" s="122" t="s">
        <v>946</v>
      </c>
      <c r="C66" s="123" t="s">
        <v>947</v>
      </c>
      <c r="D66" s="123" t="s">
        <v>948</v>
      </c>
      <c r="E66" s="120"/>
    </row>
    <row r="67" spans="1:5" ht="75">
      <c r="A67" s="120"/>
      <c r="B67" s="122" t="s">
        <v>949</v>
      </c>
      <c r="C67" s="123" t="s">
        <v>950</v>
      </c>
      <c r="D67" s="123" t="s">
        <v>951</v>
      </c>
      <c r="E67" s="120"/>
    </row>
    <row r="68" spans="1:5" ht="45">
      <c r="A68" s="120"/>
      <c r="B68" s="124" t="s">
        <v>952</v>
      </c>
      <c r="C68" s="125" t="s">
        <v>953</v>
      </c>
      <c r="D68" s="125" t="s">
        <v>954</v>
      </c>
      <c r="E68" s="120"/>
    </row>
    <row r="69" spans="1:5" ht="45">
      <c r="A69" s="120"/>
      <c r="B69" s="122" t="s">
        <v>955</v>
      </c>
      <c r="C69" s="123" t="s">
        <v>956</v>
      </c>
      <c r="D69" s="123" t="s">
        <v>291</v>
      </c>
      <c r="E69" s="120"/>
    </row>
    <row r="70" spans="1:5" ht="45">
      <c r="A70" s="120"/>
      <c r="B70" s="122" t="s">
        <v>957</v>
      </c>
      <c r="C70" s="123" t="s">
        <v>958</v>
      </c>
      <c r="D70" s="123" t="s">
        <v>959</v>
      </c>
      <c r="E70" s="120"/>
    </row>
    <row r="71" spans="1:5" ht="45">
      <c r="A71" s="120"/>
      <c r="B71" s="122" t="s">
        <v>960</v>
      </c>
      <c r="C71" s="123" t="s">
        <v>961</v>
      </c>
      <c r="D71" s="123" t="s">
        <v>962</v>
      </c>
      <c r="E71" s="120"/>
    </row>
    <row r="72" spans="1:5" ht="45">
      <c r="A72" s="120"/>
      <c r="B72" s="122" t="s">
        <v>963</v>
      </c>
      <c r="C72" s="123" t="s">
        <v>964</v>
      </c>
      <c r="D72" s="123" t="s">
        <v>293</v>
      </c>
      <c r="E72" s="120"/>
    </row>
    <row r="73" spans="1:5" ht="30">
      <c r="A73" s="120"/>
      <c r="B73" s="122" t="s">
        <v>965</v>
      </c>
      <c r="C73" s="123" t="s">
        <v>966</v>
      </c>
      <c r="D73" s="123" t="s">
        <v>967</v>
      </c>
      <c r="E73" s="120"/>
    </row>
    <row r="74" spans="1:5" ht="60">
      <c r="A74" s="120"/>
      <c r="B74" s="122" t="s">
        <v>968</v>
      </c>
      <c r="C74" s="123" t="s">
        <v>969</v>
      </c>
      <c r="D74" s="123" t="s">
        <v>970</v>
      </c>
      <c r="E74" s="120"/>
    </row>
    <row r="75" spans="1:5" ht="75">
      <c r="A75" s="120"/>
      <c r="B75" s="122" t="s">
        <v>971</v>
      </c>
      <c r="C75" s="123" t="s">
        <v>972</v>
      </c>
      <c r="D75" s="123" t="s">
        <v>973</v>
      </c>
      <c r="E75" s="120"/>
    </row>
    <row r="76" spans="1:5" ht="45">
      <c r="A76" s="120"/>
      <c r="B76" s="122" t="s">
        <v>974</v>
      </c>
      <c r="C76" s="123" t="s">
        <v>975</v>
      </c>
      <c r="D76" s="123" t="s">
        <v>298</v>
      </c>
      <c r="E76" s="120"/>
    </row>
    <row r="77" spans="1:5" ht="60">
      <c r="A77" s="120"/>
      <c r="B77" s="122" t="s">
        <v>976</v>
      </c>
      <c r="C77" s="123" t="s">
        <v>977</v>
      </c>
      <c r="D77" s="123" t="s">
        <v>978</v>
      </c>
      <c r="E77" s="120"/>
    </row>
    <row r="78" spans="1:5" ht="75">
      <c r="A78" s="118" t="s">
        <v>979</v>
      </c>
      <c r="B78" s="124" t="s">
        <v>980</v>
      </c>
      <c r="C78" s="125" t="s">
        <v>981</v>
      </c>
      <c r="D78" s="125" t="s">
        <v>982</v>
      </c>
      <c r="E78" s="120"/>
    </row>
    <row r="79" spans="1:5" ht="45">
      <c r="A79" s="120"/>
      <c r="B79" s="122" t="s">
        <v>983</v>
      </c>
      <c r="C79" s="123" t="s">
        <v>984</v>
      </c>
      <c r="D79" s="123" t="s">
        <v>985</v>
      </c>
      <c r="E79" s="120"/>
    </row>
    <row r="80" spans="1:5" ht="60">
      <c r="A80" s="120"/>
      <c r="B80" s="126" t="s">
        <v>986</v>
      </c>
      <c r="C80" s="123" t="s">
        <v>987</v>
      </c>
      <c r="D80" s="123" t="s">
        <v>222</v>
      </c>
      <c r="E80" s="120"/>
    </row>
    <row r="81" spans="1:5" ht="60">
      <c r="A81" s="120"/>
      <c r="B81" s="126" t="s">
        <v>988</v>
      </c>
      <c r="C81" s="123" t="s">
        <v>989</v>
      </c>
      <c r="D81" s="123" t="s">
        <v>334</v>
      </c>
      <c r="E81" s="120"/>
    </row>
    <row r="82" spans="1:5" ht="60">
      <c r="A82" s="120"/>
      <c r="B82" s="122" t="s">
        <v>990</v>
      </c>
      <c r="C82" s="123" t="s">
        <v>991</v>
      </c>
      <c r="D82" s="123" t="s">
        <v>992</v>
      </c>
      <c r="E82" s="120"/>
    </row>
    <row r="83" spans="1:5" ht="45">
      <c r="A83" s="120"/>
      <c r="B83" s="124" t="s">
        <v>993</v>
      </c>
      <c r="C83" s="125" t="s">
        <v>994</v>
      </c>
      <c r="D83" s="125" t="s">
        <v>419</v>
      </c>
      <c r="E83" s="120"/>
    </row>
    <row r="84" spans="1:5" ht="60">
      <c r="A84" s="120"/>
      <c r="B84" s="122" t="s">
        <v>995</v>
      </c>
      <c r="C84" s="123" t="s">
        <v>996</v>
      </c>
      <c r="D84" s="123" t="s">
        <v>997</v>
      </c>
      <c r="E84" s="120"/>
    </row>
    <row r="85" spans="1:5" ht="30">
      <c r="A85" s="120"/>
      <c r="B85" s="124" t="s">
        <v>998</v>
      </c>
      <c r="C85" s="125" t="s">
        <v>999</v>
      </c>
      <c r="D85" s="125" t="s">
        <v>1000</v>
      </c>
      <c r="E85" s="120"/>
    </row>
    <row r="86" spans="1:5" ht="60">
      <c r="A86" s="120"/>
      <c r="B86" s="122" t="s">
        <v>1001</v>
      </c>
      <c r="C86" s="123" t="s">
        <v>1002</v>
      </c>
      <c r="D86" s="123" t="s">
        <v>328</v>
      </c>
      <c r="E86" s="120"/>
    </row>
    <row r="87" spans="1:5" ht="30">
      <c r="A87" s="120"/>
      <c r="B87" s="124" t="s">
        <v>1003</v>
      </c>
      <c r="C87" s="125" t="s">
        <v>1004</v>
      </c>
      <c r="D87" s="125" t="s">
        <v>1005</v>
      </c>
      <c r="E87" s="120"/>
    </row>
    <row r="88" spans="1:5" ht="45">
      <c r="A88" s="120"/>
      <c r="B88" s="122" t="s">
        <v>1006</v>
      </c>
      <c r="C88" s="123" t="s">
        <v>1007</v>
      </c>
      <c r="D88" s="123" t="s">
        <v>394</v>
      </c>
      <c r="E88" s="120"/>
    </row>
    <row r="89" spans="1:5" ht="45">
      <c r="A89" s="120"/>
      <c r="B89" s="122" t="s">
        <v>1008</v>
      </c>
      <c r="C89" s="123" t="s">
        <v>1009</v>
      </c>
      <c r="D89" s="123" t="s">
        <v>1010</v>
      </c>
      <c r="E89" s="120"/>
    </row>
    <row r="90" spans="1:5" ht="45">
      <c r="A90" s="120"/>
      <c r="B90" s="122" t="s">
        <v>1011</v>
      </c>
      <c r="C90" s="123" t="s">
        <v>1012</v>
      </c>
      <c r="D90" s="123" t="s">
        <v>1013</v>
      </c>
      <c r="E90" s="120"/>
    </row>
    <row r="91" spans="1:5" ht="60">
      <c r="A91" s="120"/>
      <c r="B91" s="122" t="s">
        <v>1014</v>
      </c>
      <c r="C91" s="123" t="s">
        <v>1015</v>
      </c>
      <c r="D91" s="123" t="s">
        <v>1016</v>
      </c>
      <c r="E91" s="120"/>
    </row>
    <row r="92" spans="1:5" ht="30">
      <c r="A92" s="120"/>
      <c r="B92" s="124" t="s">
        <v>1017</v>
      </c>
      <c r="C92" s="125" t="s">
        <v>1018</v>
      </c>
      <c r="D92" s="125" t="s">
        <v>1019</v>
      </c>
      <c r="E92" s="120"/>
    </row>
    <row r="93" spans="1:5" ht="45">
      <c r="A93" s="120"/>
      <c r="B93" s="122" t="s">
        <v>1020</v>
      </c>
      <c r="C93" s="123" t="s">
        <v>1021</v>
      </c>
      <c r="D93" s="123" t="s">
        <v>1022</v>
      </c>
      <c r="E93" s="120"/>
    </row>
    <row r="94" spans="1:5" ht="30">
      <c r="A94" s="120"/>
      <c r="B94" s="124" t="s">
        <v>1023</v>
      </c>
      <c r="C94" s="125" t="s">
        <v>1024</v>
      </c>
      <c r="D94" s="125" t="s">
        <v>1025</v>
      </c>
      <c r="E94" s="120"/>
    </row>
    <row r="95" spans="1:5" ht="75">
      <c r="A95" s="120"/>
      <c r="B95" s="122" t="s">
        <v>1026</v>
      </c>
      <c r="C95" s="123" t="s">
        <v>1027</v>
      </c>
      <c r="D95" s="123" t="s">
        <v>1028</v>
      </c>
      <c r="E95" s="120"/>
    </row>
    <row r="96" spans="1:5" ht="45">
      <c r="A96" s="120"/>
      <c r="B96" s="122" t="s">
        <v>1029</v>
      </c>
      <c r="C96" s="123" t="s">
        <v>1030</v>
      </c>
      <c r="D96" s="123" t="s">
        <v>1031</v>
      </c>
      <c r="E96" s="120"/>
    </row>
    <row r="97" spans="1:5" ht="45">
      <c r="A97" s="120"/>
      <c r="B97" s="124" t="s">
        <v>1032</v>
      </c>
      <c r="C97" s="125" t="s">
        <v>1033</v>
      </c>
      <c r="D97" s="125" t="s">
        <v>1034</v>
      </c>
      <c r="E97" s="120"/>
    </row>
    <row r="98" spans="1:5" ht="60">
      <c r="A98" s="120"/>
      <c r="B98" s="122" t="s">
        <v>1035</v>
      </c>
      <c r="C98" s="123" t="s">
        <v>1036</v>
      </c>
      <c r="D98" s="123" t="s">
        <v>1037</v>
      </c>
      <c r="E98" s="120"/>
    </row>
    <row r="99" spans="1:5" ht="75">
      <c r="A99" s="118" t="s">
        <v>1038</v>
      </c>
      <c r="B99" s="124" t="s">
        <v>1039</v>
      </c>
      <c r="C99" s="125" t="s">
        <v>1040</v>
      </c>
      <c r="D99" s="125" t="s">
        <v>1041</v>
      </c>
      <c r="E99" s="120"/>
    </row>
    <row r="100" spans="1:5" ht="30">
      <c r="A100" s="120"/>
      <c r="B100" s="122" t="s">
        <v>1042</v>
      </c>
      <c r="C100" s="123" t="s">
        <v>1043</v>
      </c>
      <c r="D100" s="123" t="s">
        <v>1044</v>
      </c>
      <c r="E100" s="120"/>
    </row>
    <row r="101" spans="1:5" ht="75">
      <c r="A101" s="120"/>
      <c r="B101" s="122" t="s">
        <v>1045</v>
      </c>
      <c r="C101" s="123" t="s">
        <v>1046</v>
      </c>
      <c r="D101" s="123" t="s">
        <v>1047</v>
      </c>
      <c r="E101" s="120"/>
    </row>
    <row r="102" spans="1:5" ht="45">
      <c r="A102" s="120"/>
      <c r="B102" s="122" t="s">
        <v>1048</v>
      </c>
      <c r="C102" s="123" t="s">
        <v>1049</v>
      </c>
      <c r="D102" s="123" t="s">
        <v>1050</v>
      </c>
      <c r="E102" s="120"/>
    </row>
    <row r="103" spans="1:5" ht="45">
      <c r="A103" s="120"/>
      <c r="B103" s="124" t="s">
        <v>1051</v>
      </c>
      <c r="C103" s="125" t="s">
        <v>1052</v>
      </c>
      <c r="D103" s="125" t="s">
        <v>1053</v>
      </c>
      <c r="E103" s="120"/>
    </row>
    <row r="104" spans="1:5" ht="60">
      <c r="A104" s="120"/>
      <c r="B104" s="122" t="s">
        <v>1054</v>
      </c>
      <c r="C104" s="123" t="s">
        <v>1055</v>
      </c>
      <c r="D104" s="123" t="s">
        <v>1056</v>
      </c>
      <c r="E104" s="120"/>
    </row>
    <row r="105" spans="1:5" ht="45">
      <c r="A105" s="120"/>
      <c r="B105" s="122" t="s">
        <v>1057</v>
      </c>
      <c r="C105" s="123" t="s">
        <v>1058</v>
      </c>
      <c r="D105" s="123" t="s">
        <v>1059</v>
      </c>
      <c r="E105" s="120"/>
    </row>
    <row r="106" spans="1:5" ht="30">
      <c r="A106" s="120"/>
      <c r="B106" s="122" t="s">
        <v>1060</v>
      </c>
      <c r="C106" s="123" t="s">
        <v>1061</v>
      </c>
      <c r="D106" s="123" t="s">
        <v>1062</v>
      </c>
      <c r="E106" s="120"/>
    </row>
    <row r="107" spans="1:5" ht="60">
      <c r="A107" s="120"/>
      <c r="B107" s="122" t="s">
        <v>1063</v>
      </c>
      <c r="C107" s="123" t="s">
        <v>1064</v>
      </c>
      <c r="D107" s="123" t="s">
        <v>1065</v>
      </c>
      <c r="E107" s="120"/>
    </row>
    <row r="108" spans="1:5" ht="135">
      <c r="A108" s="118" t="s">
        <v>1066</v>
      </c>
      <c r="B108" s="124" t="s">
        <v>1067</v>
      </c>
      <c r="C108" s="125" t="s">
        <v>1068</v>
      </c>
      <c r="D108" s="125" t="s">
        <v>1069</v>
      </c>
      <c r="E108" s="120"/>
    </row>
    <row r="109" spans="1:5" ht="60">
      <c r="A109" s="120"/>
      <c r="B109" s="122" t="s">
        <v>1070</v>
      </c>
      <c r="C109" s="123" t="s">
        <v>1071</v>
      </c>
      <c r="D109" s="123" t="s">
        <v>1072</v>
      </c>
      <c r="E109" s="120"/>
    </row>
    <row r="110" spans="1:5" ht="60">
      <c r="A110" s="120"/>
      <c r="B110" s="122" t="s">
        <v>1073</v>
      </c>
      <c r="C110" s="123" t="s">
        <v>1074</v>
      </c>
      <c r="D110" s="123" t="s">
        <v>202</v>
      </c>
      <c r="E110" s="120"/>
    </row>
    <row r="111" spans="1:5" ht="90">
      <c r="A111" s="120"/>
      <c r="B111" s="122" t="s">
        <v>1075</v>
      </c>
      <c r="C111" s="123" t="s">
        <v>1076</v>
      </c>
      <c r="D111" s="123" t="s">
        <v>1077</v>
      </c>
      <c r="E111" s="120"/>
    </row>
    <row r="112" spans="1:5" ht="60">
      <c r="A112" s="120"/>
      <c r="B112" s="124" t="s">
        <v>1078</v>
      </c>
      <c r="C112" s="125" t="s">
        <v>1079</v>
      </c>
      <c r="D112" s="125" t="s">
        <v>1080</v>
      </c>
      <c r="E112" s="120"/>
    </row>
    <row r="113" spans="1:5" ht="45">
      <c r="A113" s="120"/>
      <c r="B113" s="122" t="s">
        <v>1081</v>
      </c>
      <c r="C113" s="123" t="s">
        <v>1082</v>
      </c>
      <c r="D113" s="123" t="s">
        <v>1083</v>
      </c>
      <c r="E113" s="120"/>
    </row>
    <row r="114" spans="1:5" ht="60">
      <c r="A114" s="120"/>
      <c r="B114" s="122" t="s">
        <v>1084</v>
      </c>
      <c r="C114" s="123" t="s">
        <v>1085</v>
      </c>
      <c r="D114" s="123" t="s">
        <v>1086</v>
      </c>
      <c r="E114" s="120"/>
    </row>
    <row r="115" spans="1:5" ht="75">
      <c r="A115" s="120"/>
      <c r="B115" s="122" t="s">
        <v>1087</v>
      </c>
      <c r="C115" s="123" t="s">
        <v>1088</v>
      </c>
      <c r="D115" s="123" t="s">
        <v>1089</v>
      </c>
      <c r="E115" s="120"/>
    </row>
    <row r="116" spans="1:5" ht="60">
      <c r="A116" s="120"/>
      <c r="B116" s="122" t="s">
        <v>1090</v>
      </c>
      <c r="C116" s="123" t="s">
        <v>1091</v>
      </c>
      <c r="D116" s="123" t="s">
        <v>1092</v>
      </c>
      <c r="E116" s="120"/>
    </row>
    <row r="117" spans="1:5" ht="60">
      <c r="A117" s="120"/>
      <c r="B117" s="122" t="s">
        <v>1093</v>
      </c>
      <c r="C117" s="123" t="s">
        <v>1094</v>
      </c>
      <c r="D117" s="123" t="s">
        <v>1095</v>
      </c>
      <c r="E117" s="120"/>
    </row>
    <row r="118" spans="1:5" ht="60">
      <c r="A118" s="120"/>
      <c r="B118" s="122" t="s">
        <v>1096</v>
      </c>
      <c r="C118" s="123" t="s">
        <v>1097</v>
      </c>
      <c r="D118" s="123" t="s">
        <v>1098</v>
      </c>
      <c r="E118" s="120"/>
    </row>
    <row r="119" spans="1:5" ht="45">
      <c r="A119" s="120"/>
      <c r="B119" s="122" t="s">
        <v>1099</v>
      </c>
      <c r="C119" s="123" t="s">
        <v>1100</v>
      </c>
      <c r="D119" s="123" t="s">
        <v>1101</v>
      </c>
      <c r="E119" s="120"/>
    </row>
    <row r="120" spans="1:5" ht="45">
      <c r="A120" s="120"/>
      <c r="B120" s="122" t="s">
        <v>1102</v>
      </c>
      <c r="C120" s="123" t="s">
        <v>1103</v>
      </c>
      <c r="D120" s="123" t="s">
        <v>1104</v>
      </c>
      <c r="E120" s="120"/>
    </row>
    <row r="121" spans="1:5" ht="60">
      <c r="A121" s="120"/>
      <c r="B121" s="122" t="s">
        <v>1105</v>
      </c>
      <c r="C121" s="123" t="s">
        <v>1106</v>
      </c>
      <c r="D121" s="123" t="s">
        <v>1107</v>
      </c>
      <c r="E121" s="120"/>
    </row>
    <row r="122" spans="1:5" ht="30">
      <c r="A122" s="120"/>
      <c r="B122" s="124" t="s">
        <v>1108</v>
      </c>
      <c r="C122" s="125" t="s">
        <v>1109</v>
      </c>
      <c r="D122" s="125" t="s">
        <v>1110</v>
      </c>
      <c r="E122" s="120"/>
    </row>
    <row r="123" spans="1:5" ht="30">
      <c r="A123" s="120"/>
      <c r="B123" s="122" t="s">
        <v>1111</v>
      </c>
      <c r="C123" s="123" t="s">
        <v>1112</v>
      </c>
      <c r="D123" s="123" t="s">
        <v>1113</v>
      </c>
      <c r="E123" s="120"/>
    </row>
    <row r="124" spans="1:5" ht="75">
      <c r="A124" s="118" t="s">
        <v>1114</v>
      </c>
      <c r="B124" s="124" t="s">
        <v>1115</v>
      </c>
      <c r="C124" s="125" t="s">
        <v>1116</v>
      </c>
      <c r="D124" s="125" t="s">
        <v>1117</v>
      </c>
      <c r="E124" s="120"/>
    </row>
    <row r="125" spans="1:5" ht="60">
      <c r="A125" s="120"/>
      <c r="B125" s="122" t="s">
        <v>1118</v>
      </c>
      <c r="C125" s="123" t="s">
        <v>1119</v>
      </c>
      <c r="D125" s="123" t="s">
        <v>1120</v>
      </c>
      <c r="E125" s="120"/>
    </row>
    <row r="126" spans="1:5" ht="90">
      <c r="A126" s="120"/>
      <c r="B126" s="122" t="s">
        <v>1121</v>
      </c>
      <c r="C126" s="123" t="s">
        <v>1122</v>
      </c>
      <c r="D126" s="123" t="s">
        <v>1123</v>
      </c>
      <c r="E126" s="120"/>
    </row>
    <row r="127" spans="1:5" ht="75">
      <c r="A127" s="120"/>
      <c r="B127" s="122" t="s">
        <v>1124</v>
      </c>
      <c r="C127" s="123" t="s">
        <v>1125</v>
      </c>
      <c r="D127" s="123" t="s">
        <v>1126</v>
      </c>
      <c r="E127" s="120"/>
    </row>
    <row r="128" spans="1:5" ht="45">
      <c r="A128" s="120"/>
      <c r="B128" s="124" t="s">
        <v>1127</v>
      </c>
      <c r="C128" s="125" t="s">
        <v>1128</v>
      </c>
      <c r="D128" s="125" t="s">
        <v>1129</v>
      </c>
      <c r="E128" s="120" t="s">
        <v>1128</v>
      </c>
    </row>
    <row r="129" spans="1:5" ht="45">
      <c r="A129" s="120"/>
      <c r="B129" s="122" t="s">
        <v>1130</v>
      </c>
      <c r="C129" s="123" t="s">
        <v>1131</v>
      </c>
      <c r="D129" s="123" t="s">
        <v>1132</v>
      </c>
      <c r="E129" s="120"/>
    </row>
    <row r="130" spans="1:5" ht="90">
      <c r="A130" s="120"/>
      <c r="B130" s="122" t="s">
        <v>1133</v>
      </c>
      <c r="C130" s="123" t="s">
        <v>1134</v>
      </c>
      <c r="D130" s="123" t="s">
        <v>1135</v>
      </c>
      <c r="E130" s="120"/>
    </row>
    <row r="131" spans="1:5" ht="135">
      <c r="A131" s="118" t="s">
        <v>1136</v>
      </c>
      <c r="B131" s="124" t="s">
        <v>1137</v>
      </c>
      <c r="C131" s="125" t="s">
        <v>1138</v>
      </c>
      <c r="D131" s="125" t="s">
        <v>1139</v>
      </c>
      <c r="E131" s="120"/>
    </row>
    <row r="132" spans="1:5" ht="60">
      <c r="A132" s="120"/>
      <c r="B132" s="122" t="s">
        <v>1140</v>
      </c>
      <c r="C132" s="123" t="s">
        <v>1141</v>
      </c>
      <c r="D132" s="123" t="s">
        <v>1142</v>
      </c>
      <c r="E132" s="120"/>
    </row>
    <row r="133" spans="1:5" ht="45">
      <c r="A133" s="120"/>
      <c r="B133" s="122" t="s">
        <v>1143</v>
      </c>
      <c r="C133" s="123" t="s">
        <v>1144</v>
      </c>
      <c r="D133" s="123" t="s">
        <v>1145</v>
      </c>
      <c r="E133" s="120"/>
    </row>
    <row r="134" spans="1:5" ht="75">
      <c r="A134" s="120"/>
      <c r="B134" s="122" t="s">
        <v>1146</v>
      </c>
      <c r="C134" s="123" t="s">
        <v>1147</v>
      </c>
      <c r="D134" s="123" t="s">
        <v>1148</v>
      </c>
      <c r="E134" s="120"/>
    </row>
    <row r="135" spans="1:5" ht="60">
      <c r="A135" s="120"/>
      <c r="B135" s="122" t="s">
        <v>1149</v>
      </c>
      <c r="C135" s="123" t="s">
        <v>1150</v>
      </c>
      <c r="D135" s="123" t="s">
        <v>211</v>
      </c>
      <c r="E135" s="120"/>
    </row>
    <row r="136" spans="1:5" ht="45">
      <c r="A136" s="120"/>
      <c r="B136" s="122" t="s">
        <v>1151</v>
      </c>
      <c r="C136" s="123" t="s">
        <v>1152</v>
      </c>
      <c r="D136" s="123" t="s">
        <v>1153</v>
      </c>
      <c r="E136" s="120"/>
    </row>
    <row r="137" spans="1:5" ht="60">
      <c r="A137" s="120"/>
      <c r="B137" s="122" t="s">
        <v>1154</v>
      </c>
      <c r="C137" s="123" t="s">
        <v>1155</v>
      </c>
      <c r="D137" s="123" t="s">
        <v>1156</v>
      </c>
      <c r="E137" s="120"/>
    </row>
    <row r="138" spans="1:5" ht="60">
      <c r="A138" s="120"/>
      <c r="B138" s="122" t="s">
        <v>1157</v>
      </c>
      <c r="C138" s="123" t="s">
        <v>1158</v>
      </c>
      <c r="D138" s="123" t="s">
        <v>1159</v>
      </c>
      <c r="E138" s="120"/>
    </row>
    <row r="139" spans="1:5" ht="180">
      <c r="A139" s="118" t="s">
        <v>1160</v>
      </c>
      <c r="B139" s="124" t="s">
        <v>1161</v>
      </c>
      <c r="C139" s="125" t="s">
        <v>1162</v>
      </c>
      <c r="D139" s="125" t="s">
        <v>1163</v>
      </c>
      <c r="E139" s="120"/>
    </row>
    <row r="140" spans="1:5" ht="75">
      <c r="A140" s="120"/>
      <c r="B140" s="122" t="s">
        <v>1164</v>
      </c>
      <c r="C140" s="123" t="s">
        <v>1165</v>
      </c>
      <c r="D140" s="123" t="s">
        <v>1166</v>
      </c>
      <c r="E140" s="120"/>
    </row>
    <row r="141" spans="1:5" ht="75">
      <c r="A141" s="120"/>
      <c r="B141" s="122" t="s">
        <v>1167</v>
      </c>
      <c r="C141" s="123" t="s">
        <v>1168</v>
      </c>
      <c r="D141" s="123" t="s">
        <v>1169</v>
      </c>
      <c r="E141" s="120"/>
    </row>
    <row r="142" spans="1:5" ht="75">
      <c r="A142" s="120"/>
      <c r="B142" s="122" t="s">
        <v>1170</v>
      </c>
      <c r="C142" s="123" t="s">
        <v>1171</v>
      </c>
      <c r="D142" s="123" t="s">
        <v>1172</v>
      </c>
      <c r="E142" s="120"/>
    </row>
    <row r="143" spans="1:5" ht="30">
      <c r="A143" s="120"/>
      <c r="B143" s="124" t="s">
        <v>1173</v>
      </c>
      <c r="C143" s="125" t="s">
        <v>1174</v>
      </c>
      <c r="D143" s="125" t="s">
        <v>1175</v>
      </c>
      <c r="E143" s="120"/>
    </row>
    <row r="144" spans="1:5" ht="60">
      <c r="A144" s="120"/>
      <c r="B144" s="122" t="s">
        <v>1176</v>
      </c>
      <c r="C144" s="123" t="s">
        <v>1177</v>
      </c>
      <c r="D144" s="123" t="s">
        <v>1178</v>
      </c>
      <c r="E144" s="120"/>
    </row>
    <row r="145" spans="1:5" ht="60">
      <c r="A145" s="118" t="s">
        <v>1179</v>
      </c>
      <c r="B145" s="124" t="s">
        <v>1180</v>
      </c>
      <c r="C145" s="125" t="s">
        <v>1181</v>
      </c>
      <c r="D145" s="125" t="s">
        <v>1182</v>
      </c>
      <c r="E145" s="120"/>
    </row>
    <row r="146" spans="1:5" ht="90">
      <c r="A146" s="120"/>
      <c r="B146" s="122" t="s">
        <v>1183</v>
      </c>
      <c r="C146" s="123" t="s">
        <v>1184</v>
      </c>
      <c r="D146" s="123" t="s">
        <v>1185</v>
      </c>
      <c r="E146" s="120"/>
    </row>
    <row r="147" spans="1:5" ht="75">
      <c r="A147" s="120"/>
      <c r="B147" s="122" t="s">
        <v>1186</v>
      </c>
      <c r="C147" s="123" t="s">
        <v>1187</v>
      </c>
      <c r="D147" s="123" t="s">
        <v>1188</v>
      </c>
      <c r="E147" s="120"/>
    </row>
    <row r="148" spans="1:5" ht="60">
      <c r="A148" s="120"/>
      <c r="B148" s="122" t="s">
        <v>1189</v>
      </c>
      <c r="C148" s="123" t="s">
        <v>1190</v>
      </c>
      <c r="D148" s="123" t="s">
        <v>1191</v>
      </c>
      <c r="E148" s="120"/>
    </row>
    <row r="149" spans="1:5" ht="60">
      <c r="A149" s="120"/>
      <c r="B149" s="122" t="s">
        <v>1192</v>
      </c>
      <c r="C149" s="123" t="s">
        <v>1193</v>
      </c>
      <c r="D149" s="123" t="s">
        <v>1194</v>
      </c>
      <c r="E149" s="120"/>
    </row>
    <row r="150" spans="1:5" ht="45">
      <c r="A150" s="120"/>
      <c r="B150" s="122" t="s">
        <v>1195</v>
      </c>
      <c r="C150" s="123" t="s">
        <v>1196</v>
      </c>
      <c r="D150" s="123" t="s">
        <v>1197</v>
      </c>
      <c r="E150" s="120"/>
    </row>
    <row r="151" spans="1:5" ht="45">
      <c r="A151" s="120"/>
      <c r="B151" s="124" t="s">
        <v>1198</v>
      </c>
      <c r="C151" s="125" t="s">
        <v>1199</v>
      </c>
      <c r="D151" s="125" t="s">
        <v>1200</v>
      </c>
      <c r="E151" s="120"/>
    </row>
    <row r="152" spans="1:5" ht="90">
      <c r="A152" s="120"/>
      <c r="B152" s="122" t="s">
        <v>1201</v>
      </c>
      <c r="C152" s="123" t="s">
        <v>1202</v>
      </c>
      <c r="D152" s="123" t="s">
        <v>1203</v>
      </c>
      <c r="E152" s="120"/>
    </row>
    <row r="153" spans="1:5" ht="75">
      <c r="A153" s="120"/>
      <c r="B153" s="122" t="s">
        <v>1204</v>
      </c>
      <c r="C153" s="123" t="s">
        <v>1205</v>
      </c>
      <c r="D153" s="123" t="s">
        <v>1206</v>
      </c>
      <c r="E153" s="120"/>
    </row>
    <row r="154" spans="1:5" ht="45">
      <c r="A154" s="120"/>
      <c r="B154" s="122" t="s">
        <v>1207</v>
      </c>
      <c r="C154" s="123" t="s">
        <v>1208</v>
      </c>
      <c r="D154" s="123" t="s">
        <v>1209</v>
      </c>
      <c r="E154" s="120"/>
    </row>
  </sheetData>
  <mergeCells count="1">
    <mergeCell ref="B1:C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3"/>
  <sheetViews>
    <sheetView showGridLines="0" topLeftCell="A24" zoomScale="80" zoomScaleNormal="80" workbookViewId="0">
      <selection activeCell="H25" sqref="H25"/>
    </sheetView>
  </sheetViews>
  <sheetFormatPr baseColWidth="10" defaultColWidth="11.42578125" defaultRowHeight="14.25"/>
  <cols>
    <col min="1" max="1" width="11.42578125" style="6"/>
    <col min="2" max="2" width="23.85546875" style="6" bestFit="1" customWidth="1"/>
    <col min="3" max="3" width="29.140625" style="6" customWidth="1"/>
    <col min="4" max="4" width="26.140625" style="6" customWidth="1"/>
    <col min="5" max="6" width="23.42578125" style="6" customWidth="1"/>
    <col min="7" max="7" width="37.42578125" style="6" customWidth="1"/>
    <col min="8" max="8" width="35" style="6" bestFit="1" customWidth="1"/>
    <col min="9" max="9" width="37.85546875" style="6" customWidth="1"/>
    <col min="10" max="10" width="35.140625" style="6" bestFit="1" customWidth="1"/>
    <col min="11" max="11" width="43" style="6" customWidth="1"/>
    <col min="12" max="16384" width="11.42578125" style="6"/>
  </cols>
  <sheetData>
    <row r="2" spans="2:11" ht="24" thickBot="1">
      <c r="B2" s="1352" t="s">
        <v>1210</v>
      </c>
      <c r="C2" s="1352"/>
      <c r="D2" s="1352"/>
      <c r="E2" s="1352"/>
      <c r="F2" s="1352"/>
      <c r="G2" s="1352"/>
      <c r="H2" s="1352"/>
      <c r="I2" s="1352"/>
      <c r="J2" s="1352"/>
    </row>
    <row r="3" spans="2:11" s="148" customFormat="1" ht="36.75" thickBot="1">
      <c r="B3" s="131" t="s">
        <v>1211</v>
      </c>
      <c r="C3" s="132" t="s">
        <v>1212</v>
      </c>
      <c r="D3" s="132" t="s">
        <v>1213</v>
      </c>
      <c r="E3" s="132" t="s">
        <v>1214</v>
      </c>
      <c r="F3" s="132" t="s">
        <v>31</v>
      </c>
      <c r="G3" s="133" t="s">
        <v>1215</v>
      </c>
      <c r="H3" s="132" t="s">
        <v>1216</v>
      </c>
      <c r="I3" s="132" t="s">
        <v>1217</v>
      </c>
      <c r="J3" s="132" t="s">
        <v>1216</v>
      </c>
    </row>
    <row r="4" spans="2:11" s="149" customFormat="1" ht="28.5">
      <c r="B4" s="1353" t="s">
        <v>1218</v>
      </c>
      <c r="C4" s="1354" t="s">
        <v>1219</v>
      </c>
      <c r="D4" s="1355" t="s">
        <v>71</v>
      </c>
      <c r="E4" s="1355" t="s">
        <v>84</v>
      </c>
      <c r="F4" s="1355" t="s">
        <v>1220</v>
      </c>
      <c r="G4" s="1356" t="s">
        <v>74</v>
      </c>
      <c r="H4" s="1355" t="s">
        <v>1221</v>
      </c>
      <c r="I4" s="134" t="s">
        <v>75</v>
      </c>
      <c r="J4" s="135" t="s">
        <v>1221</v>
      </c>
    </row>
    <row r="5" spans="2:11" s="149" customFormat="1" ht="42.75">
      <c r="B5" s="1348"/>
      <c r="C5" s="1347"/>
      <c r="D5" s="1346"/>
      <c r="E5" s="1346"/>
      <c r="F5" s="1346"/>
      <c r="G5" s="1345"/>
      <c r="H5" s="1346"/>
      <c r="I5" s="136" t="s">
        <v>115</v>
      </c>
      <c r="J5" s="137" t="s">
        <v>1222</v>
      </c>
    </row>
    <row r="6" spans="2:11" s="149" customFormat="1" ht="42.75">
      <c r="B6" s="1348"/>
      <c r="C6" s="1347"/>
      <c r="D6" s="1346"/>
      <c r="E6" s="1346"/>
      <c r="F6" s="1346"/>
      <c r="G6" s="1345" t="s">
        <v>1223</v>
      </c>
      <c r="H6" s="1346" t="s">
        <v>1224</v>
      </c>
      <c r="I6" s="136" t="s">
        <v>1225</v>
      </c>
      <c r="J6" s="137" t="s">
        <v>1221</v>
      </c>
    </row>
    <row r="7" spans="2:11" s="149" customFormat="1" ht="28.5">
      <c r="B7" s="1348"/>
      <c r="C7" s="1347"/>
      <c r="D7" s="1346"/>
      <c r="E7" s="1346"/>
      <c r="F7" s="1346"/>
      <c r="G7" s="1345"/>
      <c r="H7" s="1346"/>
      <c r="I7" s="136" t="s">
        <v>1226</v>
      </c>
      <c r="J7" s="137" t="s">
        <v>1221</v>
      </c>
    </row>
    <row r="8" spans="2:11" s="149" customFormat="1" ht="49.5" customHeight="1">
      <c r="B8" s="1348"/>
      <c r="C8" s="1347"/>
      <c r="D8" s="129" t="s">
        <v>128</v>
      </c>
      <c r="E8" s="129" t="s">
        <v>84</v>
      </c>
      <c r="F8" s="129" t="s">
        <v>1220</v>
      </c>
      <c r="G8" s="138" t="s">
        <v>130</v>
      </c>
      <c r="H8" s="129" t="s">
        <v>1227</v>
      </c>
      <c r="I8" s="136" t="s">
        <v>131</v>
      </c>
      <c r="J8" s="137" t="s">
        <v>1221</v>
      </c>
    </row>
    <row r="9" spans="2:11" s="149" customFormat="1" ht="42.75">
      <c r="B9" s="1348"/>
      <c r="C9" s="139" t="s">
        <v>1228</v>
      </c>
      <c r="D9" s="129" t="s">
        <v>154</v>
      </c>
      <c r="E9" s="129" t="s">
        <v>162</v>
      </c>
      <c r="F9" s="129" t="s">
        <v>163</v>
      </c>
      <c r="G9" s="140" t="s">
        <v>156</v>
      </c>
      <c r="H9" s="141" t="s">
        <v>1221</v>
      </c>
      <c r="I9" s="136" t="s">
        <v>115</v>
      </c>
      <c r="J9" s="137" t="s">
        <v>1222</v>
      </c>
    </row>
    <row r="10" spans="2:11" s="149" customFormat="1" ht="288">
      <c r="B10" s="1342" t="s">
        <v>1229</v>
      </c>
      <c r="C10" s="1347" t="s">
        <v>1230</v>
      </c>
      <c r="D10" s="196" t="s">
        <v>1231</v>
      </c>
      <c r="E10" s="129" t="s">
        <v>162</v>
      </c>
      <c r="F10" s="129" t="s">
        <v>163</v>
      </c>
      <c r="G10" s="136" t="s">
        <v>1232</v>
      </c>
      <c r="H10" s="129" t="s">
        <v>1221</v>
      </c>
      <c r="I10" s="136" t="s">
        <v>1233</v>
      </c>
      <c r="J10" s="137" t="s">
        <v>1221</v>
      </c>
      <c r="K10" s="150"/>
    </row>
    <row r="11" spans="2:11" s="149" customFormat="1" ht="231">
      <c r="B11" s="1343"/>
      <c r="C11" s="1347"/>
      <c r="D11" s="129" t="s">
        <v>1234</v>
      </c>
      <c r="E11" s="129" t="s">
        <v>162</v>
      </c>
      <c r="F11" s="129" t="s">
        <v>163</v>
      </c>
      <c r="G11" s="136" t="s">
        <v>1232</v>
      </c>
      <c r="H11" s="129" t="s">
        <v>1221</v>
      </c>
      <c r="I11" s="136" t="s">
        <v>1233</v>
      </c>
      <c r="J11" s="137" t="s">
        <v>1221</v>
      </c>
      <c r="K11" s="150"/>
    </row>
    <row r="12" spans="2:11" s="149" customFormat="1" ht="81.599999999999994" customHeight="1">
      <c r="B12" s="1343"/>
      <c r="C12" s="1347" t="s">
        <v>1235</v>
      </c>
      <c r="D12" s="1346" t="s">
        <v>1236</v>
      </c>
      <c r="E12" s="1346" t="s">
        <v>162</v>
      </c>
      <c r="F12" s="1346" t="s">
        <v>243</v>
      </c>
      <c r="G12" s="136" t="s">
        <v>1237</v>
      </c>
      <c r="H12" s="129" t="s">
        <v>1221</v>
      </c>
      <c r="I12" s="1345" t="s">
        <v>1233</v>
      </c>
      <c r="J12" s="1341" t="s">
        <v>1221</v>
      </c>
    </row>
    <row r="13" spans="2:11" s="149" customFormat="1" ht="81.599999999999994" customHeight="1">
      <c r="B13" s="1344"/>
      <c r="C13" s="1347"/>
      <c r="D13" s="1346"/>
      <c r="E13" s="1346"/>
      <c r="F13" s="1346"/>
      <c r="G13" s="136" t="s">
        <v>1238</v>
      </c>
      <c r="H13" s="129" t="s">
        <v>1221</v>
      </c>
      <c r="I13" s="1345"/>
      <c r="J13" s="1341"/>
    </row>
    <row r="14" spans="2:11" s="149" customFormat="1" ht="158.25">
      <c r="B14" s="1348" t="s">
        <v>1239</v>
      </c>
      <c r="C14" s="1349" t="s">
        <v>1240</v>
      </c>
      <c r="D14" s="129" t="s">
        <v>1241</v>
      </c>
      <c r="E14" s="129" t="s">
        <v>162</v>
      </c>
      <c r="F14" s="129" t="s">
        <v>243</v>
      </c>
      <c r="G14" s="136" t="s">
        <v>1242</v>
      </c>
      <c r="H14" s="129" t="s">
        <v>1221</v>
      </c>
      <c r="I14" s="136" t="s">
        <v>1243</v>
      </c>
      <c r="J14" s="137" t="s">
        <v>1221</v>
      </c>
    </row>
    <row r="15" spans="2:11" s="149" customFormat="1" ht="42.75">
      <c r="B15" s="1348"/>
      <c r="C15" s="1350"/>
      <c r="D15" s="1346" t="s">
        <v>1244</v>
      </c>
      <c r="E15" s="1346" t="s">
        <v>162</v>
      </c>
      <c r="F15" s="1346" t="s">
        <v>243</v>
      </c>
      <c r="G15" s="1345" t="s">
        <v>1245</v>
      </c>
      <c r="H15" s="1346" t="s">
        <v>1221</v>
      </c>
      <c r="I15" s="136" t="s">
        <v>1246</v>
      </c>
      <c r="J15" s="1341" t="s">
        <v>1247</v>
      </c>
    </row>
    <row r="16" spans="2:11" s="149" customFormat="1" ht="42.75">
      <c r="B16" s="1348"/>
      <c r="C16" s="1350"/>
      <c r="D16" s="1346"/>
      <c r="E16" s="1346"/>
      <c r="F16" s="1346"/>
      <c r="G16" s="1345"/>
      <c r="H16" s="1346"/>
      <c r="I16" s="136" t="s">
        <v>1248</v>
      </c>
      <c r="J16" s="1341"/>
    </row>
    <row r="17" spans="2:10" s="149" customFormat="1" ht="28.5">
      <c r="B17" s="1348"/>
      <c r="C17" s="1350"/>
      <c r="D17" s="1346"/>
      <c r="E17" s="1346"/>
      <c r="F17" s="1346"/>
      <c r="G17" s="138" t="s">
        <v>1249</v>
      </c>
      <c r="H17" s="129" t="s">
        <v>1250</v>
      </c>
      <c r="I17" s="136" t="s">
        <v>1243</v>
      </c>
      <c r="J17" s="1341"/>
    </row>
    <row r="18" spans="2:10" s="149" customFormat="1" ht="42.75">
      <c r="B18" s="1348"/>
      <c r="C18" s="1350"/>
      <c r="D18" s="1346" t="s">
        <v>1251</v>
      </c>
      <c r="E18" s="1346" t="s">
        <v>162</v>
      </c>
      <c r="F18" s="1346" t="s">
        <v>243</v>
      </c>
      <c r="G18" s="136" t="s">
        <v>1252</v>
      </c>
      <c r="H18" s="129" t="s">
        <v>1250</v>
      </c>
      <c r="I18" s="136" t="s">
        <v>1253</v>
      </c>
      <c r="J18" s="1341"/>
    </row>
    <row r="19" spans="2:10" s="149" customFormat="1" ht="28.5">
      <c r="B19" s="1348"/>
      <c r="C19" s="1351"/>
      <c r="D19" s="1346"/>
      <c r="E19" s="1346"/>
      <c r="F19" s="1346"/>
      <c r="G19" s="138" t="s">
        <v>1249</v>
      </c>
      <c r="H19" s="129" t="s">
        <v>1250</v>
      </c>
      <c r="I19" s="136" t="s">
        <v>1243</v>
      </c>
      <c r="J19" s="1341"/>
    </row>
    <row r="20" spans="2:10" s="149" customFormat="1" ht="42.75">
      <c r="B20" s="1348"/>
      <c r="C20" s="139" t="s">
        <v>1254</v>
      </c>
      <c r="D20" s="129" t="s">
        <v>1255</v>
      </c>
      <c r="E20" s="129" t="s">
        <v>162</v>
      </c>
      <c r="F20" s="129" t="s">
        <v>457</v>
      </c>
      <c r="G20" s="136" t="s">
        <v>1256</v>
      </c>
      <c r="H20" s="129" t="s">
        <v>1257</v>
      </c>
      <c r="I20" s="136" t="s">
        <v>1258</v>
      </c>
      <c r="J20" s="137" t="s">
        <v>1221</v>
      </c>
    </row>
    <row r="21" spans="2:10" s="149" customFormat="1" ht="115.5">
      <c r="B21" s="1348"/>
      <c r="C21" s="1349" t="s">
        <v>357</v>
      </c>
      <c r="D21" s="129" t="s">
        <v>1259</v>
      </c>
      <c r="E21" s="129" t="s">
        <v>162</v>
      </c>
      <c r="F21" s="129" t="s">
        <v>243</v>
      </c>
      <c r="G21" s="136" t="s">
        <v>359</v>
      </c>
      <c r="H21" s="129" t="s">
        <v>1250</v>
      </c>
      <c r="I21" s="136" t="s">
        <v>342</v>
      </c>
      <c r="J21" s="137" t="s">
        <v>1221</v>
      </c>
    </row>
    <row r="22" spans="2:10" s="149" customFormat="1" ht="171.75">
      <c r="B22" s="1348"/>
      <c r="C22" s="1350"/>
      <c r="D22" s="129" t="s">
        <v>1260</v>
      </c>
      <c r="E22" s="129" t="s">
        <v>162</v>
      </c>
      <c r="F22" s="129" t="s">
        <v>243</v>
      </c>
      <c r="G22" s="136" t="s">
        <v>359</v>
      </c>
      <c r="H22" s="129" t="s">
        <v>1250</v>
      </c>
      <c r="I22" s="136" t="s">
        <v>342</v>
      </c>
      <c r="J22" s="137" t="s">
        <v>1221</v>
      </c>
    </row>
    <row r="23" spans="2:10" s="149" customFormat="1" ht="120.6" customHeight="1">
      <c r="B23" s="1348"/>
      <c r="C23" s="1350"/>
      <c r="D23" s="129" t="s">
        <v>1261</v>
      </c>
      <c r="E23" s="129" t="s">
        <v>162</v>
      </c>
      <c r="F23" s="129" t="s">
        <v>263</v>
      </c>
      <c r="G23" s="136" t="s">
        <v>359</v>
      </c>
      <c r="H23" s="129" t="s">
        <v>1250</v>
      </c>
      <c r="I23" s="136" t="s">
        <v>1262</v>
      </c>
      <c r="J23" s="137" t="s">
        <v>1221</v>
      </c>
    </row>
    <row r="24" spans="2:10" s="149" customFormat="1" ht="71.25">
      <c r="B24" s="1348"/>
      <c r="C24" s="1351"/>
      <c r="D24" s="129" t="s">
        <v>1263</v>
      </c>
      <c r="E24" s="129" t="s">
        <v>162</v>
      </c>
      <c r="F24" s="129" t="s">
        <v>263</v>
      </c>
      <c r="G24" s="136" t="s">
        <v>359</v>
      </c>
      <c r="H24" s="129" t="s">
        <v>1250</v>
      </c>
      <c r="I24" s="136" t="s">
        <v>1262</v>
      </c>
      <c r="J24" s="137" t="s">
        <v>1221</v>
      </c>
    </row>
    <row r="25" spans="2:10" s="149" customFormat="1" ht="171">
      <c r="B25" s="1348"/>
      <c r="C25" s="139" t="s">
        <v>368</v>
      </c>
      <c r="D25" s="129" t="s">
        <v>369</v>
      </c>
      <c r="E25" s="129" t="s">
        <v>162</v>
      </c>
      <c r="F25" s="129" t="s">
        <v>263</v>
      </c>
      <c r="G25" s="136" t="s">
        <v>370</v>
      </c>
      <c r="H25" s="129" t="s">
        <v>1250</v>
      </c>
      <c r="I25" s="136" t="s">
        <v>371</v>
      </c>
      <c r="J25" s="137" t="s">
        <v>1221</v>
      </c>
    </row>
    <row r="26" spans="2:10" s="149" customFormat="1" ht="71.25">
      <c r="B26" s="1342" t="s">
        <v>1264</v>
      </c>
      <c r="C26" s="1347" t="s">
        <v>1265</v>
      </c>
      <c r="D26" s="1346" t="s">
        <v>1266</v>
      </c>
      <c r="E26" s="1346" t="s">
        <v>162</v>
      </c>
      <c r="F26" s="1346" t="s">
        <v>163</v>
      </c>
      <c r="G26" s="1345" t="s">
        <v>1267</v>
      </c>
      <c r="H26" s="1346" t="s">
        <v>1268</v>
      </c>
      <c r="I26" s="136" t="s">
        <v>1269</v>
      </c>
      <c r="J26" s="137" t="s">
        <v>1270</v>
      </c>
    </row>
    <row r="27" spans="2:10" s="149" customFormat="1" ht="71.25">
      <c r="B27" s="1343"/>
      <c r="C27" s="1347"/>
      <c r="D27" s="1346"/>
      <c r="E27" s="1346"/>
      <c r="F27" s="1346"/>
      <c r="G27" s="1345"/>
      <c r="H27" s="1346"/>
      <c r="I27" s="136" t="s">
        <v>1271</v>
      </c>
      <c r="J27" s="137" t="s">
        <v>1272</v>
      </c>
    </row>
    <row r="28" spans="2:10" s="149" customFormat="1" ht="28.5">
      <c r="B28" s="1343"/>
      <c r="C28" s="1347" t="s">
        <v>1273</v>
      </c>
      <c r="D28" s="1346" t="s">
        <v>1274</v>
      </c>
      <c r="E28" s="1346" t="s">
        <v>162</v>
      </c>
      <c r="F28" s="1346" t="s">
        <v>457</v>
      </c>
      <c r="G28" s="136" t="s">
        <v>1275</v>
      </c>
      <c r="H28" s="129" t="s">
        <v>1276</v>
      </c>
      <c r="I28" s="1357" t="s">
        <v>1277</v>
      </c>
      <c r="J28" s="1341" t="s">
        <v>1278</v>
      </c>
    </row>
    <row r="29" spans="2:10" s="149" customFormat="1" ht="28.5">
      <c r="B29" s="1343"/>
      <c r="C29" s="1347"/>
      <c r="D29" s="1346"/>
      <c r="E29" s="1346"/>
      <c r="F29" s="1346"/>
      <c r="G29" s="136" t="s">
        <v>1279</v>
      </c>
      <c r="H29" s="129" t="s">
        <v>1280</v>
      </c>
      <c r="I29" s="1357"/>
      <c r="J29" s="1341"/>
    </row>
    <row r="30" spans="2:10" s="149" customFormat="1" ht="42.75">
      <c r="B30" s="1343"/>
      <c r="C30" s="1347" t="s">
        <v>411</v>
      </c>
      <c r="D30" s="1346" t="s">
        <v>412</v>
      </c>
      <c r="E30" s="1346" t="s">
        <v>162</v>
      </c>
      <c r="F30" s="1346" t="s">
        <v>163</v>
      </c>
      <c r="G30" s="1345" t="s">
        <v>1281</v>
      </c>
      <c r="H30" s="1346" t="s">
        <v>1282</v>
      </c>
      <c r="I30" s="136" t="s">
        <v>1283</v>
      </c>
      <c r="J30" s="1341" t="s">
        <v>1282</v>
      </c>
    </row>
    <row r="31" spans="2:10" s="149" customFormat="1" ht="71.25">
      <c r="B31" s="1344"/>
      <c r="C31" s="1347"/>
      <c r="D31" s="1346"/>
      <c r="E31" s="1346"/>
      <c r="F31" s="1346"/>
      <c r="G31" s="1345"/>
      <c r="H31" s="1346"/>
      <c r="I31" s="136" t="s">
        <v>1284</v>
      </c>
      <c r="J31" s="1341"/>
    </row>
    <row r="32" spans="2:10" s="149" customFormat="1" ht="71.25">
      <c r="B32" s="142" t="s">
        <v>1285</v>
      </c>
      <c r="C32" s="139" t="s">
        <v>428</v>
      </c>
      <c r="D32" s="129" t="s">
        <v>1286</v>
      </c>
      <c r="E32" s="129" t="s">
        <v>162</v>
      </c>
      <c r="F32" s="129" t="s">
        <v>163</v>
      </c>
      <c r="G32" s="136" t="s">
        <v>1287</v>
      </c>
      <c r="H32" s="129" t="s">
        <v>1282</v>
      </c>
      <c r="I32" s="136" t="s">
        <v>1288</v>
      </c>
      <c r="J32" s="137" t="s">
        <v>1282</v>
      </c>
    </row>
    <row r="33" spans="2:10" s="149" customFormat="1" ht="100.5" thickBot="1">
      <c r="B33" s="143" t="s">
        <v>1289</v>
      </c>
      <c r="C33" s="144" t="s">
        <v>1290</v>
      </c>
      <c r="D33" s="146" t="s">
        <v>448</v>
      </c>
      <c r="E33" s="146" t="s">
        <v>162</v>
      </c>
      <c r="F33" s="146" t="s">
        <v>457</v>
      </c>
      <c r="G33" s="145" t="s">
        <v>450</v>
      </c>
      <c r="H33" s="146" t="s">
        <v>1291</v>
      </c>
      <c r="I33" s="145" t="s">
        <v>1292</v>
      </c>
      <c r="J33" s="147" t="s">
        <v>1282</v>
      </c>
    </row>
  </sheetData>
  <mergeCells count="50">
    <mergeCell ref="J28:J29"/>
    <mergeCell ref="C21:C24"/>
    <mergeCell ref="C28:C29"/>
    <mergeCell ref="D28:D29"/>
    <mergeCell ref="E28:E29"/>
    <mergeCell ref="F28:F29"/>
    <mergeCell ref="I28:I29"/>
    <mergeCell ref="C26:C27"/>
    <mergeCell ref="D26:D27"/>
    <mergeCell ref="E26:E27"/>
    <mergeCell ref="F26:F27"/>
    <mergeCell ref="B2:J2"/>
    <mergeCell ref="B4:B9"/>
    <mergeCell ref="C4:C8"/>
    <mergeCell ref="D4:D7"/>
    <mergeCell ref="E4:E7"/>
    <mergeCell ref="F4:F7"/>
    <mergeCell ref="G4:G5"/>
    <mergeCell ref="H4:H5"/>
    <mergeCell ref="G6:G7"/>
    <mergeCell ref="H6:H7"/>
    <mergeCell ref="C10:C11"/>
    <mergeCell ref="C12:C13"/>
    <mergeCell ref="D12:D13"/>
    <mergeCell ref="E12:E13"/>
    <mergeCell ref="F12:F13"/>
    <mergeCell ref="B14:B25"/>
    <mergeCell ref="D15:D17"/>
    <mergeCell ref="E15:E17"/>
    <mergeCell ref="F15:F17"/>
    <mergeCell ref="D18:D19"/>
    <mergeCell ref="E18:E19"/>
    <mergeCell ref="F18:F19"/>
    <mergeCell ref="C14:C19"/>
    <mergeCell ref="J30:J31"/>
    <mergeCell ref="B10:B13"/>
    <mergeCell ref="G26:G27"/>
    <mergeCell ref="H26:H27"/>
    <mergeCell ref="C30:C31"/>
    <mergeCell ref="D30:D31"/>
    <mergeCell ref="E30:E31"/>
    <mergeCell ref="F30:F31"/>
    <mergeCell ref="G30:G31"/>
    <mergeCell ref="H30:H31"/>
    <mergeCell ref="B26:B31"/>
    <mergeCell ref="J12:J13"/>
    <mergeCell ref="G15:G16"/>
    <mergeCell ref="H15:H16"/>
    <mergeCell ref="J15:J19"/>
    <mergeCell ref="I12:I13"/>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23"/>
  <sheetViews>
    <sheetView showGridLines="0" topLeftCell="B2" zoomScale="40" zoomScaleNormal="40" workbookViewId="0">
      <pane ySplit="585" topLeftCell="A10" activePane="bottomLeft"/>
      <selection activeCell="H25" sqref="H25"/>
      <selection pane="bottomLeft" activeCell="H25" sqref="H25"/>
    </sheetView>
  </sheetViews>
  <sheetFormatPr baseColWidth="10" defaultColWidth="11.42578125" defaultRowHeight="14.25"/>
  <cols>
    <col min="1" max="1" width="11.42578125" style="6"/>
    <col min="2" max="2" width="23.85546875" style="6" bestFit="1" customWidth="1"/>
    <col min="3" max="3" width="30" style="6" customWidth="1"/>
    <col min="4" max="4" width="53.28515625" style="6" customWidth="1"/>
    <col min="5" max="6" width="23.42578125" style="6" customWidth="1"/>
    <col min="7" max="7" width="37.42578125" style="6" customWidth="1"/>
    <col min="8" max="11" width="5.140625" style="6" customWidth="1"/>
    <col min="12" max="16384" width="11.42578125" style="6"/>
  </cols>
  <sheetData>
    <row r="1" spans="2:13" ht="21.95" customHeight="1" thickBot="1"/>
    <row r="2" spans="2:13" ht="23.25">
      <c r="B2" s="1358" t="s">
        <v>1293</v>
      </c>
      <c r="C2" s="1359"/>
      <c r="D2" s="1359"/>
      <c r="E2" s="1359"/>
      <c r="F2" s="1359"/>
      <c r="G2" s="1359"/>
      <c r="H2" s="1359"/>
      <c r="I2" s="1359"/>
      <c r="J2" s="1359"/>
      <c r="K2" s="1360"/>
    </row>
    <row r="3" spans="2:13" s="148" customFormat="1" ht="36">
      <c r="B3" s="153" t="s">
        <v>1211</v>
      </c>
      <c r="C3" s="154" t="s">
        <v>1212</v>
      </c>
      <c r="D3" s="154" t="s">
        <v>1213</v>
      </c>
      <c r="E3" s="154" t="s">
        <v>1294</v>
      </c>
      <c r="F3" s="154" t="s">
        <v>31</v>
      </c>
      <c r="G3" s="160" t="s">
        <v>1295</v>
      </c>
      <c r="H3" s="160" t="s">
        <v>1296</v>
      </c>
      <c r="I3" s="160" t="s">
        <v>1297</v>
      </c>
      <c r="J3" s="160" t="s">
        <v>1298</v>
      </c>
      <c r="K3" s="155" t="s">
        <v>1299</v>
      </c>
    </row>
    <row r="4" spans="2:13" s="149" customFormat="1" ht="15.75">
      <c r="B4" s="1348" t="s">
        <v>1218</v>
      </c>
      <c r="C4" s="1347" t="s">
        <v>1219</v>
      </c>
      <c r="D4" s="129" t="s">
        <v>71</v>
      </c>
      <c r="E4" s="156" t="s">
        <v>84</v>
      </c>
      <c r="F4" s="151" t="s">
        <v>1220</v>
      </c>
      <c r="G4" s="151" t="s">
        <v>87</v>
      </c>
      <c r="H4" s="162" t="s">
        <v>152</v>
      </c>
      <c r="I4" s="162" t="s">
        <v>152</v>
      </c>
      <c r="J4" s="162" t="s">
        <v>152</v>
      </c>
      <c r="K4" s="163" t="s">
        <v>152</v>
      </c>
      <c r="L4" s="149" t="s">
        <v>1300</v>
      </c>
      <c r="M4" s="149">
        <v>2</v>
      </c>
    </row>
    <row r="5" spans="2:13" s="149" customFormat="1" ht="15.75">
      <c r="B5" s="1348"/>
      <c r="C5" s="1347"/>
      <c r="D5" s="129" t="s">
        <v>128</v>
      </c>
      <c r="E5" s="156" t="s">
        <v>84</v>
      </c>
      <c r="F5" s="151" t="s">
        <v>1220</v>
      </c>
      <c r="G5" s="151" t="s">
        <v>87</v>
      </c>
      <c r="H5" s="162" t="s">
        <v>152</v>
      </c>
      <c r="I5" s="162" t="s">
        <v>152</v>
      </c>
      <c r="J5" s="162"/>
      <c r="K5" s="163"/>
    </row>
    <row r="6" spans="2:13" s="149" customFormat="1" ht="15.75">
      <c r="B6" s="1348"/>
      <c r="C6" s="139" t="s">
        <v>1228</v>
      </c>
      <c r="D6" s="129" t="s">
        <v>154</v>
      </c>
      <c r="E6" s="152" t="s">
        <v>162</v>
      </c>
      <c r="F6" s="152" t="s">
        <v>163</v>
      </c>
      <c r="G6" s="152" t="s">
        <v>165</v>
      </c>
      <c r="H6" s="162" t="s">
        <v>152</v>
      </c>
      <c r="I6" s="162" t="s">
        <v>152</v>
      </c>
      <c r="J6" s="162" t="s">
        <v>316</v>
      </c>
      <c r="K6" s="163" t="s">
        <v>316</v>
      </c>
      <c r="M6" s="149">
        <v>1</v>
      </c>
    </row>
    <row r="7" spans="2:13" s="149" customFormat="1" ht="129">
      <c r="B7" s="1348" t="s">
        <v>1229</v>
      </c>
      <c r="C7" s="1347" t="s">
        <v>1230</v>
      </c>
      <c r="D7" s="129" t="s">
        <v>1301</v>
      </c>
      <c r="E7" s="156" t="s">
        <v>184</v>
      </c>
      <c r="F7" s="152" t="s">
        <v>163</v>
      </c>
      <c r="G7" s="152" t="s">
        <v>165</v>
      </c>
      <c r="H7" s="194" t="s">
        <v>152</v>
      </c>
      <c r="I7" s="194"/>
      <c r="J7" s="194"/>
      <c r="K7" s="195"/>
    </row>
    <row r="8" spans="2:13" s="149" customFormat="1" ht="114.75">
      <c r="B8" s="1348"/>
      <c r="C8" s="1347"/>
      <c r="D8" s="129" t="s">
        <v>1302</v>
      </c>
      <c r="E8" s="156" t="s">
        <v>184</v>
      </c>
      <c r="F8" s="152" t="s">
        <v>163</v>
      </c>
      <c r="G8" s="152" t="s">
        <v>165</v>
      </c>
      <c r="H8" s="194" t="s">
        <v>152</v>
      </c>
      <c r="I8" s="194"/>
      <c r="J8" s="194"/>
      <c r="K8" s="195"/>
    </row>
    <row r="9" spans="2:13" s="149" customFormat="1" ht="171">
      <c r="B9" s="1348"/>
      <c r="C9" s="139" t="s">
        <v>1235</v>
      </c>
      <c r="D9" s="129" t="s">
        <v>1236</v>
      </c>
      <c r="E9" s="156" t="s">
        <v>184</v>
      </c>
      <c r="F9" s="157" t="s">
        <v>243</v>
      </c>
      <c r="G9" s="157" t="s">
        <v>245</v>
      </c>
      <c r="H9" s="162" t="s">
        <v>152</v>
      </c>
      <c r="I9" s="162"/>
      <c r="J9" s="162"/>
      <c r="K9" s="163"/>
    </row>
    <row r="10" spans="2:13" s="149" customFormat="1" ht="86.25">
      <c r="B10" s="1348" t="s">
        <v>1239</v>
      </c>
      <c r="C10" s="1349" t="s">
        <v>1303</v>
      </c>
      <c r="D10" s="129" t="s">
        <v>1241</v>
      </c>
      <c r="E10" s="156" t="s">
        <v>184</v>
      </c>
      <c r="F10" s="156" t="s">
        <v>263</v>
      </c>
      <c r="G10" s="156" t="s">
        <v>263</v>
      </c>
      <c r="H10" s="162" t="s">
        <v>316</v>
      </c>
      <c r="I10" s="162" t="s">
        <v>152</v>
      </c>
      <c r="J10" s="162" t="s">
        <v>152</v>
      </c>
      <c r="K10" s="163"/>
    </row>
    <row r="11" spans="2:13" s="149" customFormat="1" ht="15.75">
      <c r="B11" s="1348"/>
      <c r="C11" s="1350"/>
      <c r="D11" s="129" t="s">
        <v>1304</v>
      </c>
      <c r="E11" s="156" t="s">
        <v>184</v>
      </c>
      <c r="F11" s="156" t="s">
        <v>263</v>
      </c>
      <c r="G11" s="156" t="s">
        <v>263</v>
      </c>
      <c r="H11" s="162" t="s">
        <v>152</v>
      </c>
      <c r="I11" s="162" t="s">
        <v>316</v>
      </c>
      <c r="J11" s="162" t="s">
        <v>152</v>
      </c>
      <c r="K11" s="163"/>
    </row>
    <row r="12" spans="2:13" s="149" customFormat="1" ht="15.75">
      <c r="B12" s="1348"/>
      <c r="C12" s="1351"/>
      <c r="D12" s="129" t="s">
        <v>1251</v>
      </c>
      <c r="E12" s="156" t="s">
        <v>184</v>
      </c>
      <c r="F12" s="156" t="s">
        <v>263</v>
      </c>
      <c r="G12" s="156" t="s">
        <v>263</v>
      </c>
      <c r="H12" s="162" t="s">
        <v>152</v>
      </c>
      <c r="I12" s="162"/>
      <c r="J12" s="162" t="s">
        <v>152</v>
      </c>
      <c r="K12" s="163"/>
    </row>
    <row r="13" spans="2:13" s="149" customFormat="1" ht="15.75">
      <c r="B13" s="1348"/>
      <c r="C13" s="139" t="s">
        <v>1254</v>
      </c>
      <c r="D13" s="129" t="s">
        <v>1255</v>
      </c>
      <c r="E13" s="156" t="s">
        <v>184</v>
      </c>
      <c r="F13" s="152" t="s">
        <v>163</v>
      </c>
      <c r="G13" s="152" t="s">
        <v>165</v>
      </c>
      <c r="H13" s="162" t="s">
        <v>152</v>
      </c>
      <c r="I13" s="162"/>
      <c r="J13" s="162" t="s">
        <v>152</v>
      </c>
      <c r="K13" s="163"/>
    </row>
    <row r="14" spans="2:13" s="149" customFormat="1" ht="57.75">
      <c r="B14" s="1348"/>
      <c r="C14" s="1349" t="s">
        <v>357</v>
      </c>
      <c r="D14" s="129" t="s">
        <v>1259</v>
      </c>
      <c r="E14" s="156" t="s">
        <v>184</v>
      </c>
      <c r="F14" s="156" t="s">
        <v>263</v>
      </c>
      <c r="G14" s="156" t="s">
        <v>263</v>
      </c>
      <c r="H14" s="162" t="s">
        <v>152</v>
      </c>
      <c r="I14" s="162"/>
      <c r="J14" s="162" t="s">
        <v>152</v>
      </c>
      <c r="K14" s="163"/>
    </row>
    <row r="15" spans="2:13" s="149" customFormat="1" ht="100.5">
      <c r="B15" s="1348"/>
      <c r="C15" s="1350"/>
      <c r="D15" s="129" t="s">
        <v>1260</v>
      </c>
      <c r="E15" s="156" t="s">
        <v>184</v>
      </c>
      <c r="F15" s="156" t="s">
        <v>263</v>
      </c>
      <c r="G15" s="156" t="s">
        <v>263</v>
      </c>
      <c r="H15" s="162" t="s">
        <v>152</v>
      </c>
      <c r="I15" s="162"/>
      <c r="J15" s="162" t="s">
        <v>152</v>
      </c>
      <c r="K15" s="163"/>
    </row>
    <row r="16" spans="2:13" s="149" customFormat="1" ht="57">
      <c r="B16" s="1348"/>
      <c r="C16" s="1350"/>
      <c r="D16" s="129" t="s">
        <v>1305</v>
      </c>
      <c r="E16" s="156" t="s">
        <v>184</v>
      </c>
      <c r="F16" s="156" t="s">
        <v>263</v>
      </c>
      <c r="G16" s="156" t="s">
        <v>263</v>
      </c>
      <c r="H16" s="162" t="s">
        <v>152</v>
      </c>
      <c r="I16" s="162"/>
      <c r="J16" s="162" t="s">
        <v>152</v>
      </c>
      <c r="K16" s="163"/>
    </row>
    <row r="17" spans="2:11" s="149" customFormat="1" ht="42.75">
      <c r="B17" s="1348"/>
      <c r="C17" s="1351"/>
      <c r="D17" s="129" t="s">
        <v>1306</v>
      </c>
      <c r="E17" s="156" t="s">
        <v>184</v>
      </c>
      <c r="F17" s="156" t="s">
        <v>263</v>
      </c>
      <c r="G17" s="156" t="s">
        <v>263</v>
      </c>
      <c r="H17" s="162" t="s">
        <v>152</v>
      </c>
      <c r="I17" s="162" t="s">
        <v>152</v>
      </c>
      <c r="J17" s="162" t="s">
        <v>316</v>
      </c>
      <c r="K17" s="163"/>
    </row>
    <row r="18" spans="2:11" s="149" customFormat="1" ht="85.5">
      <c r="B18" s="1348"/>
      <c r="C18" s="139" t="s">
        <v>368</v>
      </c>
      <c r="D18" s="129" t="s">
        <v>369</v>
      </c>
      <c r="E18" s="156" t="s">
        <v>184</v>
      </c>
      <c r="F18" s="156" t="s">
        <v>263</v>
      </c>
      <c r="G18" s="156" t="s">
        <v>263</v>
      </c>
      <c r="H18" s="162" t="s">
        <v>152</v>
      </c>
      <c r="I18" s="162"/>
      <c r="J18" s="162" t="s">
        <v>152</v>
      </c>
      <c r="K18" s="163"/>
    </row>
    <row r="19" spans="2:11" s="149" customFormat="1" ht="28.5">
      <c r="B19" s="1348" t="s">
        <v>1264</v>
      </c>
      <c r="C19" s="139" t="s">
        <v>1265</v>
      </c>
      <c r="D19" s="129" t="s">
        <v>1266</v>
      </c>
      <c r="E19" s="156" t="s">
        <v>389</v>
      </c>
      <c r="F19" s="152" t="s">
        <v>163</v>
      </c>
      <c r="G19" s="152" t="s">
        <v>165</v>
      </c>
      <c r="H19" s="162" t="s">
        <v>152</v>
      </c>
      <c r="I19" s="162" t="s">
        <v>152</v>
      </c>
      <c r="J19" s="162"/>
      <c r="K19" s="163"/>
    </row>
    <row r="20" spans="2:11" s="149" customFormat="1" ht="42.75">
      <c r="B20" s="1348"/>
      <c r="C20" s="139" t="s">
        <v>1307</v>
      </c>
      <c r="D20" s="129" t="s">
        <v>1308</v>
      </c>
      <c r="E20" s="156" t="s">
        <v>184</v>
      </c>
      <c r="F20" s="156" t="s">
        <v>263</v>
      </c>
      <c r="G20" s="156" t="s">
        <v>263</v>
      </c>
      <c r="H20" s="162" t="s">
        <v>152</v>
      </c>
      <c r="I20" s="162" t="s">
        <v>152</v>
      </c>
      <c r="J20" s="162" t="s">
        <v>152</v>
      </c>
      <c r="K20" s="163"/>
    </row>
    <row r="21" spans="2:11" s="149" customFormat="1" ht="28.5">
      <c r="B21" s="1348"/>
      <c r="C21" s="139" t="s">
        <v>411</v>
      </c>
      <c r="D21" s="129" t="s">
        <v>412</v>
      </c>
      <c r="E21" s="156" t="s">
        <v>389</v>
      </c>
      <c r="F21" s="156" t="s">
        <v>263</v>
      </c>
      <c r="G21" s="156" t="s">
        <v>263</v>
      </c>
      <c r="H21" s="162" t="s">
        <v>152</v>
      </c>
      <c r="I21" s="162"/>
      <c r="J21" s="162"/>
      <c r="K21" s="163"/>
    </row>
    <row r="22" spans="2:11" s="149" customFormat="1" ht="15.75">
      <c r="B22" s="142" t="s">
        <v>1285</v>
      </c>
      <c r="C22" s="139" t="s">
        <v>428</v>
      </c>
      <c r="D22" s="129" t="s">
        <v>1286</v>
      </c>
      <c r="E22" s="156" t="s">
        <v>184</v>
      </c>
      <c r="F22" s="156" t="s">
        <v>263</v>
      </c>
      <c r="G22" s="156" t="s">
        <v>263</v>
      </c>
      <c r="H22" s="162" t="s">
        <v>152</v>
      </c>
      <c r="I22" s="162"/>
      <c r="J22" s="162"/>
      <c r="K22" s="163"/>
    </row>
    <row r="23" spans="2:11" s="149" customFormat="1" ht="43.5" thickBot="1">
      <c r="B23" s="143" t="s">
        <v>1289</v>
      </c>
      <c r="C23" s="144" t="s">
        <v>1290</v>
      </c>
      <c r="D23" s="146" t="s">
        <v>448</v>
      </c>
      <c r="E23" s="158" t="s">
        <v>389</v>
      </c>
      <c r="F23" s="159" t="s">
        <v>457</v>
      </c>
      <c r="G23" s="161" t="s">
        <v>245</v>
      </c>
      <c r="H23" s="164" t="s">
        <v>152</v>
      </c>
      <c r="I23" s="164"/>
      <c r="J23" s="164" t="s">
        <v>152</v>
      </c>
      <c r="K23" s="165"/>
    </row>
  </sheetData>
  <autoFilter ref="B3:K23" xr:uid="{00000000-0009-0000-0000-00000A000000}"/>
  <mergeCells count="9">
    <mergeCell ref="C10:C12"/>
    <mergeCell ref="C14:C17"/>
    <mergeCell ref="B10:B18"/>
    <mergeCell ref="B19:B21"/>
    <mergeCell ref="B2:K2"/>
    <mergeCell ref="B4:B6"/>
    <mergeCell ref="C4:C5"/>
    <mergeCell ref="B7:B9"/>
    <mergeCell ref="C7:C8"/>
  </mergeCells>
  <conditionalFormatting sqref="E4:E5">
    <cfRule type="cellIs" dxfId="119" priority="166" operator="equal">
      <formula>"ALTA"</formula>
    </cfRule>
    <cfRule type="cellIs" dxfId="118" priority="170" operator="equal">
      <formula>"MUY BAJA"</formula>
    </cfRule>
    <cfRule type="cellIs" dxfId="117" priority="169" operator="equal">
      <formula>"BAJA"</formula>
    </cfRule>
    <cfRule type="cellIs" dxfId="116" priority="168" operator="equal">
      <formula>"MEDIA"</formula>
    </cfRule>
    <cfRule type="cellIs" dxfId="115" priority="167" operator="equal">
      <formula>"MUY ALTA"</formula>
    </cfRule>
  </conditionalFormatting>
  <conditionalFormatting sqref="E7:E8">
    <cfRule type="cellIs" dxfId="114" priority="41" operator="equal">
      <formula>"ALTA"</formula>
    </cfRule>
    <cfRule type="cellIs" dxfId="113" priority="42" operator="equal">
      <formula>"MUY ALTA"</formula>
    </cfRule>
    <cfRule type="cellIs" dxfId="112" priority="43" operator="equal">
      <formula>"MEDIA"</formula>
    </cfRule>
    <cfRule type="cellIs" dxfId="111" priority="44" operator="equal">
      <formula>"BAJA"</formula>
    </cfRule>
    <cfRule type="cellIs" dxfId="110" priority="45" operator="equal">
      <formula>"MUY BAJA"</formula>
    </cfRule>
  </conditionalFormatting>
  <conditionalFormatting sqref="E10:E23">
    <cfRule type="cellIs" dxfId="109" priority="51" operator="equal">
      <formula>"ALTA"</formula>
    </cfRule>
    <cfRule type="cellIs" dxfId="108" priority="55" operator="equal">
      <formula>"MUY BAJA"</formula>
    </cfRule>
    <cfRule type="cellIs" dxfId="107" priority="54" operator="equal">
      <formula>"BAJA"</formula>
    </cfRule>
    <cfRule type="cellIs" dxfId="106" priority="53" operator="equal">
      <formula>"MEDIA"</formula>
    </cfRule>
    <cfRule type="cellIs" dxfId="105" priority="52" operator="equal">
      <formula>"MUY ALTA"</formula>
    </cfRule>
  </conditionalFormatting>
  <conditionalFormatting sqref="E9:G9">
    <cfRule type="cellIs" dxfId="104" priority="200" operator="equal">
      <formula>"MUY BAJA"</formula>
    </cfRule>
    <cfRule type="cellIs" dxfId="103" priority="196" operator="equal">
      <formula>"ALTA"</formula>
    </cfRule>
    <cfRule type="cellIs" dxfId="102" priority="197" operator="equal">
      <formula>"MUY ALTA"</formula>
    </cfRule>
    <cfRule type="cellIs" dxfId="101" priority="198" operator="equal">
      <formula>"MEDIA"</formula>
    </cfRule>
    <cfRule type="cellIs" dxfId="100" priority="199" operator="equal">
      <formula>"BAJA"</formula>
    </cfRule>
  </conditionalFormatting>
  <conditionalFormatting sqref="F10:G12">
    <cfRule type="cellIs" dxfId="99" priority="11" operator="equal">
      <formula>"ALTA"</formula>
    </cfRule>
    <cfRule type="cellIs" dxfId="98" priority="15" operator="equal">
      <formula>"MUY BAJA"</formula>
    </cfRule>
    <cfRule type="cellIs" dxfId="97" priority="14" operator="equal">
      <formula>"BAJA"</formula>
    </cfRule>
    <cfRule type="cellIs" dxfId="96" priority="13" operator="equal">
      <formula>"MEDIA"</formula>
    </cfRule>
    <cfRule type="cellIs" dxfId="95" priority="12" operator="equal">
      <formula>"MUY ALTA"</formula>
    </cfRule>
  </conditionalFormatting>
  <conditionalFormatting sqref="F14:G18">
    <cfRule type="cellIs" dxfId="94" priority="46" operator="equal">
      <formula>"ALTA"</formula>
    </cfRule>
    <cfRule type="cellIs" dxfId="93" priority="50" operator="equal">
      <formula>"MUY BAJA"</formula>
    </cfRule>
    <cfRule type="cellIs" dxfId="92" priority="49" operator="equal">
      <formula>"BAJA"</formula>
    </cfRule>
    <cfRule type="cellIs" dxfId="91" priority="48" operator="equal">
      <formula>"MEDIA"</formula>
    </cfRule>
    <cfRule type="cellIs" dxfId="90" priority="47" operator="equal">
      <formula>"MUY ALTA"</formula>
    </cfRule>
  </conditionalFormatting>
  <conditionalFormatting sqref="F20:G22">
    <cfRule type="cellIs" dxfId="89" priority="2" operator="equal">
      <formula>"MUY ALTA"</formula>
    </cfRule>
    <cfRule type="cellIs" dxfId="88" priority="3" operator="equal">
      <formula>"MEDIA"</formula>
    </cfRule>
    <cfRule type="cellIs" dxfId="87" priority="4" operator="equal">
      <formula>"BAJA"</formula>
    </cfRule>
    <cfRule type="cellIs" dxfId="86" priority="5" operator="equal">
      <formula>"MUY BAJA"</formula>
    </cfRule>
    <cfRule type="cellIs" dxfId="85" priority="1" operator="equal">
      <formula>"ALTA"</formula>
    </cfRule>
  </conditionalFormatting>
  <conditionalFormatting sqref="G23">
    <cfRule type="cellIs" dxfId="84" priority="81" operator="equal">
      <formula>"ALTA"</formula>
    </cfRule>
    <cfRule type="cellIs" dxfId="83" priority="82" operator="equal">
      <formula>"MUY ALTA"</formula>
    </cfRule>
    <cfRule type="cellIs" dxfId="82" priority="83" operator="equal">
      <formula>"MEDIA"</formula>
    </cfRule>
    <cfRule type="cellIs" dxfId="81" priority="84" operator="equal">
      <formula>"BAJA"</formula>
    </cfRule>
    <cfRule type="cellIs" dxfId="80" priority="85" operator="equal">
      <formula>"MUY BAJA"</formula>
    </cfRule>
  </conditionalFormatting>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23"/>
  <sheetViews>
    <sheetView showGridLines="0" topLeftCell="E2" zoomScale="40" zoomScaleNormal="40" workbookViewId="0">
      <pane xSplit="4905" ySplit="945" topLeftCell="G12" activePane="bottomRight"/>
      <selection activeCell="H25" sqref="H25"/>
      <selection pane="topRight" activeCell="H25" sqref="H25"/>
      <selection pane="bottomLeft" activeCell="H25" sqref="H25"/>
      <selection pane="bottomRight" activeCell="H25" sqref="H25"/>
    </sheetView>
  </sheetViews>
  <sheetFormatPr baseColWidth="10" defaultColWidth="11.42578125" defaultRowHeight="14.25"/>
  <cols>
    <col min="1" max="1" width="11.42578125" style="6"/>
    <col min="2" max="2" width="23.85546875" style="6" bestFit="1" customWidth="1"/>
    <col min="3" max="3" width="30" style="6" customWidth="1"/>
    <col min="4" max="4" width="53.28515625" style="6" customWidth="1"/>
    <col min="5" max="7" width="23.42578125" style="6" customWidth="1"/>
    <col min="8" max="8" width="1.7109375" style="6" customWidth="1"/>
    <col min="9" max="9" width="26.42578125" style="6" bestFit="1" customWidth="1"/>
    <col min="10" max="10" width="19.42578125" style="6" bestFit="1" customWidth="1"/>
    <col min="11" max="11" width="20.140625" style="6" customWidth="1"/>
    <col min="12" max="15" width="5.140625" style="6" customWidth="1"/>
    <col min="16" max="16384" width="11.42578125" style="6"/>
  </cols>
  <sheetData>
    <row r="1" spans="2:17" ht="21.95" customHeight="1" thickBot="1"/>
    <row r="2" spans="2:17" ht="23.25">
      <c r="B2" s="1358" t="s">
        <v>1293</v>
      </c>
      <c r="C2" s="1359"/>
      <c r="D2" s="1359"/>
      <c r="E2" s="1359"/>
      <c r="F2" s="1359"/>
      <c r="G2" s="1359"/>
      <c r="H2" s="1359"/>
      <c r="I2" s="1359"/>
      <c r="J2" s="1359"/>
      <c r="K2" s="1359"/>
      <c r="L2" s="1359"/>
      <c r="M2" s="1359"/>
      <c r="N2" s="1359"/>
      <c r="O2" s="1360"/>
    </row>
    <row r="3" spans="2:17" s="148" customFormat="1" ht="36">
      <c r="B3" s="153" t="s">
        <v>1211</v>
      </c>
      <c r="C3" s="154" t="s">
        <v>1212</v>
      </c>
      <c r="D3" s="154" t="s">
        <v>1213</v>
      </c>
      <c r="E3" s="154" t="s">
        <v>1294</v>
      </c>
      <c r="F3" s="154" t="s">
        <v>31</v>
      </c>
      <c r="G3" s="154" t="s">
        <v>1309</v>
      </c>
      <c r="H3" s="160"/>
      <c r="I3" s="154" t="s">
        <v>1294</v>
      </c>
      <c r="J3" s="154" t="s">
        <v>31</v>
      </c>
      <c r="K3" s="154" t="s">
        <v>1310</v>
      </c>
      <c r="L3" s="160" t="s">
        <v>1296</v>
      </c>
      <c r="M3" s="160" t="s">
        <v>1297</v>
      </c>
      <c r="N3" s="160" t="s">
        <v>1298</v>
      </c>
      <c r="O3" s="155" t="s">
        <v>1299</v>
      </c>
    </row>
    <row r="4" spans="2:17" s="149" customFormat="1" ht="31.5">
      <c r="B4" s="1348" t="s">
        <v>1218</v>
      </c>
      <c r="C4" s="1347" t="s">
        <v>1219</v>
      </c>
      <c r="D4" s="129" t="s">
        <v>71</v>
      </c>
      <c r="E4" s="156" t="s">
        <v>84</v>
      </c>
      <c r="F4" s="151" t="s">
        <v>1220</v>
      </c>
      <c r="G4" s="151" t="s">
        <v>87</v>
      </c>
      <c r="H4" s="197"/>
      <c r="I4" s="156" t="s">
        <v>184</v>
      </c>
      <c r="J4" s="151" t="s">
        <v>1220</v>
      </c>
      <c r="K4" s="151" t="s">
        <v>87</v>
      </c>
      <c r="L4" s="162" t="s">
        <v>152</v>
      </c>
      <c r="M4" s="162" t="s">
        <v>152</v>
      </c>
      <c r="N4" s="162" t="s">
        <v>152</v>
      </c>
      <c r="O4" s="163" t="s">
        <v>152</v>
      </c>
      <c r="P4" s="149" t="s">
        <v>1311</v>
      </c>
      <c r="Q4" s="149" t="s">
        <v>316</v>
      </c>
    </row>
    <row r="5" spans="2:17" s="149" customFormat="1" ht="31.5">
      <c r="B5" s="1348"/>
      <c r="C5" s="1347"/>
      <c r="D5" s="129" t="s">
        <v>128</v>
      </c>
      <c r="E5" s="156" t="s">
        <v>84</v>
      </c>
      <c r="F5" s="151" t="s">
        <v>1220</v>
      </c>
      <c r="G5" s="151" t="s">
        <v>87</v>
      </c>
      <c r="H5" s="197"/>
      <c r="I5" s="156" t="s">
        <v>184</v>
      </c>
      <c r="J5" s="151" t="s">
        <v>1220</v>
      </c>
      <c r="K5" s="151" t="s">
        <v>87</v>
      </c>
      <c r="L5" s="162" t="s">
        <v>152</v>
      </c>
      <c r="M5" s="162" t="s">
        <v>152</v>
      </c>
      <c r="N5" s="162"/>
      <c r="O5" s="163"/>
      <c r="P5" s="149" t="s">
        <v>1311</v>
      </c>
    </row>
    <row r="6" spans="2:17" s="149" customFormat="1" ht="15.75">
      <c r="B6" s="1348"/>
      <c r="C6" s="139" t="s">
        <v>1228</v>
      </c>
      <c r="D6" s="129" t="s">
        <v>154</v>
      </c>
      <c r="E6" s="152" t="s">
        <v>162</v>
      </c>
      <c r="F6" s="152" t="s">
        <v>163</v>
      </c>
      <c r="G6" s="152" t="s">
        <v>165</v>
      </c>
      <c r="H6" s="197"/>
      <c r="I6" s="156" t="s">
        <v>84</v>
      </c>
      <c r="J6" s="152" t="s">
        <v>163</v>
      </c>
      <c r="K6" s="152" t="s">
        <v>165</v>
      </c>
      <c r="L6" s="162" t="s">
        <v>152</v>
      </c>
      <c r="M6" s="162" t="s">
        <v>152</v>
      </c>
      <c r="N6" s="162" t="s">
        <v>316</v>
      </c>
      <c r="O6" s="163" t="s">
        <v>316</v>
      </c>
      <c r="P6" s="149" t="s">
        <v>1311</v>
      </c>
      <c r="Q6" s="149" t="s">
        <v>316</v>
      </c>
    </row>
    <row r="7" spans="2:17" s="149" customFormat="1" ht="129">
      <c r="B7" s="1348" t="s">
        <v>1229</v>
      </c>
      <c r="C7" s="1347" t="s">
        <v>1230</v>
      </c>
      <c r="D7" s="129" t="s">
        <v>1301</v>
      </c>
      <c r="E7" s="156" t="s">
        <v>184</v>
      </c>
      <c r="F7" s="152" t="s">
        <v>163</v>
      </c>
      <c r="G7" s="152" t="s">
        <v>165</v>
      </c>
      <c r="H7" s="198"/>
      <c r="I7" s="156" t="s">
        <v>389</v>
      </c>
      <c r="J7" s="152" t="s">
        <v>163</v>
      </c>
      <c r="K7" s="152" t="s">
        <v>165</v>
      </c>
      <c r="L7" s="194" t="s">
        <v>152</v>
      </c>
      <c r="M7" s="194"/>
      <c r="N7" s="194"/>
      <c r="O7" s="195"/>
      <c r="P7" s="149" t="s">
        <v>1312</v>
      </c>
    </row>
    <row r="8" spans="2:17" s="149" customFormat="1" ht="114.75">
      <c r="B8" s="1348"/>
      <c r="C8" s="1347"/>
      <c r="D8" s="129" t="s">
        <v>1302</v>
      </c>
      <c r="E8" s="156" t="s">
        <v>184</v>
      </c>
      <c r="F8" s="152" t="s">
        <v>163</v>
      </c>
      <c r="G8" s="152" t="s">
        <v>165</v>
      </c>
      <c r="H8" s="198"/>
      <c r="I8" s="156" t="s">
        <v>389</v>
      </c>
      <c r="J8" s="152" t="s">
        <v>163</v>
      </c>
      <c r="K8" s="152" t="s">
        <v>165</v>
      </c>
      <c r="L8" s="194" t="s">
        <v>152</v>
      </c>
      <c r="M8" s="194"/>
      <c r="N8" s="194"/>
      <c r="O8" s="195"/>
      <c r="P8" s="149" t="s">
        <v>1312</v>
      </c>
    </row>
    <row r="9" spans="2:17" s="149" customFormat="1" ht="171">
      <c r="B9" s="1348"/>
      <c r="C9" s="139" t="s">
        <v>1235</v>
      </c>
      <c r="D9" s="129" t="s">
        <v>1236</v>
      </c>
      <c r="E9" s="156" t="s">
        <v>184</v>
      </c>
      <c r="F9" s="157" t="s">
        <v>243</v>
      </c>
      <c r="G9" s="157" t="s">
        <v>245</v>
      </c>
      <c r="H9" s="199"/>
      <c r="I9" s="156" t="s">
        <v>389</v>
      </c>
      <c r="J9" s="157" t="s">
        <v>243</v>
      </c>
      <c r="K9" s="157" t="s">
        <v>245</v>
      </c>
      <c r="L9" s="162" t="s">
        <v>152</v>
      </c>
      <c r="M9" s="162"/>
      <c r="N9" s="162"/>
      <c r="O9" s="163"/>
      <c r="P9" s="149" t="s">
        <v>1312</v>
      </c>
    </row>
    <row r="10" spans="2:17" s="149" customFormat="1" ht="86.25">
      <c r="B10" s="1348" t="s">
        <v>1239</v>
      </c>
      <c r="C10" s="1349" t="s">
        <v>1303</v>
      </c>
      <c r="D10" s="129" t="s">
        <v>1241</v>
      </c>
      <c r="E10" s="156" t="s">
        <v>184</v>
      </c>
      <c r="F10" s="156" t="s">
        <v>263</v>
      </c>
      <c r="G10" s="156" t="s">
        <v>263</v>
      </c>
      <c r="H10" s="199"/>
      <c r="I10" s="156" t="s">
        <v>184</v>
      </c>
      <c r="J10" s="156" t="s">
        <v>263</v>
      </c>
      <c r="K10" s="156" t="s">
        <v>263</v>
      </c>
      <c r="L10" s="162" t="s">
        <v>316</v>
      </c>
      <c r="M10" s="162" t="s">
        <v>152</v>
      </c>
      <c r="N10" s="162" t="s">
        <v>152</v>
      </c>
      <c r="O10" s="163"/>
      <c r="P10" s="149" t="s">
        <v>1312</v>
      </c>
    </row>
    <row r="11" spans="2:17" s="149" customFormat="1" ht="15.75">
      <c r="B11" s="1348"/>
      <c r="C11" s="1350"/>
      <c r="D11" s="129" t="s">
        <v>1304</v>
      </c>
      <c r="E11" s="156" t="s">
        <v>184</v>
      </c>
      <c r="F11" s="156" t="s">
        <v>263</v>
      </c>
      <c r="G11" s="156" t="s">
        <v>263</v>
      </c>
      <c r="H11" s="197"/>
      <c r="I11" s="156" t="s">
        <v>389</v>
      </c>
      <c r="J11" s="156" t="s">
        <v>263</v>
      </c>
      <c r="K11" s="156" t="s">
        <v>263</v>
      </c>
      <c r="L11" s="162" t="s">
        <v>152</v>
      </c>
      <c r="M11" s="162" t="s">
        <v>316</v>
      </c>
      <c r="N11" s="162" t="s">
        <v>152</v>
      </c>
      <c r="O11" s="163"/>
      <c r="P11" s="149" t="s">
        <v>1312</v>
      </c>
    </row>
    <row r="12" spans="2:17" s="149" customFormat="1" ht="15.75">
      <c r="B12" s="1348"/>
      <c r="C12" s="1351"/>
      <c r="D12" s="129" t="s">
        <v>1251</v>
      </c>
      <c r="E12" s="156" t="s">
        <v>184</v>
      </c>
      <c r="F12" s="156" t="s">
        <v>263</v>
      </c>
      <c r="G12" s="156" t="s">
        <v>263</v>
      </c>
      <c r="H12" s="199"/>
      <c r="I12" s="156" t="s">
        <v>389</v>
      </c>
      <c r="J12" s="156" t="s">
        <v>263</v>
      </c>
      <c r="K12" s="156" t="s">
        <v>263</v>
      </c>
      <c r="L12" s="162" t="s">
        <v>152</v>
      </c>
      <c r="M12" s="162"/>
      <c r="N12" s="162" t="s">
        <v>152</v>
      </c>
      <c r="O12" s="163"/>
      <c r="P12" s="149" t="s">
        <v>1312</v>
      </c>
    </row>
    <row r="13" spans="2:17" s="149" customFormat="1" ht="15.75">
      <c r="B13" s="1348"/>
      <c r="C13" s="139" t="s">
        <v>1254</v>
      </c>
      <c r="D13" s="129" t="s">
        <v>1255</v>
      </c>
      <c r="E13" s="156" t="s">
        <v>184</v>
      </c>
      <c r="F13" s="152" t="s">
        <v>163</v>
      </c>
      <c r="G13" s="152" t="s">
        <v>165</v>
      </c>
      <c r="H13" s="197"/>
      <c r="I13" s="156" t="s">
        <v>389</v>
      </c>
      <c r="J13" s="152" t="s">
        <v>163</v>
      </c>
      <c r="K13" s="152" t="s">
        <v>165</v>
      </c>
      <c r="L13" s="162" t="s">
        <v>152</v>
      </c>
      <c r="M13" s="162"/>
      <c r="N13" s="162" t="s">
        <v>152</v>
      </c>
      <c r="O13" s="163"/>
      <c r="P13" s="149" t="s">
        <v>1312</v>
      </c>
    </row>
    <row r="14" spans="2:17" s="149" customFormat="1" ht="57.75">
      <c r="B14" s="1348"/>
      <c r="C14" s="1349" t="s">
        <v>357</v>
      </c>
      <c r="D14" s="129" t="s">
        <v>1259</v>
      </c>
      <c r="E14" s="156" t="s">
        <v>184</v>
      </c>
      <c r="F14" s="156" t="s">
        <v>263</v>
      </c>
      <c r="G14" s="156" t="s">
        <v>263</v>
      </c>
      <c r="H14" s="199"/>
      <c r="I14" s="156" t="s">
        <v>389</v>
      </c>
      <c r="J14" s="156" t="s">
        <v>263</v>
      </c>
      <c r="K14" s="156" t="s">
        <v>263</v>
      </c>
      <c r="L14" s="162" t="s">
        <v>152</v>
      </c>
      <c r="M14" s="162"/>
      <c r="N14" s="162" t="s">
        <v>152</v>
      </c>
      <c r="O14" s="163"/>
    </row>
    <row r="15" spans="2:17" s="149" customFormat="1" ht="100.5">
      <c r="B15" s="1348"/>
      <c r="C15" s="1350"/>
      <c r="D15" s="129" t="s">
        <v>1260</v>
      </c>
      <c r="E15" s="156" t="s">
        <v>184</v>
      </c>
      <c r="F15" s="156" t="s">
        <v>263</v>
      </c>
      <c r="G15" s="156" t="s">
        <v>263</v>
      </c>
      <c r="H15" s="199"/>
      <c r="I15" s="156" t="s">
        <v>389</v>
      </c>
      <c r="J15" s="156" t="s">
        <v>263</v>
      </c>
      <c r="K15" s="156" t="s">
        <v>263</v>
      </c>
      <c r="L15" s="162" t="s">
        <v>152</v>
      </c>
      <c r="M15" s="162"/>
      <c r="N15" s="162" t="s">
        <v>152</v>
      </c>
      <c r="O15" s="163"/>
    </row>
    <row r="16" spans="2:17" s="149" customFormat="1" ht="57">
      <c r="B16" s="1348"/>
      <c r="C16" s="1350"/>
      <c r="D16" s="129" t="s">
        <v>1305</v>
      </c>
      <c r="E16" s="156" t="s">
        <v>184</v>
      </c>
      <c r="F16" s="156" t="s">
        <v>263</v>
      </c>
      <c r="G16" s="156" t="s">
        <v>263</v>
      </c>
      <c r="H16" s="199"/>
      <c r="I16" s="156" t="s">
        <v>389</v>
      </c>
      <c r="J16" s="156" t="s">
        <v>263</v>
      </c>
      <c r="K16" s="156" t="s">
        <v>263</v>
      </c>
      <c r="L16" s="162" t="s">
        <v>152</v>
      </c>
      <c r="M16" s="162"/>
      <c r="N16" s="162" t="s">
        <v>152</v>
      </c>
      <c r="O16" s="163"/>
    </row>
    <row r="17" spans="2:15" s="149" customFormat="1" ht="42.75">
      <c r="B17" s="1348"/>
      <c r="C17" s="1351"/>
      <c r="D17" s="129" t="s">
        <v>1306</v>
      </c>
      <c r="E17" s="156" t="s">
        <v>184</v>
      </c>
      <c r="F17" s="156" t="s">
        <v>263</v>
      </c>
      <c r="G17" s="156" t="s">
        <v>263</v>
      </c>
      <c r="H17" s="199"/>
      <c r="I17" s="156" t="s">
        <v>389</v>
      </c>
      <c r="J17" s="156" t="s">
        <v>263</v>
      </c>
      <c r="K17" s="156" t="s">
        <v>263</v>
      </c>
      <c r="L17" s="162" t="s">
        <v>152</v>
      </c>
      <c r="M17" s="162" t="s">
        <v>152</v>
      </c>
      <c r="N17" s="162" t="s">
        <v>316</v>
      </c>
      <c r="O17" s="163"/>
    </row>
    <row r="18" spans="2:15" s="149" customFormat="1" ht="85.5">
      <c r="B18" s="1348"/>
      <c r="C18" s="139" t="s">
        <v>368</v>
      </c>
      <c r="D18" s="129" t="s">
        <v>369</v>
      </c>
      <c r="E18" s="156" t="s">
        <v>184</v>
      </c>
      <c r="F18" s="156" t="s">
        <v>263</v>
      </c>
      <c r="G18" s="156" t="s">
        <v>263</v>
      </c>
      <c r="H18" s="199"/>
      <c r="I18" s="156" t="s">
        <v>389</v>
      </c>
      <c r="J18" s="156" t="s">
        <v>263</v>
      </c>
      <c r="K18" s="156" t="s">
        <v>263</v>
      </c>
      <c r="L18" s="162" t="s">
        <v>152</v>
      </c>
      <c r="M18" s="162"/>
      <c r="N18" s="162" t="s">
        <v>152</v>
      </c>
      <c r="O18" s="163"/>
    </row>
    <row r="19" spans="2:15" s="149" customFormat="1" ht="28.5">
      <c r="B19" s="1348" t="s">
        <v>1264</v>
      </c>
      <c r="C19" s="139" t="s">
        <v>1265</v>
      </c>
      <c r="D19" s="129" t="s">
        <v>1266</v>
      </c>
      <c r="E19" s="156" t="s">
        <v>389</v>
      </c>
      <c r="F19" s="152" t="s">
        <v>163</v>
      </c>
      <c r="G19" s="152" t="s">
        <v>165</v>
      </c>
      <c r="H19" s="197"/>
      <c r="I19" s="156" t="s">
        <v>389</v>
      </c>
      <c r="J19" s="152" t="s">
        <v>163</v>
      </c>
      <c r="K19" s="152" t="s">
        <v>165</v>
      </c>
      <c r="L19" s="162" t="s">
        <v>152</v>
      </c>
      <c r="M19" s="162" t="s">
        <v>152</v>
      </c>
      <c r="N19" s="162"/>
      <c r="O19" s="163"/>
    </row>
    <row r="20" spans="2:15" s="149" customFormat="1" ht="42.75">
      <c r="B20" s="1348"/>
      <c r="C20" s="139" t="s">
        <v>1307</v>
      </c>
      <c r="D20" s="129" t="s">
        <v>1308</v>
      </c>
      <c r="E20" s="156" t="s">
        <v>184</v>
      </c>
      <c r="F20" s="156" t="s">
        <v>263</v>
      </c>
      <c r="G20" s="156" t="s">
        <v>263</v>
      </c>
      <c r="H20" s="197"/>
      <c r="I20" s="156" t="s">
        <v>389</v>
      </c>
      <c r="J20" s="156" t="s">
        <v>263</v>
      </c>
      <c r="K20" s="156" t="s">
        <v>263</v>
      </c>
      <c r="L20" s="162" t="s">
        <v>152</v>
      </c>
      <c r="M20" s="162" t="s">
        <v>152</v>
      </c>
      <c r="N20" s="162" t="s">
        <v>152</v>
      </c>
      <c r="O20" s="163"/>
    </row>
    <row r="21" spans="2:15" s="149" customFormat="1" ht="28.5">
      <c r="B21" s="1348"/>
      <c r="C21" s="139" t="s">
        <v>411</v>
      </c>
      <c r="D21" s="129" t="s">
        <v>412</v>
      </c>
      <c r="E21" s="156" t="s">
        <v>389</v>
      </c>
      <c r="F21" s="156" t="s">
        <v>263</v>
      </c>
      <c r="G21" s="156" t="s">
        <v>263</v>
      </c>
      <c r="H21" s="197"/>
      <c r="I21" s="156" t="s">
        <v>389</v>
      </c>
      <c r="J21" s="156" t="s">
        <v>263</v>
      </c>
      <c r="K21" s="156" t="s">
        <v>263</v>
      </c>
      <c r="L21" s="162" t="s">
        <v>152</v>
      </c>
      <c r="M21" s="162"/>
      <c r="N21" s="162"/>
      <c r="O21" s="163"/>
    </row>
    <row r="22" spans="2:15" s="149" customFormat="1" ht="15.75">
      <c r="B22" s="142" t="s">
        <v>1285</v>
      </c>
      <c r="C22" s="139" t="s">
        <v>428</v>
      </c>
      <c r="D22" s="129" t="s">
        <v>1286</v>
      </c>
      <c r="E22" s="156" t="s">
        <v>184</v>
      </c>
      <c r="F22" s="156" t="s">
        <v>263</v>
      </c>
      <c r="G22" s="156" t="s">
        <v>263</v>
      </c>
      <c r="H22" s="197"/>
      <c r="I22" s="156" t="s">
        <v>184</v>
      </c>
      <c r="J22" s="156" t="s">
        <v>263</v>
      </c>
      <c r="K22" s="156" t="s">
        <v>263</v>
      </c>
      <c r="L22" s="162" t="s">
        <v>152</v>
      </c>
      <c r="M22" s="162"/>
      <c r="N22" s="162"/>
      <c r="O22" s="163"/>
    </row>
    <row r="23" spans="2:15" s="149" customFormat="1" ht="43.5" thickBot="1">
      <c r="B23" s="143" t="s">
        <v>1289</v>
      </c>
      <c r="C23" s="144" t="s">
        <v>1290</v>
      </c>
      <c r="D23" s="146" t="s">
        <v>448</v>
      </c>
      <c r="E23" s="158" t="s">
        <v>389</v>
      </c>
      <c r="F23" s="159" t="s">
        <v>457</v>
      </c>
      <c r="G23" s="161" t="s">
        <v>245</v>
      </c>
      <c r="H23" s="200"/>
      <c r="I23" s="158" t="s">
        <v>389</v>
      </c>
      <c r="J23" s="159" t="s">
        <v>457</v>
      </c>
      <c r="K23" s="161" t="s">
        <v>245</v>
      </c>
      <c r="L23" s="164" t="s">
        <v>152</v>
      </c>
      <c r="M23" s="164"/>
      <c r="N23" s="164" t="s">
        <v>152</v>
      </c>
      <c r="O23" s="165"/>
    </row>
  </sheetData>
  <autoFilter ref="B3:Q23" xr:uid="{00000000-0009-0000-0000-00000B000000}"/>
  <mergeCells count="9">
    <mergeCell ref="B19:B21"/>
    <mergeCell ref="B2:O2"/>
    <mergeCell ref="B4:B6"/>
    <mergeCell ref="C4:C5"/>
    <mergeCell ref="B7:B9"/>
    <mergeCell ref="C7:C8"/>
    <mergeCell ref="B10:B18"/>
    <mergeCell ref="C10:C12"/>
    <mergeCell ref="C14:C17"/>
  </mergeCells>
  <conditionalFormatting sqref="E4:E5">
    <cfRule type="cellIs" dxfId="79" priority="165" operator="equal">
      <formula>"MUY BAJA"</formula>
    </cfRule>
    <cfRule type="cellIs" dxfId="78" priority="164" operator="equal">
      <formula>"BAJA"</formula>
    </cfRule>
    <cfRule type="cellIs" dxfId="77" priority="163" operator="equal">
      <formula>"MEDIA"</formula>
    </cfRule>
    <cfRule type="cellIs" dxfId="76" priority="162" operator="equal">
      <formula>"MUY ALTA"</formula>
    </cfRule>
    <cfRule type="cellIs" dxfId="75" priority="161" operator="equal">
      <formula>"ALTA"</formula>
    </cfRule>
  </conditionalFormatting>
  <conditionalFormatting sqref="E7:E8">
    <cfRule type="cellIs" dxfId="74" priority="66" operator="equal">
      <formula>"ALTA"</formula>
    </cfRule>
    <cfRule type="cellIs" dxfId="73" priority="70" operator="equal">
      <formula>"MUY BAJA"</formula>
    </cfRule>
    <cfRule type="cellIs" dxfId="72" priority="69" operator="equal">
      <formula>"BAJA"</formula>
    </cfRule>
    <cfRule type="cellIs" dxfId="71" priority="68" operator="equal">
      <formula>"MEDIA"</formula>
    </cfRule>
    <cfRule type="cellIs" dxfId="70" priority="67" operator="equal">
      <formula>"MUY ALTA"</formula>
    </cfRule>
  </conditionalFormatting>
  <conditionalFormatting sqref="E10:E23">
    <cfRule type="cellIs" dxfId="69" priority="77" operator="equal">
      <formula>"MUY ALTA"</formula>
    </cfRule>
    <cfRule type="cellIs" dxfId="68" priority="76" operator="equal">
      <formula>"ALTA"</formula>
    </cfRule>
    <cfRule type="cellIs" dxfId="67" priority="80" operator="equal">
      <formula>"MUY BAJA"</formula>
    </cfRule>
    <cfRule type="cellIs" dxfId="66" priority="79" operator="equal">
      <formula>"BAJA"</formula>
    </cfRule>
    <cfRule type="cellIs" dxfId="65" priority="78" operator="equal">
      <formula>"MEDIA"</formula>
    </cfRule>
  </conditionalFormatting>
  <conditionalFormatting sqref="E9:G9">
    <cfRule type="cellIs" dxfId="64" priority="185" operator="equal">
      <formula>"MUY BAJA"</formula>
    </cfRule>
    <cfRule type="cellIs" dxfId="63" priority="184" operator="equal">
      <formula>"BAJA"</formula>
    </cfRule>
    <cfRule type="cellIs" dxfId="62" priority="183" operator="equal">
      <formula>"MEDIA"</formula>
    </cfRule>
    <cfRule type="cellIs" dxfId="61" priority="182" operator="equal">
      <formula>"MUY ALTA"</formula>
    </cfRule>
    <cfRule type="cellIs" dxfId="60" priority="181" operator="equal">
      <formula>"ALTA"</formula>
    </cfRule>
  </conditionalFormatting>
  <conditionalFormatting sqref="F10:G12">
    <cfRule type="cellIs" dxfId="59" priority="44" operator="equal">
      <formula>"BAJA"</formula>
    </cfRule>
    <cfRule type="cellIs" dxfId="58" priority="45" operator="equal">
      <formula>"MUY BAJA"</formula>
    </cfRule>
    <cfRule type="cellIs" dxfId="57" priority="43" operator="equal">
      <formula>"MEDIA"</formula>
    </cfRule>
    <cfRule type="cellIs" dxfId="56" priority="41" operator="equal">
      <formula>"ALTA"</formula>
    </cfRule>
    <cfRule type="cellIs" dxfId="55" priority="42" operator="equal">
      <formula>"MUY ALTA"</formula>
    </cfRule>
  </conditionalFormatting>
  <conditionalFormatting sqref="F20:G22">
    <cfRule type="cellIs" dxfId="54" priority="31" operator="equal">
      <formula>"ALTA"</formula>
    </cfRule>
    <cfRule type="cellIs" dxfId="53" priority="33" operator="equal">
      <formula>"MEDIA"</formula>
    </cfRule>
    <cfRule type="cellIs" dxfId="52" priority="34" operator="equal">
      <formula>"BAJA"</formula>
    </cfRule>
    <cfRule type="cellIs" dxfId="51" priority="35" operator="equal">
      <formula>"MUY BAJA"</formula>
    </cfRule>
    <cfRule type="cellIs" dxfId="50" priority="32" operator="equal">
      <formula>"MUY ALTA"</formula>
    </cfRule>
  </conditionalFormatting>
  <conditionalFormatting sqref="F14:H18">
    <cfRule type="cellIs" dxfId="49" priority="71" operator="equal">
      <formula>"ALTA"</formula>
    </cfRule>
    <cfRule type="cellIs" dxfId="48" priority="72" operator="equal">
      <formula>"MUY ALTA"</formula>
    </cfRule>
    <cfRule type="cellIs" dxfId="47" priority="73" operator="equal">
      <formula>"MEDIA"</formula>
    </cfRule>
    <cfRule type="cellIs" dxfId="46" priority="74" operator="equal">
      <formula>"BAJA"</formula>
    </cfRule>
    <cfRule type="cellIs" dxfId="45" priority="75" operator="equal">
      <formula>"MUY BAJA"</formula>
    </cfRule>
  </conditionalFormatting>
  <conditionalFormatting sqref="G23:H23">
    <cfRule type="cellIs" dxfId="44" priority="110" operator="equal">
      <formula>"MUY BAJA"</formula>
    </cfRule>
    <cfRule type="cellIs" dxfId="43" priority="106" operator="equal">
      <formula>"ALTA"</formula>
    </cfRule>
    <cfRule type="cellIs" dxfId="42" priority="107" operator="equal">
      <formula>"MUY ALTA"</formula>
    </cfRule>
    <cfRule type="cellIs" dxfId="41" priority="108" operator="equal">
      <formula>"MEDIA"</formula>
    </cfRule>
    <cfRule type="cellIs" dxfId="40" priority="109" operator="equal">
      <formula>"BAJA"</formula>
    </cfRule>
  </conditionalFormatting>
  <conditionalFormatting sqref="H9:H10">
    <cfRule type="cellIs" dxfId="39" priority="346" operator="equal">
      <formula>"ALTA"</formula>
    </cfRule>
    <cfRule type="cellIs" dxfId="38" priority="347" operator="equal">
      <formula>"MUY ALTA"</formula>
    </cfRule>
    <cfRule type="cellIs" dxfId="37" priority="348" operator="equal">
      <formula>"MEDIA"</formula>
    </cfRule>
    <cfRule type="cellIs" dxfId="36" priority="349" operator="equal">
      <formula>"BAJA"</formula>
    </cfRule>
    <cfRule type="cellIs" dxfId="35" priority="350" operator="equal">
      <formula>"MUY BAJA"</formula>
    </cfRule>
  </conditionalFormatting>
  <conditionalFormatting sqref="H12">
    <cfRule type="cellIs" dxfId="34" priority="375" operator="equal">
      <formula>"MUY BAJA"</formula>
    </cfRule>
    <cfRule type="cellIs" dxfId="33" priority="371" operator="equal">
      <formula>"ALTA"</formula>
    </cfRule>
    <cfRule type="cellIs" dxfId="32" priority="372" operator="equal">
      <formula>"MUY ALTA"</formula>
    </cfRule>
    <cfRule type="cellIs" dxfId="31" priority="373" operator="equal">
      <formula>"MEDIA"</formula>
    </cfRule>
    <cfRule type="cellIs" dxfId="30" priority="374" operator="equal">
      <formula>"BAJA"</formula>
    </cfRule>
  </conditionalFormatting>
  <conditionalFormatting sqref="I4:I23">
    <cfRule type="cellIs" dxfId="29" priority="206" operator="equal">
      <formula>"ALTA"</formula>
    </cfRule>
    <cfRule type="cellIs" dxfId="28" priority="207" operator="equal">
      <formula>"MUY ALTA"</formula>
    </cfRule>
    <cfRule type="cellIs" dxfId="27" priority="208" operator="equal">
      <formula>"MEDIA"</formula>
    </cfRule>
    <cfRule type="cellIs" dxfId="26" priority="209" operator="equal">
      <formula>"BAJA"</formula>
    </cfRule>
    <cfRule type="cellIs" dxfId="25" priority="210" operator="equal">
      <formula>"MUY BAJA"</formula>
    </cfRule>
  </conditionalFormatting>
  <conditionalFormatting sqref="J22">
    <cfRule type="cellIs" dxfId="24" priority="10" operator="equal">
      <formula>"MUY BAJA"</formula>
    </cfRule>
    <cfRule type="cellIs" dxfId="23" priority="9" operator="equal">
      <formula>"BAJA"</formula>
    </cfRule>
    <cfRule type="cellIs" dxfId="22" priority="8" operator="equal">
      <formula>"MEDIA"</formula>
    </cfRule>
    <cfRule type="cellIs" dxfId="21" priority="7" operator="equal">
      <formula>"MUY ALTA"</formula>
    </cfRule>
    <cfRule type="cellIs" dxfId="20" priority="6" operator="equal">
      <formula>"ALTA"</formula>
    </cfRule>
  </conditionalFormatting>
  <conditionalFormatting sqref="J9:K12">
    <cfRule type="cellIs" dxfId="19" priority="25" operator="equal">
      <formula>"MUY BAJA"</formula>
    </cfRule>
    <cfRule type="cellIs" dxfId="18" priority="24" operator="equal">
      <formula>"BAJA"</formula>
    </cfRule>
    <cfRule type="cellIs" dxfId="17" priority="23" operator="equal">
      <formula>"MEDIA"</formula>
    </cfRule>
    <cfRule type="cellIs" dxfId="16" priority="22" operator="equal">
      <formula>"MUY ALTA"</formula>
    </cfRule>
    <cfRule type="cellIs" dxfId="15" priority="21" operator="equal">
      <formula>"ALTA"</formula>
    </cfRule>
  </conditionalFormatting>
  <conditionalFormatting sqref="J14:K18">
    <cfRule type="cellIs" dxfId="14" priority="236" operator="equal">
      <formula>"ALTA"</formula>
    </cfRule>
    <cfRule type="cellIs" dxfId="13" priority="237" operator="equal">
      <formula>"MUY ALTA"</formula>
    </cfRule>
    <cfRule type="cellIs" dxfId="12" priority="238" operator="equal">
      <formula>"MEDIA"</formula>
    </cfRule>
    <cfRule type="cellIs" dxfId="11" priority="239" operator="equal">
      <formula>"BAJA"</formula>
    </cfRule>
    <cfRule type="cellIs" dxfId="10" priority="240" operator="equal">
      <formula>"MUY BAJA"</formula>
    </cfRule>
  </conditionalFormatting>
  <conditionalFormatting sqref="J20:K21">
    <cfRule type="cellIs" dxfId="9" priority="12" operator="equal">
      <formula>"MUY ALTA"</formula>
    </cfRule>
    <cfRule type="cellIs" dxfId="8" priority="11" operator="equal">
      <formula>"ALTA"</formula>
    </cfRule>
    <cfRule type="cellIs" dxfId="7" priority="15" operator="equal">
      <formula>"MUY BAJA"</formula>
    </cfRule>
    <cfRule type="cellIs" dxfId="6" priority="14" operator="equal">
      <formula>"BAJA"</formula>
    </cfRule>
    <cfRule type="cellIs" dxfId="5" priority="13" operator="equal">
      <formula>"MEDIA"</formula>
    </cfRule>
  </conditionalFormatting>
  <conditionalFormatting sqref="K22:K23">
    <cfRule type="cellIs" dxfId="4" priority="5" operator="equal">
      <formula>"MUY BAJA"</formula>
    </cfRule>
    <cfRule type="cellIs" dxfId="3" priority="4" operator="equal">
      <formula>"BAJA"</formula>
    </cfRule>
    <cfRule type="cellIs" dxfId="2" priority="3" operator="equal">
      <formula>"MEDIA"</formula>
    </cfRule>
    <cfRule type="cellIs" dxfId="1" priority="2" operator="equal">
      <formula>"MUY ALTA"</formula>
    </cfRule>
    <cfRule type="cellIs" dxfId="0" priority="1" operator="equal">
      <formula>"ALTA"</formula>
    </cfRule>
  </conditionalFormatting>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7A06-8F5C-404B-AABB-0051E8825245}">
  <dimension ref="A1:DD1739"/>
  <sheetViews>
    <sheetView tabSelected="1" topLeftCell="A68" zoomScaleNormal="100" workbookViewId="0">
      <selection activeCell="H80" sqref="H80"/>
    </sheetView>
  </sheetViews>
  <sheetFormatPr baseColWidth="10" defaultColWidth="11.42578125" defaultRowHeight="10.5"/>
  <cols>
    <col min="1" max="1" width="1.140625" style="615" customWidth="1"/>
    <col min="2" max="2" width="6.28515625" style="714" customWidth="1"/>
    <col min="3" max="3" width="13" style="714" customWidth="1"/>
    <col min="4" max="5" width="13.85546875" style="623" customWidth="1"/>
    <col min="6" max="6" width="8.85546875" style="676" customWidth="1"/>
    <col min="7" max="7" width="27.85546875" style="640" customWidth="1"/>
    <col min="8" max="8" width="18.7109375" style="623" customWidth="1"/>
    <col min="9" max="9" width="13.42578125" style="676" customWidth="1"/>
    <col min="10" max="10" width="31" style="623" customWidth="1"/>
    <col min="11" max="11" width="13.28515625" style="715" customWidth="1"/>
    <col min="12" max="12" width="13.7109375" style="716" customWidth="1"/>
    <col min="13" max="13" width="13.28515625" style="715" customWidth="1"/>
    <col min="14" max="14" width="8.42578125" style="717" customWidth="1"/>
    <col min="15" max="15" width="23.5703125" style="623" customWidth="1"/>
    <col min="16" max="16" width="11" style="676" customWidth="1"/>
    <col min="17" max="17" width="25.5703125" style="640" customWidth="1"/>
    <col min="18" max="18" width="18.85546875" style="623" customWidth="1"/>
    <col min="19" max="19" width="12.42578125" style="623" customWidth="1"/>
    <col min="20" max="20" width="10.7109375" style="623" customWidth="1"/>
    <col min="21" max="21" width="24.5703125" style="623" customWidth="1"/>
    <col min="22" max="22" width="5.5703125" style="716" customWidth="1"/>
    <col min="23" max="23" width="20.7109375" style="623" customWidth="1"/>
    <col min="24" max="24" width="5.28515625" style="716" customWidth="1"/>
    <col min="25" max="25" width="19.5703125" style="623" customWidth="1"/>
    <col min="26" max="26" width="12.42578125" style="623" customWidth="1"/>
    <col min="27" max="27" width="12" style="676" customWidth="1"/>
    <col min="28" max="28" width="14" style="623" customWidth="1"/>
    <col min="29" max="29" width="10.7109375" style="623" customWidth="1"/>
    <col min="30" max="30" width="12.42578125" style="715" customWidth="1"/>
    <col min="31" max="31" width="13.140625" style="623" customWidth="1"/>
    <col min="32" max="32" width="13.28515625" style="714" customWidth="1"/>
    <col min="33" max="33" width="8.7109375" style="623" customWidth="1"/>
    <col min="34" max="34" width="9.140625" style="623" customWidth="1"/>
    <col min="35" max="35" width="9.140625" style="714" customWidth="1"/>
    <col min="36" max="36" width="32.140625" style="615" customWidth="1"/>
    <col min="37" max="37" width="29.28515625" style="632" customWidth="1"/>
    <col min="38" max="38" width="5.85546875" style="619" customWidth="1"/>
    <col min="39" max="39" width="5.85546875" style="649" customWidth="1"/>
    <col min="40" max="40" width="41.42578125" style="632" customWidth="1"/>
    <col min="41" max="41" width="8.42578125" style="649" bestFit="1" customWidth="1"/>
    <col min="42" max="42" width="1.5703125" style="615" customWidth="1"/>
    <col min="43" max="108" width="11.42578125" style="615"/>
    <col min="109" max="16384" width="11.42578125" style="623"/>
  </cols>
  <sheetData>
    <row r="1" spans="1:108" s="615" customFormat="1">
      <c r="B1" s="645"/>
      <c r="C1" s="645"/>
      <c r="F1" s="644"/>
      <c r="G1" s="630"/>
      <c r="I1" s="644"/>
      <c r="K1" s="646"/>
      <c r="L1" s="647"/>
      <c r="M1" s="646"/>
      <c r="N1" s="648"/>
      <c r="P1" s="644"/>
      <c r="Q1" s="630"/>
      <c r="V1" s="647"/>
      <c r="X1" s="647"/>
      <c r="AA1" s="644"/>
      <c r="AD1" s="646"/>
      <c r="AF1" s="645"/>
      <c r="AI1" s="645"/>
      <c r="AK1" s="632"/>
      <c r="AL1" s="619"/>
      <c r="AM1" s="649"/>
      <c r="AN1" s="632"/>
      <c r="AO1" s="649"/>
    </row>
    <row r="2" spans="1:108" s="615" customFormat="1" ht="35.25" customHeight="1">
      <c r="B2" s="645"/>
      <c r="C2" s="884" t="e" vm="1">
        <v>#VALUE!</v>
      </c>
      <c r="D2" s="884"/>
      <c r="E2" s="885" t="s">
        <v>1497</v>
      </c>
      <c r="F2" s="885"/>
      <c r="G2" s="885"/>
      <c r="H2" s="885"/>
      <c r="I2" s="885"/>
      <c r="J2" s="885"/>
      <c r="K2" s="885"/>
      <c r="L2" s="886" t="s">
        <v>1</v>
      </c>
      <c r="M2" s="886"/>
      <c r="N2" s="886"/>
      <c r="O2" s="886"/>
      <c r="P2" s="644"/>
      <c r="Q2" s="630"/>
      <c r="V2" s="650"/>
      <c r="X2" s="650"/>
      <c r="AA2" s="644"/>
      <c r="AD2" s="646"/>
      <c r="AE2" s="885"/>
      <c r="AF2" s="885"/>
      <c r="AI2" s="645"/>
      <c r="AK2" s="632"/>
      <c r="AL2" s="619"/>
      <c r="AM2" s="649"/>
      <c r="AN2" s="632"/>
      <c r="AO2" s="619"/>
    </row>
    <row r="3" spans="1:108" s="615" customFormat="1" ht="18" customHeight="1">
      <c r="B3" s="645"/>
      <c r="C3" s="645"/>
      <c r="F3" s="644"/>
      <c r="G3" s="630"/>
      <c r="I3" s="644"/>
      <c r="K3" s="646"/>
      <c r="L3" s="650"/>
      <c r="M3" s="646"/>
      <c r="N3" s="651"/>
      <c r="P3" s="644"/>
      <c r="Q3" s="630"/>
      <c r="V3" s="650"/>
      <c r="X3" s="650"/>
      <c r="AA3" s="644"/>
      <c r="AD3" s="646"/>
      <c r="AF3" s="645"/>
      <c r="AI3" s="645"/>
      <c r="AK3" s="632"/>
      <c r="AL3" s="619"/>
      <c r="AM3" s="649"/>
      <c r="AN3" s="632"/>
      <c r="AO3" s="619"/>
    </row>
    <row r="4" spans="1:108" s="615" customFormat="1" ht="15" customHeight="1">
      <c r="B4" s="645"/>
      <c r="C4" s="645"/>
      <c r="D4" s="894" t="s">
        <v>3</v>
      </c>
      <c r="E4" s="894"/>
      <c r="F4" s="644"/>
      <c r="G4" s="668" t="s">
        <v>4</v>
      </c>
      <c r="H4" s="895" t="s">
        <v>1439</v>
      </c>
      <c r="I4" s="895"/>
      <c r="J4" s="895"/>
      <c r="K4" s="654"/>
      <c r="L4" s="655"/>
      <c r="M4" s="654"/>
      <c r="N4" s="656"/>
      <c r="O4" s="616"/>
      <c r="P4" s="657"/>
      <c r="Q4" s="631"/>
      <c r="S4" s="616"/>
      <c r="T4" s="616"/>
      <c r="U4" s="645"/>
      <c r="V4" s="658"/>
      <c r="W4" s="659"/>
      <c r="X4" s="660"/>
      <c r="Y4" s="659"/>
      <c r="Z4" s="659"/>
      <c r="AA4" s="661"/>
      <c r="AB4" s="659"/>
      <c r="AC4" s="659"/>
      <c r="AD4" s="646"/>
      <c r="AE4" s="616"/>
      <c r="AF4" s="662"/>
      <c r="AG4" s="616"/>
      <c r="AH4" s="616"/>
      <c r="AI4" s="663"/>
      <c r="AJ4" s="644"/>
      <c r="AK4" s="632"/>
      <c r="AL4" s="619"/>
      <c r="AM4" s="649"/>
      <c r="AN4" s="632"/>
      <c r="AO4" s="619"/>
    </row>
    <row r="5" spans="1:108" s="615" customFormat="1" ht="15" customHeight="1">
      <c r="B5" s="645"/>
      <c r="C5" s="645"/>
      <c r="D5" s="652"/>
      <c r="E5" s="652"/>
      <c r="F5" s="644"/>
      <c r="G5" s="668" t="s">
        <v>5</v>
      </c>
      <c r="H5" s="645" t="s">
        <v>1440</v>
      </c>
      <c r="I5" s="618"/>
      <c r="J5" s="618"/>
      <c r="K5" s="618"/>
      <c r="L5" s="618"/>
      <c r="M5" s="618"/>
      <c r="N5" s="618"/>
      <c r="O5" s="618"/>
      <c r="P5" s="657"/>
      <c r="Q5" s="631"/>
      <c r="S5" s="616"/>
      <c r="T5" s="616"/>
      <c r="U5" s="645"/>
      <c r="V5" s="658"/>
      <c r="W5" s="664"/>
      <c r="X5" s="665"/>
      <c r="Y5" s="664"/>
      <c r="Z5" s="664"/>
      <c r="AA5" s="661"/>
      <c r="AB5" s="664"/>
      <c r="AC5" s="664"/>
      <c r="AD5" s="666"/>
      <c r="AE5" s="664"/>
      <c r="AF5" s="645"/>
      <c r="AG5" s="616"/>
      <c r="AH5" s="616"/>
      <c r="AI5" s="667"/>
      <c r="AJ5" s="644"/>
      <c r="AK5" s="632"/>
      <c r="AL5" s="619"/>
      <c r="AM5" s="649"/>
      <c r="AN5" s="632"/>
      <c r="AO5" s="619"/>
    </row>
    <row r="6" spans="1:108" s="615" customFormat="1" ht="9.75" customHeight="1">
      <c r="B6" s="645"/>
      <c r="C6" s="645"/>
      <c r="D6" s="652"/>
      <c r="E6" s="652"/>
      <c r="F6" s="644"/>
      <c r="G6" s="653"/>
      <c r="H6" s="618"/>
      <c r="I6" s="649"/>
      <c r="J6" s="617"/>
      <c r="K6" s="617"/>
      <c r="L6" s="617"/>
      <c r="M6" s="617"/>
      <c r="N6" s="617"/>
      <c r="O6" s="618"/>
      <c r="P6" s="657"/>
      <c r="Q6" s="631"/>
      <c r="S6" s="616"/>
      <c r="T6" s="616"/>
      <c r="U6" s="645"/>
      <c r="V6" s="658"/>
      <c r="W6" s="664"/>
      <c r="X6" s="665"/>
      <c r="Y6" s="664"/>
      <c r="Z6" s="664"/>
      <c r="AA6" s="661"/>
      <c r="AB6" s="664"/>
      <c r="AC6" s="664"/>
      <c r="AD6" s="666"/>
      <c r="AE6" s="664"/>
      <c r="AF6" s="645"/>
      <c r="AG6" s="616"/>
      <c r="AH6" s="616"/>
      <c r="AI6" s="667"/>
      <c r="AJ6" s="644"/>
      <c r="AK6" s="632"/>
      <c r="AL6" s="619"/>
      <c r="AM6" s="649"/>
      <c r="AN6" s="632"/>
      <c r="AO6" s="619"/>
    </row>
    <row r="7" spans="1:108" s="645" customFormat="1">
      <c r="D7" s="653"/>
      <c r="E7" s="653"/>
      <c r="F7" s="646"/>
      <c r="G7" s="670" t="s">
        <v>9</v>
      </c>
      <c r="H7" s="669">
        <v>44742</v>
      </c>
      <c r="I7" s="646"/>
      <c r="J7" s="670" t="s">
        <v>1441</v>
      </c>
      <c r="K7" s="671">
        <v>45291</v>
      </c>
      <c r="L7" s="672"/>
      <c r="M7" s="649"/>
      <c r="N7" s="673"/>
      <c r="O7" s="618"/>
      <c r="P7" s="649"/>
      <c r="Q7" s="617"/>
      <c r="R7" s="641"/>
      <c r="S7" s="641"/>
      <c r="T7" s="649"/>
      <c r="U7" s="893"/>
      <c r="V7" s="893"/>
      <c r="W7" s="893"/>
      <c r="X7" s="893"/>
      <c r="Y7" s="893"/>
      <c r="Z7" s="893"/>
      <c r="AA7" s="893"/>
      <c r="AB7" s="893"/>
      <c r="AC7" s="893"/>
      <c r="AD7" s="893"/>
      <c r="AE7" s="893"/>
      <c r="AF7" s="893"/>
      <c r="AG7" s="893"/>
      <c r="AH7" s="893"/>
      <c r="AI7" s="649"/>
      <c r="AJ7" s="649"/>
      <c r="AK7" s="617"/>
      <c r="AL7" s="619"/>
      <c r="AM7" s="649"/>
      <c r="AN7" s="632"/>
      <c r="AO7" s="619"/>
    </row>
    <row r="8" spans="1:108" s="615" customFormat="1" ht="12.75" customHeight="1">
      <c r="B8" s="645"/>
      <c r="C8" s="645"/>
      <c r="D8" s="630"/>
      <c r="E8" s="619"/>
      <c r="F8" s="644"/>
      <c r="G8" s="632"/>
      <c r="H8" s="622"/>
      <c r="I8" s="619"/>
      <c r="J8" s="619"/>
      <c r="K8" s="649"/>
      <c r="L8" s="674"/>
      <c r="M8" s="649"/>
      <c r="N8" s="674"/>
      <c r="O8" s="622"/>
      <c r="P8" s="619"/>
      <c r="Q8" s="632"/>
      <c r="R8" s="619"/>
      <c r="S8" s="619"/>
      <c r="T8" s="619"/>
      <c r="U8" s="619"/>
      <c r="V8" s="674"/>
      <c r="W8" s="619"/>
      <c r="X8" s="674"/>
      <c r="Y8" s="619"/>
      <c r="Z8" s="619"/>
      <c r="AA8" s="619"/>
      <c r="AB8" s="644"/>
      <c r="AC8" s="619"/>
      <c r="AD8" s="649"/>
      <c r="AE8" s="619"/>
      <c r="AF8" s="649"/>
      <c r="AG8" s="619"/>
      <c r="AH8" s="619"/>
      <c r="AI8" s="649"/>
      <c r="AJ8" s="933" t="s">
        <v>1442</v>
      </c>
      <c r="AK8" s="933"/>
      <c r="AL8" s="933"/>
      <c r="AM8" s="933"/>
      <c r="AN8" s="933"/>
      <c r="AO8" s="933"/>
    </row>
    <row r="9" spans="1:108" s="676" customFormat="1" ht="24" customHeight="1">
      <c r="A9" s="644"/>
      <c r="B9" s="675"/>
      <c r="C9" s="887"/>
      <c r="D9" s="887"/>
      <c r="E9" s="887"/>
      <c r="F9" s="887"/>
      <c r="G9" s="887"/>
      <c r="H9" s="887"/>
      <c r="I9" s="887"/>
      <c r="J9" s="887"/>
      <c r="K9" s="888" t="s">
        <v>1451</v>
      </c>
      <c r="L9" s="888"/>
      <c r="M9" s="888"/>
      <c r="N9" s="888"/>
      <c r="O9" s="888"/>
      <c r="P9" s="888"/>
      <c r="Q9" s="891" t="s">
        <v>12</v>
      </c>
      <c r="R9" s="891"/>
      <c r="S9" s="891"/>
      <c r="T9" s="891"/>
      <c r="U9" s="891"/>
      <c r="V9" s="891"/>
      <c r="W9" s="891"/>
      <c r="X9" s="891"/>
      <c r="Y9" s="891"/>
      <c r="Z9" s="891"/>
      <c r="AA9" s="891"/>
      <c r="AB9" s="891"/>
      <c r="AC9" s="891"/>
      <c r="AD9" s="892" t="s">
        <v>1452</v>
      </c>
      <c r="AE9" s="892"/>
      <c r="AF9" s="892"/>
      <c r="AG9" s="892"/>
      <c r="AH9" s="892"/>
      <c r="AI9" s="892"/>
      <c r="AJ9" s="933" t="s">
        <v>1443</v>
      </c>
      <c r="AK9" s="933"/>
      <c r="AL9" s="933"/>
      <c r="AM9" s="933"/>
      <c r="AN9" s="933"/>
      <c r="AO9" s="933"/>
      <c r="AP9" s="644"/>
      <c r="AQ9" s="644"/>
      <c r="AR9" s="644"/>
      <c r="AS9" s="644"/>
      <c r="AT9" s="644"/>
      <c r="AU9" s="644"/>
      <c r="AV9" s="644"/>
      <c r="AW9" s="644"/>
      <c r="AX9" s="644"/>
      <c r="AY9" s="644"/>
      <c r="AZ9" s="644"/>
      <c r="BA9" s="644"/>
      <c r="BB9" s="644"/>
      <c r="BC9" s="644"/>
      <c r="BD9" s="644"/>
      <c r="BE9" s="644"/>
      <c r="BF9" s="644"/>
      <c r="BG9" s="644"/>
      <c r="BH9" s="644"/>
      <c r="BI9" s="644"/>
      <c r="BJ9" s="644"/>
      <c r="BK9" s="644"/>
      <c r="BL9" s="644"/>
      <c r="BM9" s="644"/>
      <c r="BN9" s="644"/>
      <c r="BO9" s="644"/>
      <c r="BP9" s="644"/>
      <c r="BQ9" s="644"/>
      <c r="BR9" s="644"/>
      <c r="BS9" s="644"/>
      <c r="BT9" s="644"/>
      <c r="BU9" s="644"/>
      <c r="BV9" s="644"/>
      <c r="BW9" s="644"/>
      <c r="BX9" s="644"/>
      <c r="BY9" s="644"/>
      <c r="BZ9" s="644"/>
      <c r="CA9" s="644"/>
      <c r="CB9" s="644"/>
      <c r="CC9" s="644"/>
      <c r="CD9" s="644"/>
      <c r="CE9" s="644"/>
      <c r="CF9" s="644"/>
      <c r="CG9" s="644"/>
      <c r="CH9" s="644"/>
      <c r="CI9" s="644"/>
      <c r="CJ9" s="644"/>
      <c r="CK9" s="644"/>
      <c r="CL9" s="644"/>
      <c r="CM9" s="644"/>
      <c r="CN9" s="644"/>
      <c r="CO9" s="644"/>
      <c r="CP9" s="644"/>
      <c r="CQ9" s="644"/>
      <c r="CR9" s="644"/>
      <c r="CS9" s="644"/>
      <c r="CT9" s="644"/>
      <c r="CU9" s="644"/>
      <c r="CV9" s="644"/>
      <c r="CW9" s="644"/>
      <c r="CX9" s="644"/>
      <c r="CY9" s="644"/>
      <c r="CZ9" s="644"/>
      <c r="DA9" s="644"/>
      <c r="DB9" s="644"/>
      <c r="DC9" s="644"/>
      <c r="DD9" s="644"/>
    </row>
    <row r="10" spans="1:108" s="676" customFormat="1" ht="24" customHeight="1">
      <c r="A10" s="644"/>
      <c r="B10" s="1361" t="s">
        <v>1335</v>
      </c>
      <c r="C10" s="1362"/>
      <c r="D10" s="887" t="s">
        <v>21</v>
      </c>
      <c r="E10" s="887" t="s">
        <v>1453</v>
      </c>
      <c r="F10" s="887" t="s">
        <v>1454</v>
      </c>
      <c r="G10" s="887" t="s">
        <v>1455</v>
      </c>
      <c r="H10" s="887" t="s">
        <v>26</v>
      </c>
      <c r="I10" s="887" t="s">
        <v>27</v>
      </c>
      <c r="J10" s="887" t="s">
        <v>28</v>
      </c>
      <c r="K10" s="888" t="s">
        <v>29</v>
      </c>
      <c r="L10" s="889" t="s">
        <v>30</v>
      </c>
      <c r="M10" s="888" t="s">
        <v>31</v>
      </c>
      <c r="N10" s="889" t="s">
        <v>32</v>
      </c>
      <c r="O10" s="890" t="s">
        <v>33</v>
      </c>
      <c r="P10" s="896" t="s">
        <v>34</v>
      </c>
      <c r="Q10" s="891" t="s">
        <v>1456</v>
      </c>
      <c r="R10" s="897" t="s">
        <v>36</v>
      </c>
      <c r="S10" s="897"/>
      <c r="T10" s="891" t="s">
        <v>37</v>
      </c>
      <c r="U10" s="891" t="s">
        <v>1457</v>
      </c>
      <c r="V10" s="891"/>
      <c r="W10" s="891" t="s">
        <v>39</v>
      </c>
      <c r="X10" s="891"/>
      <c r="Y10" s="891" t="s">
        <v>40</v>
      </c>
      <c r="Z10" s="891"/>
      <c r="AA10" s="891" t="s">
        <v>41</v>
      </c>
      <c r="AB10" s="891"/>
      <c r="AC10" s="891" t="s">
        <v>42</v>
      </c>
      <c r="AD10" s="892" t="s">
        <v>29</v>
      </c>
      <c r="AE10" s="892" t="s">
        <v>30</v>
      </c>
      <c r="AF10" s="892" t="s">
        <v>31</v>
      </c>
      <c r="AG10" s="892" t="s">
        <v>32</v>
      </c>
      <c r="AH10" s="913" t="s">
        <v>43</v>
      </c>
      <c r="AI10" s="913" t="s">
        <v>1447</v>
      </c>
      <c r="AJ10" s="933" t="s">
        <v>15</v>
      </c>
      <c r="AK10" s="933" t="s">
        <v>1458</v>
      </c>
      <c r="AL10" s="931" t="s">
        <v>49</v>
      </c>
      <c r="AM10" s="931"/>
      <c r="AN10" s="931"/>
      <c r="AO10" s="933" t="s">
        <v>1446</v>
      </c>
      <c r="AP10" s="644"/>
      <c r="AQ10" s="644"/>
      <c r="AR10" s="644"/>
      <c r="AS10" s="644"/>
      <c r="AT10" s="644"/>
      <c r="AU10" s="644"/>
      <c r="AV10" s="644"/>
      <c r="AW10" s="644"/>
      <c r="AX10" s="644"/>
      <c r="AY10" s="644"/>
      <c r="AZ10" s="644"/>
      <c r="BA10" s="644"/>
      <c r="BB10" s="644"/>
      <c r="BC10" s="644"/>
      <c r="BD10" s="644"/>
      <c r="BE10" s="644"/>
      <c r="BF10" s="644"/>
      <c r="BG10" s="644"/>
      <c r="BH10" s="644"/>
      <c r="BI10" s="644"/>
      <c r="BJ10" s="644"/>
      <c r="BK10" s="644"/>
      <c r="BL10" s="644"/>
      <c r="BM10" s="644"/>
      <c r="BN10" s="644"/>
      <c r="BO10" s="644"/>
      <c r="BP10" s="644"/>
      <c r="BQ10" s="644"/>
      <c r="BR10" s="644"/>
      <c r="BS10" s="644"/>
      <c r="BT10" s="644"/>
      <c r="BU10" s="644"/>
      <c r="BV10" s="644"/>
      <c r="BW10" s="644"/>
      <c r="BX10" s="644"/>
      <c r="BY10" s="644"/>
      <c r="BZ10" s="644"/>
      <c r="CA10" s="644"/>
      <c r="CB10" s="644"/>
      <c r="CC10" s="644"/>
      <c r="CD10" s="644"/>
      <c r="CE10" s="644"/>
      <c r="CF10" s="644"/>
      <c r="CG10" s="644"/>
      <c r="CH10" s="644"/>
      <c r="CI10" s="644"/>
      <c r="CJ10" s="644"/>
      <c r="CK10" s="644"/>
      <c r="CL10" s="644"/>
      <c r="CM10" s="644"/>
      <c r="CN10" s="644"/>
      <c r="CO10" s="644"/>
      <c r="CP10" s="644"/>
      <c r="CQ10" s="644"/>
      <c r="CR10" s="644"/>
      <c r="CS10" s="644"/>
      <c r="CT10" s="644"/>
      <c r="CU10" s="644"/>
      <c r="CV10" s="644"/>
      <c r="CW10" s="644"/>
      <c r="CX10" s="644"/>
      <c r="CY10" s="644"/>
      <c r="CZ10" s="644"/>
      <c r="DA10" s="644"/>
      <c r="DB10" s="644"/>
      <c r="DC10" s="644"/>
      <c r="DD10" s="644"/>
    </row>
    <row r="11" spans="1:108" s="676" customFormat="1" ht="63">
      <c r="A11" s="644"/>
      <c r="B11" s="1361"/>
      <c r="C11" s="1362" t="s">
        <v>55</v>
      </c>
      <c r="D11" s="887"/>
      <c r="E11" s="887"/>
      <c r="F11" s="887"/>
      <c r="G11" s="887"/>
      <c r="H11" s="887"/>
      <c r="I11" s="887"/>
      <c r="J11" s="887"/>
      <c r="K11" s="888"/>
      <c r="L11" s="889"/>
      <c r="M11" s="888"/>
      <c r="N11" s="889"/>
      <c r="O11" s="890"/>
      <c r="P11" s="896"/>
      <c r="Q11" s="891"/>
      <c r="R11" s="642" t="s">
        <v>59</v>
      </c>
      <c r="S11" s="642" t="s">
        <v>60</v>
      </c>
      <c r="T11" s="891"/>
      <c r="U11" s="912" t="s">
        <v>61</v>
      </c>
      <c r="V11" s="912"/>
      <c r="W11" s="912" t="s">
        <v>62</v>
      </c>
      <c r="X11" s="912"/>
      <c r="Y11" s="642" t="s">
        <v>63</v>
      </c>
      <c r="Z11" s="642" t="s">
        <v>64</v>
      </c>
      <c r="AA11" s="642" t="s">
        <v>65</v>
      </c>
      <c r="AB11" s="642" t="s">
        <v>66</v>
      </c>
      <c r="AC11" s="891"/>
      <c r="AD11" s="892"/>
      <c r="AE11" s="892"/>
      <c r="AF11" s="892"/>
      <c r="AG11" s="892"/>
      <c r="AH11" s="913"/>
      <c r="AI11" s="913"/>
      <c r="AJ11" s="933"/>
      <c r="AK11" s="933"/>
      <c r="AL11" s="677" t="s">
        <v>67</v>
      </c>
      <c r="AM11" s="677" t="s">
        <v>68</v>
      </c>
      <c r="AN11" s="719" t="s">
        <v>69</v>
      </c>
      <c r="AO11" s="933"/>
      <c r="AP11" s="644"/>
      <c r="AQ11" s="644"/>
      <c r="AR11" s="644"/>
      <c r="AS11" s="644"/>
      <c r="AT11" s="644"/>
      <c r="AU11" s="644"/>
      <c r="AV11" s="644"/>
      <c r="AW11" s="644"/>
      <c r="AX11" s="644"/>
      <c r="AY11" s="644"/>
      <c r="AZ11" s="644"/>
      <c r="BA11" s="644"/>
      <c r="BB11" s="644"/>
      <c r="BC11" s="644"/>
      <c r="BD11" s="644"/>
      <c r="BE11" s="644"/>
      <c r="BF11" s="644"/>
      <c r="BG11" s="644"/>
      <c r="BH11" s="644"/>
      <c r="BI11" s="644"/>
      <c r="BJ11" s="644"/>
      <c r="BK11" s="644"/>
      <c r="BL11" s="644"/>
      <c r="BM11" s="644"/>
      <c r="BN11" s="644"/>
      <c r="BO11" s="644"/>
      <c r="BP11" s="644"/>
      <c r="BQ11" s="644"/>
      <c r="BR11" s="644"/>
      <c r="BS11" s="644"/>
      <c r="BT11" s="644"/>
      <c r="BU11" s="644"/>
      <c r="BV11" s="644"/>
      <c r="BW11" s="644"/>
      <c r="BX11" s="644"/>
      <c r="BY11" s="644"/>
      <c r="BZ11" s="644"/>
      <c r="CA11" s="644"/>
      <c r="CB11" s="644"/>
      <c r="CC11" s="644"/>
      <c r="CD11" s="644"/>
      <c r="CE11" s="644"/>
      <c r="CF11" s="644"/>
      <c r="CG11" s="644"/>
      <c r="CH11" s="644"/>
      <c r="CI11" s="644"/>
      <c r="CJ11" s="644"/>
      <c r="CK11" s="644"/>
      <c r="CL11" s="644"/>
      <c r="CM11" s="644"/>
      <c r="CN11" s="644"/>
      <c r="CO11" s="644"/>
      <c r="CP11" s="644"/>
      <c r="CQ11" s="644"/>
      <c r="CR11" s="644"/>
      <c r="CS11" s="644"/>
      <c r="CT11" s="644"/>
      <c r="CU11" s="644"/>
      <c r="CV11" s="644"/>
      <c r="CW11" s="644"/>
      <c r="CX11" s="644"/>
      <c r="CY11" s="644"/>
      <c r="CZ11" s="644"/>
      <c r="DA11" s="644"/>
      <c r="DB11" s="644"/>
      <c r="DC11" s="644"/>
      <c r="DD11" s="644"/>
    </row>
    <row r="12" spans="1:108" ht="48" customHeight="1">
      <c r="B12" s="900" t="s">
        <v>1315</v>
      </c>
      <c r="C12" s="901" t="s">
        <v>73</v>
      </c>
      <c r="D12" s="898" t="s">
        <v>77</v>
      </c>
      <c r="E12" s="898" t="s">
        <v>78</v>
      </c>
      <c r="F12" s="899" t="s">
        <v>79</v>
      </c>
      <c r="G12" s="908" t="s">
        <v>80</v>
      </c>
      <c r="H12" s="909" t="s">
        <v>81</v>
      </c>
      <c r="I12" s="899" t="s">
        <v>82</v>
      </c>
      <c r="J12" s="910" t="s">
        <v>83</v>
      </c>
      <c r="K12" s="911" t="s">
        <v>84</v>
      </c>
      <c r="L12" s="903">
        <f>VLOOKUP(K12,'Datos Validacion'!$C$6:$D$10,2,0)</f>
        <v>0.6</v>
      </c>
      <c r="M12" s="904" t="s">
        <v>85</v>
      </c>
      <c r="N12" s="905">
        <f>VLOOKUP(M12,'Datos Validacion'!$E$6:$F$15,2,0)</f>
        <v>1</v>
      </c>
      <c r="O12" s="906" t="s">
        <v>1459</v>
      </c>
      <c r="P12" s="907" t="s">
        <v>87</v>
      </c>
      <c r="Q12" s="633" t="s">
        <v>1460</v>
      </c>
      <c r="R12" s="902" t="s">
        <v>89</v>
      </c>
      <c r="S12" s="898" t="s">
        <v>90</v>
      </c>
      <c r="T12" s="902" t="s">
        <v>91</v>
      </c>
      <c r="U12" s="902" t="s">
        <v>92</v>
      </c>
      <c r="V12" s="903">
        <f>VLOOKUP(U12,'Datos Validacion'!$K$6:$L$8,2,0)</f>
        <v>0.25</v>
      </c>
      <c r="W12" s="898" t="s">
        <v>93</v>
      </c>
      <c r="X12" s="903">
        <f>VLOOKUP(W12,'Datos Validacion'!$M$6:$N$7,2,0)</f>
        <v>0.15</v>
      </c>
      <c r="Y12" s="902" t="s">
        <v>94</v>
      </c>
      <c r="Z12" s="625" t="s">
        <v>95</v>
      </c>
      <c r="AA12" s="643" t="s">
        <v>96</v>
      </c>
      <c r="AB12" s="620" t="s">
        <v>97</v>
      </c>
      <c r="AC12" s="916">
        <f>+V12+X12</f>
        <v>0.4</v>
      </c>
      <c r="AD12" s="917" t="str">
        <f>IF(AE12&lt;=20%,"MUY BAJA",IF(AE12&lt;=40%,"BAJA",IF(AE12&lt;=60%,"MEDIA",IF(AE12&lt;=80%,"ALTA","MUY ALTA"))))</f>
        <v>BAJA</v>
      </c>
      <c r="AE12" s="918">
        <f>IF(OR(U12="prevenir",U12="detectar"),(L12-(L12*AC12)), L12)</f>
        <v>0.36</v>
      </c>
      <c r="AF12" s="917" t="str">
        <f>IF(AG12&lt;=20%,"LEVE",IF(AG12&lt;=40%,"MENOR",IF(AG12&lt;=60%,"MODERADO",IF(AG12&lt;=80%,"MAYOR","CATASTROFICO"))))</f>
        <v>CATASTROFICO</v>
      </c>
      <c r="AG12" s="918">
        <f>IF(U12="corregir",(N12-(N12*AC12)), N12)</f>
        <v>1</v>
      </c>
      <c r="AH12" s="914" t="s">
        <v>87</v>
      </c>
      <c r="AI12" s="911" t="s">
        <v>98</v>
      </c>
      <c r="AJ12" s="915" t="s">
        <v>99</v>
      </c>
      <c r="AK12" s="638" t="s">
        <v>100</v>
      </c>
      <c r="AL12" s="932"/>
      <c r="AM12" s="900" t="s">
        <v>152</v>
      </c>
      <c r="AN12" s="919" t="s">
        <v>1338</v>
      </c>
      <c r="AO12" s="900" t="s">
        <v>1314</v>
      </c>
    </row>
    <row r="13" spans="1:108" ht="37.5" customHeight="1">
      <c r="B13" s="900"/>
      <c r="C13" s="901"/>
      <c r="D13" s="898"/>
      <c r="E13" s="898"/>
      <c r="F13" s="899"/>
      <c r="G13" s="908"/>
      <c r="H13" s="909"/>
      <c r="I13" s="899"/>
      <c r="J13" s="910"/>
      <c r="K13" s="911"/>
      <c r="L13" s="903"/>
      <c r="M13" s="904"/>
      <c r="N13" s="905"/>
      <c r="O13" s="906"/>
      <c r="P13" s="907"/>
      <c r="Q13" s="633" t="s">
        <v>1461</v>
      </c>
      <c r="R13" s="902"/>
      <c r="S13" s="898"/>
      <c r="T13" s="902"/>
      <c r="U13" s="902"/>
      <c r="V13" s="903"/>
      <c r="W13" s="898"/>
      <c r="X13" s="903"/>
      <c r="Y13" s="902"/>
      <c r="Z13" s="620" t="s">
        <v>108</v>
      </c>
      <c r="AA13" s="643" t="s">
        <v>96</v>
      </c>
      <c r="AB13" s="620" t="s">
        <v>109</v>
      </c>
      <c r="AC13" s="916"/>
      <c r="AD13" s="917"/>
      <c r="AE13" s="918"/>
      <c r="AF13" s="917"/>
      <c r="AG13" s="918"/>
      <c r="AH13" s="914"/>
      <c r="AI13" s="911"/>
      <c r="AJ13" s="915"/>
      <c r="AK13" s="638" t="s">
        <v>110</v>
      </c>
      <c r="AL13" s="932"/>
      <c r="AM13" s="900"/>
      <c r="AN13" s="919"/>
      <c r="AO13" s="900"/>
    </row>
    <row r="14" spans="1:108" ht="55.5" customHeight="1">
      <c r="B14" s="900"/>
      <c r="C14" s="901"/>
      <c r="D14" s="620" t="s">
        <v>77</v>
      </c>
      <c r="E14" s="620" t="s">
        <v>78</v>
      </c>
      <c r="F14" s="625" t="s">
        <v>117</v>
      </c>
      <c r="G14" s="634" t="s">
        <v>118</v>
      </c>
      <c r="H14" s="909"/>
      <c r="I14" s="899"/>
      <c r="J14" s="910"/>
      <c r="K14" s="911"/>
      <c r="L14" s="903"/>
      <c r="M14" s="904"/>
      <c r="N14" s="905"/>
      <c r="O14" s="906"/>
      <c r="P14" s="907"/>
      <c r="Q14" s="633" t="s">
        <v>1462</v>
      </c>
      <c r="R14" s="643" t="s">
        <v>89</v>
      </c>
      <c r="S14" s="620" t="s">
        <v>90</v>
      </c>
      <c r="T14" s="643" t="s">
        <v>91</v>
      </c>
      <c r="U14" s="643" t="s">
        <v>92</v>
      </c>
      <c r="V14" s="679">
        <f>VLOOKUP(U14,'Datos Validacion'!$K$6:$L$8,2,0)</f>
        <v>0.25</v>
      </c>
      <c r="W14" s="620" t="s">
        <v>93</v>
      </c>
      <c r="X14" s="679">
        <f>VLOOKUP(W14,'Datos Validacion'!$M$6:$N$7,2,0)</f>
        <v>0.15</v>
      </c>
      <c r="Y14" s="643" t="s">
        <v>94</v>
      </c>
      <c r="Z14" s="620" t="s">
        <v>120</v>
      </c>
      <c r="AA14" s="643" t="s">
        <v>96</v>
      </c>
      <c r="AB14" s="620" t="s">
        <v>121</v>
      </c>
      <c r="AC14" s="681">
        <f t="shared" ref="AC14:AC22" si="0">+V14+X14</f>
        <v>0.4</v>
      </c>
      <c r="AD14" s="917"/>
      <c r="AE14" s="918"/>
      <c r="AF14" s="917"/>
      <c r="AG14" s="918"/>
      <c r="AH14" s="914"/>
      <c r="AI14" s="911"/>
      <c r="AJ14" s="684" t="s">
        <v>122</v>
      </c>
      <c r="AK14" s="638" t="s">
        <v>123</v>
      </c>
      <c r="AL14" s="932"/>
      <c r="AM14" s="900"/>
      <c r="AN14" s="919"/>
      <c r="AO14" s="900"/>
    </row>
    <row r="15" spans="1:108" ht="57.75" customHeight="1">
      <c r="B15" s="900" t="s">
        <v>1316</v>
      </c>
      <c r="C15" s="901" t="s">
        <v>73</v>
      </c>
      <c r="D15" s="620" t="s">
        <v>133</v>
      </c>
      <c r="E15" s="620" t="s">
        <v>133</v>
      </c>
      <c r="F15" s="625" t="s">
        <v>79</v>
      </c>
      <c r="G15" s="634" t="s">
        <v>134</v>
      </c>
      <c r="H15" s="909" t="s">
        <v>135</v>
      </c>
      <c r="I15" s="899" t="s">
        <v>82</v>
      </c>
      <c r="J15" s="910" t="s">
        <v>136</v>
      </c>
      <c r="K15" s="911" t="s">
        <v>84</v>
      </c>
      <c r="L15" s="903">
        <f>VLOOKUP(K15,'Datos Validacion'!$C$6:$D$10,2,0)</f>
        <v>0.6</v>
      </c>
      <c r="M15" s="904" t="s">
        <v>85</v>
      </c>
      <c r="N15" s="905">
        <f>VLOOKUP(M15,'Datos Validacion'!$E$6:$F$15,2,0)</f>
        <v>1</v>
      </c>
      <c r="O15" s="906" t="s">
        <v>1463</v>
      </c>
      <c r="P15" s="907" t="s">
        <v>87</v>
      </c>
      <c r="Q15" s="634" t="s">
        <v>1464</v>
      </c>
      <c r="R15" s="643" t="s">
        <v>89</v>
      </c>
      <c r="S15" s="620" t="s">
        <v>139</v>
      </c>
      <c r="T15" s="643" t="s">
        <v>91</v>
      </c>
      <c r="U15" s="643" t="s">
        <v>92</v>
      </c>
      <c r="V15" s="679">
        <f>VLOOKUP(U15,'Datos Validacion'!$K$6:$L$8,2,0)</f>
        <v>0.25</v>
      </c>
      <c r="W15" s="620" t="s">
        <v>93</v>
      </c>
      <c r="X15" s="679">
        <f>VLOOKUP(W15,'Datos Validacion'!$M$6:$N$7,2,0)</f>
        <v>0.15</v>
      </c>
      <c r="Y15" s="643" t="s">
        <v>94</v>
      </c>
      <c r="Z15" s="620" t="s">
        <v>140</v>
      </c>
      <c r="AA15" s="643" t="s">
        <v>96</v>
      </c>
      <c r="AB15" s="620" t="s">
        <v>141</v>
      </c>
      <c r="AC15" s="681">
        <f t="shared" si="0"/>
        <v>0.4</v>
      </c>
      <c r="AD15" s="917" t="str">
        <f>IF(AE15&lt;=20%,"MUY BAJA",IF(AE15&lt;=40%,"BAJA",IF(AE15&lt;=60%,"MEDIA",IF(AE15&lt;=80%,"ALTA","MUY ALTA"))))</f>
        <v>BAJA</v>
      </c>
      <c r="AE15" s="918">
        <f>IF(OR(U15="prevenir",U15="detectar"),(L15-(L15*AC15)), L15)</f>
        <v>0.36</v>
      </c>
      <c r="AF15" s="917" t="str">
        <f>IF(AG15&lt;=20%,"LEVE",IF(AG15&lt;=40%,"MENOR",IF(AG15&lt;=60%,"MODERADO",IF(AG15&lt;=80%,"MAYOR","CATASTROFICO"))))</f>
        <v>CATASTROFICO</v>
      </c>
      <c r="AG15" s="918">
        <f>IF(U15="corregir",(N15-(N15*AC15)), N15)</f>
        <v>1</v>
      </c>
      <c r="AH15" s="914" t="s">
        <v>87</v>
      </c>
      <c r="AI15" s="911" t="s">
        <v>98</v>
      </c>
      <c r="AJ15" s="919" t="s">
        <v>142</v>
      </c>
      <c r="AK15" s="638" t="s">
        <v>143</v>
      </c>
      <c r="AL15" s="932"/>
      <c r="AM15" s="900" t="s">
        <v>152</v>
      </c>
      <c r="AN15" s="880" t="str">
        <f>AN12</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AO15" s="900" t="s">
        <v>1314</v>
      </c>
    </row>
    <row r="16" spans="1:108" ht="57.75" customHeight="1">
      <c r="B16" s="900"/>
      <c r="C16" s="901"/>
      <c r="D16" s="620" t="s">
        <v>133</v>
      </c>
      <c r="E16" s="620" t="s">
        <v>133</v>
      </c>
      <c r="F16" s="625" t="s">
        <v>79</v>
      </c>
      <c r="G16" s="634" t="s">
        <v>147</v>
      </c>
      <c r="H16" s="909"/>
      <c r="I16" s="899"/>
      <c r="J16" s="910"/>
      <c r="K16" s="911"/>
      <c r="L16" s="903"/>
      <c r="M16" s="904"/>
      <c r="N16" s="905"/>
      <c r="O16" s="906"/>
      <c r="P16" s="907"/>
      <c r="Q16" s="633" t="s">
        <v>1465</v>
      </c>
      <c r="R16" s="643" t="s">
        <v>89</v>
      </c>
      <c r="S16" s="620" t="s">
        <v>90</v>
      </c>
      <c r="T16" s="643" t="s">
        <v>91</v>
      </c>
      <c r="U16" s="643" t="s">
        <v>92</v>
      </c>
      <c r="V16" s="679">
        <f>VLOOKUP(U16,'Datos Validacion'!$K$6:$L$8,2,0)</f>
        <v>0.25</v>
      </c>
      <c r="W16" s="620" t="s">
        <v>93</v>
      </c>
      <c r="X16" s="679">
        <f>VLOOKUP(W16,'Datos Validacion'!$M$6:$N$7,2,0)</f>
        <v>0.15</v>
      </c>
      <c r="Y16" s="643" t="s">
        <v>94</v>
      </c>
      <c r="Z16" s="625" t="s">
        <v>95</v>
      </c>
      <c r="AA16" s="643" t="s">
        <v>96</v>
      </c>
      <c r="AB16" s="620" t="s">
        <v>141</v>
      </c>
      <c r="AC16" s="681">
        <f t="shared" si="0"/>
        <v>0.4</v>
      </c>
      <c r="AD16" s="917"/>
      <c r="AE16" s="918"/>
      <c r="AF16" s="917"/>
      <c r="AG16" s="918"/>
      <c r="AH16" s="914"/>
      <c r="AI16" s="911"/>
      <c r="AJ16" s="919"/>
      <c r="AK16" s="638" t="s">
        <v>149</v>
      </c>
      <c r="AL16" s="932"/>
      <c r="AM16" s="900"/>
      <c r="AN16" s="881"/>
      <c r="AO16" s="900"/>
    </row>
    <row r="17" spans="2:43" ht="80.25" customHeight="1">
      <c r="B17" s="629" t="s">
        <v>1317</v>
      </c>
      <c r="C17" s="678" t="s">
        <v>73</v>
      </c>
      <c r="D17" s="620" t="s">
        <v>158</v>
      </c>
      <c r="E17" s="620" t="s">
        <v>159</v>
      </c>
      <c r="F17" s="625" t="s">
        <v>79</v>
      </c>
      <c r="G17" s="634" t="s">
        <v>160</v>
      </c>
      <c r="H17" s="624" t="s">
        <v>161</v>
      </c>
      <c r="I17" s="625" t="s">
        <v>82</v>
      </c>
      <c r="J17" s="633" t="s">
        <v>136</v>
      </c>
      <c r="K17" s="626" t="s">
        <v>162</v>
      </c>
      <c r="L17" s="679">
        <f>VLOOKUP(K17,'Datos Validacion'!$C$6:$D$10,2,0)</f>
        <v>0.8</v>
      </c>
      <c r="M17" s="688" t="s">
        <v>163</v>
      </c>
      <c r="N17" s="680">
        <f>VLOOKUP(M17,'Datos Validacion'!$E$6:$F$15,2,0)</f>
        <v>0.8</v>
      </c>
      <c r="O17" s="694" t="s">
        <v>1466</v>
      </c>
      <c r="P17" s="621" t="s">
        <v>165</v>
      </c>
      <c r="Q17" s="633" t="s">
        <v>1467</v>
      </c>
      <c r="R17" s="643" t="s">
        <v>89</v>
      </c>
      <c r="S17" s="620" t="s">
        <v>167</v>
      </c>
      <c r="T17" s="643" t="s">
        <v>91</v>
      </c>
      <c r="U17" s="643" t="s">
        <v>92</v>
      </c>
      <c r="V17" s="679">
        <f>VLOOKUP(U17,'Datos Validacion'!$K$6:$L$8,2,0)</f>
        <v>0.25</v>
      </c>
      <c r="W17" s="620" t="s">
        <v>93</v>
      </c>
      <c r="X17" s="679">
        <f>VLOOKUP(W17,'Datos Validacion'!$M$6:$N$7,2,0)</f>
        <v>0.15</v>
      </c>
      <c r="Y17" s="643" t="s">
        <v>94</v>
      </c>
      <c r="Z17" s="625" t="s">
        <v>168</v>
      </c>
      <c r="AA17" s="643" t="s">
        <v>96</v>
      </c>
      <c r="AB17" s="620" t="s">
        <v>141</v>
      </c>
      <c r="AC17" s="681">
        <f t="shared" si="0"/>
        <v>0.4</v>
      </c>
      <c r="AD17" s="682" t="str">
        <f>IF(AE17&lt;=20%,"MUY BAJA",IF(AE17&lt;=40%,"BAJA",IF(AE17&lt;=60%,"MEDIA",IF(AE17&lt;=80%,"ALTA","MUY ALTA"))))</f>
        <v>MEDIA</v>
      </c>
      <c r="AE17" s="683">
        <f>IF(OR(U17="prevenir",U17="detectar"),(L17-(L17*AC17)), L17)</f>
        <v>0.48</v>
      </c>
      <c r="AF17" s="682" t="str">
        <f>IF(AG17&lt;=20%,"LEVE",IF(AG17&lt;=40%,"MENOR",IF(AG17&lt;=60%,"MODERADO",IF(AG17&lt;=80%,"MAYOR","CATASTROFICO"))))</f>
        <v>MAYOR</v>
      </c>
      <c r="AG17" s="683">
        <f>IF(U17="corregir",(N17-(N17*AC17)), N17)</f>
        <v>0.8</v>
      </c>
      <c r="AH17" s="621" t="s">
        <v>165</v>
      </c>
      <c r="AI17" s="626" t="s">
        <v>98</v>
      </c>
      <c r="AJ17" s="684" t="s">
        <v>142</v>
      </c>
      <c r="AK17" s="638" t="s">
        <v>169</v>
      </c>
      <c r="AL17" s="628"/>
      <c r="AM17" s="629" t="s">
        <v>152</v>
      </c>
      <c r="AN17" s="638" t="str">
        <f>AN15</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AO17" s="629" t="s">
        <v>1314</v>
      </c>
    </row>
    <row r="18" spans="2:43" ht="70.5" customHeight="1">
      <c r="B18" s="914" t="s">
        <v>1318</v>
      </c>
      <c r="C18" s="914" t="s">
        <v>175</v>
      </c>
      <c r="D18" s="898" t="s">
        <v>1498</v>
      </c>
      <c r="E18" s="898" t="s">
        <v>1499</v>
      </c>
      <c r="F18" s="899" t="s">
        <v>79</v>
      </c>
      <c r="G18" s="908" t="s">
        <v>181</v>
      </c>
      <c r="H18" s="909" t="s">
        <v>182</v>
      </c>
      <c r="I18" s="899" t="s">
        <v>82</v>
      </c>
      <c r="J18" s="910" t="s">
        <v>183</v>
      </c>
      <c r="K18" s="911" t="s">
        <v>184</v>
      </c>
      <c r="L18" s="903">
        <f>VLOOKUP(K18,'Datos Validacion'!$C$6:$D$10,2,0)</f>
        <v>0.4</v>
      </c>
      <c r="M18" s="920" t="s">
        <v>163</v>
      </c>
      <c r="N18" s="905">
        <f>VLOOKUP(M18,'Datos Validacion'!$E$6:$F$15,2,0)</f>
        <v>0.8</v>
      </c>
      <c r="O18" s="906" t="s">
        <v>1468</v>
      </c>
      <c r="P18" s="914" t="s">
        <v>165</v>
      </c>
      <c r="Q18" s="633" t="s">
        <v>1469</v>
      </c>
      <c r="R18" s="643" t="s">
        <v>89</v>
      </c>
      <c r="S18" s="625" t="s">
        <v>187</v>
      </c>
      <c r="T18" s="643" t="s">
        <v>91</v>
      </c>
      <c r="U18" s="643" t="s">
        <v>92</v>
      </c>
      <c r="V18" s="679">
        <f>VLOOKUP(U18,'Datos Validacion'!$K$6:$L$8,2,0)</f>
        <v>0.25</v>
      </c>
      <c r="W18" s="620" t="s">
        <v>188</v>
      </c>
      <c r="X18" s="679">
        <f>VLOOKUP(W18,'Datos Validacion'!$M$6:$N$7,2,0)</f>
        <v>0.25</v>
      </c>
      <c r="Y18" s="643" t="s">
        <v>94</v>
      </c>
      <c r="Z18" s="625" t="s">
        <v>189</v>
      </c>
      <c r="AA18" s="643" t="s">
        <v>96</v>
      </c>
      <c r="AB18" s="620" t="s">
        <v>190</v>
      </c>
      <c r="AC18" s="681">
        <f t="shared" si="0"/>
        <v>0.5</v>
      </c>
      <c r="AD18" s="917" t="str">
        <f>IF(AE18&lt;=20%,"MUY BAJA",IF(AE18&lt;=40%,"BAJA",IF(AE18&lt;=60%,"MEDIA",IF(AE18&lt;=80%,"ALTA","MUY ALTA"))))</f>
        <v>MUY BAJA</v>
      </c>
      <c r="AE18" s="918">
        <f>IF(OR(U18="prevenir",U18="detectar"),(L18-(L18*AC18)), L18)</f>
        <v>0.2</v>
      </c>
      <c r="AF18" s="917" t="str">
        <f>IF(AG18&lt;=20%,"LEVE",IF(AG18&lt;=40%,"MENOR",IF(AG18&lt;=60%,"MODERADO",IF(AG18&lt;=80%,"MAYOR","CATASTROFICO"))))</f>
        <v>MAYOR</v>
      </c>
      <c r="AG18" s="918">
        <f>IF(U18="corregir",(N18-(N18*AC18)), N18)</f>
        <v>0.8</v>
      </c>
      <c r="AH18" s="914" t="s">
        <v>165</v>
      </c>
      <c r="AI18" s="911" t="s">
        <v>191</v>
      </c>
      <c r="AJ18" s="684" t="s">
        <v>192</v>
      </c>
      <c r="AK18" s="689" t="s">
        <v>193</v>
      </c>
      <c r="AL18" s="932"/>
      <c r="AM18" s="900" t="s">
        <v>152</v>
      </c>
      <c r="AN18" s="638" t="s">
        <v>197</v>
      </c>
      <c r="AO18" s="900" t="s">
        <v>1314</v>
      </c>
    </row>
    <row r="19" spans="2:43" ht="79.5" customHeight="1">
      <c r="B19" s="914"/>
      <c r="C19" s="914"/>
      <c r="D19" s="898"/>
      <c r="E19" s="898"/>
      <c r="F19" s="899"/>
      <c r="G19" s="908"/>
      <c r="H19" s="909"/>
      <c r="I19" s="899"/>
      <c r="J19" s="910"/>
      <c r="K19" s="911"/>
      <c r="L19" s="903"/>
      <c r="M19" s="920"/>
      <c r="N19" s="905"/>
      <c r="O19" s="906"/>
      <c r="P19" s="914"/>
      <c r="Q19" s="635" t="s">
        <v>1470</v>
      </c>
      <c r="R19" s="643" t="s">
        <v>89</v>
      </c>
      <c r="S19" s="620" t="s">
        <v>199</v>
      </c>
      <c r="T19" s="643" t="s">
        <v>91</v>
      </c>
      <c r="U19" s="643" t="s">
        <v>92</v>
      </c>
      <c r="V19" s="679">
        <f>VLOOKUP(U19,'Datos Validacion'!$K$6:$L$8,2,0)</f>
        <v>0.25</v>
      </c>
      <c r="W19" s="620" t="s">
        <v>188</v>
      </c>
      <c r="X19" s="679">
        <f>VLOOKUP(W19,'Datos Validacion'!$M$6:$N$7,2,0)</f>
        <v>0.25</v>
      </c>
      <c r="Y19" s="643" t="s">
        <v>94</v>
      </c>
      <c r="Z19" s="625" t="s">
        <v>200</v>
      </c>
      <c r="AA19" s="643" t="s">
        <v>96</v>
      </c>
      <c r="AB19" s="620" t="s">
        <v>201</v>
      </c>
      <c r="AC19" s="681">
        <f t="shared" si="0"/>
        <v>0.5</v>
      </c>
      <c r="AD19" s="917"/>
      <c r="AE19" s="918"/>
      <c r="AF19" s="917"/>
      <c r="AG19" s="918"/>
      <c r="AH19" s="914"/>
      <c r="AI19" s="911"/>
      <c r="AJ19" s="684" t="s">
        <v>202</v>
      </c>
      <c r="AK19" s="638" t="s">
        <v>203</v>
      </c>
      <c r="AL19" s="932"/>
      <c r="AM19" s="900"/>
      <c r="AN19" s="638" t="s">
        <v>1415</v>
      </c>
      <c r="AO19" s="900"/>
    </row>
    <row r="20" spans="2:43" ht="70.5" customHeight="1">
      <c r="B20" s="914"/>
      <c r="C20" s="914"/>
      <c r="D20" s="898"/>
      <c r="E20" s="898"/>
      <c r="F20" s="899"/>
      <c r="G20" s="908"/>
      <c r="H20" s="909"/>
      <c r="I20" s="899"/>
      <c r="J20" s="910"/>
      <c r="K20" s="911"/>
      <c r="L20" s="903"/>
      <c r="M20" s="920"/>
      <c r="N20" s="905"/>
      <c r="O20" s="906"/>
      <c r="P20" s="914"/>
      <c r="Q20" s="633" t="s">
        <v>1471</v>
      </c>
      <c r="R20" s="643" t="s">
        <v>89</v>
      </c>
      <c r="S20" s="620" t="s">
        <v>167</v>
      </c>
      <c r="T20" s="643" t="s">
        <v>91</v>
      </c>
      <c r="U20" s="643" t="s">
        <v>208</v>
      </c>
      <c r="V20" s="679">
        <f>VLOOKUP(U20,'Datos Validacion'!$K$6:$L$8,2,0)</f>
        <v>0.1</v>
      </c>
      <c r="W20" s="620" t="s">
        <v>188</v>
      </c>
      <c r="X20" s="679">
        <f>VLOOKUP(W20,'Datos Validacion'!$M$6:$N$7,2,0)</f>
        <v>0.25</v>
      </c>
      <c r="Y20" s="643" t="s">
        <v>94</v>
      </c>
      <c r="Z20" s="625" t="s">
        <v>209</v>
      </c>
      <c r="AA20" s="643" t="s">
        <v>96</v>
      </c>
      <c r="AB20" s="620" t="s">
        <v>210</v>
      </c>
      <c r="AC20" s="681">
        <f t="shared" si="0"/>
        <v>0.35</v>
      </c>
      <c r="AD20" s="917"/>
      <c r="AE20" s="918"/>
      <c r="AF20" s="917"/>
      <c r="AG20" s="918"/>
      <c r="AH20" s="914"/>
      <c r="AI20" s="911"/>
      <c r="AJ20" s="684" t="s">
        <v>211</v>
      </c>
      <c r="AK20" s="638" t="s">
        <v>212</v>
      </c>
      <c r="AL20" s="932"/>
      <c r="AM20" s="900"/>
      <c r="AN20" s="638" t="s">
        <v>1341</v>
      </c>
      <c r="AO20" s="900"/>
    </row>
    <row r="21" spans="2:43" ht="70.5" customHeight="1">
      <c r="B21" s="914"/>
      <c r="C21" s="914"/>
      <c r="D21" s="898"/>
      <c r="E21" s="898"/>
      <c r="F21" s="899"/>
      <c r="G21" s="908"/>
      <c r="H21" s="909"/>
      <c r="I21" s="899"/>
      <c r="J21" s="910"/>
      <c r="K21" s="911"/>
      <c r="L21" s="903"/>
      <c r="M21" s="920"/>
      <c r="N21" s="905"/>
      <c r="O21" s="906"/>
      <c r="P21" s="914"/>
      <c r="Q21" s="633" t="s">
        <v>1472</v>
      </c>
      <c r="R21" s="643" t="s">
        <v>89</v>
      </c>
      <c r="S21" s="620" t="s">
        <v>215</v>
      </c>
      <c r="T21" s="643" t="s">
        <v>91</v>
      </c>
      <c r="U21" s="643" t="s">
        <v>92</v>
      </c>
      <c r="V21" s="679">
        <f>VLOOKUP(U21,'Datos Validacion'!$K$6:$L$8,2,0)</f>
        <v>0.25</v>
      </c>
      <c r="W21" s="620" t="s">
        <v>188</v>
      </c>
      <c r="X21" s="679">
        <f>VLOOKUP(W21,'Datos Validacion'!$M$6:$N$7,2,0)</f>
        <v>0.25</v>
      </c>
      <c r="Y21" s="643" t="s">
        <v>94</v>
      </c>
      <c r="Z21" s="625" t="s">
        <v>216</v>
      </c>
      <c r="AA21" s="643" t="s">
        <v>96</v>
      </c>
      <c r="AB21" s="620" t="s">
        <v>217</v>
      </c>
      <c r="AC21" s="681">
        <f t="shared" si="0"/>
        <v>0.5</v>
      </c>
      <c r="AD21" s="917"/>
      <c r="AE21" s="918"/>
      <c r="AF21" s="917"/>
      <c r="AG21" s="918"/>
      <c r="AH21" s="914"/>
      <c r="AI21" s="911"/>
      <c r="AJ21" s="684" t="s">
        <v>192</v>
      </c>
      <c r="AK21" s="689" t="s">
        <v>193</v>
      </c>
      <c r="AL21" s="932"/>
      <c r="AM21" s="900"/>
      <c r="AN21" s="691" t="str">
        <f t="shared" ref="AN21" si="1">AN18</f>
        <v>Revisión periódica de accesos a los servicios de aplicativos Web institucionales.</v>
      </c>
      <c r="AO21" s="900"/>
    </row>
    <row r="22" spans="2:43" ht="70.5" customHeight="1">
      <c r="B22" s="914"/>
      <c r="C22" s="914"/>
      <c r="D22" s="898"/>
      <c r="E22" s="898"/>
      <c r="F22" s="899"/>
      <c r="G22" s="908"/>
      <c r="H22" s="909"/>
      <c r="I22" s="899"/>
      <c r="J22" s="910"/>
      <c r="K22" s="911"/>
      <c r="L22" s="903"/>
      <c r="M22" s="920"/>
      <c r="N22" s="905"/>
      <c r="O22" s="906"/>
      <c r="P22" s="914"/>
      <c r="Q22" s="633" t="s">
        <v>1473</v>
      </c>
      <c r="R22" s="643" t="s">
        <v>89</v>
      </c>
      <c r="S22" s="620" t="s">
        <v>219</v>
      </c>
      <c r="T22" s="643" t="s">
        <v>91</v>
      </c>
      <c r="U22" s="643" t="s">
        <v>208</v>
      </c>
      <c r="V22" s="679">
        <f>VLOOKUP(U22,'Datos Validacion'!$K$6:$L$8,2,0)</f>
        <v>0.1</v>
      </c>
      <c r="W22" s="620" t="s">
        <v>188</v>
      </c>
      <c r="X22" s="679">
        <f>VLOOKUP(W22,'Datos Validacion'!$M$6:$N$7,2,0)</f>
        <v>0.25</v>
      </c>
      <c r="Y22" s="643" t="s">
        <v>94</v>
      </c>
      <c r="Z22" s="625" t="s">
        <v>220</v>
      </c>
      <c r="AA22" s="643" t="s">
        <v>96</v>
      </c>
      <c r="AB22" s="620" t="s">
        <v>221</v>
      </c>
      <c r="AC22" s="681">
        <f t="shared" si="0"/>
        <v>0.35</v>
      </c>
      <c r="AD22" s="917"/>
      <c r="AE22" s="918"/>
      <c r="AF22" s="917"/>
      <c r="AG22" s="918"/>
      <c r="AH22" s="914"/>
      <c r="AI22" s="911"/>
      <c r="AJ22" s="684" t="s">
        <v>222</v>
      </c>
      <c r="AK22" s="638" t="s">
        <v>223</v>
      </c>
      <c r="AL22" s="932"/>
      <c r="AM22" s="900"/>
      <c r="AN22" s="638" t="s">
        <v>225</v>
      </c>
      <c r="AO22" s="900"/>
    </row>
    <row r="23" spans="2:43" ht="67.5" customHeight="1">
      <c r="B23" s="914" t="s">
        <v>1319</v>
      </c>
      <c r="C23" s="914" t="s">
        <v>175</v>
      </c>
      <c r="D23" s="898" t="s">
        <v>1498</v>
      </c>
      <c r="E23" s="898" t="s">
        <v>1499</v>
      </c>
      <c r="F23" s="899" t="s">
        <v>79</v>
      </c>
      <c r="G23" s="908" t="s">
        <v>228</v>
      </c>
      <c r="H23" s="909" t="s">
        <v>229</v>
      </c>
      <c r="I23" s="899" t="s">
        <v>82</v>
      </c>
      <c r="J23" s="910" t="s">
        <v>136</v>
      </c>
      <c r="K23" s="911" t="s">
        <v>184</v>
      </c>
      <c r="L23" s="903">
        <f>VLOOKUP(K23,'Datos Validacion'!$C$6:$D$10,2,0)</f>
        <v>0.4</v>
      </c>
      <c r="M23" s="920" t="s">
        <v>163</v>
      </c>
      <c r="N23" s="905">
        <f>VLOOKUP(M23,'Datos Validacion'!$E$6:$F$15,2,0)</f>
        <v>0.8</v>
      </c>
      <c r="O23" s="906" t="s">
        <v>1468</v>
      </c>
      <c r="P23" s="914" t="s">
        <v>165</v>
      </c>
      <c r="Q23" s="633" t="s">
        <v>1469</v>
      </c>
      <c r="R23" s="643" t="s">
        <v>89</v>
      </c>
      <c r="S23" s="625" t="s">
        <v>187</v>
      </c>
      <c r="T23" s="643" t="s">
        <v>91</v>
      </c>
      <c r="U23" s="643" t="s">
        <v>92</v>
      </c>
      <c r="V23" s="679">
        <f>VLOOKUP(U23,'Datos Validacion'!$K$6:$L$8,2,0)</f>
        <v>0.25</v>
      </c>
      <c r="W23" s="620" t="s">
        <v>188</v>
      </c>
      <c r="X23" s="679">
        <f>VLOOKUP(W23,'Datos Validacion'!$M$6:$N$7,2,0)</f>
        <v>0.25</v>
      </c>
      <c r="Y23" s="643" t="s">
        <v>94</v>
      </c>
      <c r="Z23" s="625" t="s">
        <v>189</v>
      </c>
      <c r="AA23" s="643" t="s">
        <v>96</v>
      </c>
      <c r="AB23" s="620" t="s">
        <v>190</v>
      </c>
      <c r="AC23" s="681">
        <f>+V23+X23</f>
        <v>0.5</v>
      </c>
      <c r="AD23" s="917" t="str">
        <f>IF(AE23&lt;=20%,"MUY BAJA",IF(AE23&lt;=40%,"BAJA",IF(AE23&lt;=60%,"MEDIA",IF(AE23&lt;=80%,"ALTA","MUY ALTA"))))</f>
        <v>MUY BAJA</v>
      </c>
      <c r="AE23" s="918">
        <f>IF(OR(U23="prevenir",U23="detectar"),(L23-(L23*AC23)), L23)</f>
        <v>0.2</v>
      </c>
      <c r="AF23" s="917" t="str">
        <f>IF(AG23&lt;=20%,"LEVE",IF(AG23&lt;=40%,"MENOR",IF(AG23&lt;=60%,"MODERADO",IF(AG23&lt;=80%,"MAYOR","CATASTROFICO"))))</f>
        <v>MAYOR</v>
      </c>
      <c r="AG23" s="918">
        <f t="shared" ref="AG23" si="2">IF(U23="corregir",(N23-(N23*AC23)), N23)</f>
        <v>0.8</v>
      </c>
      <c r="AH23" s="914" t="s">
        <v>165</v>
      </c>
      <c r="AI23" s="911" t="s">
        <v>191</v>
      </c>
      <c r="AJ23" s="684" t="s">
        <v>192</v>
      </c>
      <c r="AK23" s="689" t="s">
        <v>193</v>
      </c>
      <c r="AL23" s="928"/>
      <c r="AM23" s="927" t="str">
        <f t="shared" ref="AM23:AO25" si="3">AM18</f>
        <v>X</v>
      </c>
      <c r="AN23" s="691" t="str">
        <f t="shared" si="3"/>
        <v>Revisión periódica de accesos a los servicios de aplicativos Web institucionales.</v>
      </c>
      <c r="AO23" s="927" t="str">
        <f t="shared" si="3"/>
        <v>Cumplida</v>
      </c>
    </row>
    <row r="24" spans="2:43" ht="75.75" customHeight="1">
      <c r="B24" s="914"/>
      <c r="C24" s="914"/>
      <c r="D24" s="898"/>
      <c r="E24" s="898"/>
      <c r="F24" s="899"/>
      <c r="G24" s="908"/>
      <c r="H24" s="909"/>
      <c r="I24" s="899"/>
      <c r="J24" s="910"/>
      <c r="K24" s="911"/>
      <c r="L24" s="903"/>
      <c r="M24" s="920"/>
      <c r="N24" s="905"/>
      <c r="O24" s="906"/>
      <c r="P24" s="914"/>
      <c r="Q24" s="635" t="s">
        <v>1474</v>
      </c>
      <c r="R24" s="643" t="s">
        <v>89</v>
      </c>
      <c r="S24" s="620" t="s">
        <v>199</v>
      </c>
      <c r="T24" s="643" t="s">
        <v>91</v>
      </c>
      <c r="U24" s="643" t="s">
        <v>92</v>
      </c>
      <c r="V24" s="679">
        <f>VLOOKUP(U24,'Datos Validacion'!$K$6:$L$8,2,0)</f>
        <v>0.25</v>
      </c>
      <c r="W24" s="620" t="s">
        <v>188</v>
      </c>
      <c r="X24" s="679">
        <f>VLOOKUP(W24,'Datos Validacion'!$M$6:$N$7,2,0)</f>
        <v>0.25</v>
      </c>
      <c r="Y24" s="643" t="s">
        <v>94</v>
      </c>
      <c r="Z24" s="625" t="s">
        <v>200</v>
      </c>
      <c r="AA24" s="643" t="s">
        <v>96</v>
      </c>
      <c r="AB24" s="620" t="s">
        <v>201</v>
      </c>
      <c r="AC24" s="681">
        <f>+V24+X24</f>
        <v>0.5</v>
      </c>
      <c r="AD24" s="917"/>
      <c r="AE24" s="918"/>
      <c r="AF24" s="917"/>
      <c r="AG24" s="918"/>
      <c r="AH24" s="914"/>
      <c r="AI24" s="911"/>
      <c r="AJ24" s="684" t="s">
        <v>202</v>
      </c>
      <c r="AK24" s="638" t="s">
        <v>203</v>
      </c>
      <c r="AL24" s="928"/>
      <c r="AM24" s="927"/>
      <c r="AN24" s="691" t="str">
        <f t="shared" si="3"/>
        <v>Cumplida para la vigencia 2023</v>
      </c>
      <c r="AO24" s="927"/>
      <c r="AQ24" s="693"/>
    </row>
    <row r="25" spans="2:43" ht="67.5" customHeight="1">
      <c r="B25" s="914"/>
      <c r="C25" s="914"/>
      <c r="D25" s="898"/>
      <c r="E25" s="898"/>
      <c r="F25" s="899"/>
      <c r="G25" s="908"/>
      <c r="H25" s="909"/>
      <c r="I25" s="899"/>
      <c r="J25" s="910"/>
      <c r="K25" s="911"/>
      <c r="L25" s="903"/>
      <c r="M25" s="920"/>
      <c r="N25" s="905"/>
      <c r="O25" s="906"/>
      <c r="P25" s="914"/>
      <c r="Q25" s="633" t="s">
        <v>1471</v>
      </c>
      <c r="R25" s="643" t="s">
        <v>89</v>
      </c>
      <c r="S25" s="620" t="s">
        <v>167</v>
      </c>
      <c r="T25" s="643" t="s">
        <v>91</v>
      </c>
      <c r="U25" s="643" t="s">
        <v>208</v>
      </c>
      <c r="V25" s="679">
        <f>VLOOKUP(U25,'Datos Validacion'!$K$6:$L$8,2,0)</f>
        <v>0.1</v>
      </c>
      <c r="W25" s="620" t="s">
        <v>188</v>
      </c>
      <c r="X25" s="679">
        <f>VLOOKUP(W25,'Datos Validacion'!$M$6:$N$7,2,0)</f>
        <v>0.25</v>
      </c>
      <c r="Y25" s="643" t="s">
        <v>94</v>
      </c>
      <c r="Z25" s="625" t="s">
        <v>209</v>
      </c>
      <c r="AA25" s="643" t="s">
        <v>96</v>
      </c>
      <c r="AB25" s="620" t="s">
        <v>210</v>
      </c>
      <c r="AC25" s="681">
        <f>+V25+X25</f>
        <v>0.35</v>
      </c>
      <c r="AD25" s="917"/>
      <c r="AE25" s="918"/>
      <c r="AF25" s="917"/>
      <c r="AG25" s="918"/>
      <c r="AH25" s="914"/>
      <c r="AI25" s="911"/>
      <c r="AJ25" s="684" t="s">
        <v>211</v>
      </c>
      <c r="AK25" s="638" t="s">
        <v>231</v>
      </c>
      <c r="AL25" s="928"/>
      <c r="AM25" s="927"/>
      <c r="AN25" s="691" t="str">
        <f t="shared" si="3"/>
        <v>ANS Contrato GC363-2025</v>
      </c>
      <c r="AO25" s="927"/>
    </row>
    <row r="26" spans="2:43" ht="67.5" customHeight="1">
      <c r="B26" s="914"/>
      <c r="C26" s="914"/>
      <c r="D26" s="898"/>
      <c r="E26" s="898"/>
      <c r="F26" s="899"/>
      <c r="G26" s="908"/>
      <c r="H26" s="909"/>
      <c r="I26" s="899"/>
      <c r="J26" s="910"/>
      <c r="K26" s="911"/>
      <c r="L26" s="903"/>
      <c r="M26" s="920"/>
      <c r="N26" s="905"/>
      <c r="O26" s="906"/>
      <c r="P26" s="914"/>
      <c r="Q26" s="633" t="s">
        <v>1475</v>
      </c>
      <c r="R26" s="643" t="s">
        <v>89</v>
      </c>
      <c r="S26" s="620" t="s">
        <v>215</v>
      </c>
      <c r="T26" s="643" t="s">
        <v>91</v>
      </c>
      <c r="U26" s="643" t="s">
        <v>92</v>
      </c>
      <c r="V26" s="679">
        <f>VLOOKUP(U26,'Datos Validacion'!$K$6:$L$8,2,0)</f>
        <v>0.25</v>
      </c>
      <c r="W26" s="620" t="s">
        <v>188</v>
      </c>
      <c r="X26" s="679">
        <f>VLOOKUP(W26,'Datos Validacion'!$M$6:$N$7,2,0)</f>
        <v>0.25</v>
      </c>
      <c r="Y26" s="643" t="s">
        <v>94</v>
      </c>
      <c r="Z26" s="625" t="s">
        <v>216</v>
      </c>
      <c r="AA26" s="643" t="s">
        <v>96</v>
      </c>
      <c r="AB26" s="620" t="s">
        <v>217</v>
      </c>
      <c r="AC26" s="681">
        <f t="shared" ref="AC26:AC27" si="4">+V26+X26</f>
        <v>0.5</v>
      </c>
      <c r="AD26" s="917"/>
      <c r="AE26" s="918"/>
      <c r="AF26" s="917"/>
      <c r="AG26" s="918"/>
      <c r="AH26" s="914"/>
      <c r="AI26" s="911"/>
      <c r="AJ26" s="684" t="s">
        <v>192</v>
      </c>
      <c r="AK26" s="689" t="s">
        <v>193</v>
      </c>
      <c r="AL26" s="928"/>
      <c r="AM26" s="927"/>
      <c r="AN26" s="691" t="str">
        <f t="shared" ref="AN26:AN27" si="5">AN18</f>
        <v>Revisión periódica de accesos a los servicios de aplicativos Web institucionales.</v>
      </c>
      <c r="AO26" s="927"/>
    </row>
    <row r="27" spans="2:43" ht="67.5" customHeight="1">
      <c r="B27" s="914"/>
      <c r="C27" s="914"/>
      <c r="D27" s="898"/>
      <c r="E27" s="898"/>
      <c r="F27" s="899"/>
      <c r="G27" s="908"/>
      <c r="H27" s="909"/>
      <c r="I27" s="899"/>
      <c r="J27" s="910"/>
      <c r="K27" s="911"/>
      <c r="L27" s="903"/>
      <c r="M27" s="920"/>
      <c r="N27" s="905"/>
      <c r="O27" s="906"/>
      <c r="P27" s="914"/>
      <c r="Q27" s="633" t="s">
        <v>1476</v>
      </c>
      <c r="R27" s="643" t="s">
        <v>89</v>
      </c>
      <c r="S27" s="620" t="s">
        <v>219</v>
      </c>
      <c r="T27" s="643" t="s">
        <v>91</v>
      </c>
      <c r="U27" s="643" t="s">
        <v>208</v>
      </c>
      <c r="V27" s="679">
        <f>VLOOKUP(U27,'Datos Validacion'!$K$6:$L$8,2,0)</f>
        <v>0.1</v>
      </c>
      <c r="W27" s="620" t="s">
        <v>188</v>
      </c>
      <c r="X27" s="679">
        <f>VLOOKUP(W27,'Datos Validacion'!$M$6:$N$7,2,0)</f>
        <v>0.25</v>
      </c>
      <c r="Y27" s="643" t="s">
        <v>94</v>
      </c>
      <c r="Z27" s="625" t="s">
        <v>220</v>
      </c>
      <c r="AA27" s="643" t="s">
        <v>96</v>
      </c>
      <c r="AB27" s="620" t="s">
        <v>221</v>
      </c>
      <c r="AC27" s="681">
        <f t="shared" si="4"/>
        <v>0.35</v>
      </c>
      <c r="AD27" s="917"/>
      <c r="AE27" s="918"/>
      <c r="AF27" s="917"/>
      <c r="AG27" s="918"/>
      <c r="AH27" s="914"/>
      <c r="AI27" s="911"/>
      <c r="AJ27" s="684" t="s">
        <v>222</v>
      </c>
      <c r="AK27" s="638" t="s">
        <v>234</v>
      </c>
      <c r="AL27" s="928"/>
      <c r="AM27" s="927"/>
      <c r="AN27" s="691" t="str">
        <f t="shared" si="5"/>
        <v>Cumplida para la vigencia 2023</v>
      </c>
      <c r="AO27" s="927"/>
    </row>
    <row r="28" spans="2:43" ht="78" customHeight="1">
      <c r="B28" s="626" t="s">
        <v>1320</v>
      </c>
      <c r="C28" s="621" t="s">
        <v>175</v>
      </c>
      <c r="D28" s="620" t="s">
        <v>1498</v>
      </c>
      <c r="E28" s="620" t="s">
        <v>1499</v>
      </c>
      <c r="F28" s="625" t="s">
        <v>239</v>
      </c>
      <c r="G28" s="634" t="s">
        <v>240</v>
      </c>
      <c r="H28" s="694" t="s">
        <v>241</v>
      </c>
      <c r="I28" s="625" t="s">
        <v>82</v>
      </c>
      <c r="J28" s="633" t="s">
        <v>242</v>
      </c>
      <c r="K28" s="626" t="s">
        <v>184</v>
      </c>
      <c r="L28" s="679">
        <f>VLOOKUP(K28,'Datos Validacion'!$C$6:$D$10,2,0)</f>
        <v>0.4</v>
      </c>
      <c r="M28" s="688" t="s">
        <v>243</v>
      </c>
      <c r="N28" s="680">
        <f>VLOOKUP(M28,'Datos Validacion'!$E$6:$F$15,2,0)</f>
        <v>0.2</v>
      </c>
      <c r="O28" s="694" t="s">
        <v>1477</v>
      </c>
      <c r="P28" s="621" t="s">
        <v>245</v>
      </c>
      <c r="Q28" s="633" t="s">
        <v>1478</v>
      </c>
      <c r="R28" s="695" t="s">
        <v>89</v>
      </c>
      <c r="S28" s="625" t="s">
        <v>247</v>
      </c>
      <c r="T28" s="695" t="s">
        <v>91</v>
      </c>
      <c r="U28" s="695" t="s">
        <v>92</v>
      </c>
      <c r="V28" s="696">
        <f>VLOOKUP(U28,'Datos Validacion'!$K$6:$L$8,2,0)</f>
        <v>0.25</v>
      </c>
      <c r="W28" s="694" t="s">
        <v>188</v>
      </c>
      <c r="X28" s="696">
        <f>VLOOKUP(W28,'Datos Validacion'!$M$6:$N$7,2,0)</f>
        <v>0.25</v>
      </c>
      <c r="Y28" s="695" t="s">
        <v>94</v>
      </c>
      <c r="Z28" s="625" t="s">
        <v>248</v>
      </c>
      <c r="AA28" s="695" t="s">
        <v>96</v>
      </c>
      <c r="AB28" s="694" t="s">
        <v>249</v>
      </c>
      <c r="AC28" s="681">
        <f>+V28+X28</f>
        <v>0.5</v>
      </c>
      <c r="AD28" s="682" t="str">
        <f>IF(AE28&lt;=20%,"MUY BAJA",IF(AE28&lt;=40%,"BAJA",IF(AE28&lt;=60%,"MEDIA",IF(AE28&lt;=80%,"ALTA","MUY ALTA"))))</f>
        <v>MUY BAJA</v>
      </c>
      <c r="AE28" s="683">
        <f>IF(OR(U28="prevenir",U28="detectar"),(L28-(L28*AC28)), L28)</f>
        <v>0.2</v>
      </c>
      <c r="AF28" s="682" t="str">
        <f>IF(AG28&lt;=20%,"LEVE",IF(AG28&lt;=40%,"MENOR",IF(AG28&lt;=60%,"MODERADO",IF(AG28&lt;=80%,"MAYOR","CATASTROFICO"))))</f>
        <v>LEVE</v>
      </c>
      <c r="AG28" s="683">
        <f>IF(U28="corregir",(N28-(N28*AC28)), N28)</f>
        <v>0.2</v>
      </c>
      <c r="AH28" s="621" t="s">
        <v>245</v>
      </c>
      <c r="AI28" s="626" t="s">
        <v>98</v>
      </c>
      <c r="AJ28" s="686" t="s">
        <v>251</v>
      </c>
      <c r="AK28" s="638" t="s">
        <v>252</v>
      </c>
      <c r="AL28" s="628"/>
      <c r="AM28" s="629" t="s">
        <v>152</v>
      </c>
      <c r="AN28" s="691" t="s">
        <v>1394</v>
      </c>
      <c r="AO28" s="629" t="s">
        <v>1314</v>
      </c>
    </row>
    <row r="29" spans="2:43" ht="71.25" customHeight="1">
      <c r="B29" s="914" t="s">
        <v>1321</v>
      </c>
      <c r="C29" s="914" t="s">
        <v>256</v>
      </c>
      <c r="D29" s="620" t="s">
        <v>1498</v>
      </c>
      <c r="E29" s="620" t="s">
        <v>1499</v>
      </c>
      <c r="F29" s="899" t="s">
        <v>79</v>
      </c>
      <c r="G29" s="908" t="s">
        <v>260</v>
      </c>
      <c r="H29" s="909" t="s">
        <v>261</v>
      </c>
      <c r="I29" s="899" t="s">
        <v>82</v>
      </c>
      <c r="J29" s="910" t="s">
        <v>262</v>
      </c>
      <c r="K29" s="911" t="s">
        <v>184</v>
      </c>
      <c r="L29" s="903">
        <f>VLOOKUP(K29,'Datos Validacion'!$C$6:$D$10,2,0)</f>
        <v>0.4</v>
      </c>
      <c r="M29" s="920" t="s">
        <v>263</v>
      </c>
      <c r="N29" s="905">
        <f>VLOOKUP(M29,'Datos Validacion'!$E$6:$F$15,2,0)</f>
        <v>0.6</v>
      </c>
      <c r="O29" s="921" t="s">
        <v>1479</v>
      </c>
      <c r="P29" s="914" t="s">
        <v>263</v>
      </c>
      <c r="Q29" s="636" t="s">
        <v>1480</v>
      </c>
      <c r="R29" s="697" t="s">
        <v>89</v>
      </c>
      <c r="S29" s="627" t="s">
        <v>266</v>
      </c>
      <c r="T29" s="698" t="s">
        <v>91</v>
      </c>
      <c r="U29" s="698" t="s">
        <v>92</v>
      </c>
      <c r="V29" s="699">
        <f>VLOOKUP(U29,'Datos Validacion'!$K$6:$L$8,2,0)</f>
        <v>0.25</v>
      </c>
      <c r="W29" s="700" t="s">
        <v>93</v>
      </c>
      <c r="X29" s="699">
        <f>VLOOKUP(W29,'Datos Validacion'!$M$6:$N$7,2,0)</f>
        <v>0.15</v>
      </c>
      <c r="Y29" s="698" t="s">
        <v>94</v>
      </c>
      <c r="Z29" s="627" t="s">
        <v>267</v>
      </c>
      <c r="AA29" s="698" t="s">
        <v>96</v>
      </c>
      <c r="AB29" s="700" t="s">
        <v>268</v>
      </c>
      <c r="AC29" s="701">
        <f>+V29+X29</f>
        <v>0.4</v>
      </c>
      <c r="AD29" s="922" t="str">
        <f>IF(AE29&lt;=20%,"MUY BAJA",IF(AE29&lt;=40%,"BAJA",IF(AE29&lt;=60%,"MEDIA",IF(AE29&lt;=80%,"ALTA","MUY ALTA"))))</f>
        <v>BAJA</v>
      </c>
      <c r="AE29" s="918">
        <f>IF(OR(U29="prevenir",U29="detectar"),(L29-(L29*AC29)), L29)</f>
        <v>0.24</v>
      </c>
      <c r="AF29" s="922" t="str">
        <f>IF(AG29&lt;=20%,"LEVE",IF(AG29&lt;=40%,"MENOR",IF(AG29&lt;=60%,"MODERADO",IF(AG29&lt;=80%,"MAYOR","CATASTROFICO"))))</f>
        <v>MODERADO</v>
      </c>
      <c r="AG29" s="918">
        <f>IF(U29="corregir",(N29-(N29*AC29)), N29)</f>
        <v>0.6</v>
      </c>
      <c r="AH29" s="914" t="s">
        <v>263</v>
      </c>
      <c r="AI29" s="911" t="s">
        <v>191</v>
      </c>
      <c r="AJ29" s="684" t="s">
        <v>269</v>
      </c>
      <c r="AK29" s="919" t="s">
        <v>270</v>
      </c>
      <c r="AL29" s="932"/>
      <c r="AM29" s="900" t="s">
        <v>152</v>
      </c>
      <c r="AN29" s="880" t="s">
        <v>1415</v>
      </c>
      <c r="AO29" s="900" t="s">
        <v>1314</v>
      </c>
    </row>
    <row r="30" spans="2:43" ht="71.25" customHeight="1">
      <c r="B30" s="914"/>
      <c r="C30" s="914"/>
      <c r="D30" s="620" t="s">
        <v>1498</v>
      </c>
      <c r="E30" s="620" t="s">
        <v>1499</v>
      </c>
      <c r="F30" s="899"/>
      <c r="G30" s="908"/>
      <c r="H30" s="909"/>
      <c r="I30" s="899"/>
      <c r="J30" s="910"/>
      <c r="K30" s="911"/>
      <c r="L30" s="903"/>
      <c r="M30" s="920"/>
      <c r="N30" s="905"/>
      <c r="O30" s="921"/>
      <c r="P30" s="914"/>
      <c r="Q30" s="637" t="s">
        <v>1481</v>
      </c>
      <c r="R30" s="697" t="s">
        <v>89</v>
      </c>
      <c r="S30" s="627" t="s">
        <v>273</v>
      </c>
      <c r="T30" s="698" t="s">
        <v>91</v>
      </c>
      <c r="U30" s="698" t="s">
        <v>92</v>
      </c>
      <c r="V30" s="699">
        <f>VLOOKUP(U30,'Datos Validacion'!$K$6:$L$8,2,0)</f>
        <v>0.25</v>
      </c>
      <c r="W30" s="700" t="s">
        <v>93</v>
      </c>
      <c r="X30" s="699">
        <f>VLOOKUP(W30,'Datos Validacion'!$M$6:$N$7,2,0)</f>
        <v>0.15</v>
      </c>
      <c r="Y30" s="698" t="s">
        <v>94</v>
      </c>
      <c r="Z30" s="627" t="s">
        <v>274</v>
      </c>
      <c r="AA30" s="698" t="s">
        <v>96</v>
      </c>
      <c r="AB30" s="700" t="s">
        <v>275</v>
      </c>
      <c r="AC30" s="701">
        <f t="shared" ref="AC30" si="6">+V30+X30</f>
        <v>0.4</v>
      </c>
      <c r="AD30" s="922"/>
      <c r="AE30" s="918"/>
      <c r="AF30" s="922"/>
      <c r="AG30" s="918"/>
      <c r="AH30" s="914"/>
      <c r="AI30" s="911"/>
      <c r="AJ30" s="684" t="s">
        <v>99</v>
      </c>
      <c r="AK30" s="919"/>
      <c r="AL30" s="932"/>
      <c r="AM30" s="900"/>
      <c r="AN30" s="881"/>
      <c r="AO30" s="900"/>
    </row>
    <row r="31" spans="2:43" ht="65.25" customHeight="1">
      <c r="B31" s="914" t="s">
        <v>1322</v>
      </c>
      <c r="C31" s="914" t="s">
        <v>256</v>
      </c>
      <c r="D31" s="898" t="s">
        <v>1498</v>
      </c>
      <c r="E31" s="898" t="s">
        <v>1499</v>
      </c>
      <c r="F31" s="899" t="s">
        <v>79</v>
      </c>
      <c r="G31" s="908" t="s">
        <v>281</v>
      </c>
      <c r="H31" s="909" t="s">
        <v>282</v>
      </c>
      <c r="I31" s="899" t="s">
        <v>82</v>
      </c>
      <c r="J31" s="910" t="s">
        <v>283</v>
      </c>
      <c r="K31" s="911" t="s">
        <v>184</v>
      </c>
      <c r="L31" s="903">
        <f>VLOOKUP(K31,'Datos Validacion'!$C$6:$D$10,2,0)</f>
        <v>0.4</v>
      </c>
      <c r="M31" s="920" t="s">
        <v>263</v>
      </c>
      <c r="N31" s="905">
        <f>VLOOKUP(M31,'Datos Validacion'!$E$6:$F$15,2,0)</f>
        <v>0.6</v>
      </c>
      <c r="O31" s="921" t="s">
        <v>1482</v>
      </c>
      <c r="P31" s="914" t="s">
        <v>263</v>
      </c>
      <c r="Q31" s="910" t="s">
        <v>1480</v>
      </c>
      <c r="R31" s="643" t="s">
        <v>89</v>
      </c>
      <c r="S31" s="625" t="s">
        <v>266</v>
      </c>
      <c r="T31" s="643" t="s">
        <v>91</v>
      </c>
      <c r="U31" s="643" t="s">
        <v>92</v>
      </c>
      <c r="V31" s="679">
        <f>VLOOKUP(U31,'Datos Validacion'!$K$6:$L$8,2,0)</f>
        <v>0.25</v>
      </c>
      <c r="W31" s="620" t="s">
        <v>188</v>
      </c>
      <c r="X31" s="679">
        <f>VLOOKUP(W31,'Datos Validacion'!$M$6:$N$7,2,0)</f>
        <v>0.25</v>
      </c>
      <c r="Y31" s="643" t="s">
        <v>94</v>
      </c>
      <c r="Z31" s="625" t="s">
        <v>267</v>
      </c>
      <c r="AA31" s="643" t="s">
        <v>96</v>
      </c>
      <c r="AB31" s="898" t="s">
        <v>268</v>
      </c>
      <c r="AC31" s="702">
        <f>+V31+X31</f>
        <v>0.5</v>
      </c>
      <c r="AD31" s="922" t="str">
        <f>IF(AE31&lt;=20%,"MUY BAJA",IF(AE31&lt;=40%,"BAJA",IF(AE31&lt;=60%,"MEDIA",IF(AE31&lt;=80%,"ALTA","MUY ALTA"))))</f>
        <v>MUY BAJA</v>
      </c>
      <c r="AE31" s="918">
        <f>IF(OR(U31="prevenir",U31="detectar"),(L31-(L31*AC31)), L31)</f>
        <v>0.2</v>
      </c>
      <c r="AF31" s="922" t="str">
        <f>IF(AG31&lt;=20%,"LEVE",IF(AG31&lt;=40%,"MENOR",IF(AG31&lt;=60%,"MODERADO",IF(AG31&lt;=80%,"MAYOR","CATASTROFICO"))))</f>
        <v>MODERADO</v>
      </c>
      <c r="AG31" s="918">
        <f>IF(U31="corregir",(N31-(N31*AC31)), N31)</f>
        <v>0.6</v>
      </c>
      <c r="AH31" s="923" t="s">
        <v>263</v>
      </c>
      <c r="AI31" s="911" t="s">
        <v>191</v>
      </c>
      <c r="AJ31" s="684" t="s">
        <v>99</v>
      </c>
      <c r="AK31" s="924" t="s">
        <v>1437</v>
      </c>
      <c r="AL31" s="900"/>
      <c r="AM31" s="900" t="s">
        <v>152</v>
      </c>
      <c r="AN31" s="880" t="s">
        <v>1438</v>
      </c>
      <c r="AO31" s="934" t="s">
        <v>1340</v>
      </c>
    </row>
    <row r="32" spans="2:43" ht="57" customHeight="1">
      <c r="B32" s="914"/>
      <c r="C32" s="914"/>
      <c r="D32" s="898"/>
      <c r="E32" s="898"/>
      <c r="F32" s="899"/>
      <c r="G32" s="908"/>
      <c r="H32" s="909"/>
      <c r="I32" s="899"/>
      <c r="J32" s="910"/>
      <c r="K32" s="911"/>
      <c r="L32" s="903"/>
      <c r="M32" s="920"/>
      <c r="N32" s="905"/>
      <c r="O32" s="921"/>
      <c r="P32" s="914"/>
      <c r="Q32" s="910"/>
      <c r="R32" s="643" t="s">
        <v>89</v>
      </c>
      <c r="S32" s="625" t="s">
        <v>266</v>
      </c>
      <c r="T32" s="643" t="s">
        <v>91</v>
      </c>
      <c r="U32" s="643" t="s">
        <v>92</v>
      </c>
      <c r="V32" s="679">
        <f>VLOOKUP(U32,'Datos Validacion'!$K$6:$L$8,2,0)</f>
        <v>0.25</v>
      </c>
      <c r="W32" s="620" t="s">
        <v>188</v>
      </c>
      <c r="X32" s="679">
        <f>VLOOKUP(W32,'Datos Validacion'!$M$6:$N$7,2,0)</f>
        <v>0.25</v>
      </c>
      <c r="Y32" s="643" t="s">
        <v>94</v>
      </c>
      <c r="Z32" s="625" t="s">
        <v>286</v>
      </c>
      <c r="AA32" s="643" t="s">
        <v>96</v>
      </c>
      <c r="AB32" s="898"/>
      <c r="AC32" s="702">
        <f>+V32+X32</f>
        <v>0.5</v>
      </c>
      <c r="AD32" s="922"/>
      <c r="AE32" s="918"/>
      <c r="AF32" s="922"/>
      <c r="AG32" s="918"/>
      <c r="AH32" s="923"/>
      <c r="AI32" s="911"/>
      <c r="AJ32" s="684" t="s">
        <v>287</v>
      </c>
      <c r="AK32" s="924"/>
      <c r="AL32" s="900"/>
      <c r="AM32" s="900"/>
      <c r="AN32" s="881"/>
      <c r="AO32" s="934"/>
    </row>
    <row r="33" spans="2:41" ht="52.5">
      <c r="B33" s="914"/>
      <c r="C33" s="914"/>
      <c r="D33" s="898"/>
      <c r="E33" s="898"/>
      <c r="F33" s="899"/>
      <c r="G33" s="908"/>
      <c r="H33" s="909"/>
      <c r="I33" s="899"/>
      <c r="J33" s="910"/>
      <c r="K33" s="911"/>
      <c r="L33" s="903"/>
      <c r="M33" s="920"/>
      <c r="N33" s="905"/>
      <c r="O33" s="921"/>
      <c r="P33" s="914"/>
      <c r="Q33" s="910" t="s">
        <v>1483</v>
      </c>
      <c r="R33" s="643" t="s">
        <v>89</v>
      </c>
      <c r="S33" s="625" t="s">
        <v>289</v>
      </c>
      <c r="T33" s="643" t="s">
        <v>91</v>
      </c>
      <c r="U33" s="643" t="s">
        <v>92</v>
      </c>
      <c r="V33" s="679">
        <f>VLOOKUP(U33,'Datos Validacion'!$K$6:$L$8,2,0)</f>
        <v>0.25</v>
      </c>
      <c r="W33" s="620" t="s">
        <v>188</v>
      </c>
      <c r="X33" s="679">
        <f>VLOOKUP(W33,'Datos Validacion'!$M$6:$N$7,2,0)</f>
        <v>0.25</v>
      </c>
      <c r="Y33" s="643" t="s">
        <v>94</v>
      </c>
      <c r="Z33" s="625" t="s">
        <v>189</v>
      </c>
      <c r="AA33" s="643" t="s">
        <v>96</v>
      </c>
      <c r="AB33" s="898" t="s">
        <v>290</v>
      </c>
      <c r="AC33" s="681">
        <f>+V33+X33</f>
        <v>0.5</v>
      </c>
      <c r="AD33" s="922"/>
      <c r="AE33" s="918"/>
      <c r="AF33" s="922"/>
      <c r="AG33" s="918"/>
      <c r="AH33" s="923"/>
      <c r="AI33" s="911"/>
      <c r="AJ33" s="684" t="s">
        <v>291</v>
      </c>
      <c r="AK33" s="689" t="s">
        <v>292</v>
      </c>
      <c r="AL33" s="685"/>
      <c r="AM33" s="927" t="s">
        <v>152</v>
      </c>
      <c r="AN33" s="691" t="str">
        <f t="shared" ref="AN33" si="7">AN25</f>
        <v>ANS Contrato GC363-2025</v>
      </c>
      <c r="AO33" s="927" t="s">
        <v>1314</v>
      </c>
    </row>
    <row r="34" spans="2:41" ht="52.5">
      <c r="B34" s="914"/>
      <c r="C34" s="914"/>
      <c r="D34" s="898"/>
      <c r="E34" s="898"/>
      <c r="F34" s="899"/>
      <c r="G34" s="908"/>
      <c r="H34" s="909"/>
      <c r="I34" s="899"/>
      <c r="J34" s="910"/>
      <c r="K34" s="911"/>
      <c r="L34" s="903"/>
      <c r="M34" s="920"/>
      <c r="N34" s="905"/>
      <c r="O34" s="921"/>
      <c r="P34" s="914"/>
      <c r="Q34" s="910"/>
      <c r="R34" s="643" t="s">
        <v>89</v>
      </c>
      <c r="S34" s="625" t="s">
        <v>289</v>
      </c>
      <c r="T34" s="643" t="s">
        <v>91</v>
      </c>
      <c r="U34" s="643" t="s">
        <v>92</v>
      </c>
      <c r="V34" s="679">
        <f>VLOOKUP(U34,'Datos Validacion'!$K$6:$L$8,2,0)</f>
        <v>0.25</v>
      </c>
      <c r="W34" s="620" t="s">
        <v>188</v>
      </c>
      <c r="X34" s="679">
        <f>VLOOKUP(W34,'Datos Validacion'!$M$6:$N$7,2,0)</f>
        <v>0.25</v>
      </c>
      <c r="Y34" s="643" t="s">
        <v>94</v>
      </c>
      <c r="Z34" s="625" t="s">
        <v>189</v>
      </c>
      <c r="AA34" s="643" t="s">
        <v>96</v>
      </c>
      <c r="AB34" s="898"/>
      <c r="AC34" s="681">
        <f t="shared" ref="AC34:AC36" si="8">+V34+X34</f>
        <v>0.5</v>
      </c>
      <c r="AD34" s="922"/>
      <c r="AE34" s="918"/>
      <c r="AF34" s="922"/>
      <c r="AG34" s="918"/>
      <c r="AH34" s="923"/>
      <c r="AI34" s="911"/>
      <c r="AJ34" s="684" t="s">
        <v>293</v>
      </c>
      <c r="AK34" s="689" t="s">
        <v>294</v>
      </c>
      <c r="AL34" s="628"/>
      <c r="AM34" s="927"/>
      <c r="AN34" s="638" t="s">
        <v>1402</v>
      </c>
      <c r="AO34" s="927"/>
    </row>
    <row r="35" spans="2:41" ht="62.25" customHeight="1">
      <c r="B35" s="914"/>
      <c r="C35" s="914"/>
      <c r="D35" s="898"/>
      <c r="E35" s="898"/>
      <c r="F35" s="899"/>
      <c r="G35" s="908"/>
      <c r="H35" s="909"/>
      <c r="I35" s="899"/>
      <c r="J35" s="910"/>
      <c r="K35" s="911"/>
      <c r="L35" s="903"/>
      <c r="M35" s="920"/>
      <c r="N35" s="905"/>
      <c r="O35" s="921"/>
      <c r="P35" s="914"/>
      <c r="Q35" s="910"/>
      <c r="R35" s="643" t="s">
        <v>89</v>
      </c>
      <c r="S35" s="625" t="s">
        <v>289</v>
      </c>
      <c r="T35" s="643" t="s">
        <v>91</v>
      </c>
      <c r="U35" s="643" t="s">
        <v>92</v>
      </c>
      <c r="V35" s="679">
        <f>VLOOKUP(U35,'Datos Validacion'!$K$6:$L$8,2,0)</f>
        <v>0.25</v>
      </c>
      <c r="W35" s="620" t="s">
        <v>188</v>
      </c>
      <c r="X35" s="679">
        <f>VLOOKUP(W35,'Datos Validacion'!$M$6:$N$7,2,0)</f>
        <v>0.25</v>
      </c>
      <c r="Y35" s="643" t="s">
        <v>94</v>
      </c>
      <c r="Z35" s="625" t="s">
        <v>189</v>
      </c>
      <c r="AA35" s="643" t="s">
        <v>96</v>
      </c>
      <c r="AB35" s="898"/>
      <c r="AC35" s="681">
        <f t="shared" si="8"/>
        <v>0.5</v>
      </c>
      <c r="AD35" s="922"/>
      <c r="AE35" s="918"/>
      <c r="AF35" s="922"/>
      <c r="AG35" s="918"/>
      <c r="AH35" s="923"/>
      <c r="AI35" s="911"/>
      <c r="AJ35" s="684" t="s">
        <v>298</v>
      </c>
      <c r="AK35" s="705" t="s">
        <v>299</v>
      </c>
      <c r="AL35" s="685"/>
      <c r="AM35" s="692" t="str">
        <f t="shared" ref="AM35:AO35" si="9">AM31</f>
        <v>X</v>
      </c>
      <c r="AN35" s="691" t="str">
        <f t="shared" si="9"/>
        <v>Los controles de acceso de usuarios a servicios de red cuentan don doble factor de autenticación para uso de almacenamiento institucionales, aplicaciones como Gestión Documental o Mintranet con acceso externo.</v>
      </c>
      <c r="AO35" s="704" t="str">
        <f t="shared" si="9"/>
        <v xml:space="preserve">En Ejecución </v>
      </c>
    </row>
    <row r="36" spans="2:41" ht="69.75" customHeight="1">
      <c r="B36" s="914"/>
      <c r="C36" s="914"/>
      <c r="D36" s="898"/>
      <c r="E36" s="898"/>
      <c r="F36" s="899"/>
      <c r="G36" s="908"/>
      <c r="H36" s="909"/>
      <c r="I36" s="899"/>
      <c r="J36" s="910"/>
      <c r="K36" s="911"/>
      <c r="L36" s="903"/>
      <c r="M36" s="920"/>
      <c r="N36" s="905"/>
      <c r="O36" s="921"/>
      <c r="P36" s="914"/>
      <c r="Q36" s="633" t="s">
        <v>1484</v>
      </c>
      <c r="R36" s="643" t="s">
        <v>89</v>
      </c>
      <c r="S36" s="620" t="s">
        <v>167</v>
      </c>
      <c r="T36" s="643" t="s">
        <v>91</v>
      </c>
      <c r="U36" s="643" t="s">
        <v>208</v>
      </c>
      <c r="V36" s="679">
        <f>VLOOKUP(U36,'Datos Validacion'!$K$6:$L$8,2,0)</f>
        <v>0.1</v>
      </c>
      <c r="W36" s="620" t="s">
        <v>188</v>
      </c>
      <c r="X36" s="679">
        <f>VLOOKUP(W36,'Datos Validacion'!$M$6:$N$7,2,0)</f>
        <v>0.25</v>
      </c>
      <c r="Y36" s="643" t="s">
        <v>94</v>
      </c>
      <c r="Z36" s="625" t="s">
        <v>209</v>
      </c>
      <c r="AA36" s="643" t="s">
        <v>96</v>
      </c>
      <c r="AB36" s="620" t="s">
        <v>210</v>
      </c>
      <c r="AC36" s="706">
        <f t="shared" si="8"/>
        <v>0.35</v>
      </c>
      <c r="AD36" s="922"/>
      <c r="AE36" s="918"/>
      <c r="AF36" s="922"/>
      <c r="AG36" s="918"/>
      <c r="AH36" s="923"/>
      <c r="AI36" s="911"/>
      <c r="AJ36" s="684" t="s">
        <v>211</v>
      </c>
      <c r="AK36" s="689" t="s">
        <v>301</v>
      </c>
      <c r="AL36" s="685"/>
      <c r="AM36" s="692" t="s">
        <v>152</v>
      </c>
      <c r="AN36" s="691" t="str">
        <f t="shared" ref="AN36" si="10">AN20</f>
        <v>ANS Contrato GC363-2025</v>
      </c>
      <c r="AO36" s="629" t="s">
        <v>1314</v>
      </c>
    </row>
    <row r="37" spans="2:41" ht="69.75" customHeight="1">
      <c r="B37" s="914" t="s">
        <v>1323</v>
      </c>
      <c r="C37" s="914" t="s">
        <v>256</v>
      </c>
      <c r="D37" s="898" t="s">
        <v>307</v>
      </c>
      <c r="E37" s="898" t="s">
        <v>307</v>
      </c>
      <c r="F37" s="899" t="s">
        <v>239</v>
      </c>
      <c r="G37" s="908" t="s">
        <v>309</v>
      </c>
      <c r="H37" s="909" t="s">
        <v>310</v>
      </c>
      <c r="I37" s="899" t="s">
        <v>82</v>
      </c>
      <c r="J37" s="910" t="s">
        <v>283</v>
      </c>
      <c r="K37" s="911" t="s">
        <v>184</v>
      </c>
      <c r="L37" s="903">
        <f>VLOOKUP(K37,'Datos Validacion'!$C$6:$D$10,2,0)</f>
        <v>0.4</v>
      </c>
      <c r="M37" s="920" t="s">
        <v>263</v>
      </c>
      <c r="N37" s="905">
        <f>VLOOKUP(M37,'Datos Validacion'!$E$6:$F$15,2,0)</f>
        <v>0.6</v>
      </c>
      <c r="O37" s="921" t="s">
        <v>1485</v>
      </c>
      <c r="P37" s="914" t="s">
        <v>263</v>
      </c>
      <c r="Q37" s="633" t="s">
        <v>1483</v>
      </c>
      <c r="R37" s="643" t="s">
        <v>89</v>
      </c>
      <c r="S37" s="625" t="s">
        <v>289</v>
      </c>
      <c r="T37" s="643" t="s">
        <v>91</v>
      </c>
      <c r="U37" s="643" t="s">
        <v>92</v>
      </c>
      <c r="V37" s="679">
        <f>VLOOKUP(U37,'Datos Validacion'!$K$6:$L$8,2,0)</f>
        <v>0.25</v>
      </c>
      <c r="W37" s="620" t="s">
        <v>188</v>
      </c>
      <c r="X37" s="679">
        <f>VLOOKUP(W37,'Datos Validacion'!$M$6:$N$7,2,0)</f>
        <v>0.25</v>
      </c>
      <c r="Y37" s="643" t="s">
        <v>94</v>
      </c>
      <c r="Z37" s="625" t="s">
        <v>189</v>
      </c>
      <c r="AA37" s="643" t="s">
        <v>96</v>
      </c>
      <c r="AB37" s="620" t="s">
        <v>290</v>
      </c>
      <c r="AC37" s="681">
        <f>+V37+X37</f>
        <v>0.5</v>
      </c>
      <c r="AD37" s="922" t="str">
        <f>IF(AE37&lt;=20%,"MUY BAJA",IF(AE37&lt;=40%,"BAJA",IF(AE37&lt;=60%,"MEDIA",IF(AE37&lt;=80%,"ALTA","MUY ALTA"))))</f>
        <v>MUY BAJA</v>
      </c>
      <c r="AE37" s="918">
        <f>IF(OR(U37="prevenir",U37="detectar"),(L37-(L37*AC37)), L37)</f>
        <v>0.2</v>
      </c>
      <c r="AF37" s="922" t="str">
        <f>IF(AG37&lt;=20%,"LEVE",IF(AG37&lt;=40%,"MENOR",IF(AG37&lt;=60%,"MODERADO",IF(AG37&lt;=80%,"MAYOR","CATASTROFICO"))))</f>
        <v>MODERADO</v>
      </c>
      <c r="AG37" s="918">
        <f>IF(U37="corregir",(N37-(N37*AC37)), N37)</f>
        <v>0.6</v>
      </c>
      <c r="AH37" s="923" t="s">
        <v>263</v>
      </c>
      <c r="AI37" s="911" t="s">
        <v>191</v>
      </c>
      <c r="AJ37" s="684" t="s">
        <v>192</v>
      </c>
      <c r="AK37" s="689" t="s">
        <v>312</v>
      </c>
      <c r="AL37" s="685"/>
      <c r="AM37" s="927" t="str">
        <f t="shared" ref="AM37:AO37" si="11">AM18</f>
        <v>X</v>
      </c>
      <c r="AN37" s="691" t="str">
        <f t="shared" si="11"/>
        <v>Revisión periódica de accesos a los servicios de aplicativos Web institucionales.</v>
      </c>
      <c r="AO37" s="900" t="str">
        <f t="shared" si="11"/>
        <v>Cumplida</v>
      </c>
    </row>
    <row r="38" spans="2:41" ht="69.75" customHeight="1">
      <c r="B38" s="914"/>
      <c r="C38" s="914"/>
      <c r="D38" s="898"/>
      <c r="E38" s="898"/>
      <c r="F38" s="899"/>
      <c r="G38" s="908"/>
      <c r="H38" s="909"/>
      <c r="I38" s="899"/>
      <c r="J38" s="910"/>
      <c r="K38" s="911"/>
      <c r="L38" s="903"/>
      <c r="M38" s="920"/>
      <c r="N38" s="905"/>
      <c r="O38" s="921"/>
      <c r="P38" s="914"/>
      <c r="Q38" s="633" t="s">
        <v>1484</v>
      </c>
      <c r="R38" s="643" t="s">
        <v>89</v>
      </c>
      <c r="S38" s="620" t="s">
        <v>167</v>
      </c>
      <c r="T38" s="643" t="s">
        <v>91</v>
      </c>
      <c r="U38" s="643" t="s">
        <v>92</v>
      </c>
      <c r="V38" s="679">
        <f>VLOOKUP(U38,'Datos Validacion'!$K$6:$L$8,2,0)</f>
        <v>0.25</v>
      </c>
      <c r="W38" s="620" t="s">
        <v>188</v>
      </c>
      <c r="X38" s="679">
        <f>VLOOKUP(W38,'Datos Validacion'!$M$6:$N$7,2,0)</f>
        <v>0.25</v>
      </c>
      <c r="Y38" s="643" t="s">
        <v>94</v>
      </c>
      <c r="Z38" s="625" t="s">
        <v>209</v>
      </c>
      <c r="AA38" s="643" t="s">
        <v>96</v>
      </c>
      <c r="AB38" s="620" t="s">
        <v>210</v>
      </c>
      <c r="AC38" s="681">
        <f t="shared" ref="AC38:AC44" si="12">+V38+X38</f>
        <v>0.5</v>
      </c>
      <c r="AD38" s="922"/>
      <c r="AE38" s="918"/>
      <c r="AF38" s="922"/>
      <c r="AG38" s="918"/>
      <c r="AH38" s="923"/>
      <c r="AI38" s="911"/>
      <c r="AJ38" s="684" t="s">
        <v>211</v>
      </c>
      <c r="AK38" s="638" t="s">
        <v>313</v>
      </c>
      <c r="AL38" s="685"/>
      <c r="AM38" s="927"/>
      <c r="AN38" s="691" t="str">
        <f t="shared" ref="AN38" si="13">AN20</f>
        <v>ANS Contrato GC363-2025</v>
      </c>
      <c r="AO38" s="900"/>
    </row>
    <row r="39" spans="2:41" ht="54.75" customHeight="1">
      <c r="B39" s="914"/>
      <c r="C39" s="914"/>
      <c r="D39" s="898"/>
      <c r="E39" s="898"/>
      <c r="F39" s="899"/>
      <c r="G39" s="908"/>
      <c r="H39" s="909"/>
      <c r="I39" s="899"/>
      <c r="J39" s="910"/>
      <c r="K39" s="911"/>
      <c r="L39" s="903"/>
      <c r="M39" s="920"/>
      <c r="N39" s="905"/>
      <c r="O39" s="921"/>
      <c r="P39" s="914"/>
      <c r="Q39" s="633" t="s">
        <v>1460</v>
      </c>
      <c r="R39" s="643" t="s">
        <v>89</v>
      </c>
      <c r="S39" s="620" t="s">
        <v>90</v>
      </c>
      <c r="T39" s="643" t="s">
        <v>91</v>
      </c>
      <c r="U39" s="643" t="s">
        <v>92</v>
      </c>
      <c r="V39" s="679">
        <f>VLOOKUP(U39,'Datos Validacion'!$K$6:$L$8,2,0)</f>
        <v>0.25</v>
      </c>
      <c r="W39" s="620" t="s">
        <v>93</v>
      </c>
      <c r="X39" s="679">
        <f>VLOOKUP(W39,'Datos Validacion'!$M$6:$N$7,2,0)</f>
        <v>0.15</v>
      </c>
      <c r="Y39" s="643" t="s">
        <v>94</v>
      </c>
      <c r="Z39" s="625" t="s">
        <v>95</v>
      </c>
      <c r="AA39" s="643" t="s">
        <v>96</v>
      </c>
      <c r="AB39" s="620" t="s">
        <v>141</v>
      </c>
      <c r="AC39" s="681">
        <f t="shared" si="12"/>
        <v>0.4</v>
      </c>
      <c r="AD39" s="922"/>
      <c r="AE39" s="918"/>
      <c r="AF39" s="922"/>
      <c r="AG39" s="918"/>
      <c r="AH39" s="923"/>
      <c r="AI39" s="911"/>
      <c r="AJ39" s="684" t="s">
        <v>287</v>
      </c>
      <c r="AK39" s="689" t="s">
        <v>315</v>
      </c>
      <c r="AL39" s="685"/>
      <c r="AM39" s="927"/>
      <c r="AN39" s="691" t="str">
        <f t="shared" ref="AN39" si="14">AN18</f>
        <v>Revisión periódica de accesos a los servicios de aplicativos Web institucionales.</v>
      </c>
      <c r="AO39" s="900"/>
    </row>
    <row r="40" spans="2:41" ht="65.25" customHeight="1">
      <c r="B40" s="914" t="s">
        <v>1324</v>
      </c>
      <c r="C40" s="914" t="s">
        <v>256</v>
      </c>
      <c r="D40" s="898" t="s">
        <v>1498</v>
      </c>
      <c r="E40" s="898" t="s">
        <v>1500</v>
      </c>
      <c r="F40" s="899" t="s">
        <v>79</v>
      </c>
      <c r="G40" s="908" t="s">
        <v>322</v>
      </c>
      <c r="H40" s="909" t="s">
        <v>323</v>
      </c>
      <c r="I40" s="899" t="s">
        <v>82</v>
      </c>
      <c r="J40" s="910" t="s">
        <v>324</v>
      </c>
      <c r="K40" s="911" t="s">
        <v>184</v>
      </c>
      <c r="L40" s="903">
        <f>VLOOKUP(K40,'Datos Validacion'!$C$6:$D$10,2,0)</f>
        <v>0.4</v>
      </c>
      <c r="M40" s="920" t="s">
        <v>163</v>
      </c>
      <c r="N40" s="905">
        <f>VLOOKUP(M40,'Datos Validacion'!$E$6:$F$15,2,0)</f>
        <v>0.8</v>
      </c>
      <c r="O40" s="921" t="s">
        <v>1486</v>
      </c>
      <c r="P40" s="914" t="s">
        <v>165</v>
      </c>
      <c r="Q40" s="638" t="s">
        <v>1475</v>
      </c>
      <c r="R40" s="643" t="s">
        <v>89</v>
      </c>
      <c r="S40" s="620" t="s">
        <v>215</v>
      </c>
      <c r="T40" s="643" t="s">
        <v>91</v>
      </c>
      <c r="U40" s="643" t="s">
        <v>92</v>
      </c>
      <c r="V40" s="679">
        <f>VLOOKUP(U40,'Datos Validacion'!$K$6:$L$8,2,0)</f>
        <v>0.25</v>
      </c>
      <c r="W40" s="620" t="s">
        <v>188</v>
      </c>
      <c r="X40" s="679">
        <f>VLOOKUP(W40,'Datos Validacion'!$M$6:$N$7,2,0)</f>
        <v>0.25</v>
      </c>
      <c r="Y40" s="643" t="s">
        <v>94</v>
      </c>
      <c r="Z40" s="625" t="s">
        <v>216</v>
      </c>
      <c r="AA40" s="643" t="s">
        <v>96</v>
      </c>
      <c r="AB40" s="620" t="s">
        <v>217</v>
      </c>
      <c r="AC40" s="681">
        <f t="shared" si="12"/>
        <v>0.5</v>
      </c>
      <c r="AD40" s="922" t="str">
        <f t="shared" ref="AD40" si="15">IF(AE40&lt;=20%,"MUY BAJA",IF(AE40&lt;=40%,"BAJA",IF(AE40&lt;=60%,"MEDIA",IF(AE40&lt;=80%,"ALTA","MUY ALTA"))))</f>
        <v>MUY BAJA</v>
      </c>
      <c r="AE40" s="918">
        <f t="shared" ref="AE40" si="16">IF(OR(U40="prevenir",U40="detectar"),(L40-(L40*AC40)), L40)</f>
        <v>0.2</v>
      </c>
      <c r="AF40" s="922" t="str">
        <f t="shared" ref="AF40" si="17">IF(AG40&lt;=20%,"LEVE",IF(AG40&lt;=40%,"MENOR",IF(AG40&lt;=60%,"MODERADO",IF(AG40&lt;=80%,"MAYOR","CATASTROFICO"))))</f>
        <v>MAYOR</v>
      </c>
      <c r="AG40" s="918">
        <f t="shared" ref="AG40" si="18">IF(U40="corregir",(N40-(N40*AC40)), N40)</f>
        <v>0.8</v>
      </c>
      <c r="AH40" s="923" t="s">
        <v>165</v>
      </c>
      <c r="AI40" s="911" t="s">
        <v>191</v>
      </c>
      <c r="AJ40" s="684" t="s">
        <v>192</v>
      </c>
      <c r="AK40" s="689" t="s">
        <v>326</v>
      </c>
      <c r="AL40" s="928"/>
      <c r="AM40" s="927" t="str">
        <f t="shared" ref="AM40:AO40" si="19">AM18</f>
        <v>X</v>
      </c>
      <c r="AN40" s="691" t="str">
        <f t="shared" si="19"/>
        <v>Revisión periódica de accesos a los servicios de aplicativos Web institucionales.</v>
      </c>
      <c r="AO40" s="900" t="str">
        <f t="shared" si="19"/>
        <v>Cumplida</v>
      </c>
    </row>
    <row r="41" spans="2:41" ht="65.25" customHeight="1">
      <c r="B41" s="914"/>
      <c r="C41" s="914"/>
      <c r="D41" s="898"/>
      <c r="E41" s="898"/>
      <c r="F41" s="899"/>
      <c r="G41" s="908"/>
      <c r="H41" s="909"/>
      <c r="I41" s="899"/>
      <c r="J41" s="910"/>
      <c r="K41" s="911"/>
      <c r="L41" s="903"/>
      <c r="M41" s="920"/>
      <c r="N41" s="905"/>
      <c r="O41" s="921"/>
      <c r="P41" s="914"/>
      <c r="Q41" s="638" t="s">
        <v>1469</v>
      </c>
      <c r="R41" s="643" t="s">
        <v>89</v>
      </c>
      <c r="S41" s="625" t="s">
        <v>187</v>
      </c>
      <c r="T41" s="643" t="s">
        <v>91</v>
      </c>
      <c r="U41" s="643" t="s">
        <v>92</v>
      </c>
      <c r="V41" s="679">
        <f>VLOOKUP(U41,'Datos Validacion'!$K$6:$L$8,2,0)</f>
        <v>0.25</v>
      </c>
      <c r="W41" s="620" t="s">
        <v>188</v>
      </c>
      <c r="X41" s="679">
        <f>VLOOKUP(W41,'Datos Validacion'!$M$6:$N$7,2,0)</f>
        <v>0.25</v>
      </c>
      <c r="Y41" s="643" t="s">
        <v>94</v>
      </c>
      <c r="Z41" s="625" t="s">
        <v>327</v>
      </c>
      <c r="AA41" s="643" t="s">
        <v>96</v>
      </c>
      <c r="AB41" s="620" t="s">
        <v>190</v>
      </c>
      <c r="AC41" s="681">
        <f t="shared" si="12"/>
        <v>0.5</v>
      </c>
      <c r="AD41" s="922"/>
      <c r="AE41" s="918"/>
      <c r="AF41" s="922"/>
      <c r="AG41" s="918"/>
      <c r="AH41" s="923"/>
      <c r="AI41" s="911"/>
      <c r="AJ41" s="684" t="s">
        <v>328</v>
      </c>
      <c r="AK41" s="689" t="s">
        <v>329</v>
      </c>
      <c r="AL41" s="928"/>
      <c r="AM41" s="927"/>
      <c r="AN41" s="638" t="s">
        <v>1404</v>
      </c>
      <c r="AO41" s="900"/>
    </row>
    <row r="42" spans="2:41" ht="87" customHeight="1">
      <c r="B42" s="914"/>
      <c r="C42" s="914"/>
      <c r="D42" s="898"/>
      <c r="E42" s="898"/>
      <c r="F42" s="899"/>
      <c r="G42" s="908"/>
      <c r="H42" s="909"/>
      <c r="I42" s="899"/>
      <c r="J42" s="910"/>
      <c r="K42" s="911"/>
      <c r="L42" s="903"/>
      <c r="M42" s="920"/>
      <c r="N42" s="905"/>
      <c r="O42" s="921"/>
      <c r="P42" s="914"/>
      <c r="Q42" s="639" t="s">
        <v>1487</v>
      </c>
      <c r="R42" s="643" t="s">
        <v>89</v>
      </c>
      <c r="S42" s="620" t="s">
        <v>199</v>
      </c>
      <c r="T42" s="643" t="s">
        <v>91</v>
      </c>
      <c r="U42" s="643" t="s">
        <v>92</v>
      </c>
      <c r="V42" s="679">
        <f>VLOOKUP(U42,'Datos Validacion'!$K$6:$L$8,2,0)</f>
        <v>0.25</v>
      </c>
      <c r="W42" s="620" t="s">
        <v>188</v>
      </c>
      <c r="X42" s="679">
        <f>VLOOKUP(W42,'Datos Validacion'!$M$6:$N$7,2,0)</f>
        <v>0.25</v>
      </c>
      <c r="Y42" s="643" t="s">
        <v>94</v>
      </c>
      <c r="Z42" s="625" t="s">
        <v>200</v>
      </c>
      <c r="AA42" s="643" t="s">
        <v>96</v>
      </c>
      <c r="AB42" s="620" t="s">
        <v>201</v>
      </c>
      <c r="AC42" s="681">
        <f t="shared" si="12"/>
        <v>0.5</v>
      </c>
      <c r="AD42" s="922"/>
      <c r="AE42" s="918"/>
      <c r="AF42" s="922"/>
      <c r="AG42" s="918"/>
      <c r="AH42" s="923"/>
      <c r="AI42" s="911"/>
      <c r="AJ42" s="684" t="s">
        <v>334</v>
      </c>
      <c r="AK42" s="638" t="s">
        <v>335</v>
      </c>
      <c r="AL42" s="928"/>
      <c r="AM42" s="927"/>
      <c r="AN42" s="638" t="s">
        <v>1414</v>
      </c>
      <c r="AO42" s="900"/>
    </row>
    <row r="43" spans="2:41" ht="65.25" customHeight="1">
      <c r="B43" s="914"/>
      <c r="C43" s="914"/>
      <c r="D43" s="898"/>
      <c r="E43" s="898"/>
      <c r="F43" s="899"/>
      <c r="G43" s="908"/>
      <c r="H43" s="909"/>
      <c r="I43" s="899"/>
      <c r="J43" s="910"/>
      <c r="K43" s="911"/>
      <c r="L43" s="903"/>
      <c r="M43" s="920"/>
      <c r="N43" s="905"/>
      <c r="O43" s="921"/>
      <c r="P43" s="914"/>
      <c r="Q43" s="638" t="s">
        <v>1471</v>
      </c>
      <c r="R43" s="643" t="s">
        <v>89</v>
      </c>
      <c r="S43" s="620" t="s">
        <v>167</v>
      </c>
      <c r="T43" s="643" t="s">
        <v>91</v>
      </c>
      <c r="U43" s="643" t="s">
        <v>208</v>
      </c>
      <c r="V43" s="679">
        <f>VLOOKUP(U43,'Datos Validacion'!$K$6:$L$8,2,0)</f>
        <v>0.1</v>
      </c>
      <c r="W43" s="620" t="s">
        <v>188</v>
      </c>
      <c r="X43" s="679">
        <f>VLOOKUP(W43,'Datos Validacion'!$M$6:$N$7,2,0)</f>
        <v>0.25</v>
      </c>
      <c r="Y43" s="643" t="s">
        <v>94</v>
      </c>
      <c r="Z43" s="625" t="s">
        <v>209</v>
      </c>
      <c r="AA43" s="643" t="s">
        <v>96</v>
      </c>
      <c r="AB43" s="620" t="s">
        <v>210</v>
      </c>
      <c r="AC43" s="681">
        <f t="shared" si="12"/>
        <v>0.35</v>
      </c>
      <c r="AD43" s="922"/>
      <c r="AE43" s="918"/>
      <c r="AF43" s="922"/>
      <c r="AG43" s="918"/>
      <c r="AH43" s="923"/>
      <c r="AI43" s="911"/>
      <c r="AJ43" s="684" t="s">
        <v>211</v>
      </c>
      <c r="AK43" s="638" t="s">
        <v>336</v>
      </c>
      <c r="AL43" s="928"/>
      <c r="AM43" s="927"/>
      <c r="AN43" s="691" t="str">
        <f t="shared" ref="AN43" si="20">AN20</f>
        <v>ANS Contrato GC363-2025</v>
      </c>
      <c r="AO43" s="900"/>
    </row>
    <row r="44" spans="2:41" ht="65.25" customHeight="1">
      <c r="B44" s="914"/>
      <c r="C44" s="914"/>
      <c r="D44" s="898"/>
      <c r="E44" s="898"/>
      <c r="F44" s="899"/>
      <c r="G44" s="908"/>
      <c r="H44" s="909"/>
      <c r="I44" s="899"/>
      <c r="J44" s="910"/>
      <c r="K44" s="911"/>
      <c r="L44" s="903"/>
      <c r="M44" s="920"/>
      <c r="N44" s="905"/>
      <c r="O44" s="921"/>
      <c r="P44" s="914"/>
      <c r="Q44" s="638" t="s">
        <v>1488</v>
      </c>
      <c r="R44" s="643" t="s">
        <v>89</v>
      </c>
      <c r="S44" s="620" t="s">
        <v>219</v>
      </c>
      <c r="T44" s="643" t="s">
        <v>91</v>
      </c>
      <c r="U44" s="643" t="s">
        <v>208</v>
      </c>
      <c r="V44" s="679">
        <f>VLOOKUP(U44,'Datos Validacion'!$K$6:$L$8,2,0)</f>
        <v>0.1</v>
      </c>
      <c r="W44" s="620" t="s">
        <v>188</v>
      </c>
      <c r="X44" s="679">
        <f>VLOOKUP(W44,'Datos Validacion'!$M$6:$N$7,2,0)</f>
        <v>0.25</v>
      </c>
      <c r="Y44" s="643" t="s">
        <v>94</v>
      </c>
      <c r="Z44" s="625" t="s">
        <v>220</v>
      </c>
      <c r="AA44" s="643" t="s">
        <v>96</v>
      </c>
      <c r="AB44" s="620" t="s">
        <v>221</v>
      </c>
      <c r="AC44" s="681">
        <f t="shared" si="12"/>
        <v>0.35</v>
      </c>
      <c r="AD44" s="922"/>
      <c r="AE44" s="918"/>
      <c r="AF44" s="922"/>
      <c r="AG44" s="918"/>
      <c r="AH44" s="923"/>
      <c r="AI44" s="911"/>
      <c r="AJ44" s="684" t="s">
        <v>222</v>
      </c>
      <c r="AK44" s="638" t="s">
        <v>338</v>
      </c>
      <c r="AL44" s="928"/>
      <c r="AM44" s="927"/>
      <c r="AN44" s="691" t="str">
        <f t="shared" ref="AN44" si="21">AN19</f>
        <v>Cumplida para la vigencia 2023</v>
      </c>
      <c r="AO44" s="900"/>
    </row>
    <row r="45" spans="2:41" ht="71.099999999999994" customHeight="1">
      <c r="B45" s="914" t="s">
        <v>1325</v>
      </c>
      <c r="C45" s="914" t="s">
        <v>256</v>
      </c>
      <c r="D45" s="898" t="s">
        <v>344</v>
      </c>
      <c r="E45" s="898" t="s">
        <v>344</v>
      </c>
      <c r="F45" s="899" t="s">
        <v>79</v>
      </c>
      <c r="G45" s="908" t="s">
        <v>345</v>
      </c>
      <c r="H45" s="909" t="s">
        <v>346</v>
      </c>
      <c r="I45" s="899" t="s">
        <v>82</v>
      </c>
      <c r="J45" s="910" t="s">
        <v>347</v>
      </c>
      <c r="K45" s="911" t="s">
        <v>184</v>
      </c>
      <c r="L45" s="903">
        <f>VLOOKUP(K45,'Datos Validacion'!$C$6:$D$10,2,0)</f>
        <v>0.4</v>
      </c>
      <c r="M45" s="920" t="s">
        <v>263</v>
      </c>
      <c r="N45" s="905">
        <f>VLOOKUP(M45,'Datos Validacion'!$E$6:$F$15,2,0)</f>
        <v>0.6</v>
      </c>
      <c r="O45" s="921" t="s">
        <v>1489</v>
      </c>
      <c r="P45" s="914" t="s">
        <v>263</v>
      </c>
      <c r="Q45" s="910" t="s">
        <v>1490</v>
      </c>
      <c r="R45" s="643" t="s">
        <v>89</v>
      </c>
      <c r="S45" s="643" t="s">
        <v>266</v>
      </c>
      <c r="T45" s="643" t="s">
        <v>91</v>
      </c>
      <c r="U45" s="643" t="s">
        <v>92</v>
      </c>
      <c r="V45" s="679">
        <f>VLOOKUP(U45,'Datos Validacion'!$K$6:$L$8,2,0)</f>
        <v>0.25</v>
      </c>
      <c r="W45" s="620" t="s">
        <v>188</v>
      </c>
      <c r="X45" s="679">
        <f>VLOOKUP(W45,'Datos Validacion'!$M$6:$N$7,2,0)</f>
        <v>0.25</v>
      </c>
      <c r="Y45" s="643" t="s">
        <v>94</v>
      </c>
      <c r="Z45" s="898" t="s">
        <v>267</v>
      </c>
      <c r="AA45" s="902" t="s">
        <v>96</v>
      </c>
      <c r="AB45" s="898" t="s">
        <v>268</v>
      </c>
      <c r="AC45" s="916">
        <f>+V45+X45</f>
        <v>0.5</v>
      </c>
      <c r="AD45" s="917" t="str">
        <f>IF(AE45&lt;=20%,"MUY BAJA",IF(AE45&lt;=40%,"BAJA",IF(AE45&lt;=60%,"MEDIA",IF(AE45&lt;=80%,"ALTA","MUY ALTA"))))</f>
        <v>MUY BAJA</v>
      </c>
      <c r="AE45" s="918">
        <f>IF(OR(U45="prevenir",U45="detectar"),(L45-(L45*AC45)), L45)</f>
        <v>0.2</v>
      </c>
      <c r="AF45" s="917" t="str">
        <f>IF(AG45&lt;=20%,"LEVE",IF(AG45&lt;=40%,"MENOR",IF(AG45&lt;=60%,"MODERADO",IF(AG45&lt;=80%,"MAYOR","CATASTROFICO"))))</f>
        <v>MODERADO</v>
      </c>
      <c r="AG45" s="918">
        <f>IF(U45="corregir",(N45-(N45*AC45)), N45)</f>
        <v>0.6</v>
      </c>
      <c r="AH45" s="914" t="s">
        <v>263</v>
      </c>
      <c r="AI45" s="911" t="s">
        <v>191</v>
      </c>
      <c r="AJ45" s="684" t="s">
        <v>99</v>
      </c>
      <c r="AK45" s="924" t="s">
        <v>350</v>
      </c>
      <c r="AL45" s="928"/>
      <c r="AM45" s="927" t="str">
        <f t="shared" ref="AM45:AO45" si="22">AM31</f>
        <v>X</v>
      </c>
      <c r="AN45" s="882" t="str">
        <f t="shared" si="22"/>
        <v>Los controles de acceso de usuarios a servicios de red cuentan don doble factor de autenticación para uso de almacenamiento institucionales, aplicaciones como Gestión Documental o Mintranet con acceso externo.</v>
      </c>
      <c r="AO45" s="934" t="str">
        <f t="shared" si="22"/>
        <v xml:space="preserve">En Ejecución </v>
      </c>
    </row>
    <row r="46" spans="2:41" ht="65.25" customHeight="1">
      <c r="B46" s="914"/>
      <c r="C46" s="914"/>
      <c r="D46" s="898"/>
      <c r="E46" s="898"/>
      <c r="F46" s="899"/>
      <c r="G46" s="908"/>
      <c r="H46" s="909"/>
      <c r="I46" s="899"/>
      <c r="J46" s="910"/>
      <c r="K46" s="911"/>
      <c r="L46" s="903"/>
      <c r="M46" s="920"/>
      <c r="N46" s="905"/>
      <c r="O46" s="921"/>
      <c r="P46" s="914"/>
      <c r="Q46" s="910"/>
      <c r="R46" s="643" t="s">
        <v>89</v>
      </c>
      <c r="S46" s="643" t="s">
        <v>266</v>
      </c>
      <c r="T46" s="643" t="s">
        <v>91</v>
      </c>
      <c r="U46" s="643" t="s">
        <v>92</v>
      </c>
      <c r="V46" s="679">
        <f>VLOOKUP(U46,'Datos Validacion'!$K$6:$L$8,2,0)</f>
        <v>0.25</v>
      </c>
      <c r="W46" s="620" t="s">
        <v>188</v>
      </c>
      <c r="X46" s="679">
        <f>VLOOKUP(W46,'Datos Validacion'!$M$6:$N$7,2,0)</f>
        <v>0.25</v>
      </c>
      <c r="Y46" s="643" t="s">
        <v>94</v>
      </c>
      <c r="Z46" s="898"/>
      <c r="AA46" s="902"/>
      <c r="AB46" s="898"/>
      <c r="AC46" s="916"/>
      <c r="AD46" s="917"/>
      <c r="AE46" s="918"/>
      <c r="AF46" s="917"/>
      <c r="AG46" s="918"/>
      <c r="AH46" s="914"/>
      <c r="AI46" s="911"/>
      <c r="AJ46" s="684" t="s">
        <v>287</v>
      </c>
      <c r="AK46" s="924"/>
      <c r="AL46" s="928"/>
      <c r="AM46" s="927"/>
      <c r="AN46" s="883"/>
      <c r="AO46" s="934"/>
    </row>
    <row r="47" spans="2:41" ht="65.25" customHeight="1">
      <c r="B47" s="914"/>
      <c r="C47" s="914"/>
      <c r="D47" s="898"/>
      <c r="E47" s="898"/>
      <c r="F47" s="899"/>
      <c r="G47" s="908"/>
      <c r="H47" s="909"/>
      <c r="I47" s="899"/>
      <c r="J47" s="910"/>
      <c r="K47" s="911"/>
      <c r="L47" s="903"/>
      <c r="M47" s="920"/>
      <c r="N47" s="905"/>
      <c r="O47" s="921"/>
      <c r="P47" s="914"/>
      <c r="Q47" s="633" t="s">
        <v>1484</v>
      </c>
      <c r="R47" s="643" t="s">
        <v>89</v>
      </c>
      <c r="S47" s="620" t="s">
        <v>167</v>
      </c>
      <c r="T47" s="643" t="s">
        <v>91</v>
      </c>
      <c r="U47" s="643" t="s">
        <v>208</v>
      </c>
      <c r="V47" s="679">
        <f>VLOOKUP(U47,'Datos Validacion'!$K$6:$L$8,2,0)</f>
        <v>0.1</v>
      </c>
      <c r="W47" s="620" t="s">
        <v>188</v>
      </c>
      <c r="X47" s="679">
        <f>VLOOKUP(W47,'Datos Validacion'!$M$6:$N$7,2,0)</f>
        <v>0.25</v>
      </c>
      <c r="Y47" s="643" t="s">
        <v>94</v>
      </c>
      <c r="Z47" s="625" t="s">
        <v>209</v>
      </c>
      <c r="AA47" s="643" t="s">
        <v>96</v>
      </c>
      <c r="AB47" s="620" t="s">
        <v>210</v>
      </c>
      <c r="AC47" s="681">
        <f t="shared" ref="AC47" si="23">+V47+X47</f>
        <v>0.35</v>
      </c>
      <c r="AD47" s="917"/>
      <c r="AE47" s="918"/>
      <c r="AF47" s="917"/>
      <c r="AG47" s="918"/>
      <c r="AH47" s="914"/>
      <c r="AI47" s="911"/>
      <c r="AJ47" s="684" t="s">
        <v>211</v>
      </c>
      <c r="AK47" s="638" t="s">
        <v>351</v>
      </c>
      <c r="AL47" s="685"/>
      <c r="AM47" s="692" t="s">
        <v>152</v>
      </c>
      <c r="AN47" s="691" t="str">
        <f t="shared" ref="AN47" si="24">AN20</f>
        <v>ANS Contrato GC363-2025</v>
      </c>
      <c r="AO47" s="629" t="s">
        <v>1314</v>
      </c>
    </row>
    <row r="48" spans="2:41" ht="72.75" customHeight="1">
      <c r="B48" s="914" t="s">
        <v>1326</v>
      </c>
      <c r="C48" s="914" t="s">
        <v>256</v>
      </c>
      <c r="D48" s="898" t="s">
        <v>1496</v>
      </c>
      <c r="E48" s="898" t="s">
        <v>355</v>
      </c>
      <c r="F48" s="899" t="s">
        <v>117</v>
      </c>
      <c r="G48" s="908" t="s">
        <v>345</v>
      </c>
      <c r="H48" s="909" t="s">
        <v>356</v>
      </c>
      <c r="I48" s="899" t="s">
        <v>82</v>
      </c>
      <c r="J48" s="910" t="s">
        <v>347</v>
      </c>
      <c r="K48" s="911" t="s">
        <v>184</v>
      </c>
      <c r="L48" s="903">
        <f>VLOOKUP(K48,'Datos Validacion'!$C$6:$D$10,2,0)</f>
        <v>0.4</v>
      </c>
      <c r="M48" s="920" t="s">
        <v>263</v>
      </c>
      <c r="N48" s="905">
        <f>VLOOKUP(M48,'Datos Validacion'!$E$6:$F$15,2,0)</f>
        <v>0.6</v>
      </c>
      <c r="O48" s="921" t="s">
        <v>1489</v>
      </c>
      <c r="P48" s="914" t="s">
        <v>263</v>
      </c>
      <c r="Q48" s="925" t="s">
        <v>1490</v>
      </c>
      <c r="R48" s="643" t="s">
        <v>89</v>
      </c>
      <c r="S48" s="643" t="s">
        <v>266</v>
      </c>
      <c r="T48" s="643" t="s">
        <v>91</v>
      </c>
      <c r="U48" s="643" t="s">
        <v>92</v>
      </c>
      <c r="V48" s="679">
        <f>VLOOKUP(U48,'Datos Validacion'!$K$6:$L$8,2,0)</f>
        <v>0.25</v>
      </c>
      <c r="W48" s="620" t="s">
        <v>188</v>
      </c>
      <c r="X48" s="679">
        <f>VLOOKUP(W48,'Datos Validacion'!$M$6:$N$7,2,0)</f>
        <v>0.25</v>
      </c>
      <c r="Y48" s="643" t="s">
        <v>94</v>
      </c>
      <c r="Z48" s="898" t="s">
        <v>267</v>
      </c>
      <c r="AA48" s="902" t="s">
        <v>96</v>
      </c>
      <c r="AB48" s="898" t="s">
        <v>268</v>
      </c>
      <c r="AC48" s="916">
        <f>+V48+X48</f>
        <v>0.5</v>
      </c>
      <c r="AD48" s="917" t="str">
        <f>IF(AE48&lt;=20%,"MUY BAJA",IF(AE48&lt;=40%,"BAJA",IF(AE48&lt;=60%,"MEDIA",IF(AE48&lt;=80%,"ALTA","MUY ALTA"))))</f>
        <v>MUY BAJA</v>
      </c>
      <c r="AE48" s="918">
        <f>IF(OR(U48="prevenir",U48="detectar"),(L48-(L48*AC48)), L48)</f>
        <v>0.2</v>
      </c>
      <c r="AF48" s="917" t="str">
        <f>IF(AG48&lt;=20%,"LEVE",IF(AG48&lt;=40%,"MENOR",IF(AG48&lt;=60%,"MODERADO",IF(AG48&lt;=80%,"MAYOR","CATASTROFICO"))))</f>
        <v>MODERADO</v>
      </c>
      <c r="AG48" s="918">
        <f>IF(U48="corregir",(N48-(N48*AC48)), N48)</f>
        <v>0.6</v>
      </c>
      <c r="AH48" s="914" t="s">
        <v>263</v>
      </c>
      <c r="AI48" s="911" t="s">
        <v>191</v>
      </c>
      <c r="AJ48" s="684" t="s">
        <v>99</v>
      </c>
      <c r="AK48" s="924" t="s">
        <v>350</v>
      </c>
      <c r="AL48" s="928"/>
      <c r="AM48" s="927" t="str">
        <f t="shared" ref="AM48:AO48" si="25">AM31</f>
        <v>X</v>
      </c>
      <c r="AN48" s="882" t="str">
        <f t="shared" si="25"/>
        <v>Los controles de acceso de usuarios a servicios de red cuentan don doble factor de autenticación para uso de almacenamiento institucionales, aplicaciones como Gestión Documental o Mintranet con acceso externo.</v>
      </c>
      <c r="AO48" s="934" t="str">
        <f t="shared" si="25"/>
        <v xml:space="preserve">En Ejecución </v>
      </c>
    </row>
    <row r="49" spans="2:41" ht="65.25" customHeight="1">
      <c r="B49" s="914"/>
      <c r="C49" s="914"/>
      <c r="D49" s="898"/>
      <c r="E49" s="898"/>
      <c r="F49" s="899"/>
      <c r="G49" s="908"/>
      <c r="H49" s="909"/>
      <c r="I49" s="899"/>
      <c r="J49" s="910"/>
      <c r="K49" s="911"/>
      <c r="L49" s="903"/>
      <c r="M49" s="920"/>
      <c r="N49" s="905"/>
      <c r="O49" s="921"/>
      <c r="P49" s="914"/>
      <c r="Q49" s="925"/>
      <c r="R49" s="643" t="s">
        <v>89</v>
      </c>
      <c r="S49" s="643" t="s">
        <v>266</v>
      </c>
      <c r="T49" s="643" t="s">
        <v>91</v>
      </c>
      <c r="U49" s="643" t="s">
        <v>92</v>
      </c>
      <c r="V49" s="679">
        <f>VLOOKUP(U49,'Datos Validacion'!$K$6:$L$8,2,0)</f>
        <v>0.25</v>
      </c>
      <c r="W49" s="620" t="s">
        <v>188</v>
      </c>
      <c r="X49" s="679">
        <f>VLOOKUP(W49,'Datos Validacion'!$M$6:$N$7,2,0)</f>
        <v>0.25</v>
      </c>
      <c r="Y49" s="643" t="s">
        <v>94</v>
      </c>
      <c r="Z49" s="898"/>
      <c r="AA49" s="902"/>
      <c r="AB49" s="898"/>
      <c r="AC49" s="916"/>
      <c r="AD49" s="917"/>
      <c r="AE49" s="918"/>
      <c r="AF49" s="917"/>
      <c r="AG49" s="918"/>
      <c r="AH49" s="914"/>
      <c r="AI49" s="911"/>
      <c r="AJ49" s="684" t="s">
        <v>287</v>
      </c>
      <c r="AK49" s="924"/>
      <c r="AL49" s="928"/>
      <c r="AM49" s="927"/>
      <c r="AN49" s="883"/>
      <c r="AO49" s="934"/>
    </row>
    <row r="50" spans="2:41" ht="83.45" customHeight="1">
      <c r="B50" s="914"/>
      <c r="C50" s="914"/>
      <c r="D50" s="898"/>
      <c r="E50" s="898"/>
      <c r="F50" s="899"/>
      <c r="G50" s="908"/>
      <c r="H50" s="909"/>
      <c r="I50" s="899"/>
      <c r="J50" s="910"/>
      <c r="K50" s="911"/>
      <c r="L50" s="903"/>
      <c r="M50" s="920"/>
      <c r="N50" s="905"/>
      <c r="O50" s="921"/>
      <c r="P50" s="914"/>
      <c r="Q50" s="636" t="s">
        <v>1484</v>
      </c>
      <c r="R50" s="643" t="s">
        <v>89</v>
      </c>
      <c r="S50" s="620" t="s">
        <v>167</v>
      </c>
      <c r="T50" s="643" t="s">
        <v>91</v>
      </c>
      <c r="U50" s="643" t="s">
        <v>208</v>
      </c>
      <c r="V50" s="679">
        <f>VLOOKUP(U50,'Datos Validacion'!$K$6:$L$8,2,0)</f>
        <v>0.1</v>
      </c>
      <c r="W50" s="620" t="s">
        <v>188</v>
      </c>
      <c r="X50" s="679">
        <f>VLOOKUP(W50,'Datos Validacion'!$M$6:$N$7,2,0)</f>
        <v>0.25</v>
      </c>
      <c r="Y50" s="643" t="s">
        <v>94</v>
      </c>
      <c r="Z50" s="625" t="s">
        <v>209</v>
      </c>
      <c r="AA50" s="643" t="s">
        <v>96</v>
      </c>
      <c r="AB50" s="620" t="s">
        <v>210</v>
      </c>
      <c r="AC50" s="681">
        <f t="shared" ref="AC50" si="26">+V50+X50</f>
        <v>0.35</v>
      </c>
      <c r="AD50" s="917"/>
      <c r="AE50" s="918"/>
      <c r="AF50" s="917"/>
      <c r="AG50" s="918"/>
      <c r="AH50" s="914"/>
      <c r="AI50" s="911"/>
      <c r="AJ50" s="684" t="s">
        <v>211</v>
      </c>
      <c r="AK50" s="638" t="s">
        <v>351</v>
      </c>
      <c r="AL50" s="685"/>
      <c r="AM50" s="692" t="s">
        <v>152</v>
      </c>
      <c r="AN50" s="691" t="str">
        <f t="shared" ref="AN50" si="27">AN20</f>
        <v>ANS Contrato GC363-2025</v>
      </c>
      <c r="AO50" s="629" t="s">
        <v>1314</v>
      </c>
    </row>
    <row r="51" spans="2:41" ht="69" customHeight="1">
      <c r="B51" s="911" t="s">
        <v>1327</v>
      </c>
      <c r="C51" s="914" t="s">
        <v>256</v>
      </c>
      <c r="D51" s="898" t="s">
        <v>1501</v>
      </c>
      <c r="E51" s="898" t="s">
        <v>1499</v>
      </c>
      <c r="F51" s="899" t="s">
        <v>79</v>
      </c>
      <c r="G51" s="908" t="s">
        <v>345</v>
      </c>
      <c r="H51" s="909" t="s">
        <v>361</v>
      </c>
      <c r="I51" s="899" t="s">
        <v>82</v>
      </c>
      <c r="J51" s="910" t="s">
        <v>362</v>
      </c>
      <c r="K51" s="911" t="s">
        <v>184</v>
      </c>
      <c r="L51" s="903">
        <f>VLOOKUP(K51,'Datos Validacion'!$C$6:$D$10,2,0)</f>
        <v>0.4</v>
      </c>
      <c r="M51" s="926" t="s">
        <v>263</v>
      </c>
      <c r="N51" s="905">
        <f>VLOOKUP(M51,'Datos Validacion'!$E$6:$F$15,2,0)</f>
        <v>0.6</v>
      </c>
      <c r="O51" s="906" t="s">
        <v>1491</v>
      </c>
      <c r="P51" s="914" t="s">
        <v>263</v>
      </c>
      <c r="Q51" s="925" t="s">
        <v>1490</v>
      </c>
      <c r="R51" s="643" t="s">
        <v>89</v>
      </c>
      <c r="S51" s="643" t="s">
        <v>266</v>
      </c>
      <c r="T51" s="643" t="s">
        <v>91</v>
      </c>
      <c r="U51" s="643" t="s">
        <v>92</v>
      </c>
      <c r="V51" s="679">
        <f>VLOOKUP(U51,'Datos Validacion'!$K$6:$L$8,2,0)</f>
        <v>0.25</v>
      </c>
      <c r="W51" s="620" t="s">
        <v>188</v>
      </c>
      <c r="X51" s="679">
        <f>VLOOKUP(W51,'Datos Validacion'!$M$6:$N$7,2,0)</f>
        <v>0.25</v>
      </c>
      <c r="Y51" s="643" t="s">
        <v>94</v>
      </c>
      <c r="Z51" s="898" t="s">
        <v>267</v>
      </c>
      <c r="AA51" s="902" t="s">
        <v>96</v>
      </c>
      <c r="AB51" s="898" t="s">
        <v>268</v>
      </c>
      <c r="AC51" s="916">
        <f>+V51+X51</f>
        <v>0.5</v>
      </c>
      <c r="AD51" s="917" t="str">
        <f t="shared" ref="AD51:AD57" si="28">IF(AE51&lt;=20%,"MUY BAJA",IF(AE51&lt;=40%,"BAJA",IF(AE51&lt;=60%,"MEDIA",IF(AE51&lt;=80%,"ALTA","MUY ALTA"))))</f>
        <v>MUY BAJA</v>
      </c>
      <c r="AE51" s="918">
        <f t="shared" ref="AE51:AE57" si="29">IF(OR(U51="prevenir",U51="detectar"),(L51-(L51*AC51)), L51)</f>
        <v>0.2</v>
      </c>
      <c r="AF51" s="917" t="str">
        <f t="shared" ref="AF51:AF57" si="30">IF(AG51&lt;=20%,"LEVE",IF(AG51&lt;=40%,"MENOR",IF(AG51&lt;=60%,"MODERADO",IF(AG51&lt;=80%,"MAYOR","CATASTROFICO"))))</f>
        <v>MODERADO</v>
      </c>
      <c r="AG51" s="918">
        <f t="shared" ref="AG51:AG57" si="31">IF(U51="corregir",(N51-(N51*AC51)), N51)</f>
        <v>0.6</v>
      </c>
      <c r="AH51" s="914" t="s">
        <v>263</v>
      </c>
      <c r="AI51" s="911" t="s">
        <v>191</v>
      </c>
      <c r="AJ51" s="684" t="s">
        <v>99</v>
      </c>
      <c r="AK51" s="924" t="s">
        <v>350</v>
      </c>
      <c r="AL51" s="928"/>
      <c r="AM51" s="927" t="str">
        <f t="shared" ref="AM51:AO51" si="32">AM31</f>
        <v>X</v>
      </c>
      <c r="AN51" s="882" t="str">
        <f t="shared" si="32"/>
        <v>Los controles de acceso de usuarios a servicios de red cuentan don doble factor de autenticación para uso de almacenamiento institucionales, aplicaciones como Gestión Documental o Mintranet con acceso externo.</v>
      </c>
      <c r="AO51" s="934" t="str">
        <f t="shared" si="32"/>
        <v xml:space="preserve">En Ejecución </v>
      </c>
    </row>
    <row r="52" spans="2:41" ht="57.75" customHeight="1">
      <c r="B52" s="911"/>
      <c r="C52" s="914"/>
      <c r="D52" s="898"/>
      <c r="E52" s="898"/>
      <c r="F52" s="899"/>
      <c r="G52" s="908"/>
      <c r="H52" s="909"/>
      <c r="I52" s="899"/>
      <c r="J52" s="910"/>
      <c r="K52" s="911"/>
      <c r="L52" s="903"/>
      <c r="M52" s="926"/>
      <c r="N52" s="905"/>
      <c r="O52" s="906"/>
      <c r="P52" s="914"/>
      <c r="Q52" s="925"/>
      <c r="R52" s="643" t="s">
        <v>89</v>
      </c>
      <c r="S52" s="643" t="s">
        <v>266</v>
      </c>
      <c r="T52" s="643" t="s">
        <v>91</v>
      </c>
      <c r="U52" s="643" t="s">
        <v>92</v>
      </c>
      <c r="V52" s="679">
        <f>VLOOKUP(U52,'Datos Validacion'!$K$6:$L$8,2,0)</f>
        <v>0.25</v>
      </c>
      <c r="W52" s="620" t="s">
        <v>188</v>
      </c>
      <c r="X52" s="679">
        <f>VLOOKUP(W52,'Datos Validacion'!$M$6:$N$7,2,0)</f>
        <v>0.25</v>
      </c>
      <c r="Y52" s="643" t="s">
        <v>94</v>
      </c>
      <c r="Z52" s="898"/>
      <c r="AA52" s="902"/>
      <c r="AB52" s="898"/>
      <c r="AC52" s="916"/>
      <c r="AD52" s="917"/>
      <c r="AE52" s="918"/>
      <c r="AF52" s="917"/>
      <c r="AG52" s="918"/>
      <c r="AH52" s="914"/>
      <c r="AI52" s="911"/>
      <c r="AJ52" s="684" t="s">
        <v>287</v>
      </c>
      <c r="AK52" s="924"/>
      <c r="AL52" s="928"/>
      <c r="AM52" s="927"/>
      <c r="AN52" s="883"/>
      <c r="AO52" s="934"/>
    </row>
    <row r="53" spans="2:41" ht="66.75" customHeight="1">
      <c r="B53" s="911"/>
      <c r="C53" s="914"/>
      <c r="D53" s="898"/>
      <c r="E53" s="898"/>
      <c r="F53" s="899"/>
      <c r="G53" s="908"/>
      <c r="H53" s="909"/>
      <c r="I53" s="899"/>
      <c r="J53" s="910"/>
      <c r="K53" s="911"/>
      <c r="L53" s="903"/>
      <c r="M53" s="926"/>
      <c r="N53" s="905"/>
      <c r="O53" s="906"/>
      <c r="P53" s="914"/>
      <c r="Q53" s="636" t="s">
        <v>1484</v>
      </c>
      <c r="R53" s="643" t="s">
        <v>89</v>
      </c>
      <c r="S53" s="620" t="s">
        <v>167</v>
      </c>
      <c r="T53" s="643" t="s">
        <v>91</v>
      </c>
      <c r="U53" s="643" t="s">
        <v>208</v>
      </c>
      <c r="V53" s="679">
        <f>VLOOKUP(U53,'Datos Validacion'!$K$6:$L$8,2,0)</f>
        <v>0.1</v>
      </c>
      <c r="W53" s="620" t="s">
        <v>188</v>
      </c>
      <c r="X53" s="679">
        <f>VLOOKUP(W53,'Datos Validacion'!$M$6:$N$7,2,0)</f>
        <v>0.25</v>
      </c>
      <c r="Y53" s="643" t="s">
        <v>94</v>
      </c>
      <c r="Z53" s="625" t="s">
        <v>209</v>
      </c>
      <c r="AA53" s="643" t="s">
        <v>96</v>
      </c>
      <c r="AB53" s="620" t="s">
        <v>210</v>
      </c>
      <c r="AC53" s="681">
        <f t="shared" ref="AC53" si="33">+V53+X53</f>
        <v>0.35</v>
      </c>
      <c r="AD53" s="917"/>
      <c r="AE53" s="918"/>
      <c r="AF53" s="917"/>
      <c r="AG53" s="918"/>
      <c r="AH53" s="914"/>
      <c r="AI53" s="911"/>
      <c r="AJ53" s="684" t="s">
        <v>211</v>
      </c>
      <c r="AK53" s="638" t="s">
        <v>351</v>
      </c>
      <c r="AL53" s="685"/>
      <c r="AM53" s="692" t="s">
        <v>152</v>
      </c>
      <c r="AN53" s="691" t="str">
        <f t="shared" ref="AN53" si="34">AN20</f>
        <v>ANS Contrato GC363-2025</v>
      </c>
      <c r="AO53" s="629" t="s">
        <v>1314</v>
      </c>
    </row>
    <row r="54" spans="2:41" ht="64.5" customHeight="1">
      <c r="B54" s="929" t="s">
        <v>1328</v>
      </c>
      <c r="C54" s="914" t="s">
        <v>256</v>
      </c>
      <c r="D54" s="898" t="s">
        <v>1501</v>
      </c>
      <c r="E54" s="898" t="s">
        <v>1499</v>
      </c>
      <c r="F54" s="899" t="s">
        <v>79</v>
      </c>
      <c r="G54" s="908" t="s">
        <v>345</v>
      </c>
      <c r="H54" s="909" t="s">
        <v>367</v>
      </c>
      <c r="I54" s="899" t="s">
        <v>82</v>
      </c>
      <c r="J54" s="910" t="s">
        <v>362</v>
      </c>
      <c r="K54" s="911" t="s">
        <v>184</v>
      </c>
      <c r="L54" s="903">
        <f>VLOOKUP(K54,'Datos Validacion'!$C$6:$D$10,2,0)</f>
        <v>0.4</v>
      </c>
      <c r="M54" s="920" t="s">
        <v>263</v>
      </c>
      <c r="N54" s="905">
        <f>VLOOKUP(M54,'Datos Validacion'!$E$6:$F$15,2,0)</f>
        <v>0.6</v>
      </c>
      <c r="O54" s="906" t="s">
        <v>1491</v>
      </c>
      <c r="P54" s="914" t="s">
        <v>263</v>
      </c>
      <c r="Q54" s="925" t="s">
        <v>1490</v>
      </c>
      <c r="R54" s="643" t="s">
        <v>89</v>
      </c>
      <c r="S54" s="643" t="s">
        <v>266</v>
      </c>
      <c r="T54" s="643" t="s">
        <v>91</v>
      </c>
      <c r="U54" s="643" t="s">
        <v>92</v>
      </c>
      <c r="V54" s="679">
        <f>VLOOKUP(U54,'Datos Validacion'!$K$6:$L$8,2,0)</f>
        <v>0.25</v>
      </c>
      <c r="W54" s="620" t="s">
        <v>188</v>
      </c>
      <c r="X54" s="679">
        <f>VLOOKUP(W54,'Datos Validacion'!$M$6:$N$7,2,0)</f>
        <v>0.25</v>
      </c>
      <c r="Y54" s="643" t="s">
        <v>94</v>
      </c>
      <c r="Z54" s="898" t="s">
        <v>267</v>
      </c>
      <c r="AA54" s="902" t="s">
        <v>96</v>
      </c>
      <c r="AB54" s="898" t="s">
        <v>268</v>
      </c>
      <c r="AC54" s="916">
        <f>+V54+X54</f>
        <v>0.5</v>
      </c>
      <c r="AD54" s="917" t="str">
        <f t="shared" si="28"/>
        <v>MUY BAJA</v>
      </c>
      <c r="AE54" s="918">
        <f t="shared" si="29"/>
        <v>0.2</v>
      </c>
      <c r="AF54" s="917" t="str">
        <f t="shared" si="30"/>
        <v>MODERADO</v>
      </c>
      <c r="AG54" s="918">
        <f t="shared" si="31"/>
        <v>0.6</v>
      </c>
      <c r="AH54" s="914" t="s">
        <v>263</v>
      </c>
      <c r="AI54" s="911" t="s">
        <v>191</v>
      </c>
      <c r="AJ54" s="684" t="s">
        <v>99</v>
      </c>
      <c r="AK54" s="924" t="s">
        <v>350</v>
      </c>
      <c r="AL54" s="928"/>
      <c r="AM54" s="927" t="str">
        <f t="shared" ref="AM54:AO54" si="35">AM31</f>
        <v>X</v>
      </c>
      <c r="AN54" s="882" t="str">
        <f t="shared" si="35"/>
        <v>Los controles de acceso de usuarios a servicios de red cuentan don doble factor de autenticación para uso de almacenamiento institucionales, aplicaciones como Gestión Documental o Mintranet con acceso externo.</v>
      </c>
      <c r="AO54" s="934" t="str">
        <f t="shared" si="35"/>
        <v xml:space="preserve">En Ejecución </v>
      </c>
    </row>
    <row r="55" spans="2:41" ht="64.5" customHeight="1">
      <c r="B55" s="929"/>
      <c r="C55" s="914"/>
      <c r="D55" s="898"/>
      <c r="E55" s="898"/>
      <c r="F55" s="899"/>
      <c r="G55" s="908"/>
      <c r="H55" s="909"/>
      <c r="I55" s="899"/>
      <c r="J55" s="910"/>
      <c r="K55" s="911"/>
      <c r="L55" s="903"/>
      <c r="M55" s="920"/>
      <c r="N55" s="905"/>
      <c r="O55" s="906"/>
      <c r="P55" s="914"/>
      <c r="Q55" s="925"/>
      <c r="R55" s="643" t="s">
        <v>89</v>
      </c>
      <c r="S55" s="643" t="s">
        <v>266</v>
      </c>
      <c r="T55" s="643" t="s">
        <v>91</v>
      </c>
      <c r="U55" s="643" t="s">
        <v>92</v>
      </c>
      <c r="V55" s="679">
        <f>VLOOKUP(U55,'Datos Validacion'!$K$6:$L$8,2,0)</f>
        <v>0.25</v>
      </c>
      <c r="W55" s="620" t="s">
        <v>188</v>
      </c>
      <c r="X55" s="679">
        <f>VLOOKUP(W55,'Datos Validacion'!$M$6:$N$7,2,0)</f>
        <v>0.25</v>
      </c>
      <c r="Y55" s="643" t="s">
        <v>94</v>
      </c>
      <c r="Z55" s="898"/>
      <c r="AA55" s="902"/>
      <c r="AB55" s="898"/>
      <c r="AC55" s="916"/>
      <c r="AD55" s="917"/>
      <c r="AE55" s="918"/>
      <c r="AF55" s="917"/>
      <c r="AG55" s="918"/>
      <c r="AH55" s="914"/>
      <c r="AI55" s="911"/>
      <c r="AJ55" s="684" t="s">
        <v>287</v>
      </c>
      <c r="AK55" s="924"/>
      <c r="AL55" s="928"/>
      <c r="AM55" s="927"/>
      <c r="AN55" s="883"/>
      <c r="AO55" s="934"/>
    </row>
    <row r="56" spans="2:41" ht="66.75" customHeight="1">
      <c r="B56" s="929"/>
      <c r="C56" s="914"/>
      <c r="D56" s="898"/>
      <c r="E56" s="898"/>
      <c r="F56" s="899"/>
      <c r="G56" s="908"/>
      <c r="H56" s="909"/>
      <c r="I56" s="899"/>
      <c r="J56" s="910"/>
      <c r="K56" s="911"/>
      <c r="L56" s="903"/>
      <c r="M56" s="920"/>
      <c r="N56" s="905"/>
      <c r="O56" s="906"/>
      <c r="P56" s="914"/>
      <c r="Q56" s="636" t="s">
        <v>1484</v>
      </c>
      <c r="R56" s="643" t="s">
        <v>89</v>
      </c>
      <c r="S56" s="620" t="s">
        <v>167</v>
      </c>
      <c r="T56" s="643" t="s">
        <v>91</v>
      </c>
      <c r="U56" s="643" t="s">
        <v>208</v>
      </c>
      <c r="V56" s="679">
        <f>VLOOKUP(U56,'Datos Validacion'!$K$6:$L$8,2,0)</f>
        <v>0.1</v>
      </c>
      <c r="W56" s="620" t="s">
        <v>188</v>
      </c>
      <c r="X56" s="679">
        <f>VLOOKUP(W56,'Datos Validacion'!$M$6:$N$7,2,0)</f>
        <v>0.25</v>
      </c>
      <c r="Y56" s="643" t="s">
        <v>94</v>
      </c>
      <c r="Z56" s="625" t="s">
        <v>209</v>
      </c>
      <c r="AA56" s="643" t="s">
        <v>96</v>
      </c>
      <c r="AB56" s="620" t="s">
        <v>210</v>
      </c>
      <c r="AC56" s="681">
        <f t="shared" ref="AC56" si="36">+V56+X56</f>
        <v>0.35</v>
      </c>
      <c r="AD56" s="917"/>
      <c r="AE56" s="918"/>
      <c r="AF56" s="917"/>
      <c r="AG56" s="918"/>
      <c r="AH56" s="914"/>
      <c r="AI56" s="911"/>
      <c r="AJ56" s="684" t="s">
        <v>211</v>
      </c>
      <c r="AK56" s="638" t="s">
        <v>351</v>
      </c>
      <c r="AL56" s="685"/>
      <c r="AM56" s="692" t="s">
        <v>152</v>
      </c>
      <c r="AN56" s="691" t="str">
        <f t="shared" ref="AN56" si="37">AN20</f>
        <v>ANS Contrato GC363-2025</v>
      </c>
      <c r="AO56" s="629" t="s">
        <v>1314</v>
      </c>
    </row>
    <row r="57" spans="2:41" ht="93" customHeight="1">
      <c r="B57" s="914" t="s">
        <v>1329</v>
      </c>
      <c r="C57" s="914" t="s">
        <v>256</v>
      </c>
      <c r="D57" s="898" t="s">
        <v>1501</v>
      </c>
      <c r="E57" s="898" t="s">
        <v>1499</v>
      </c>
      <c r="F57" s="899" t="s">
        <v>79</v>
      </c>
      <c r="G57" s="908" t="s">
        <v>373</v>
      </c>
      <c r="H57" s="909" t="s">
        <v>374</v>
      </c>
      <c r="I57" s="899" t="s">
        <v>82</v>
      </c>
      <c r="J57" s="910" t="s">
        <v>362</v>
      </c>
      <c r="K57" s="911" t="s">
        <v>184</v>
      </c>
      <c r="L57" s="903">
        <f>VLOOKUP(K57,'Datos Validacion'!$C$6:$D$10,2,0)</f>
        <v>0.4</v>
      </c>
      <c r="M57" s="926" t="s">
        <v>263</v>
      </c>
      <c r="N57" s="905">
        <f>VLOOKUP(M57,'Datos Validacion'!$E$6:$F$15,2,0)</f>
        <v>0.6</v>
      </c>
      <c r="O57" s="906" t="s">
        <v>1491</v>
      </c>
      <c r="P57" s="914" t="s">
        <v>263</v>
      </c>
      <c r="Q57" s="633" t="s">
        <v>1480</v>
      </c>
      <c r="R57" s="643" t="s">
        <v>89</v>
      </c>
      <c r="S57" s="625" t="s">
        <v>266</v>
      </c>
      <c r="T57" s="643" t="s">
        <v>91</v>
      </c>
      <c r="U57" s="643" t="s">
        <v>92</v>
      </c>
      <c r="V57" s="679">
        <f>VLOOKUP(U57,'Datos Validacion'!$K$6:$L$8,2,0)</f>
        <v>0.25</v>
      </c>
      <c r="W57" s="620" t="s">
        <v>188</v>
      </c>
      <c r="X57" s="679">
        <f>VLOOKUP(W57,'Datos Validacion'!$M$6:$N$7,2,0)</f>
        <v>0.25</v>
      </c>
      <c r="Y57" s="643" t="s">
        <v>94</v>
      </c>
      <c r="Z57" s="625" t="s">
        <v>267</v>
      </c>
      <c r="AA57" s="643" t="s">
        <v>96</v>
      </c>
      <c r="AB57" s="620" t="s">
        <v>268</v>
      </c>
      <c r="AC57" s="681">
        <f>+V57+X57</f>
        <v>0.5</v>
      </c>
      <c r="AD57" s="917" t="str">
        <f t="shared" si="28"/>
        <v>MUY BAJA</v>
      </c>
      <c r="AE57" s="918">
        <f t="shared" si="29"/>
        <v>0.2</v>
      </c>
      <c r="AF57" s="917" t="str">
        <f t="shared" si="30"/>
        <v>MODERADO</v>
      </c>
      <c r="AG57" s="918">
        <f t="shared" si="31"/>
        <v>0.6</v>
      </c>
      <c r="AH57" s="914" t="s">
        <v>263</v>
      </c>
      <c r="AI57" s="911" t="s">
        <v>191</v>
      </c>
      <c r="AJ57" s="684" t="s">
        <v>375</v>
      </c>
      <c r="AK57" s="703" t="s">
        <v>376</v>
      </c>
      <c r="AL57" s="932"/>
      <c r="AM57" s="900" t="s">
        <v>152</v>
      </c>
      <c r="AN57" s="638" t="str">
        <f>AN31</f>
        <v>Los controles de acceso de usuarios a servicios de red cuentan don doble factor de autenticación para uso de almacenamiento institucionales, aplicaciones como Gestión Documental o Mintranet con acceso externo.</v>
      </c>
      <c r="AO57" s="937" t="s">
        <v>1340</v>
      </c>
    </row>
    <row r="58" spans="2:41" ht="93" customHeight="1">
      <c r="B58" s="914"/>
      <c r="C58" s="914"/>
      <c r="D58" s="898"/>
      <c r="E58" s="898"/>
      <c r="F58" s="899"/>
      <c r="G58" s="908"/>
      <c r="H58" s="909"/>
      <c r="I58" s="899"/>
      <c r="J58" s="910"/>
      <c r="K58" s="911"/>
      <c r="L58" s="903"/>
      <c r="M58" s="926"/>
      <c r="N58" s="905"/>
      <c r="O58" s="906"/>
      <c r="P58" s="914"/>
      <c r="Q58" s="633" t="s">
        <v>1484</v>
      </c>
      <c r="R58" s="643" t="s">
        <v>89</v>
      </c>
      <c r="S58" s="620" t="s">
        <v>167</v>
      </c>
      <c r="T58" s="643" t="s">
        <v>91</v>
      </c>
      <c r="U58" s="643" t="s">
        <v>92</v>
      </c>
      <c r="V58" s="679">
        <f>VLOOKUP(U58,'Datos Validacion'!$K$6:$L$8,2,0)</f>
        <v>0.25</v>
      </c>
      <c r="W58" s="620" t="s">
        <v>188</v>
      </c>
      <c r="X58" s="679">
        <f>VLOOKUP(W58,'Datos Validacion'!$M$6:$N$7,2,0)</f>
        <v>0.25</v>
      </c>
      <c r="Y58" s="643" t="s">
        <v>94</v>
      </c>
      <c r="Z58" s="625" t="s">
        <v>209</v>
      </c>
      <c r="AA58" s="643" t="s">
        <v>96</v>
      </c>
      <c r="AB58" s="620" t="s">
        <v>210</v>
      </c>
      <c r="AC58" s="681">
        <f t="shared" ref="AC58:AC61" si="38">+V58+X58</f>
        <v>0.5</v>
      </c>
      <c r="AD58" s="917"/>
      <c r="AE58" s="918"/>
      <c r="AF58" s="917"/>
      <c r="AG58" s="918"/>
      <c r="AH58" s="914"/>
      <c r="AI58" s="911"/>
      <c r="AJ58" s="684" t="s">
        <v>211</v>
      </c>
      <c r="AK58" s="703" t="s">
        <v>378</v>
      </c>
      <c r="AL58" s="932"/>
      <c r="AM58" s="900"/>
      <c r="AN58" s="638" t="s">
        <v>1436</v>
      </c>
      <c r="AO58" s="937"/>
    </row>
    <row r="59" spans="2:41" ht="67.5" customHeight="1">
      <c r="B59" s="911" t="s">
        <v>1330</v>
      </c>
      <c r="C59" s="914" t="s">
        <v>382</v>
      </c>
      <c r="D59" s="898" t="s">
        <v>354</v>
      </c>
      <c r="E59" s="898" t="s">
        <v>386</v>
      </c>
      <c r="F59" s="899" t="s">
        <v>239</v>
      </c>
      <c r="G59" s="908" t="s">
        <v>387</v>
      </c>
      <c r="H59" s="909" t="s">
        <v>388</v>
      </c>
      <c r="I59" s="899" t="s">
        <v>82</v>
      </c>
      <c r="J59" s="910" t="s">
        <v>136</v>
      </c>
      <c r="K59" s="911" t="s">
        <v>389</v>
      </c>
      <c r="L59" s="903">
        <f>VLOOKUP(K59,'Datos Validacion'!$C$6:$D$10,2,0)</f>
        <v>0.2</v>
      </c>
      <c r="M59" s="920" t="s">
        <v>163</v>
      </c>
      <c r="N59" s="905">
        <f>VLOOKUP(M59,'Datos Validacion'!$E$6:$F$15,2,0)</f>
        <v>0.8</v>
      </c>
      <c r="O59" s="906" t="s">
        <v>1492</v>
      </c>
      <c r="P59" s="914" t="s">
        <v>165</v>
      </c>
      <c r="Q59" s="637" t="s">
        <v>1481</v>
      </c>
      <c r="R59" s="697" t="s">
        <v>89</v>
      </c>
      <c r="S59" s="627" t="s">
        <v>391</v>
      </c>
      <c r="T59" s="698" t="s">
        <v>91</v>
      </c>
      <c r="U59" s="698" t="s">
        <v>92</v>
      </c>
      <c r="V59" s="699">
        <f>VLOOKUP(U59,'Datos Validacion'!$K$6:$L$8,2,0)</f>
        <v>0.25</v>
      </c>
      <c r="W59" s="700" t="s">
        <v>93</v>
      </c>
      <c r="X59" s="699">
        <f>VLOOKUP(W59,'Datos Validacion'!$M$6:$N$7,2,0)</f>
        <v>0.15</v>
      </c>
      <c r="Y59" s="698" t="s">
        <v>94</v>
      </c>
      <c r="Z59" s="627" t="s">
        <v>274</v>
      </c>
      <c r="AA59" s="698" t="s">
        <v>96</v>
      </c>
      <c r="AB59" s="700" t="s">
        <v>392</v>
      </c>
      <c r="AC59" s="701">
        <f t="shared" si="38"/>
        <v>0.4</v>
      </c>
      <c r="AD59" s="917" t="str">
        <f>IF(AE59&lt;=20%,"MUY BAJA",IF(AE59&lt;=40%,"BAJA",IF(AE59&lt;=60%,"MEDIA",IF(AE59&lt;=80%,"ALTA","MUY ALTA"))))</f>
        <v>MUY BAJA</v>
      </c>
      <c r="AE59" s="918">
        <f>IF(OR(U59="prevenir",U59="detectar"),(L59-(L59*AC59)), L59)</f>
        <v>0.12</v>
      </c>
      <c r="AF59" s="917" t="str">
        <f>IF(AG59&lt;=20%,"LEVE",IF(AG59&lt;=40%,"MENOR",IF(AG59&lt;=60%,"MODERADO",IF(AG59&lt;=80%,"MAYOR","CATASTROFICO"))))</f>
        <v>MAYOR</v>
      </c>
      <c r="AG59" s="918">
        <f>IF(U59="corregir",(N59-(N59*AC59)), N59)</f>
        <v>0.8</v>
      </c>
      <c r="AH59" s="914" t="s">
        <v>165</v>
      </c>
      <c r="AI59" s="911" t="s">
        <v>191</v>
      </c>
      <c r="AJ59" s="684" t="s">
        <v>99</v>
      </c>
      <c r="AK59" s="638" t="s">
        <v>393</v>
      </c>
      <c r="AL59" s="628"/>
      <c r="AM59" s="927" t="s">
        <v>152</v>
      </c>
      <c r="AN59" s="691" t="str">
        <f t="shared" ref="AN59:AN60" si="39">AN19</f>
        <v>Cumplida para la vigencia 2023</v>
      </c>
      <c r="AO59" s="900" t="s">
        <v>1314</v>
      </c>
    </row>
    <row r="60" spans="2:41" ht="67.5" customHeight="1">
      <c r="B60" s="911"/>
      <c r="C60" s="914"/>
      <c r="D60" s="898"/>
      <c r="E60" s="898"/>
      <c r="F60" s="899"/>
      <c r="G60" s="908"/>
      <c r="H60" s="909"/>
      <c r="I60" s="899"/>
      <c r="J60" s="910"/>
      <c r="K60" s="911"/>
      <c r="L60" s="903"/>
      <c r="M60" s="920"/>
      <c r="N60" s="905"/>
      <c r="O60" s="906"/>
      <c r="P60" s="914"/>
      <c r="Q60" s="633" t="s">
        <v>1483</v>
      </c>
      <c r="R60" s="643" t="s">
        <v>89</v>
      </c>
      <c r="S60" s="625" t="s">
        <v>289</v>
      </c>
      <c r="T60" s="643" t="s">
        <v>91</v>
      </c>
      <c r="U60" s="643" t="s">
        <v>92</v>
      </c>
      <c r="V60" s="679">
        <f>VLOOKUP(U60,'Datos Validacion'!$K$6:$L$8,2,0)</f>
        <v>0.25</v>
      </c>
      <c r="W60" s="620" t="s">
        <v>188</v>
      </c>
      <c r="X60" s="679">
        <f>VLOOKUP(W60,'Datos Validacion'!$M$6:$N$7,2,0)</f>
        <v>0.25</v>
      </c>
      <c r="Y60" s="643" t="s">
        <v>94</v>
      </c>
      <c r="Z60" s="625" t="s">
        <v>327</v>
      </c>
      <c r="AA60" s="643" t="s">
        <v>96</v>
      </c>
      <c r="AB60" s="620" t="s">
        <v>290</v>
      </c>
      <c r="AC60" s="701">
        <f>+V60+X60</f>
        <v>0.5</v>
      </c>
      <c r="AD60" s="917"/>
      <c r="AE60" s="918"/>
      <c r="AF60" s="917"/>
      <c r="AG60" s="918"/>
      <c r="AH60" s="914"/>
      <c r="AI60" s="911"/>
      <c r="AJ60" s="684" t="s">
        <v>394</v>
      </c>
      <c r="AK60" s="638" t="s">
        <v>395</v>
      </c>
      <c r="AL60" s="685"/>
      <c r="AM60" s="927"/>
      <c r="AN60" s="691" t="str">
        <f t="shared" si="39"/>
        <v>ANS Contrato GC363-2025</v>
      </c>
      <c r="AO60" s="900"/>
    </row>
    <row r="61" spans="2:41" ht="67.5" customHeight="1">
      <c r="B61" s="911"/>
      <c r="C61" s="914"/>
      <c r="D61" s="898"/>
      <c r="E61" s="898"/>
      <c r="F61" s="899"/>
      <c r="G61" s="908"/>
      <c r="H61" s="909"/>
      <c r="I61" s="899"/>
      <c r="J61" s="910"/>
      <c r="K61" s="911"/>
      <c r="L61" s="903"/>
      <c r="M61" s="920"/>
      <c r="N61" s="905"/>
      <c r="O61" s="906"/>
      <c r="P61" s="914"/>
      <c r="Q61" s="633" t="s">
        <v>1484</v>
      </c>
      <c r="R61" s="643" t="s">
        <v>89</v>
      </c>
      <c r="S61" s="620" t="s">
        <v>167</v>
      </c>
      <c r="T61" s="643" t="s">
        <v>91</v>
      </c>
      <c r="U61" s="643" t="s">
        <v>92</v>
      </c>
      <c r="V61" s="679">
        <f>VLOOKUP(U61,'Datos Validacion'!$K$6:$L$8,2,0)</f>
        <v>0.25</v>
      </c>
      <c r="W61" s="620" t="s">
        <v>188</v>
      </c>
      <c r="X61" s="679">
        <f>VLOOKUP(W61,'Datos Validacion'!$M$6:$N$7,2,0)</f>
        <v>0.25</v>
      </c>
      <c r="Y61" s="643" t="s">
        <v>94</v>
      </c>
      <c r="Z61" s="625" t="s">
        <v>209</v>
      </c>
      <c r="AA61" s="643" t="s">
        <v>96</v>
      </c>
      <c r="AB61" s="620" t="s">
        <v>210</v>
      </c>
      <c r="AC61" s="701">
        <f t="shared" si="38"/>
        <v>0.5</v>
      </c>
      <c r="AD61" s="917"/>
      <c r="AE61" s="918"/>
      <c r="AF61" s="917"/>
      <c r="AG61" s="918"/>
      <c r="AH61" s="914"/>
      <c r="AI61" s="911"/>
      <c r="AJ61" s="684" t="s">
        <v>211</v>
      </c>
      <c r="AK61" s="638" t="s">
        <v>396</v>
      </c>
      <c r="AL61" s="685"/>
      <c r="AM61" s="927"/>
      <c r="AN61" s="691" t="str">
        <f t="shared" ref="AN61" si="40">AN20</f>
        <v>ANS Contrato GC363-2025</v>
      </c>
      <c r="AO61" s="900"/>
    </row>
    <row r="62" spans="2:41" ht="70.5" customHeight="1">
      <c r="B62" s="911" t="s">
        <v>1331</v>
      </c>
      <c r="C62" s="914" t="s">
        <v>382</v>
      </c>
      <c r="D62" s="898" t="s">
        <v>402</v>
      </c>
      <c r="E62" s="898" t="s">
        <v>402</v>
      </c>
      <c r="F62" s="899" t="s">
        <v>79</v>
      </c>
      <c r="G62" s="908" t="s">
        <v>403</v>
      </c>
      <c r="H62" s="909" t="s">
        <v>323</v>
      </c>
      <c r="I62" s="899" t="s">
        <v>82</v>
      </c>
      <c r="J62" s="910" t="s">
        <v>347</v>
      </c>
      <c r="K62" s="911" t="s">
        <v>184</v>
      </c>
      <c r="L62" s="903">
        <f>VLOOKUP(K62,'Datos Validacion'!$C$6:$D$10,2,0)</f>
        <v>0.4</v>
      </c>
      <c r="M62" s="920" t="s">
        <v>263</v>
      </c>
      <c r="N62" s="905">
        <f>VLOOKUP(M62,'Datos Validacion'!$E$6:$F$15,2,0)</f>
        <v>0.6</v>
      </c>
      <c r="O62" s="921" t="s">
        <v>404</v>
      </c>
      <c r="P62" s="914" t="s">
        <v>263</v>
      </c>
      <c r="Q62" s="908" t="s">
        <v>1490</v>
      </c>
      <c r="R62" s="643" t="s">
        <v>89</v>
      </c>
      <c r="S62" s="625" t="s">
        <v>266</v>
      </c>
      <c r="T62" s="643" t="s">
        <v>91</v>
      </c>
      <c r="U62" s="643" t="s">
        <v>92</v>
      </c>
      <c r="V62" s="679">
        <f>VLOOKUP(U62,'Datos Validacion'!$K$6:$L$8,2,0)</f>
        <v>0.25</v>
      </c>
      <c r="W62" s="620" t="s">
        <v>188</v>
      </c>
      <c r="X62" s="679">
        <f>VLOOKUP(W62,'Datos Validacion'!$M$6:$N$7,2,0)</f>
        <v>0.25</v>
      </c>
      <c r="Y62" s="643" t="s">
        <v>94</v>
      </c>
      <c r="Z62" s="625" t="s">
        <v>267</v>
      </c>
      <c r="AA62" s="643" t="s">
        <v>96</v>
      </c>
      <c r="AB62" s="620" t="s">
        <v>405</v>
      </c>
      <c r="AC62" s="681">
        <f>+V62+X62</f>
        <v>0.5</v>
      </c>
      <c r="AD62" s="917" t="str">
        <f>IF(AE62&lt;=20%,"MUY BAJA",IF(AE62&lt;=40%,"BAJA",IF(AE62&lt;=60%,"MEDIA",IF(AE62&lt;=80%,"ALTA","MUY ALTA"))))</f>
        <v>MUY BAJA</v>
      </c>
      <c r="AE62" s="918">
        <f>IF(OR(U62="prevenir",U62="detectar"),(L62-(L62*AC62)), L62)</f>
        <v>0.2</v>
      </c>
      <c r="AF62" s="917" t="str">
        <f>IF(AG62&lt;=20%,"LEVE",IF(AG62&lt;=40%,"MENOR",IF(AG62&lt;=60%,"MODERADO",IF(AG62&lt;=80%,"MAYOR","CATASTROFICO"))))</f>
        <v>MODERADO</v>
      </c>
      <c r="AG62" s="918">
        <f>IF(U62="corregir",(N62-(N62*AC62)), N62)</f>
        <v>0.6</v>
      </c>
      <c r="AH62" s="914" t="s">
        <v>263</v>
      </c>
      <c r="AI62" s="911" t="s">
        <v>191</v>
      </c>
      <c r="AJ62" s="684" t="s">
        <v>99</v>
      </c>
      <c r="AK62" s="924" t="s">
        <v>350</v>
      </c>
      <c r="AL62" s="928"/>
      <c r="AM62" s="927" t="str">
        <f t="shared" ref="AM62:AO62" si="41">AM31</f>
        <v>X</v>
      </c>
      <c r="AN62" s="882" t="str">
        <f t="shared" si="41"/>
        <v>Los controles de acceso de usuarios a servicios de red cuentan don doble factor de autenticación para uso de almacenamiento institucionales, aplicaciones como Gestión Documental o Mintranet con acceso externo.</v>
      </c>
      <c r="AO62" s="934" t="str">
        <f t="shared" si="41"/>
        <v xml:space="preserve">En Ejecución </v>
      </c>
    </row>
    <row r="63" spans="2:41" ht="70.5" customHeight="1">
      <c r="B63" s="911"/>
      <c r="C63" s="914"/>
      <c r="D63" s="898"/>
      <c r="E63" s="898"/>
      <c r="F63" s="899"/>
      <c r="G63" s="908"/>
      <c r="H63" s="909"/>
      <c r="I63" s="899"/>
      <c r="J63" s="910"/>
      <c r="K63" s="911"/>
      <c r="L63" s="903"/>
      <c r="M63" s="920"/>
      <c r="N63" s="905"/>
      <c r="O63" s="921"/>
      <c r="P63" s="914"/>
      <c r="Q63" s="908"/>
      <c r="R63" s="643" t="s">
        <v>89</v>
      </c>
      <c r="S63" s="625" t="s">
        <v>266</v>
      </c>
      <c r="T63" s="643" t="s">
        <v>91</v>
      </c>
      <c r="U63" s="643" t="s">
        <v>92</v>
      </c>
      <c r="V63" s="679">
        <f>VLOOKUP(U63,'Datos Validacion'!$K$6:$L$8,2,0)</f>
        <v>0.25</v>
      </c>
      <c r="W63" s="620" t="s">
        <v>188</v>
      </c>
      <c r="X63" s="679">
        <f>VLOOKUP(W63,'Datos Validacion'!$M$6:$N$7,2,0)</f>
        <v>0.25</v>
      </c>
      <c r="Y63" s="643" t="s">
        <v>94</v>
      </c>
      <c r="Z63" s="625" t="s">
        <v>286</v>
      </c>
      <c r="AA63" s="643" t="s">
        <v>96</v>
      </c>
      <c r="AB63" s="620" t="s">
        <v>405</v>
      </c>
      <c r="AC63" s="681">
        <f t="shared" ref="AC63:AC74" si="42">+V63+X63</f>
        <v>0.5</v>
      </c>
      <c r="AD63" s="917"/>
      <c r="AE63" s="918"/>
      <c r="AF63" s="917"/>
      <c r="AG63" s="918"/>
      <c r="AH63" s="914"/>
      <c r="AI63" s="911"/>
      <c r="AJ63" s="684" t="s">
        <v>287</v>
      </c>
      <c r="AK63" s="924"/>
      <c r="AL63" s="928"/>
      <c r="AM63" s="927"/>
      <c r="AN63" s="883"/>
      <c r="AO63" s="934"/>
    </row>
    <row r="64" spans="2:41" ht="68.25" customHeight="1">
      <c r="B64" s="911"/>
      <c r="C64" s="914"/>
      <c r="D64" s="898"/>
      <c r="E64" s="898"/>
      <c r="F64" s="899"/>
      <c r="G64" s="908"/>
      <c r="H64" s="909"/>
      <c r="I64" s="899"/>
      <c r="J64" s="910"/>
      <c r="K64" s="911"/>
      <c r="L64" s="903"/>
      <c r="M64" s="920"/>
      <c r="N64" s="905"/>
      <c r="O64" s="921"/>
      <c r="P64" s="914"/>
      <c r="Q64" s="638" t="s">
        <v>1475</v>
      </c>
      <c r="R64" s="643" t="s">
        <v>89</v>
      </c>
      <c r="S64" s="620" t="s">
        <v>215</v>
      </c>
      <c r="T64" s="643" t="s">
        <v>91</v>
      </c>
      <c r="U64" s="643" t="s">
        <v>92</v>
      </c>
      <c r="V64" s="679">
        <f>VLOOKUP(U64,'Datos Validacion'!$K$6:$L$8,2,0)</f>
        <v>0.25</v>
      </c>
      <c r="W64" s="620" t="s">
        <v>188</v>
      </c>
      <c r="X64" s="679">
        <f>VLOOKUP(W64,'Datos Validacion'!$M$6:$N$7,2,0)</f>
        <v>0.25</v>
      </c>
      <c r="Y64" s="643" t="s">
        <v>94</v>
      </c>
      <c r="Z64" s="625" t="s">
        <v>216</v>
      </c>
      <c r="AA64" s="643" t="s">
        <v>96</v>
      </c>
      <c r="AB64" s="620" t="s">
        <v>406</v>
      </c>
      <c r="AC64" s="681">
        <f t="shared" si="42"/>
        <v>0.5</v>
      </c>
      <c r="AD64" s="917"/>
      <c r="AE64" s="918"/>
      <c r="AF64" s="917"/>
      <c r="AG64" s="918"/>
      <c r="AH64" s="914"/>
      <c r="AI64" s="911"/>
      <c r="AJ64" s="684" t="s">
        <v>192</v>
      </c>
      <c r="AK64" s="689" t="s">
        <v>407</v>
      </c>
      <c r="AL64" s="928"/>
      <c r="AM64" s="927" t="str">
        <f t="shared" ref="AM64:AO64" si="43">AM18</f>
        <v>X</v>
      </c>
      <c r="AN64" s="691" t="str">
        <f t="shared" si="43"/>
        <v>Revisión periódica de accesos a los servicios de aplicativos Web institucionales.</v>
      </c>
      <c r="AO64" s="900" t="str">
        <f t="shared" si="43"/>
        <v>Cumplida</v>
      </c>
    </row>
    <row r="65" spans="2:41" ht="68.25" customHeight="1">
      <c r="B65" s="911"/>
      <c r="C65" s="914"/>
      <c r="D65" s="898"/>
      <c r="E65" s="898"/>
      <c r="F65" s="899"/>
      <c r="G65" s="908"/>
      <c r="H65" s="909"/>
      <c r="I65" s="899"/>
      <c r="J65" s="910"/>
      <c r="K65" s="911"/>
      <c r="L65" s="903"/>
      <c r="M65" s="920"/>
      <c r="N65" s="905"/>
      <c r="O65" s="921"/>
      <c r="P65" s="914"/>
      <c r="Q65" s="638" t="s">
        <v>1469</v>
      </c>
      <c r="R65" s="643" t="s">
        <v>89</v>
      </c>
      <c r="S65" s="625" t="s">
        <v>187</v>
      </c>
      <c r="T65" s="643" t="s">
        <v>91</v>
      </c>
      <c r="U65" s="643" t="s">
        <v>92</v>
      </c>
      <c r="V65" s="679">
        <f>VLOOKUP(U65,'Datos Validacion'!$K$6:$L$8,2,0)</f>
        <v>0.25</v>
      </c>
      <c r="W65" s="620" t="s">
        <v>188</v>
      </c>
      <c r="X65" s="679">
        <f>VLOOKUP(W65,'Datos Validacion'!$M$6:$N$7,2,0)</f>
        <v>0.25</v>
      </c>
      <c r="Y65" s="643" t="s">
        <v>94</v>
      </c>
      <c r="Z65" s="625" t="s">
        <v>327</v>
      </c>
      <c r="AA65" s="643" t="s">
        <v>96</v>
      </c>
      <c r="AB65" s="620" t="s">
        <v>190</v>
      </c>
      <c r="AC65" s="681">
        <f t="shared" si="42"/>
        <v>0.5</v>
      </c>
      <c r="AD65" s="917"/>
      <c r="AE65" s="918"/>
      <c r="AF65" s="917"/>
      <c r="AG65" s="918"/>
      <c r="AH65" s="914"/>
      <c r="AI65" s="911"/>
      <c r="AJ65" s="684" t="s">
        <v>328</v>
      </c>
      <c r="AK65" s="689" t="s">
        <v>408</v>
      </c>
      <c r="AL65" s="928"/>
      <c r="AM65" s="927"/>
      <c r="AN65" s="638" t="s">
        <v>1422</v>
      </c>
      <c r="AO65" s="900" t="s">
        <v>1314</v>
      </c>
    </row>
    <row r="66" spans="2:41" ht="68.25" customHeight="1">
      <c r="B66" s="911"/>
      <c r="C66" s="914"/>
      <c r="D66" s="898"/>
      <c r="E66" s="898"/>
      <c r="F66" s="899"/>
      <c r="G66" s="908"/>
      <c r="H66" s="909"/>
      <c r="I66" s="899"/>
      <c r="J66" s="910"/>
      <c r="K66" s="911"/>
      <c r="L66" s="903"/>
      <c r="M66" s="920"/>
      <c r="N66" s="905"/>
      <c r="O66" s="921"/>
      <c r="P66" s="914"/>
      <c r="Q66" s="638" t="s">
        <v>1471</v>
      </c>
      <c r="R66" s="643" t="s">
        <v>89</v>
      </c>
      <c r="S66" s="620" t="s">
        <v>167</v>
      </c>
      <c r="T66" s="643" t="s">
        <v>91</v>
      </c>
      <c r="U66" s="643" t="s">
        <v>208</v>
      </c>
      <c r="V66" s="679">
        <f>VLOOKUP(U66,'Datos Validacion'!$K$6:$L$8,2,0)</f>
        <v>0.1</v>
      </c>
      <c r="W66" s="620" t="s">
        <v>188</v>
      </c>
      <c r="X66" s="679">
        <f>VLOOKUP(W66,'Datos Validacion'!$M$6:$N$7,2,0)</f>
        <v>0.25</v>
      </c>
      <c r="Y66" s="643" t="s">
        <v>94</v>
      </c>
      <c r="Z66" s="625" t="s">
        <v>209</v>
      </c>
      <c r="AA66" s="643" t="s">
        <v>96</v>
      </c>
      <c r="AB66" s="620" t="s">
        <v>210</v>
      </c>
      <c r="AC66" s="681">
        <f t="shared" si="42"/>
        <v>0.35</v>
      </c>
      <c r="AD66" s="917"/>
      <c r="AE66" s="918"/>
      <c r="AF66" s="917"/>
      <c r="AG66" s="918"/>
      <c r="AH66" s="914"/>
      <c r="AI66" s="911"/>
      <c r="AJ66" s="684" t="s">
        <v>211</v>
      </c>
      <c r="AK66" s="638" t="s">
        <v>351</v>
      </c>
      <c r="AL66" s="928"/>
      <c r="AM66" s="927"/>
      <c r="AN66" s="691" t="str">
        <f t="shared" ref="AN66:AO66" si="44">AN20</f>
        <v>ANS Contrato GC363-2025</v>
      </c>
      <c r="AO66" s="900">
        <f t="shared" si="44"/>
        <v>0</v>
      </c>
    </row>
    <row r="67" spans="2:41" ht="58.5" customHeight="1">
      <c r="B67" s="914" t="s">
        <v>1332</v>
      </c>
      <c r="C67" s="914" t="s">
        <v>382</v>
      </c>
      <c r="D67" s="898" t="s">
        <v>402</v>
      </c>
      <c r="E67" s="898" t="s">
        <v>402</v>
      </c>
      <c r="F67" s="899" t="s">
        <v>79</v>
      </c>
      <c r="G67" s="908" t="s">
        <v>416</v>
      </c>
      <c r="H67" s="909" t="s">
        <v>417</v>
      </c>
      <c r="I67" s="899" t="s">
        <v>82</v>
      </c>
      <c r="J67" s="910" t="s">
        <v>362</v>
      </c>
      <c r="K67" s="911" t="s">
        <v>389</v>
      </c>
      <c r="L67" s="903">
        <f>VLOOKUP(K67,'Datos Validacion'!$C$6:$D$10,2,0)</f>
        <v>0.2</v>
      </c>
      <c r="M67" s="920" t="s">
        <v>263</v>
      </c>
      <c r="N67" s="930">
        <f>VLOOKUP(M67,'Datos Validacion'!$E$6:$F$15,2,0)</f>
        <v>0.6</v>
      </c>
      <c r="O67" s="906" t="s">
        <v>1493</v>
      </c>
      <c r="P67" s="914" t="s">
        <v>263</v>
      </c>
      <c r="Q67" s="633" t="s">
        <v>1469</v>
      </c>
      <c r="R67" s="643" t="s">
        <v>89</v>
      </c>
      <c r="S67" s="625" t="s">
        <v>187</v>
      </c>
      <c r="T67" s="643" t="s">
        <v>91</v>
      </c>
      <c r="U67" s="643" t="s">
        <v>92</v>
      </c>
      <c r="V67" s="679">
        <f>VLOOKUP(U67,'Datos Validacion'!$K$6:$L$8,2,0)</f>
        <v>0.25</v>
      </c>
      <c r="W67" s="620" t="s">
        <v>188</v>
      </c>
      <c r="X67" s="679">
        <f>VLOOKUP(W67,'Datos Validacion'!$M$6:$N$7,2,0)</f>
        <v>0.25</v>
      </c>
      <c r="Y67" s="643" t="s">
        <v>94</v>
      </c>
      <c r="Z67" s="625" t="s">
        <v>327</v>
      </c>
      <c r="AA67" s="643" t="s">
        <v>96</v>
      </c>
      <c r="AB67" s="620" t="s">
        <v>190</v>
      </c>
      <c r="AC67" s="681">
        <f t="shared" si="42"/>
        <v>0.5</v>
      </c>
      <c r="AD67" s="917" t="str">
        <f t="shared" ref="AD67" si="45">IF(AE67&lt;=20%,"MUY BAJA",IF(AE67&lt;=40%,"BAJA",IF(AE67&lt;=60%,"MEDIA",IF(AE67&lt;=80%,"ALTA","MUY ALTA"))))</f>
        <v>MUY BAJA</v>
      </c>
      <c r="AE67" s="918">
        <f t="shared" ref="AE67" si="46">IF(OR(U67="prevenir",U67="detectar"),(L67-(L67*AC67)), L67)</f>
        <v>0.1</v>
      </c>
      <c r="AF67" s="917" t="str">
        <f t="shared" ref="AF67" si="47">IF(AG67&lt;=20%,"LEVE",IF(AG67&lt;=40%,"MENOR",IF(AG67&lt;=60%,"MODERADO",IF(AG67&lt;=80%,"MAYOR","CATASTROFICO"))))</f>
        <v>MODERADO</v>
      </c>
      <c r="AG67" s="683">
        <f t="shared" ref="AG67:AG73" si="48">IF(U67="corregir",(N67-(N67*AC67)), N67)</f>
        <v>0.6</v>
      </c>
      <c r="AH67" s="914" t="s">
        <v>263</v>
      </c>
      <c r="AI67" s="911" t="s">
        <v>191</v>
      </c>
      <c r="AJ67" s="684" t="s">
        <v>419</v>
      </c>
      <c r="AK67" s="689" t="s">
        <v>420</v>
      </c>
      <c r="AL67" s="932"/>
      <c r="AM67" s="900" t="s">
        <v>152</v>
      </c>
      <c r="AN67" s="638" t="s">
        <v>1423</v>
      </c>
      <c r="AO67" s="900" t="s">
        <v>1314</v>
      </c>
    </row>
    <row r="68" spans="2:41" ht="67.5" customHeight="1">
      <c r="B68" s="914"/>
      <c r="C68" s="914"/>
      <c r="D68" s="898"/>
      <c r="E68" s="898"/>
      <c r="F68" s="899"/>
      <c r="G68" s="908"/>
      <c r="H68" s="909"/>
      <c r="I68" s="899"/>
      <c r="J68" s="910"/>
      <c r="K68" s="911"/>
      <c r="L68" s="903"/>
      <c r="M68" s="920"/>
      <c r="N68" s="930"/>
      <c r="O68" s="906"/>
      <c r="P68" s="914"/>
      <c r="Q68" s="637" t="s">
        <v>1481</v>
      </c>
      <c r="R68" s="697" t="s">
        <v>89</v>
      </c>
      <c r="S68" s="627" t="s">
        <v>391</v>
      </c>
      <c r="T68" s="698" t="s">
        <v>91</v>
      </c>
      <c r="U68" s="698" t="s">
        <v>92</v>
      </c>
      <c r="V68" s="699">
        <f>VLOOKUP(U68,'Datos Validacion'!$K$6:$L$8,2,0)</f>
        <v>0.25</v>
      </c>
      <c r="W68" s="700" t="s">
        <v>93</v>
      </c>
      <c r="X68" s="699">
        <f>VLOOKUP(W68,'Datos Validacion'!$M$6:$N$7,2,0)</f>
        <v>0.15</v>
      </c>
      <c r="Y68" s="698" t="s">
        <v>94</v>
      </c>
      <c r="Z68" s="627" t="s">
        <v>274</v>
      </c>
      <c r="AA68" s="698" t="s">
        <v>96</v>
      </c>
      <c r="AB68" s="700" t="s">
        <v>424</v>
      </c>
      <c r="AC68" s="701">
        <f t="shared" si="42"/>
        <v>0.4</v>
      </c>
      <c r="AD68" s="917"/>
      <c r="AE68" s="918"/>
      <c r="AF68" s="917"/>
      <c r="AG68" s="683">
        <f>IF(U68="corregir",(N68-(N68*AC68)), N68)</f>
        <v>0</v>
      </c>
      <c r="AH68" s="914"/>
      <c r="AI68" s="911"/>
      <c r="AJ68" s="684" t="s">
        <v>99</v>
      </c>
      <c r="AK68" s="638" t="s">
        <v>425</v>
      </c>
      <c r="AL68" s="932"/>
      <c r="AM68" s="900"/>
      <c r="AN68" s="638" t="str">
        <f t="shared" ref="AN68" si="49">AN15</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AO68" s="900"/>
    </row>
    <row r="69" spans="2:41" ht="67.5" customHeight="1">
      <c r="B69" s="914"/>
      <c r="C69" s="914"/>
      <c r="D69" s="898"/>
      <c r="E69" s="898"/>
      <c r="F69" s="899"/>
      <c r="G69" s="908"/>
      <c r="H69" s="909"/>
      <c r="I69" s="899"/>
      <c r="J69" s="910"/>
      <c r="K69" s="911"/>
      <c r="L69" s="903"/>
      <c r="M69" s="920"/>
      <c r="N69" s="930"/>
      <c r="O69" s="906"/>
      <c r="P69" s="914"/>
      <c r="Q69" s="633" t="s">
        <v>1484</v>
      </c>
      <c r="R69" s="643" t="s">
        <v>89</v>
      </c>
      <c r="S69" s="620" t="s">
        <v>167</v>
      </c>
      <c r="T69" s="643" t="s">
        <v>91</v>
      </c>
      <c r="U69" s="643" t="s">
        <v>208</v>
      </c>
      <c r="V69" s="679">
        <f>VLOOKUP(U69,'Datos Validacion'!$K$6:$L$8,2,0)</f>
        <v>0.1</v>
      </c>
      <c r="W69" s="620" t="s">
        <v>188</v>
      </c>
      <c r="X69" s="679">
        <f>VLOOKUP(W69,'Datos Validacion'!$M$6:$N$7,2,0)</f>
        <v>0.25</v>
      </c>
      <c r="Y69" s="643" t="s">
        <v>94</v>
      </c>
      <c r="Z69" s="625" t="s">
        <v>209</v>
      </c>
      <c r="AA69" s="643" t="s">
        <v>96</v>
      </c>
      <c r="AB69" s="620" t="s">
        <v>210</v>
      </c>
      <c r="AC69" s="681">
        <f t="shared" si="42"/>
        <v>0.35</v>
      </c>
      <c r="AD69" s="917"/>
      <c r="AE69" s="918"/>
      <c r="AF69" s="917"/>
      <c r="AG69" s="683">
        <f t="shared" si="48"/>
        <v>0</v>
      </c>
      <c r="AH69" s="914"/>
      <c r="AI69" s="911"/>
      <c r="AJ69" s="684" t="s">
        <v>211</v>
      </c>
      <c r="AK69" s="638" t="s">
        <v>426</v>
      </c>
      <c r="AL69" s="932"/>
      <c r="AM69" s="900"/>
      <c r="AN69" s="691" t="str">
        <f t="shared" ref="AN69" si="50">AN20</f>
        <v>ANS Contrato GC363-2025</v>
      </c>
      <c r="AO69" s="900"/>
    </row>
    <row r="70" spans="2:41" ht="67.5" customHeight="1">
      <c r="B70" s="914"/>
      <c r="C70" s="914"/>
      <c r="D70" s="898"/>
      <c r="E70" s="898"/>
      <c r="F70" s="899"/>
      <c r="G70" s="908"/>
      <c r="H70" s="909"/>
      <c r="I70" s="899"/>
      <c r="J70" s="910"/>
      <c r="K70" s="911"/>
      <c r="L70" s="903"/>
      <c r="M70" s="920"/>
      <c r="N70" s="930"/>
      <c r="O70" s="906"/>
      <c r="P70" s="914"/>
      <c r="Q70" s="633" t="s">
        <v>1476</v>
      </c>
      <c r="R70" s="643" t="s">
        <v>89</v>
      </c>
      <c r="S70" s="620" t="s">
        <v>219</v>
      </c>
      <c r="T70" s="643" t="s">
        <v>91</v>
      </c>
      <c r="U70" s="643" t="s">
        <v>208</v>
      </c>
      <c r="V70" s="679">
        <f>VLOOKUP(U70,'Datos Validacion'!$K$6:$L$8,2,0)</f>
        <v>0.1</v>
      </c>
      <c r="W70" s="620" t="s">
        <v>188</v>
      </c>
      <c r="X70" s="679">
        <f>VLOOKUP(W70,'Datos Validacion'!$M$6:$N$7,2,0)</f>
        <v>0.25</v>
      </c>
      <c r="Y70" s="643" t="s">
        <v>94</v>
      </c>
      <c r="Z70" s="625" t="s">
        <v>220</v>
      </c>
      <c r="AA70" s="643" t="s">
        <v>96</v>
      </c>
      <c r="AB70" s="620" t="s">
        <v>221</v>
      </c>
      <c r="AC70" s="681">
        <f t="shared" si="42"/>
        <v>0.35</v>
      </c>
      <c r="AD70" s="917"/>
      <c r="AE70" s="918"/>
      <c r="AF70" s="917"/>
      <c r="AG70" s="683">
        <f t="shared" si="48"/>
        <v>0</v>
      </c>
      <c r="AH70" s="914"/>
      <c r="AI70" s="911"/>
      <c r="AJ70" s="684" t="s">
        <v>222</v>
      </c>
      <c r="AK70" s="638" t="s">
        <v>427</v>
      </c>
      <c r="AL70" s="932"/>
      <c r="AM70" s="900"/>
      <c r="AN70" s="691" t="str">
        <f t="shared" ref="AN70" si="51">AN19</f>
        <v>Cumplida para la vigencia 2023</v>
      </c>
      <c r="AO70" s="900"/>
    </row>
    <row r="71" spans="2:41" ht="93.75" customHeight="1">
      <c r="B71" s="914" t="s">
        <v>1333</v>
      </c>
      <c r="C71" s="914" t="s">
        <v>430</v>
      </c>
      <c r="D71" s="898" t="s">
        <v>402</v>
      </c>
      <c r="E71" s="899" t="s">
        <v>434</v>
      </c>
      <c r="F71" s="899" t="s">
        <v>79</v>
      </c>
      <c r="G71" s="908" t="s">
        <v>435</v>
      </c>
      <c r="H71" s="909" t="s">
        <v>436</v>
      </c>
      <c r="I71" s="899" t="s">
        <v>82</v>
      </c>
      <c r="J71" s="910" t="s">
        <v>362</v>
      </c>
      <c r="K71" s="911" t="s">
        <v>184</v>
      </c>
      <c r="L71" s="903">
        <f>VLOOKUP(K71,'Datos Validacion'!$C$6:$D$10,2,0)</f>
        <v>0.4</v>
      </c>
      <c r="M71" s="920" t="s">
        <v>263</v>
      </c>
      <c r="N71" s="905">
        <f>VLOOKUP(M71,'Datos Validacion'!$E$6:$F$15,2,0)</f>
        <v>0.6</v>
      </c>
      <c r="O71" s="906" t="s">
        <v>1493</v>
      </c>
      <c r="P71" s="914" t="s">
        <v>263</v>
      </c>
      <c r="Q71" s="633" t="s">
        <v>1494</v>
      </c>
      <c r="R71" s="643" t="s">
        <v>89</v>
      </c>
      <c r="S71" s="620" t="s">
        <v>438</v>
      </c>
      <c r="T71" s="643" t="s">
        <v>91</v>
      </c>
      <c r="U71" s="643" t="s">
        <v>92</v>
      </c>
      <c r="V71" s="679">
        <f>VLOOKUP(U71,'Datos Validacion'!$K$6:$L$8,2,0)</f>
        <v>0.25</v>
      </c>
      <c r="W71" s="620" t="s">
        <v>93</v>
      </c>
      <c r="X71" s="679">
        <f>VLOOKUP(W71,'Datos Validacion'!$M$6:$N$7,2,0)</f>
        <v>0.15</v>
      </c>
      <c r="Y71" s="643" t="s">
        <v>94</v>
      </c>
      <c r="Z71" s="620" t="s">
        <v>439</v>
      </c>
      <c r="AA71" s="643" t="s">
        <v>96</v>
      </c>
      <c r="AB71" s="620" t="s">
        <v>440</v>
      </c>
      <c r="AC71" s="681">
        <f t="shared" si="42"/>
        <v>0.4</v>
      </c>
      <c r="AD71" s="917" t="str">
        <f t="shared" ref="AD71:AD73" si="52">IF(AE71&lt;=20%,"MUY BAJA",IF(AE71&lt;=40%,"BAJA",IF(AE71&lt;=60%,"MEDIA",IF(AE71&lt;=80%,"ALTA","MUY ALTA"))))</f>
        <v>BAJA</v>
      </c>
      <c r="AE71" s="918">
        <f t="shared" ref="AE71:AE73" si="53">IF(OR(U71="prevenir",U71="detectar"),(L71-(L71*AC71)), L71)</f>
        <v>0.24</v>
      </c>
      <c r="AF71" s="917" t="str">
        <f t="shared" ref="AF71:AF73" si="54">IF(AG71&lt;=20%,"LEVE",IF(AG71&lt;=40%,"MENOR",IF(AG71&lt;=60%,"MODERADO",IF(AG71&lt;=80%,"MAYOR","CATASTROFICO"))))</f>
        <v>MODERADO</v>
      </c>
      <c r="AG71" s="918">
        <f t="shared" si="48"/>
        <v>0.6</v>
      </c>
      <c r="AH71" s="914" t="s">
        <v>263</v>
      </c>
      <c r="AI71" s="911" t="s">
        <v>191</v>
      </c>
      <c r="AJ71" s="707" t="s">
        <v>441</v>
      </c>
      <c r="AK71" s="638" t="s">
        <v>1409</v>
      </c>
      <c r="AL71" s="932"/>
      <c r="AM71" s="900" t="s">
        <v>152</v>
      </c>
      <c r="AN71" s="691" t="s">
        <v>1411</v>
      </c>
      <c r="AO71" s="900" t="s">
        <v>1314</v>
      </c>
    </row>
    <row r="72" spans="2:41" ht="63" customHeight="1">
      <c r="B72" s="914"/>
      <c r="C72" s="914"/>
      <c r="D72" s="898"/>
      <c r="E72" s="899"/>
      <c r="F72" s="899"/>
      <c r="G72" s="908"/>
      <c r="H72" s="909"/>
      <c r="I72" s="899"/>
      <c r="J72" s="910"/>
      <c r="K72" s="911"/>
      <c r="L72" s="903"/>
      <c r="M72" s="920"/>
      <c r="N72" s="905"/>
      <c r="O72" s="906"/>
      <c r="P72" s="914"/>
      <c r="Q72" s="637" t="s">
        <v>1481</v>
      </c>
      <c r="R72" s="697" t="s">
        <v>89</v>
      </c>
      <c r="S72" s="627" t="s">
        <v>391</v>
      </c>
      <c r="T72" s="698" t="s">
        <v>91</v>
      </c>
      <c r="U72" s="698" t="s">
        <v>92</v>
      </c>
      <c r="V72" s="699">
        <f>VLOOKUP(U72,'Datos Validacion'!$K$6:$L$8,2,0)</f>
        <v>0.25</v>
      </c>
      <c r="W72" s="700" t="s">
        <v>93</v>
      </c>
      <c r="X72" s="699">
        <f>VLOOKUP(W72,'Datos Validacion'!$M$6:$N$7,2,0)</f>
        <v>0.15</v>
      </c>
      <c r="Y72" s="698" t="s">
        <v>94</v>
      </c>
      <c r="Z72" s="627" t="s">
        <v>274</v>
      </c>
      <c r="AA72" s="698" t="s">
        <v>96</v>
      </c>
      <c r="AB72" s="700" t="s">
        <v>445</v>
      </c>
      <c r="AC72" s="701">
        <f t="shared" si="42"/>
        <v>0.4</v>
      </c>
      <c r="AD72" s="917"/>
      <c r="AE72" s="918"/>
      <c r="AF72" s="917"/>
      <c r="AG72" s="918"/>
      <c r="AH72" s="914"/>
      <c r="AI72" s="911"/>
      <c r="AJ72" s="707" t="s">
        <v>375</v>
      </c>
      <c r="AK72" s="638" t="s">
        <v>446</v>
      </c>
      <c r="AL72" s="932"/>
      <c r="AM72" s="900"/>
      <c r="AN72" s="690" t="s">
        <v>1438</v>
      </c>
      <c r="AO72" s="900"/>
    </row>
    <row r="73" spans="2:41" ht="57" customHeight="1">
      <c r="B73" s="914" t="s">
        <v>1334</v>
      </c>
      <c r="C73" s="914" t="s">
        <v>449</v>
      </c>
      <c r="D73" s="898" t="s">
        <v>452</v>
      </c>
      <c r="E73" s="899" t="s">
        <v>453</v>
      </c>
      <c r="F73" s="899" t="s">
        <v>79</v>
      </c>
      <c r="G73" s="908" t="s">
        <v>454</v>
      </c>
      <c r="H73" s="909" t="s">
        <v>455</v>
      </c>
      <c r="I73" s="899" t="s">
        <v>82</v>
      </c>
      <c r="J73" s="910" t="s">
        <v>456</v>
      </c>
      <c r="K73" s="911" t="s">
        <v>389</v>
      </c>
      <c r="L73" s="903">
        <f>VLOOKUP(K73,'Datos Validacion'!$C$6:$D$10,2,0)</f>
        <v>0.2</v>
      </c>
      <c r="M73" s="920" t="s">
        <v>457</v>
      </c>
      <c r="N73" s="905">
        <f>VLOOKUP(M73,'Datos Validacion'!$E$6:$F$15,2,0)</f>
        <v>0.4</v>
      </c>
      <c r="O73" s="718" t="s">
        <v>1495</v>
      </c>
      <c r="P73" s="914" t="s">
        <v>245</v>
      </c>
      <c r="Q73" s="633" t="s">
        <v>459</v>
      </c>
      <c r="R73" s="643" t="s">
        <v>89</v>
      </c>
      <c r="S73" s="620" t="s">
        <v>460</v>
      </c>
      <c r="T73" s="643" t="s">
        <v>91</v>
      </c>
      <c r="U73" s="643" t="s">
        <v>92</v>
      </c>
      <c r="V73" s="679">
        <f>VLOOKUP(U73,'Datos Validacion'!$K$6:$L$8,2,0)</f>
        <v>0.25</v>
      </c>
      <c r="W73" s="620" t="s">
        <v>188</v>
      </c>
      <c r="X73" s="679">
        <f>VLOOKUP(W73,'Datos Validacion'!$M$6:$N$7,2,0)</f>
        <v>0.25</v>
      </c>
      <c r="Y73" s="643" t="s">
        <v>94</v>
      </c>
      <c r="Z73" s="620" t="s">
        <v>461</v>
      </c>
      <c r="AA73" s="643" t="s">
        <v>96</v>
      </c>
      <c r="AB73" s="620" t="s">
        <v>462</v>
      </c>
      <c r="AC73" s="681">
        <f t="shared" si="42"/>
        <v>0.5</v>
      </c>
      <c r="AD73" s="917" t="str">
        <f t="shared" si="52"/>
        <v>MUY BAJA</v>
      </c>
      <c r="AE73" s="918">
        <f t="shared" si="53"/>
        <v>0.1</v>
      </c>
      <c r="AF73" s="917" t="str">
        <f t="shared" si="54"/>
        <v>MENOR</v>
      </c>
      <c r="AG73" s="918">
        <f t="shared" si="48"/>
        <v>0.4</v>
      </c>
      <c r="AH73" s="914" t="s">
        <v>245</v>
      </c>
      <c r="AI73" s="911" t="s">
        <v>250</v>
      </c>
      <c r="AJ73" s="707" t="s">
        <v>463</v>
      </c>
      <c r="AK73" s="924" t="s">
        <v>464</v>
      </c>
      <c r="AL73" s="932"/>
      <c r="AM73" s="927"/>
      <c r="AN73" s="882" t="s">
        <v>1438</v>
      </c>
      <c r="AO73" s="934" t="s">
        <v>1340</v>
      </c>
    </row>
    <row r="74" spans="2:41" ht="57" customHeight="1">
      <c r="B74" s="914"/>
      <c r="C74" s="914"/>
      <c r="D74" s="898"/>
      <c r="E74" s="899"/>
      <c r="F74" s="899"/>
      <c r="G74" s="908"/>
      <c r="H74" s="909"/>
      <c r="I74" s="899"/>
      <c r="J74" s="910"/>
      <c r="K74" s="911"/>
      <c r="L74" s="903"/>
      <c r="M74" s="920"/>
      <c r="N74" s="905"/>
      <c r="O74" s="718"/>
      <c r="P74" s="914"/>
      <c r="Q74" s="637" t="s">
        <v>1481</v>
      </c>
      <c r="R74" s="643" t="s">
        <v>89</v>
      </c>
      <c r="S74" s="627" t="s">
        <v>391</v>
      </c>
      <c r="T74" s="643" t="s">
        <v>91</v>
      </c>
      <c r="U74" s="643" t="s">
        <v>92</v>
      </c>
      <c r="V74" s="679">
        <f>VLOOKUP(U74,'Datos Validacion'!$K$6:$L$8,2,0)</f>
        <v>0.25</v>
      </c>
      <c r="W74" s="620" t="s">
        <v>188</v>
      </c>
      <c r="X74" s="679">
        <f>VLOOKUP(W74,'Datos Validacion'!$M$6:$N$7,2,0)</f>
        <v>0.25</v>
      </c>
      <c r="Y74" s="643" t="s">
        <v>94</v>
      </c>
      <c r="Z74" s="620" t="s">
        <v>274</v>
      </c>
      <c r="AA74" s="643" t="s">
        <v>96</v>
      </c>
      <c r="AB74" s="620" t="s">
        <v>465</v>
      </c>
      <c r="AC74" s="681">
        <f t="shared" si="42"/>
        <v>0.5</v>
      </c>
      <c r="AD74" s="917"/>
      <c r="AE74" s="918"/>
      <c r="AF74" s="917"/>
      <c r="AG74" s="918"/>
      <c r="AH74" s="914"/>
      <c r="AI74" s="911"/>
      <c r="AJ74" s="707" t="s">
        <v>466</v>
      </c>
      <c r="AK74" s="924"/>
      <c r="AL74" s="932"/>
      <c r="AM74" s="927"/>
      <c r="AN74" s="883"/>
      <c r="AO74" s="934"/>
    </row>
    <row r="75" spans="2:41" s="615" customFormat="1">
      <c r="B75" s="645"/>
      <c r="C75" s="645"/>
      <c r="D75" s="616"/>
      <c r="E75" s="616"/>
      <c r="F75" s="657"/>
      <c r="G75" s="631"/>
      <c r="H75" s="616"/>
      <c r="I75" s="657"/>
      <c r="J75" s="616"/>
      <c r="K75" s="654"/>
      <c r="L75" s="655"/>
      <c r="M75" s="708"/>
      <c r="N75" s="709"/>
      <c r="O75" s="622"/>
      <c r="P75" s="649"/>
      <c r="Q75" s="631"/>
      <c r="R75" s="644"/>
      <c r="S75" s="644"/>
      <c r="T75" s="644"/>
      <c r="U75" s="644"/>
      <c r="V75" s="656"/>
      <c r="W75" s="619"/>
      <c r="X75" s="656"/>
      <c r="Y75" s="644"/>
      <c r="AA75" s="644"/>
      <c r="AC75" s="649"/>
      <c r="AD75" s="654"/>
      <c r="AE75" s="616"/>
      <c r="AF75" s="710"/>
      <c r="AG75" s="622"/>
      <c r="AH75" s="649"/>
      <c r="AI75" s="662"/>
      <c r="AJ75" s="659"/>
      <c r="AK75" s="631"/>
      <c r="AL75" s="619"/>
      <c r="AM75" s="649"/>
      <c r="AN75" s="632"/>
      <c r="AO75" s="649"/>
    </row>
    <row r="76" spans="2:41" s="615" customFormat="1">
      <c r="B76" s="645"/>
      <c r="C76" s="645"/>
      <c r="F76" s="644"/>
      <c r="G76" s="630"/>
      <c r="I76" s="644"/>
      <c r="K76" s="646"/>
      <c r="L76" s="647"/>
      <c r="M76" s="646"/>
      <c r="N76" s="648"/>
      <c r="P76" s="644"/>
      <c r="Q76" s="630"/>
      <c r="V76" s="647"/>
      <c r="X76" s="647"/>
      <c r="AA76" s="644"/>
      <c r="AD76" s="646"/>
      <c r="AF76" s="645"/>
      <c r="AI76" s="645"/>
      <c r="AK76" s="632"/>
      <c r="AL76" s="619"/>
      <c r="AM76" s="649"/>
      <c r="AN76" s="632"/>
      <c r="AO76" s="649"/>
    </row>
    <row r="77" spans="2:41" s="615" customFormat="1">
      <c r="B77" s="645"/>
      <c r="C77" s="645"/>
      <c r="F77" s="644"/>
      <c r="G77" s="630"/>
      <c r="I77" s="644"/>
      <c r="K77" s="646"/>
      <c r="L77" s="647"/>
      <c r="M77" s="646"/>
      <c r="N77" s="648"/>
      <c r="P77" s="644"/>
      <c r="Q77" s="630"/>
      <c r="V77" s="647"/>
      <c r="X77" s="647"/>
      <c r="AA77" s="644"/>
      <c r="AD77" s="646"/>
      <c r="AF77" s="645"/>
      <c r="AI77" s="645"/>
      <c r="AK77" s="632"/>
      <c r="AL77" s="619"/>
      <c r="AM77" s="649"/>
      <c r="AN77" s="632"/>
      <c r="AO77" s="649"/>
    </row>
    <row r="78" spans="2:41" s="615" customFormat="1">
      <c r="B78" s="645"/>
      <c r="C78" s="711"/>
      <c r="D78" s="711"/>
      <c r="E78" s="711"/>
      <c r="F78" s="936" t="s">
        <v>467</v>
      </c>
      <c r="G78" s="936"/>
      <c r="H78" s="936"/>
      <c r="I78" s="936"/>
      <c r="J78" s="936"/>
      <c r="K78" s="646"/>
      <c r="L78" s="647"/>
      <c r="M78" s="646"/>
      <c r="N78" s="648"/>
      <c r="P78" s="644"/>
      <c r="Q78" s="630"/>
      <c r="V78" s="647"/>
      <c r="X78" s="647"/>
      <c r="AA78" s="644"/>
      <c r="AD78" s="646"/>
      <c r="AF78" s="645"/>
      <c r="AI78" s="645"/>
      <c r="AK78" s="632"/>
      <c r="AL78" s="619"/>
      <c r="AM78" s="649"/>
      <c r="AN78" s="632"/>
      <c r="AO78" s="649"/>
    </row>
    <row r="79" spans="2:41" s="615" customFormat="1" ht="31.5">
      <c r="B79" s="645"/>
      <c r="C79" s="711" t="s">
        <v>469</v>
      </c>
      <c r="D79" s="936" t="s">
        <v>470</v>
      </c>
      <c r="E79" s="936"/>
      <c r="F79" s="936"/>
      <c r="G79" s="936"/>
      <c r="H79" s="678" t="s">
        <v>1449</v>
      </c>
      <c r="I79" s="678" t="s">
        <v>472</v>
      </c>
      <c r="J79" s="678" t="s">
        <v>1450</v>
      </c>
      <c r="K79" s="646"/>
      <c r="L79" s="647"/>
      <c r="M79" s="646"/>
      <c r="N79" s="648"/>
      <c r="P79" s="644"/>
      <c r="Q79" s="630"/>
      <c r="V79" s="647"/>
      <c r="X79" s="647"/>
      <c r="AA79" s="644"/>
      <c r="AD79" s="646"/>
      <c r="AF79" s="645"/>
      <c r="AI79" s="645"/>
      <c r="AK79" s="632"/>
      <c r="AL79" s="619"/>
      <c r="AM79" s="649"/>
      <c r="AN79" s="632"/>
      <c r="AO79" s="649"/>
    </row>
    <row r="80" spans="2:41" s="622" customFormat="1" ht="37.5" customHeight="1">
      <c r="B80" s="645"/>
      <c r="C80" s="720">
        <v>44742</v>
      </c>
      <c r="D80" s="935" t="s">
        <v>1448</v>
      </c>
      <c r="E80" s="935"/>
      <c r="F80" s="935"/>
      <c r="G80" s="935"/>
      <c r="H80" s="687" t="s">
        <v>1444</v>
      </c>
      <c r="I80" s="687" t="s">
        <v>1445</v>
      </c>
      <c r="J80" s="687" t="s">
        <v>1445</v>
      </c>
      <c r="K80" s="649"/>
      <c r="L80" s="712"/>
      <c r="M80" s="649"/>
      <c r="N80" s="713"/>
      <c r="P80" s="619"/>
      <c r="Q80" s="632"/>
      <c r="V80" s="712"/>
      <c r="X80" s="712"/>
      <c r="AA80" s="619"/>
      <c r="AB80" s="615"/>
      <c r="AD80" s="649"/>
      <c r="AF80" s="618"/>
      <c r="AI80" s="618"/>
      <c r="AK80" s="632"/>
      <c r="AL80" s="657"/>
      <c r="AM80" s="654"/>
      <c r="AN80" s="631"/>
      <c r="AO80" s="654"/>
    </row>
    <row r="81" spans="2:41" s="615" customFormat="1">
      <c r="B81" s="645"/>
      <c r="C81" s="645"/>
      <c r="F81" s="644"/>
      <c r="G81" s="630"/>
      <c r="I81" s="644"/>
      <c r="K81" s="646"/>
      <c r="L81" s="647"/>
      <c r="M81" s="646"/>
      <c r="N81" s="648"/>
      <c r="P81" s="644"/>
      <c r="Q81" s="630"/>
      <c r="V81" s="647"/>
      <c r="X81" s="647"/>
      <c r="AA81" s="644"/>
      <c r="AD81" s="646"/>
      <c r="AF81" s="645"/>
      <c r="AI81" s="645"/>
      <c r="AK81" s="632"/>
      <c r="AL81" s="619"/>
      <c r="AM81" s="649"/>
      <c r="AN81" s="632"/>
      <c r="AO81" s="649"/>
    </row>
    <row r="82" spans="2:41" s="615" customFormat="1">
      <c r="B82" s="645"/>
      <c r="C82" s="645"/>
      <c r="F82" s="644"/>
      <c r="G82" s="630"/>
      <c r="I82" s="644"/>
      <c r="K82" s="646"/>
      <c r="L82" s="647"/>
      <c r="M82" s="646"/>
      <c r="N82" s="648"/>
      <c r="P82" s="644"/>
      <c r="Q82" s="630"/>
      <c r="V82" s="647"/>
      <c r="X82" s="647"/>
      <c r="AA82" s="644"/>
      <c r="AD82" s="646"/>
      <c r="AF82" s="645"/>
      <c r="AI82" s="645"/>
      <c r="AK82" s="632"/>
      <c r="AL82" s="619"/>
      <c r="AM82" s="649"/>
      <c r="AN82" s="632"/>
      <c r="AO82" s="649"/>
    </row>
    <row r="83" spans="2:41" s="615" customFormat="1">
      <c r="B83" s="645"/>
      <c r="C83" s="645"/>
      <c r="F83" s="644"/>
      <c r="G83" s="630"/>
      <c r="I83" s="644"/>
      <c r="K83" s="646"/>
      <c r="L83" s="647"/>
      <c r="M83" s="646"/>
      <c r="N83" s="648"/>
      <c r="P83" s="644"/>
      <c r="Q83" s="630"/>
      <c r="V83" s="647"/>
      <c r="X83" s="647"/>
      <c r="AA83" s="644"/>
      <c r="AD83" s="646"/>
      <c r="AF83" s="645"/>
      <c r="AI83" s="645"/>
      <c r="AK83" s="632"/>
      <c r="AL83" s="619"/>
      <c r="AM83" s="649"/>
      <c r="AN83" s="632"/>
      <c r="AO83" s="649"/>
    </row>
    <row r="84" spans="2:41" s="615" customFormat="1">
      <c r="B84" s="645"/>
      <c r="C84" s="645"/>
      <c r="F84" s="644"/>
      <c r="G84" s="630"/>
      <c r="I84" s="644"/>
      <c r="K84" s="646"/>
      <c r="L84" s="647"/>
      <c r="M84" s="646"/>
      <c r="N84" s="648"/>
      <c r="P84" s="644"/>
      <c r="Q84" s="630"/>
      <c r="V84" s="647"/>
      <c r="X84" s="647"/>
      <c r="AA84" s="644"/>
      <c r="AD84" s="646"/>
      <c r="AF84" s="645"/>
      <c r="AI84" s="645"/>
      <c r="AK84" s="632"/>
      <c r="AL84" s="619"/>
      <c r="AM84" s="649"/>
      <c r="AN84" s="632"/>
      <c r="AO84" s="649"/>
    </row>
    <row r="85" spans="2:41" s="615" customFormat="1">
      <c r="B85" s="645"/>
      <c r="C85" s="645"/>
      <c r="F85" s="644"/>
      <c r="G85" s="630"/>
      <c r="I85" s="644"/>
      <c r="K85" s="646"/>
      <c r="L85" s="647"/>
      <c r="M85" s="646"/>
      <c r="N85" s="648"/>
      <c r="P85" s="644"/>
      <c r="Q85" s="630"/>
      <c r="V85" s="647"/>
      <c r="X85" s="647"/>
      <c r="AA85" s="644"/>
      <c r="AD85" s="646"/>
      <c r="AF85" s="645"/>
      <c r="AI85" s="645"/>
      <c r="AK85" s="632"/>
      <c r="AL85" s="619"/>
      <c r="AM85" s="649"/>
      <c r="AN85" s="632"/>
      <c r="AO85" s="649"/>
    </row>
    <row r="86" spans="2:41" s="615" customFormat="1">
      <c r="B86" s="645"/>
      <c r="C86" s="645"/>
      <c r="F86" s="644"/>
      <c r="G86" s="630"/>
      <c r="I86" s="644"/>
      <c r="K86" s="646"/>
      <c r="L86" s="647"/>
      <c r="M86" s="646"/>
      <c r="N86" s="648"/>
      <c r="P86" s="644"/>
      <c r="Q86" s="630"/>
      <c r="V86" s="647"/>
      <c r="X86" s="647"/>
      <c r="AA86" s="644"/>
      <c r="AD86" s="646"/>
      <c r="AF86" s="645"/>
      <c r="AI86" s="645"/>
      <c r="AK86" s="632"/>
      <c r="AL86" s="619"/>
      <c r="AM86" s="649"/>
      <c r="AN86" s="632"/>
      <c r="AO86" s="649"/>
    </row>
    <row r="87" spans="2:41" s="615" customFormat="1">
      <c r="B87" s="645"/>
      <c r="C87" s="645"/>
      <c r="F87" s="644"/>
      <c r="G87" s="630"/>
      <c r="I87" s="644"/>
      <c r="K87" s="646"/>
      <c r="L87" s="647"/>
      <c r="M87" s="646"/>
      <c r="N87" s="648"/>
      <c r="P87" s="644"/>
      <c r="Q87" s="630"/>
      <c r="V87" s="647"/>
      <c r="X87" s="647"/>
      <c r="AA87" s="644"/>
      <c r="AD87" s="646"/>
      <c r="AF87" s="645"/>
      <c r="AI87" s="645"/>
      <c r="AK87" s="632"/>
      <c r="AL87" s="619"/>
      <c r="AM87" s="649"/>
      <c r="AN87" s="632"/>
      <c r="AO87" s="649"/>
    </row>
    <row r="88" spans="2:41" s="615" customFormat="1">
      <c r="B88" s="645"/>
      <c r="C88" s="645"/>
      <c r="F88" s="644"/>
      <c r="G88" s="630"/>
      <c r="I88" s="644"/>
      <c r="K88" s="646"/>
      <c r="L88" s="647"/>
      <c r="M88" s="646"/>
      <c r="N88" s="648"/>
      <c r="P88" s="644"/>
      <c r="Q88" s="630"/>
      <c r="V88" s="647"/>
      <c r="X88" s="647"/>
      <c r="AA88" s="644"/>
      <c r="AD88" s="646"/>
      <c r="AF88" s="645"/>
      <c r="AI88" s="645"/>
      <c r="AK88" s="632"/>
      <c r="AL88" s="619"/>
      <c r="AM88" s="649"/>
      <c r="AN88" s="632"/>
      <c r="AO88" s="649"/>
    </row>
    <row r="89" spans="2:41" s="615" customFormat="1">
      <c r="B89" s="645"/>
      <c r="C89" s="645"/>
      <c r="F89" s="644"/>
      <c r="G89" s="630"/>
      <c r="I89" s="644"/>
      <c r="K89" s="646"/>
      <c r="L89" s="647"/>
      <c r="M89" s="646"/>
      <c r="N89" s="648"/>
      <c r="P89" s="644"/>
      <c r="Q89" s="630"/>
      <c r="V89" s="647"/>
      <c r="X89" s="647"/>
      <c r="AA89" s="644"/>
      <c r="AD89" s="646"/>
      <c r="AF89" s="645"/>
      <c r="AI89" s="645"/>
      <c r="AK89" s="632"/>
      <c r="AL89" s="619"/>
      <c r="AM89" s="649"/>
      <c r="AN89" s="632"/>
      <c r="AO89" s="649"/>
    </row>
    <row r="90" spans="2:41" s="615" customFormat="1">
      <c r="B90" s="645"/>
      <c r="C90" s="645"/>
      <c r="F90" s="644"/>
      <c r="G90" s="630"/>
      <c r="I90" s="644"/>
      <c r="K90" s="646"/>
      <c r="L90" s="647"/>
      <c r="M90" s="646"/>
      <c r="N90" s="648"/>
      <c r="P90" s="644"/>
      <c r="Q90" s="630"/>
      <c r="V90" s="647"/>
      <c r="X90" s="647"/>
      <c r="AA90" s="644"/>
      <c r="AD90" s="646"/>
      <c r="AF90" s="645"/>
      <c r="AI90" s="645"/>
      <c r="AK90" s="632"/>
      <c r="AL90" s="619"/>
      <c r="AM90" s="649"/>
      <c r="AN90" s="632"/>
      <c r="AO90" s="649"/>
    </row>
    <row r="91" spans="2:41" s="615" customFormat="1">
      <c r="B91" s="645"/>
      <c r="C91" s="645"/>
      <c r="F91" s="644"/>
      <c r="G91" s="630"/>
      <c r="I91" s="644"/>
      <c r="K91" s="646"/>
      <c r="L91" s="647"/>
      <c r="M91" s="646"/>
      <c r="N91" s="648"/>
      <c r="P91" s="644"/>
      <c r="Q91" s="630"/>
      <c r="V91" s="647"/>
      <c r="X91" s="647"/>
      <c r="AA91" s="644"/>
      <c r="AD91" s="646"/>
      <c r="AF91" s="645"/>
      <c r="AI91" s="645"/>
      <c r="AK91" s="632"/>
      <c r="AL91" s="619"/>
      <c r="AM91" s="649"/>
      <c r="AN91" s="632"/>
      <c r="AO91" s="649"/>
    </row>
    <row r="92" spans="2:41" s="615" customFormat="1">
      <c r="B92" s="645"/>
      <c r="C92" s="645"/>
      <c r="F92" s="644"/>
      <c r="G92" s="630"/>
      <c r="I92" s="644"/>
      <c r="K92" s="646"/>
      <c r="L92" s="647"/>
      <c r="M92" s="646"/>
      <c r="N92" s="648"/>
      <c r="P92" s="644"/>
      <c r="Q92" s="630"/>
      <c r="V92" s="647"/>
      <c r="X92" s="647"/>
      <c r="AA92" s="644"/>
      <c r="AD92" s="646"/>
      <c r="AF92" s="645"/>
      <c r="AI92" s="645"/>
      <c r="AK92" s="632"/>
      <c r="AL92" s="619"/>
      <c r="AM92" s="649"/>
      <c r="AN92" s="632"/>
      <c r="AO92" s="649"/>
    </row>
    <row r="93" spans="2:41" s="615" customFormat="1">
      <c r="B93" s="645"/>
      <c r="C93" s="645"/>
      <c r="F93" s="644"/>
      <c r="G93" s="630"/>
      <c r="I93" s="644"/>
      <c r="K93" s="646"/>
      <c r="L93" s="647"/>
      <c r="M93" s="646"/>
      <c r="N93" s="648"/>
      <c r="P93" s="644"/>
      <c r="Q93" s="630"/>
      <c r="V93" s="647"/>
      <c r="X93" s="647"/>
      <c r="AA93" s="644"/>
      <c r="AD93" s="646"/>
      <c r="AF93" s="645"/>
      <c r="AI93" s="645"/>
      <c r="AK93" s="632"/>
      <c r="AL93" s="619"/>
      <c r="AM93" s="649"/>
      <c r="AN93" s="632"/>
      <c r="AO93" s="649"/>
    </row>
    <row r="94" spans="2:41" s="615" customFormat="1">
      <c r="B94" s="645"/>
      <c r="C94" s="645"/>
      <c r="F94" s="644"/>
      <c r="G94" s="630"/>
      <c r="I94" s="644"/>
      <c r="K94" s="646"/>
      <c r="L94" s="647"/>
      <c r="M94" s="646"/>
      <c r="N94" s="648"/>
      <c r="P94" s="644"/>
      <c r="Q94" s="630"/>
      <c r="V94" s="647"/>
      <c r="X94" s="647"/>
      <c r="AA94" s="644"/>
      <c r="AD94" s="646"/>
      <c r="AF94" s="645"/>
      <c r="AI94" s="645"/>
      <c r="AK94" s="632"/>
      <c r="AL94" s="619"/>
      <c r="AM94" s="649"/>
      <c r="AN94" s="632"/>
      <c r="AO94" s="649"/>
    </row>
    <row r="95" spans="2:41" s="615" customFormat="1">
      <c r="B95" s="645"/>
      <c r="C95" s="645"/>
      <c r="F95" s="644"/>
      <c r="G95" s="630"/>
      <c r="I95" s="644"/>
      <c r="K95" s="646"/>
      <c r="L95" s="647"/>
      <c r="M95" s="646"/>
      <c r="N95" s="648"/>
      <c r="P95" s="644"/>
      <c r="Q95" s="630"/>
      <c r="V95" s="647"/>
      <c r="X95" s="647"/>
      <c r="AA95" s="644"/>
      <c r="AD95" s="646"/>
      <c r="AF95" s="645"/>
      <c r="AI95" s="645"/>
      <c r="AK95" s="632"/>
      <c r="AL95" s="619"/>
      <c r="AM95" s="649"/>
      <c r="AN95" s="632"/>
      <c r="AO95" s="649"/>
    </row>
    <row r="96" spans="2:41" s="615" customFormat="1">
      <c r="B96" s="645"/>
      <c r="C96" s="645"/>
      <c r="F96" s="644"/>
      <c r="G96" s="630"/>
      <c r="I96" s="644"/>
      <c r="K96" s="646"/>
      <c r="L96" s="647"/>
      <c r="M96" s="646"/>
      <c r="N96" s="648"/>
      <c r="P96" s="644"/>
      <c r="Q96" s="630"/>
      <c r="V96" s="647"/>
      <c r="X96" s="647"/>
      <c r="AA96" s="644"/>
      <c r="AD96" s="646"/>
      <c r="AF96" s="645"/>
      <c r="AI96" s="645"/>
      <c r="AK96" s="632"/>
      <c r="AL96" s="619"/>
      <c r="AM96" s="649"/>
      <c r="AN96" s="632"/>
      <c r="AO96" s="649"/>
    </row>
    <row r="97" spans="2:41" s="615" customFormat="1">
      <c r="B97" s="645"/>
      <c r="C97" s="645"/>
      <c r="F97" s="644"/>
      <c r="G97" s="630"/>
      <c r="I97" s="644"/>
      <c r="K97" s="646"/>
      <c r="L97" s="647"/>
      <c r="M97" s="646"/>
      <c r="N97" s="648"/>
      <c r="P97" s="644"/>
      <c r="Q97" s="630"/>
      <c r="V97" s="647"/>
      <c r="X97" s="647"/>
      <c r="AA97" s="644"/>
      <c r="AD97" s="646"/>
      <c r="AF97" s="645"/>
      <c r="AI97" s="645"/>
      <c r="AK97" s="632"/>
      <c r="AL97" s="619"/>
      <c r="AM97" s="649"/>
      <c r="AN97" s="632"/>
      <c r="AO97" s="649"/>
    </row>
    <row r="98" spans="2:41" s="615" customFormat="1">
      <c r="B98" s="645"/>
      <c r="C98" s="645"/>
      <c r="F98" s="644"/>
      <c r="G98" s="630"/>
      <c r="I98" s="644"/>
      <c r="K98" s="646"/>
      <c r="L98" s="647"/>
      <c r="M98" s="646"/>
      <c r="N98" s="648"/>
      <c r="P98" s="644"/>
      <c r="Q98" s="630"/>
      <c r="V98" s="647"/>
      <c r="X98" s="647"/>
      <c r="AA98" s="644"/>
      <c r="AD98" s="646"/>
      <c r="AF98" s="645"/>
      <c r="AI98" s="645"/>
      <c r="AK98" s="632"/>
      <c r="AL98" s="619"/>
      <c r="AM98" s="649"/>
      <c r="AN98" s="632"/>
      <c r="AO98" s="649"/>
    </row>
    <row r="99" spans="2:41" s="615" customFormat="1">
      <c r="B99" s="645"/>
      <c r="C99" s="645"/>
      <c r="F99" s="644"/>
      <c r="G99" s="630"/>
      <c r="I99" s="644"/>
      <c r="K99" s="646"/>
      <c r="L99" s="647"/>
      <c r="M99" s="646"/>
      <c r="N99" s="648"/>
      <c r="P99" s="644"/>
      <c r="Q99" s="630"/>
      <c r="V99" s="647"/>
      <c r="X99" s="647"/>
      <c r="AA99" s="644"/>
      <c r="AD99" s="646"/>
      <c r="AF99" s="645"/>
      <c r="AI99" s="645"/>
      <c r="AK99" s="632"/>
      <c r="AL99" s="619"/>
      <c r="AM99" s="649"/>
      <c r="AN99" s="632"/>
      <c r="AO99" s="649"/>
    </row>
    <row r="100" spans="2:41" s="615" customFormat="1">
      <c r="B100" s="645"/>
      <c r="C100" s="645"/>
      <c r="F100" s="644"/>
      <c r="G100" s="630"/>
      <c r="I100" s="644"/>
      <c r="K100" s="646"/>
      <c r="L100" s="647"/>
      <c r="M100" s="646"/>
      <c r="N100" s="648"/>
      <c r="P100" s="644"/>
      <c r="Q100" s="630"/>
      <c r="V100" s="647"/>
      <c r="X100" s="647"/>
      <c r="AA100" s="644"/>
      <c r="AD100" s="646"/>
      <c r="AF100" s="645"/>
      <c r="AI100" s="645"/>
      <c r="AK100" s="632"/>
      <c r="AL100" s="619"/>
      <c r="AM100" s="649"/>
      <c r="AN100" s="632"/>
      <c r="AO100" s="649"/>
    </row>
    <row r="101" spans="2:41" s="615" customFormat="1">
      <c r="B101" s="645"/>
      <c r="C101" s="645"/>
      <c r="F101" s="644"/>
      <c r="G101" s="630"/>
      <c r="I101" s="644"/>
      <c r="K101" s="646"/>
      <c r="L101" s="647"/>
      <c r="M101" s="646"/>
      <c r="N101" s="648"/>
      <c r="P101" s="644"/>
      <c r="Q101" s="630"/>
      <c r="V101" s="647"/>
      <c r="X101" s="647"/>
      <c r="AA101" s="644"/>
      <c r="AD101" s="646"/>
      <c r="AF101" s="645"/>
      <c r="AI101" s="645"/>
      <c r="AK101" s="632"/>
      <c r="AL101" s="619"/>
      <c r="AM101" s="649"/>
      <c r="AN101" s="632"/>
      <c r="AO101" s="649"/>
    </row>
    <row r="102" spans="2:41" s="615" customFormat="1">
      <c r="B102" s="645"/>
      <c r="C102" s="645"/>
      <c r="F102" s="644"/>
      <c r="G102" s="630"/>
      <c r="I102" s="644"/>
      <c r="K102" s="646"/>
      <c r="L102" s="647"/>
      <c r="M102" s="646"/>
      <c r="N102" s="648"/>
      <c r="P102" s="644"/>
      <c r="Q102" s="630"/>
      <c r="V102" s="647"/>
      <c r="X102" s="647"/>
      <c r="AA102" s="644"/>
      <c r="AD102" s="646"/>
      <c r="AF102" s="645"/>
      <c r="AI102" s="645"/>
      <c r="AK102" s="632"/>
      <c r="AL102" s="619"/>
      <c r="AM102" s="649"/>
      <c r="AN102" s="632"/>
      <c r="AO102" s="649"/>
    </row>
    <row r="103" spans="2:41" s="615" customFormat="1">
      <c r="B103" s="645"/>
      <c r="C103" s="645"/>
      <c r="F103" s="644"/>
      <c r="G103" s="630"/>
      <c r="I103" s="644"/>
      <c r="K103" s="646"/>
      <c r="L103" s="647"/>
      <c r="M103" s="646"/>
      <c r="N103" s="648"/>
      <c r="P103" s="644"/>
      <c r="Q103" s="630"/>
      <c r="V103" s="647"/>
      <c r="X103" s="647"/>
      <c r="AA103" s="644"/>
      <c r="AD103" s="646"/>
      <c r="AF103" s="645"/>
      <c r="AI103" s="645"/>
      <c r="AK103" s="632"/>
      <c r="AL103" s="619"/>
      <c r="AM103" s="649"/>
      <c r="AN103" s="632"/>
      <c r="AO103" s="649"/>
    </row>
    <row r="104" spans="2:41" s="615" customFormat="1">
      <c r="B104" s="645"/>
      <c r="C104" s="645"/>
      <c r="F104" s="644"/>
      <c r="G104" s="630"/>
      <c r="I104" s="644"/>
      <c r="K104" s="646"/>
      <c r="L104" s="647"/>
      <c r="M104" s="646"/>
      <c r="N104" s="648"/>
      <c r="P104" s="644"/>
      <c r="Q104" s="630"/>
      <c r="V104" s="647"/>
      <c r="X104" s="647"/>
      <c r="AA104" s="644"/>
      <c r="AD104" s="646"/>
      <c r="AF104" s="645"/>
      <c r="AI104" s="645"/>
      <c r="AK104" s="632"/>
      <c r="AL104" s="619"/>
      <c r="AM104" s="649"/>
      <c r="AN104" s="632"/>
      <c r="AO104" s="649"/>
    </row>
    <row r="105" spans="2:41" s="615" customFormat="1">
      <c r="B105" s="645"/>
      <c r="C105" s="645"/>
      <c r="F105" s="644"/>
      <c r="G105" s="630"/>
      <c r="I105" s="644"/>
      <c r="K105" s="646"/>
      <c r="L105" s="647"/>
      <c r="M105" s="646"/>
      <c r="N105" s="648"/>
      <c r="P105" s="644"/>
      <c r="Q105" s="630"/>
      <c r="V105" s="647"/>
      <c r="X105" s="647"/>
      <c r="AA105" s="644"/>
      <c r="AD105" s="646"/>
      <c r="AF105" s="645"/>
      <c r="AI105" s="645"/>
      <c r="AK105" s="632"/>
      <c r="AL105" s="619"/>
      <c r="AM105" s="649"/>
      <c r="AN105" s="632"/>
      <c r="AO105" s="649"/>
    </row>
    <row r="106" spans="2:41" s="615" customFormat="1">
      <c r="B106" s="645"/>
      <c r="C106" s="645"/>
      <c r="F106" s="644"/>
      <c r="G106" s="630"/>
      <c r="I106" s="644"/>
      <c r="K106" s="646"/>
      <c r="L106" s="647"/>
      <c r="M106" s="646"/>
      <c r="N106" s="648"/>
      <c r="P106" s="644"/>
      <c r="Q106" s="630"/>
      <c r="V106" s="647"/>
      <c r="X106" s="647"/>
      <c r="AA106" s="644"/>
      <c r="AD106" s="646"/>
      <c r="AF106" s="645"/>
      <c r="AI106" s="645"/>
      <c r="AK106" s="632"/>
      <c r="AL106" s="619"/>
      <c r="AM106" s="649"/>
      <c r="AN106" s="632"/>
      <c r="AO106" s="649"/>
    </row>
    <row r="107" spans="2:41" s="615" customFormat="1">
      <c r="B107" s="645"/>
      <c r="C107" s="645"/>
      <c r="F107" s="644"/>
      <c r="G107" s="630"/>
      <c r="I107" s="644"/>
      <c r="K107" s="646"/>
      <c r="L107" s="647"/>
      <c r="M107" s="646"/>
      <c r="N107" s="648"/>
      <c r="P107" s="644"/>
      <c r="Q107" s="630"/>
      <c r="V107" s="647"/>
      <c r="X107" s="647"/>
      <c r="AA107" s="644"/>
      <c r="AD107" s="646"/>
      <c r="AF107" s="645"/>
      <c r="AI107" s="645"/>
      <c r="AK107" s="632"/>
      <c r="AL107" s="619"/>
      <c r="AM107" s="649"/>
      <c r="AN107" s="632"/>
      <c r="AO107" s="649"/>
    </row>
    <row r="108" spans="2:41" s="615" customFormat="1">
      <c r="B108" s="645"/>
      <c r="C108" s="645"/>
      <c r="F108" s="644"/>
      <c r="G108" s="630"/>
      <c r="I108" s="644"/>
      <c r="K108" s="646"/>
      <c r="L108" s="647"/>
      <c r="M108" s="646"/>
      <c r="N108" s="648"/>
      <c r="P108" s="644"/>
      <c r="Q108" s="630"/>
      <c r="V108" s="647"/>
      <c r="X108" s="647"/>
      <c r="AA108" s="644"/>
      <c r="AD108" s="646"/>
      <c r="AF108" s="645"/>
      <c r="AI108" s="645"/>
      <c r="AK108" s="632"/>
      <c r="AL108" s="619"/>
      <c r="AM108" s="649"/>
      <c r="AN108" s="632"/>
      <c r="AO108" s="649"/>
    </row>
    <row r="109" spans="2:41" s="615" customFormat="1">
      <c r="B109" s="645"/>
      <c r="C109" s="645"/>
      <c r="F109" s="644"/>
      <c r="G109" s="630"/>
      <c r="I109" s="644"/>
      <c r="K109" s="646"/>
      <c r="L109" s="647"/>
      <c r="M109" s="646"/>
      <c r="N109" s="648"/>
      <c r="P109" s="644"/>
      <c r="Q109" s="630"/>
      <c r="V109" s="647"/>
      <c r="X109" s="647"/>
      <c r="AA109" s="644"/>
      <c r="AD109" s="646"/>
      <c r="AF109" s="645"/>
      <c r="AI109" s="645"/>
      <c r="AK109" s="632"/>
      <c r="AL109" s="619"/>
      <c r="AM109" s="649"/>
      <c r="AN109" s="632"/>
      <c r="AO109" s="649"/>
    </row>
    <row r="110" spans="2:41" s="615" customFormat="1">
      <c r="B110" s="645"/>
      <c r="C110" s="645"/>
      <c r="F110" s="644"/>
      <c r="G110" s="630"/>
      <c r="I110" s="644"/>
      <c r="K110" s="646"/>
      <c r="L110" s="647"/>
      <c r="M110" s="646"/>
      <c r="N110" s="648"/>
      <c r="P110" s="644"/>
      <c r="Q110" s="630"/>
      <c r="V110" s="647"/>
      <c r="X110" s="647"/>
      <c r="AA110" s="644"/>
      <c r="AD110" s="646"/>
      <c r="AF110" s="645"/>
      <c r="AI110" s="645"/>
      <c r="AK110" s="632"/>
      <c r="AL110" s="619"/>
      <c r="AM110" s="649"/>
      <c r="AN110" s="632"/>
      <c r="AO110" s="649"/>
    </row>
    <row r="111" spans="2:41" s="615" customFormat="1">
      <c r="B111" s="645"/>
      <c r="C111" s="645"/>
      <c r="F111" s="644"/>
      <c r="G111" s="630"/>
      <c r="I111" s="644"/>
      <c r="K111" s="646"/>
      <c r="L111" s="647"/>
      <c r="M111" s="646"/>
      <c r="N111" s="648"/>
      <c r="P111" s="644"/>
      <c r="Q111" s="630"/>
      <c r="V111" s="647"/>
      <c r="X111" s="647"/>
      <c r="AA111" s="644"/>
      <c r="AD111" s="646"/>
      <c r="AF111" s="645"/>
      <c r="AI111" s="645"/>
      <c r="AK111" s="632"/>
      <c r="AL111" s="619"/>
      <c r="AM111" s="649"/>
      <c r="AN111" s="632"/>
      <c r="AO111" s="649"/>
    </row>
    <row r="112" spans="2:41" s="615" customFormat="1">
      <c r="B112" s="645"/>
      <c r="C112" s="645"/>
      <c r="F112" s="644"/>
      <c r="G112" s="630"/>
      <c r="I112" s="644"/>
      <c r="K112" s="646"/>
      <c r="L112" s="647"/>
      <c r="M112" s="646"/>
      <c r="N112" s="648"/>
      <c r="P112" s="644"/>
      <c r="Q112" s="630"/>
      <c r="V112" s="647"/>
      <c r="X112" s="647"/>
      <c r="AA112" s="644"/>
      <c r="AD112" s="646"/>
      <c r="AF112" s="645"/>
      <c r="AI112" s="645"/>
      <c r="AK112" s="632"/>
      <c r="AL112" s="619"/>
      <c r="AM112" s="649"/>
      <c r="AN112" s="632"/>
      <c r="AO112" s="649"/>
    </row>
    <row r="113" spans="2:41" s="615" customFormat="1">
      <c r="B113" s="645"/>
      <c r="C113" s="645"/>
      <c r="F113" s="644"/>
      <c r="G113" s="630"/>
      <c r="I113" s="644"/>
      <c r="K113" s="646"/>
      <c r="L113" s="647"/>
      <c r="M113" s="646"/>
      <c r="N113" s="648"/>
      <c r="P113" s="644"/>
      <c r="Q113" s="630"/>
      <c r="V113" s="647"/>
      <c r="X113" s="647"/>
      <c r="AA113" s="644"/>
      <c r="AD113" s="646"/>
      <c r="AF113" s="645"/>
      <c r="AI113" s="645"/>
      <c r="AK113" s="632"/>
      <c r="AL113" s="619"/>
      <c r="AM113" s="649"/>
      <c r="AN113" s="632"/>
      <c r="AO113" s="649"/>
    </row>
    <row r="114" spans="2:41" s="615" customFormat="1">
      <c r="B114" s="645"/>
      <c r="C114" s="645"/>
      <c r="F114" s="644"/>
      <c r="G114" s="630"/>
      <c r="I114" s="644"/>
      <c r="K114" s="646"/>
      <c r="L114" s="647"/>
      <c r="M114" s="646"/>
      <c r="N114" s="648"/>
      <c r="P114" s="644"/>
      <c r="Q114" s="630"/>
      <c r="V114" s="647"/>
      <c r="X114" s="647"/>
      <c r="AA114" s="644"/>
      <c r="AD114" s="646"/>
      <c r="AF114" s="645"/>
      <c r="AI114" s="645"/>
      <c r="AK114" s="632"/>
      <c r="AL114" s="619"/>
      <c r="AM114" s="649"/>
      <c r="AN114" s="632"/>
      <c r="AO114" s="649"/>
    </row>
    <row r="115" spans="2:41" s="615" customFormat="1">
      <c r="B115" s="645"/>
      <c r="C115" s="645"/>
      <c r="F115" s="644"/>
      <c r="G115" s="630"/>
      <c r="I115" s="644"/>
      <c r="K115" s="646"/>
      <c r="L115" s="647"/>
      <c r="M115" s="646"/>
      <c r="N115" s="648"/>
      <c r="P115" s="644"/>
      <c r="Q115" s="630"/>
      <c r="V115" s="647"/>
      <c r="X115" s="647"/>
      <c r="AA115" s="644"/>
      <c r="AD115" s="646"/>
      <c r="AF115" s="645"/>
      <c r="AI115" s="645"/>
      <c r="AK115" s="632"/>
      <c r="AL115" s="619"/>
      <c r="AM115" s="649"/>
      <c r="AN115" s="632"/>
      <c r="AO115" s="649"/>
    </row>
    <row r="116" spans="2:41" s="615" customFormat="1">
      <c r="B116" s="645"/>
      <c r="C116" s="645"/>
      <c r="F116" s="644"/>
      <c r="G116" s="630"/>
      <c r="I116" s="644"/>
      <c r="K116" s="646"/>
      <c r="L116" s="647"/>
      <c r="M116" s="646"/>
      <c r="N116" s="648"/>
      <c r="P116" s="644"/>
      <c r="Q116" s="630"/>
      <c r="V116" s="647"/>
      <c r="X116" s="647"/>
      <c r="AA116" s="644"/>
      <c r="AD116" s="646"/>
      <c r="AF116" s="645"/>
      <c r="AI116" s="645"/>
      <c r="AK116" s="632"/>
      <c r="AL116" s="619"/>
      <c r="AM116" s="649"/>
      <c r="AN116" s="632"/>
      <c r="AO116" s="649"/>
    </row>
    <row r="117" spans="2:41" s="615" customFormat="1">
      <c r="B117" s="645"/>
      <c r="C117" s="645"/>
      <c r="F117" s="644"/>
      <c r="G117" s="630"/>
      <c r="I117" s="644"/>
      <c r="K117" s="646"/>
      <c r="L117" s="647"/>
      <c r="M117" s="646"/>
      <c r="N117" s="648"/>
      <c r="P117" s="644"/>
      <c r="Q117" s="630"/>
      <c r="V117" s="647"/>
      <c r="X117" s="647"/>
      <c r="AA117" s="644"/>
      <c r="AD117" s="646"/>
      <c r="AF117" s="645"/>
      <c r="AI117" s="645"/>
      <c r="AK117" s="632"/>
      <c r="AL117" s="619"/>
      <c r="AM117" s="649"/>
      <c r="AN117" s="632"/>
      <c r="AO117" s="649"/>
    </row>
    <row r="118" spans="2:41" s="615" customFormat="1">
      <c r="B118" s="645"/>
      <c r="C118" s="645"/>
      <c r="F118" s="644"/>
      <c r="G118" s="630"/>
      <c r="I118" s="644"/>
      <c r="K118" s="646"/>
      <c r="L118" s="647"/>
      <c r="M118" s="646"/>
      <c r="N118" s="648"/>
      <c r="P118" s="644"/>
      <c r="Q118" s="630"/>
      <c r="V118" s="647"/>
      <c r="X118" s="647"/>
      <c r="AA118" s="644"/>
      <c r="AD118" s="646"/>
      <c r="AF118" s="645"/>
      <c r="AI118" s="645"/>
      <c r="AK118" s="632"/>
      <c r="AL118" s="619"/>
      <c r="AM118" s="649"/>
      <c r="AN118" s="632"/>
      <c r="AO118" s="649"/>
    </row>
    <row r="119" spans="2:41" s="615" customFormat="1">
      <c r="B119" s="645"/>
      <c r="C119" s="645"/>
      <c r="F119" s="644"/>
      <c r="G119" s="630"/>
      <c r="I119" s="644"/>
      <c r="K119" s="646"/>
      <c r="L119" s="647"/>
      <c r="M119" s="646"/>
      <c r="N119" s="648"/>
      <c r="P119" s="644"/>
      <c r="Q119" s="630"/>
      <c r="V119" s="647"/>
      <c r="X119" s="647"/>
      <c r="AA119" s="644"/>
      <c r="AD119" s="646"/>
      <c r="AF119" s="645"/>
      <c r="AI119" s="645"/>
      <c r="AK119" s="632"/>
      <c r="AL119" s="619"/>
      <c r="AM119" s="649"/>
      <c r="AN119" s="632"/>
      <c r="AO119" s="649"/>
    </row>
    <row r="120" spans="2:41" s="615" customFormat="1">
      <c r="B120" s="645"/>
      <c r="C120" s="645"/>
      <c r="F120" s="644"/>
      <c r="G120" s="630"/>
      <c r="I120" s="644"/>
      <c r="K120" s="646"/>
      <c r="L120" s="647"/>
      <c r="M120" s="646"/>
      <c r="N120" s="648"/>
      <c r="P120" s="644"/>
      <c r="Q120" s="630"/>
      <c r="V120" s="647"/>
      <c r="X120" s="647"/>
      <c r="AA120" s="644"/>
      <c r="AD120" s="646"/>
      <c r="AF120" s="645"/>
      <c r="AI120" s="645"/>
      <c r="AK120" s="632"/>
      <c r="AL120" s="619"/>
      <c r="AM120" s="649"/>
      <c r="AN120" s="632"/>
      <c r="AO120" s="649"/>
    </row>
    <row r="121" spans="2:41" s="615" customFormat="1">
      <c r="B121" s="645"/>
      <c r="C121" s="645"/>
      <c r="F121" s="644"/>
      <c r="G121" s="630"/>
      <c r="I121" s="644"/>
      <c r="K121" s="646"/>
      <c r="L121" s="647"/>
      <c r="M121" s="646"/>
      <c r="N121" s="648"/>
      <c r="P121" s="644"/>
      <c r="Q121" s="630"/>
      <c r="V121" s="647"/>
      <c r="X121" s="647"/>
      <c r="AA121" s="644"/>
      <c r="AD121" s="646"/>
      <c r="AF121" s="645"/>
      <c r="AI121" s="645"/>
      <c r="AK121" s="632"/>
      <c r="AL121" s="619"/>
      <c r="AM121" s="649"/>
      <c r="AN121" s="632"/>
      <c r="AO121" s="649"/>
    </row>
    <row r="122" spans="2:41" s="615" customFormat="1">
      <c r="B122" s="645"/>
      <c r="C122" s="645"/>
      <c r="F122" s="644"/>
      <c r="G122" s="630"/>
      <c r="I122" s="644"/>
      <c r="K122" s="646"/>
      <c r="L122" s="647"/>
      <c r="M122" s="646"/>
      <c r="N122" s="648"/>
      <c r="P122" s="644"/>
      <c r="Q122" s="630"/>
      <c r="V122" s="647"/>
      <c r="X122" s="647"/>
      <c r="AA122" s="644"/>
      <c r="AD122" s="646"/>
      <c r="AF122" s="645"/>
      <c r="AI122" s="645"/>
      <c r="AK122" s="632"/>
      <c r="AL122" s="619"/>
      <c r="AM122" s="649"/>
      <c r="AN122" s="632"/>
      <c r="AO122" s="649"/>
    </row>
    <row r="123" spans="2:41" s="615" customFormat="1">
      <c r="B123" s="645"/>
      <c r="C123" s="645"/>
      <c r="F123" s="644"/>
      <c r="G123" s="630"/>
      <c r="I123" s="644"/>
      <c r="K123" s="646"/>
      <c r="L123" s="647"/>
      <c r="M123" s="646"/>
      <c r="N123" s="648"/>
      <c r="P123" s="644"/>
      <c r="Q123" s="630"/>
      <c r="V123" s="647"/>
      <c r="X123" s="647"/>
      <c r="AA123" s="644"/>
      <c r="AD123" s="646"/>
      <c r="AF123" s="645"/>
      <c r="AI123" s="645"/>
      <c r="AK123" s="632"/>
      <c r="AL123" s="619"/>
      <c r="AM123" s="649"/>
      <c r="AN123" s="632"/>
      <c r="AO123" s="649"/>
    </row>
    <row r="124" spans="2:41" s="615" customFormat="1">
      <c r="B124" s="645"/>
      <c r="C124" s="645"/>
      <c r="F124" s="644"/>
      <c r="G124" s="630"/>
      <c r="I124" s="644"/>
      <c r="K124" s="646"/>
      <c r="L124" s="647"/>
      <c r="M124" s="646"/>
      <c r="N124" s="648"/>
      <c r="P124" s="644"/>
      <c r="Q124" s="630"/>
      <c r="V124" s="647"/>
      <c r="X124" s="647"/>
      <c r="AA124" s="644"/>
      <c r="AD124" s="646"/>
      <c r="AF124" s="645"/>
      <c r="AI124" s="645"/>
      <c r="AK124" s="632"/>
      <c r="AL124" s="619"/>
      <c r="AM124" s="649"/>
      <c r="AN124" s="632"/>
      <c r="AO124" s="649"/>
    </row>
    <row r="125" spans="2:41" s="615" customFormat="1">
      <c r="B125" s="645"/>
      <c r="C125" s="645"/>
      <c r="F125" s="644"/>
      <c r="G125" s="630"/>
      <c r="I125" s="644"/>
      <c r="K125" s="646"/>
      <c r="L125" s="647"/>
      <c r="M125" s="646"/>
      <c r="N125" s="648"/>
      <c r="P125" s="644"/>
      <c r="Q125" s="630"/>
      <c r="V125" s="647"/>
      <c r="X125" s="647"/>
      <c r="AA125" s="644"/>
      <c r="AD125" s="646"/>
      <c r="AF125" s="645"/>
      <c r="AI125" s="645"/>
      <c r="AK125" s="632"/>
      <c r="AL125" s="619"/>
      <c r="AM125" s="649"/>
      <c r="AN125" s="632"/>
      <c r="AO125" s="649"/>
    </row>
    <row r="126" spans="2:41" s="615" customFormat="1">
      <c r="B126" s="645"/>
      <c r="C126" s="645"/>
      <c r="F126" s="644"/>
      <c r="G126" s="630"/>
      <c r="I126" s="644"/>
      <c r="K126" s="646"/>
      <c r="L126" s="647"/>
      <c r="M126" s="646"/>
      <c r="N126" s="648"/>
      <c r="P126" s="644"/>
      <c r="Q126" s="630"/>
      <c r="V126" s="647"/>
      <c r="X126" s="647"/>
      <c r="AA126" s="644"/>
      <c r="AD126" s="646"/>
      <c r="AF126" s="645"/>
      <c r="AI126" s="645"/>
      <c r="AK126" s="632"/>
      <c r="AL126" s="619"/>
      <c r="AM126" s="649"/>
      <c r="AN126" s="632"/>
      <c r="AO126" s="649"/>
    </row>
    <row r="127" spans="2:41" s="615" customFormat="1">
      <c r="B127" s="645"/>
      <c r="C127" s="645"/>
      <c r="F127" s="644"/>
      <c r="G127" s="630"/>
      <c r="I127" s="644"/>
      <c r="K127" s="646"/>
      <c r="L127" s="647"/>
      <c r="M127" s="646"/>
      <c r="N127" s="648"/>
      <c r="P127" s="644"/>
      <c r="Q127" s="630"/>
      <c r="V127" s="647"/>
      <c r="X127" s="647"/>
      <c r="AA127" s="644"/>
      <c r="AD127" s="646"/>
      <c r="AF127" s="645"/>
      <c r="AI127" s="645"/>
      <c r="AK127" s="632"/>
      <c r="AL127" s="619"/>
      <c r="AM127" s="649"/>
      <c r="AN127" s="632"/>
      <c r="AO127" s="649"/>
    </row>
    <row r="128" spans="2:41" s="615" customFormat="1">
      <c r="B128" s="645"/>
      <c r="C128" s="645"/>
      <c r="F128" s="644"/>
      <c r="G128" s="630"/>
      <c r="I128" s="644"/>
      <c r="K128" s="646"/>
      <c r="L128" s="647"/>
      <c r="M128" s="646"/>
      <c r="N128" s="648"/>
      <c r="P128" s="644"/>
      <c r="Q128" s="630"/>
      <c r="V128" s="647"/>
      <c r="X128" s="647"/>
      <c r="AA128" s="644"/>
      <c r="AD128" s="646"/>
      <c r="AF128" s="645"/>
      <c r="AI128" s="645"/>
      <c r="AK128" s="632"/>
      <c r="AL128" s="619"/>
      <c r="AM128" s="649"/>
      <c r="AN128" s="632"/>
      <c r="AO128" s="649"/>
    </row>
    <row r="129" spans="2:41" s="615" customFormat="1">
      <c r="B129" s="645"/>
      <c r="C129" s="645"/>
      <c r="F129" s="644"/>
      <c r="G129" s="630"/>
      <c r="I129" s="644"/>
      <c r="K129" s="646"/>
      <c r="L129" s="647"/>
      <c r="M129" s="646"/>
      <c r="N129" s="648"/>
      <c r="P129" s="644"/>
      <c r="Q129" s="630"/>
      <c r="V129" s="647"/>
      <c r="X129" s="647"/>
      <c r="AA129" s="644"/>
      <c r="AD129" s="646"/>
      <c r="AF129" s="645"/>
      <c r="AI129" s="645"/>
      <c r="AK129" s="632"/>
      <c r="AL129" s="619"/>
      <c r="AM129" s="649"/>
      <c r="AN129" s="632"/>
      <c r="AO129" s="649"/>
    </row>
    <row r="130" spans="2:41" s="615" customFormat="1">
      <c r="B130" s="645"/>
      <c r="C130" s="645"/>
      <c r="F130" s="644"/>
      <c r="G130" s="630"/>
      <c r="I130" s="644"/>
      <c r="K130" s="646"/>
      <c r="L130" s="647"/>
      <c r="M130" s="646"/>
      <c r="N130" s="648"/>
      <c r="P130" s="644"/>
      <c r="Q130" s="630"/>
      <c r="V130" s="647"/>
      <c r="X130" s="647"/>
      <c r="AA130" s="644"/>
      <c r="AD130" s="646"/>
      <c r="AF130" s="645"/>
      <c r="AI130" s="645"/>
      <c r="AK130" s="632"/>
      <c r="AL130" s="619"/>
      <c r="AM130" s="649"/>
      <c r="AN130" s="632"/>
      <c r="AO130" s="649"/>
    </row>
    <row r="131" spans="2:41" s="615" customFormat="1">
      <c r="B131" s="645"/>
      <c r="C131" s="645"/>
      <c r="F131" s="644"/>
      <c r="G131" s="630"/>
      <c r="I131" s="644"/>
      <c r="K131" s="646"/>
      <c r="L131" s="647"/>
      <c r="M131" s="646"/>
      <c r="N131" s="648"/>
      <c r="P131" s="644"/>
      <c r="Q131" s="630"/>
      <c r="V131" s="647"/>
      <c r="X131" s="647"/>
      <c r="AA131" s="644"/>
      <c r="AD131" s="646"/>
      <c r="AF131" s="645"/>
      <c r="AI131" s="645"/>
      <c r="AK131" s="632"/>
      <c r="AL131" s="619"/>
      <c r="AM131" s="649"/>
      <c r="AN131" s="632"/>
      <c r="AO131" s="649"/>
    </row>
    <row r="132" spans="2:41" s="615" customFormat="1">
      <c r="B132" s="645"/>
      <c r="C132" s="645"/>
      <c r="F132" s="644"/>
      <c r="G132" s="630"/>
      <c r="I132" s="644"/>
      <c r="K132" s="646"/>
      <c r="L132" s="647"/>
      <c r="M132" s="646"/>
      <c r="N132" s="648"/>
      <c r="P132" s="644"/>
      <c r="Q132" s="630"/>
      <c r="V132" s="647"/>
      <c r="X132" s="647"/>
      <c r="AA132" s="644"/>
      <c r="AD132" s="646"/>
      <c r="AF132" s="645"/>
      <c r="AI132" s="645"/>
      <c r="AK132" s="632"/>
      <c r="AL132" s="619"/>
      <c r="AM132" s="649"/>
      <c r="AN132" s="632"/>
      <c r="AO132" s="649"/>
    </row>
    <row r="133" spans="2:41" s="615" customFormat="1">
      <c r="B133" s="645"/>
      <c r="C133" s="645"/>
      <c r="F133" s="644"/>
      <c r="G133" s="630"/>
      <c r="I133" s="644"/>
      <c r="K133" s="646"/>
      <c r="L133" s="647"/>
      <c r="M133" s="646"/>
      <c r="N133" s="648"/>
      <c r="P133" s="644"/>
      <c r="Q133" s="630"/>
      <c r="V133" s="647"/>
      <c r="X133" s="647"/>
      <c r="AA133" s="644"/>
      <c r="AD133" s="646"/>
      <c r="AF133" s="645"/>
      <c r="AI133" s="645"/>
      <c r="AK133" s="632"/>
      <c r="AL133" s="619"/>
      <c r="AM133" s="649"/>
      <c r="AN133" s="632"/>
      <c r="AO133" s="649"/>
    </row>
    <row r="134" spans="2:41" s="615" customFormat="1">
      <c r="B134" s="645"/>
      <c r="C134" s="645"/>
      <c r="F134" s="644"/>
      <c r="G134" s="630"/>
      <c r="I134" s="644"/>
      <c r="K134" s="646"/>
      <c r="L134" s="647"/>
      <c r="M134" s="646"/>
      <c r="N134" s="648"/>
      <c r="P134" s="644"/>
      <c r="Q134" s="630"/>
      <c r="V134" s="647"/>
      <c r="X134" s="647"/>
      <c r="AA134" s="644"/>
      <c r="AD134" s="646"/>
      <c r="AF134" s="645"/>
      <c r="AI134" s="645"/>
      <c r="AK134" s="632"/>
      <c r="AL134" s="619"/>
      <c r="AM134" s="649"/>
      <c r="AN134" s="632"/>
      <c r="AO134" s="649"/>
    </row>
    <row r="135" spans="2:41" s="615" customFormat="1">
      <c r="B135" s="645"/>
      <c r="C135" s="645"/>
      <c r="F135" s="644"/>
      <c r="G135" s="630"/>
      <c r="I135" s="644"/>
      <c r="K135" s="646"/>
      <c r="L135" s="647"/>
      <c r="M135" s="646"/>
      <c r="N135" s="648"/>
      <c r="P135" s="644"/>
      <c r="Q135" s="630"/>
      <c r="V135" s="647"/>
      <c r="X135" s="647"/>
      <c r="AA135" s="644"/>
      <c r="AD135" s="646"/>
      <c r="AF135" s="645"/>
      <c r="AI135" s="645"/>
      <c r="AK135" s="632"/>
      <c r="AL135" s="619"/>
      <c r="AM135" s="649"/>
      <c r="AN135" s="632"/>
      <c r="AO135" s="649"/>
    </row>
    <row r="136" spans="2:41" s="615" customFormat="1">
      <c r="B136" s="645"/>
      <c r="C136" s="645"/>
      <c r="F136" s="644"/>
      <c r="G136" s="630"/>
      <c r="I136" s="644"/>
      <c r="K136" s="646"/>
      <c r="L136" s="647"/>
      <c r="M136" s="646"/>
      <c r="N136" s="648"/>
      <c r="P136" s="644"/>
      <c r="Q136" s="630"/>
      <c r="V136" s="647"/>
      <c r="X136" s="647"/>
      <c r="AA136" s="644"/>
      <c r="AD136" s="646"/>
      <c r="AF136" s="645"/>
      <c r="AI136" s="645"/>
      <c r="AK136" s="632"/>
      <c r="AL136" s="619"/>
      <c r="AM136" s="649"/>
      <c r="AN136" s="632"/>
      <c r="AO136" s="649"/>
    </row>
    <row r="137" spans="2:41" s="615" customFormat="1">
      <c r="B137" s="645"/>
      <c r="C137" s="645"/>
      <c r="F137" s="644"/>
      <c r="G137" s="630"/>
      <c r="I137" s="644"/>
      <c r="K137" s="646"/>
      <c r="L137" s="647"/>
      <c r="M137" s="646"/>
      <c r="N137" s="648"/>
      <c r="P137" s="644"/>
      <c r="Q137" s="630"/>
      <c r="V137" s="647"/>
      <c r="X137" s="647"/>
      <c r="AA137" s="644"/>
      <c r="AD137" s="646"/>
      <c r="AF137" s="645"/>
      <c r="AI137" s="645"/>
      <c r="AK137" s="632"/>
      <c r="AL137" s="619"/>
      <c r="AM137" s="649"/>
      <c r="AN137" s="632"/>
      <c r="AO137" s="649"/>
    </row>
    <row r="138" spans="2:41" s="615" customFormat="1">
      <c r="B138" s="645"/>
      <c r="C138" s="645"/>
      <c r="F138" s="644"/>
      <c r="G138" s="630"/>
      <c r="I138" s="644"/>
      <c r="K138" s="646"/>
      <c r="L138" s="647"/>
      <c r="M138" s="646"/>
      <c r="N138" s="648"/>
      <c r="P138" s="644"/>
      <c r="Q138" s="630"/>
      <c r="V138" s="647"/>
      <c r="X138" s="647"/>
      <c r="AA138" s="644"/>
      <c r="AD138" s="646"/>
      <c r="AF138" s="645"/>
      <c r="AI138" s="645"/>
      <c r="AK138" s="632"/>
      <c r="AL138" s="619"/>
      <c r="AM138" s="649"/>
      <c r="AN138" s="632"/>
      <c r="AO138" s="649"/>
    </row>
    <row r="139" spans="2:41" s="615" customFormat="1">
      <c r="B139" s="645"/>
      <c r="C139" s="645"/>
      <c r="F139" s="644"/>
      <c r="G139" s="630"/>
      <c r="I139" s="644"/>
      <c r="K139" s="646"/>
      <c r="L139" s="647"/>
      <c r="M139" s="646"/>
      <c r="N139" s="648"/>
      <c r="P139" s="644"/>
      <c r="Q139" s="630"/>
      <c r="V139" s="647"/>
      <c r="X139" s="647"/>
      <c r="AA139" s="644"/>
      <c r="AD139" s="646"/>
      <c r="AF139" s="645"/>
      <c r="AI139" s="645"/>
      <c r="AK139" s="632"/>
      <c r="AL139" s="619"/>
      <c r="AM139" s="649"/>
      <c r="AN139" s="632"/>
      <c r="AO139" s="649"/>
    </row>
    <row r="140" spans="2:41" s="615" customFormat="1">
      <c r="B140" s="645"/>
      <c r="C140" s="645"/>
      <c r="F140" s="644"/>
      <c r="G140" s="630"/>
      <c r="I140" s="644"/>
      <c r="K140" s="646"/>
      <c r="L140" s="647"/>
      <c r="M140" s="646"/>
      <c r="N140" s="648"/>
      <c r="P140" s="644"/>
      <c r="Q140" s="630"/>
      <c r="V140" s="647"/>
      <c r="X140" s="647"/>
      <c r="AA140" s="644"/>
      <c r="AD140" s="646"/>
      <c r="AF140" s="645"/>
      <c r="AI140" s="645"/>
      <c r="AK140" s="632"/>
      <c r="AL140" s="619"/>
      <c r="AM140" s="649"/>
      <c r="AN140" s="632"/>
      <c r="AO140" s="649"/>
    </row>
    <row r="141" spans="2:41" s="615" customFormat="1">
      <c r="B141" s="645"/>
      <c r="C141" s="645"/>
      <c r="F141" s="644"/>
      <c r="G141" s="630"/>
      <c r="I141" s="644"/>
      <c r="K141" s="646"/>
      <c r="L141" s="647"/>
      <c r="M141" s="646"/>
      <c r="N141" s="648"/>
      <c r="P141" s="644"/>
      <c r="Q141" s="630"/>
      <c r="V141" s="647"/>
      <c r="X141" s="647"/>
      <c r="AA141" s="644"/>
      <c r="AD141" s="646"/>
      <c r="AF141" s="645"/>
      <c r="AI141" s="645"/>
      <c r="AK141" s="632"/>
      <c r="AL141" s="619"/>
      <c r="AM141" s="649"/>
      <c r="AN141" s="632"/>
      <c r="AO141" s="649"/>
    </row>
    <row r="142" spans="2:41" s="615" customFormat="1">
      <c r="B142" s="645"/>
      <c r="C142" s="645"/>
      <c r="F142" s="644"/>
      <c r="G142" s="630"/>
      <c r="I142" s="644"/>
      <c r="K142" s="646"/>
      <c r="L142" s="647"/>
      <c r="M142" s="646"/>
      <c r="N142" s="648"/>
      <c r="P142" s="644"/>
      <c r="Q142" s="630"/>
      <c r="V142" s="647"/>
      <c r="X142" s="647"/>
      <c r="AA142" s="644"/>
      <c r="AD142" s="646"/>
      <c r="AF142" s="645"/>
      <c r="AI142" s="645"/>
      <c r="AK142" s="632"/>
      <c r="AL142" s="619"/>
      <c r="AM142" s="649"/>
      <c r="AN142" s="632"/>
      <c r="AO142" s="649"/>
    </row>
    <row r="143" spans="2:41" s="615" customFormat="1">
      <c r="B143" s="645"/>
      <c r="C143" s="645"/>
      <c r="F143" s="644"/>
      <c r="G143" s="630"/>
      <c r="I143" s="644"/>
      <c r="K143" s="646"/>
      <c r="L143" s="647"/>
      <c r="M143" s="646"/>
      <c r="N143" s="648"/>
      <c r="P143" s="644"/>
      <c r="Q143" s="630"/>
      <c r="V143" s="647"/>
      <c r="X143" s="647"/>
      <c r="AA143" s="644"/>
      <c r="AD143" s="646"/>
      <c r="AF143" s="645"/>
      <c r="AI143" s="645"/>
      <c r="AK143" s="632"/>
      <c r="AL143" s="619"/>
      <c r="AM143" s="649"/>
      <c r="AN143" s="632"/>
      <c r="AO143" s="649"/>
    </row>
    <row r="144" spans="2:41" s="615" customFormat="1">
      <c r="B144" s="645"/>
      <c r="C144" s="645"/>
      <c r="F144" s="644"/>
      <c r="G144" s="630"/>
      <c r="I144" s="644"/>
      <c r="K144" s="646"/>
      <c r="L144" s="647"/>
      <c r="M144" s="646"/>
      <c r="N144" s="648"/>
      <c r="P144" s="644"/>
      <c r="Q144" s="630"/>
      <c r="V144" s="647"/>
      <c r="X144" s="647"/>
      <c r="AA144" s="644"/>
      <c r="AD144" s="646"/>
      <c r="AF144" s="645"/>
      <c r="AI144" s="645"/>
      <c r="AK144" s="632"/>
      <c r="AL144" s="619"/>
      <c r="AM144" s="649"/>
      <c r="AN144" s="632"/>
      <c r="AO144" s="649"/>
    </row>
    <row r="145" spans="2:41" s="615" customFormat="1">
      <c r="B145" s="645"/>
      <c r="C145" s="645"/>
      <c r="F145" s="644"/>
      <c r="G145" s="630"/>
      <c r="I145" s="644"/>
      <c r="K145" s="646"/>
      <c r="L145" s="647"/>
      <c r="M145" s="646"/>
      <c r="N145" s="648"/>
      <c r="P145" s="644"/>
      <c r="Q145" s="630"/>
      <c r="V145" s="647"/>
      <c r="X145" s="647"/>
      <c r="AA145" s="644"/>
      <c r="AD145" s="646"/>
      <c r="AF145" s="645"/>
      <c r="AI145" s="645"/>
      <c r="AK145" s="632"/>
      <c r="AL145" s="619"/>
      <c r="AM145" s="649"/>
      <c r="AN145" s="632"/>
      <c r="AO145" s="649"/>
    </row>
    <row r="146" spans="2:41" s="615" customFormat="1">
      <c r="B146" s="645"/>
      <c r="C146" s="645"/>
      <c r="F146" s="644"/>
      <c r="G146" s="630"/>
      <c r="I146" s="644"/>
      <c r="K146" s="646"/>
      <c r="L146" s="647"/>
      <c r="M146" s="646"/>
      <c r="N146" s="648"/>
      <c r="P146" s="644"/>
      <c r="Q146" s="630"/>
      <c r="V146" s="647"/>
      <c r="X146" s="647"/>
      <c r="AA146" s="644"/>
      <c r="AD146" s="646"/>
      <c r="AF146" s="645"/>
      <c r="AI146" s="645"/>
      <c r="AK146" s="632"/>
      <c r="AL146" s="619"/>
      <c r="AM146" s="649"/>
      <c r="AN146" s="632"/>
      <c r="AO146" s="649"/>
    </row>
    <row r="147" spans="2:41" s="615" customFormat="1">
      <c r="B147" s="645"/>
      <c r="C147" s="645"/>
      <c r="F147" s="644"/>
      <c r="G147" s="630"/>
      <c r="I147" s="644"/>
      <c r="K147" s="646"/>
      <c r="L147" s="647"/>
      <c r="M147" s="646"/>
      <c r="N147" s="648"/>
      <c r="P147" s="644"/>
      <c r="Q147" s="630"/>
      <c r="V147" s="647"/>
      <c r="X147" s="647"/>
      <c r="AA147" s="644"/>
      <c r="AD147" s="646"/>
      <c r="AF147" s="645"/>
      <c r="AI147" s="645"/>
      <c r="AK147" s="632"/>
      <c r="AL147" s="619"/>
      <c r="AM147" s="649"/>
      <c r="AN147" s="632"/>
      <c r="AO147" s="649"/>
    </row>
    <row r="148" spans="2:41" s="615" customFormat="1">
      <c r="B148" s="645"/>
      <c r="C148" s="645"/>
      <c r="F148" s="644"/>
      <c r="G148" s="630"/>
      <c r="I148" s="644"/>
      <c r="K148" s="646"/>
      <c r="L148" s="647"/>
      <c r="M148" s="646"/>
      <c r="N148" s="648"/>
      <c r="P148" s="644"/>
      <c r="Q148" s="630"/>
      <c r="V148" s="647"/>
      <c r="X148" s="647"/>
      <c r="AA148" s="644"/>
      <c r="AD148" s="646"/>
      <c r="AF148" s="645"/>
      <c r="AI148" s="645"/>
      <c r="AK148" s="632"/>
      <c r="AL148" s="619"/>
      <c r="AM148" s="649"/>
      <c r="AN148" s="632"/>
      <c r="AO148" s="649"/>
    </row>
    <row r="149" spans="2:41" s="615" customFormat="1">
      <c r="B149" s="645"/>
      <c r="C149" s="645"/>
      <c r="F149" s="644"/>
      <c r="G149" s="630"/>
      <c r="I149" s="644"/>
      <c r="K149" s="646"/>
      <c r="L149" s="647"/>
      <c r="M149" s="646"/>
      <c r="N149" s="648"/>
      <c r="P149" s="644"/>
      <c r="Q149" s="630"/>
      <c r="V149" s="647"/>
      <c r="X149" s="647"/>
      <c r="AA149" s="644"/>
      <c r="AD149" s="646"/>
      <c r="AF149" s="645"/>
      <c r="AI149" s="645"/>
      <c r="AK149" s="632"/>
      <c r="AL149" s="619"/>
      <c r="AM149" s="649"/>
      <c r="AN149" s="632"/>
      <c r="AO149" s="649"/>
    </row>
    <row r="150" spans="2:41" s="615" customFormat="1">
      <c r="B150" s="645"/>
      <c r="C150" s="645"/>
      <c r="F150" s="644"/>
      <c r="G150" s="630"/>
      <c r="I150" s="644"/>
      <c r="K150" s="646"/>
      <c r="L150" s="647"/>
      <c r="M150" s="646"/>
      <c r="N150" s="648"/>
      <c r="P150" s="644"/>
      <c r="Q150" s="630"/>
      <c r="V150" s="647"/>
      <c r="X150" s="647"/>
      <c r="AA150" s="644"/>
      <c r="AD150" s="646"/>
      <c r="AF150" s="645"/>
      <c r="AI150" s="645"/>
      <c r="AK150" s="632"/>
      <c r="AL150" s="619"/>
      <c r="AM150" s="649"/>
      <c r="AN150" s="632"/>
      <c r="AO150" s="649"/>
    </row>
    <row r="151" spans="2:41" s="615" customFormat="1">
      <c r="B151" s="645"/>
      <c r="C151" s="645"/>
      <c r="F151" s="644"/>
      <c r="G151" s="630"/>
      <c r="I151" s="644"/>
      <c r="K151" s="646"/>
      <c r="L151" s="647"/>
      <c r="M151" s="646"/>
      <c r="N151" s="648"/>
      <c r="P151" s="644"/>
      <c r="Q151" s="630"/>
      <c r="V151" s="647"/>
      <c r="X151" s="647"/>
      <c r="AA151" s="644"/>
      <c r="AD151" s="646"/>
      <c r="AF151" s="645"/>
      <c r="AI151" s="645"/>
      <c r="AK151" s="632"/>
      <c r="AL151" s="619"/>
      <c r="AM151" s="649"/>
      <c r="AN151" s="632"/>
      <c r="AO151" s="649"/>
    </row>
    <row r="152" spans="2:41" s="615" customFormat="1">
      <c r="B152" s="645"/>
      <c r="C152" s="645"/>
      <c r="F152" s="644"/>
      <c r="G152" s="630"/>
      <c r="I152" s="644"/>
      <c r="K152" s="646"/>
      <c r="L152" s="647"/>
      <c r="M152" s="646"/>
      <c r="N152" s="648"/>
      <c r="P152" s="644"/>
      <c r="Q152" s="630"/>
      <c r="V152" s="647"/>
      <c r="X152" s="647"/>
      <c r="AA152" s="644"/>
      <c r="AD152" s="646"/>
      <c r="AF152" s="645"/>
      <c r="AI152" s="645"/>
      <c r="AK152" s="632"/>
      <c r="AL152" s="619"/>
      <c r="AM152" s="649"/>
      <c r="AN152" s="632"/>
      <c r="AO152" s="649"/>
    </row>
    <row r="153" spans="2:41" s="615" customFormat="1">
      <c r="B153" s="645"/>
      <c r="C153" s="645"/>
      <c r="F153" s="644"/>
      <c r="G153" s="630"/>
      <c r="I153" s="644"/>
      <c r="K153" s="646"/>
      <c r="L153" s="647"/>
      <c r="M153" s="646"/>
      <c r="N153" s="648"/>
      <c r="P153" s="644"/>
      <c r="Q153" s="630"/>
      <c r="V153" s="647"/>
      <c r="X153" s="647"/>
      <c r="AA153" s="644"/>
      <c r="AD153" s="646"/>
      <c r="AF153" s="645"/>
      <c r="AI153" s="645"/>
      <c r="AK153" s="632"/>
      <c r="AL153" s="619"/>
      <c r="AM153" s="649"/>
      <c r="AN153" s="632"/>
      <c r="AO153" s="649"/>
    </row>
    <row r="154" spans="2:41" s="615" customFormat="1">
      <c r="B154" s="645"/>
      <c r="C154" s="645"/>
      <c r="F154" s="644"/>
      <c r="G154" s="630"/>
      <c r="I154" s="644"/>
      <c r="K154" s="646"/>
      <c r="L154" s="647"/>
      <c r="M154" s="646"/>
      <c r="N154" s="648"/>
      <c r="P154" s="644"/>
      <c r="Q154" s="630"/>
      <c r="V154" s="647"/>
      <c r="X154" s="647"/>
      <c r="AA154" s="644"/>
      <c r="AD154" s="646"/>
      <c r="AF154" s="645"/>
      <c r="AI154" s="645"/>
      <c r="AK154" s="632"/>
      <c r="AL154" s="619"/>
      <c r="AM154" s="649"/>
      <c r="AN154" s="632"/>
      <c r="AO154" s="649"/>
    </row>
    <row r="155" spans="2:41" s="615" customFormat="1">
      <c r="B155" s="645"/>
      <c r="C155" s="645"/>
      <c r="F155" s="644"/>
      <c r="G155" s="630"/>
      <c r="I155" s="644"/>
      <c r="K155" s="646"/>
      <c r="L155" s="647"/>
      <c r="M155" s="646"/>
      <c r="N155" s="648"/>
      <c r="P155" s="644"/>
      <c r="Q155" s="630"/>
      <c r="V155" s="647"/>
      <c r="X155" s="647"/>
      <c r="AA155" s="644"/>
      <c r="AD155" s="646"/>
      <c r="AF155" s="645"/>
      <c r="AI155" s="645"/>
      <c r="AK155" s="632"/>
      <c r="AL155" s="619"/>
      <c r="AM155" s="649"/>
      <c r="AN155" s="632"/>
      <c r="AO155" s="649"/>
    </row>
    <row r="156" spans="2:41" s="615" customFormat="1">
      <c r="B156" s="645"/>
      <c r="C156" s="645"/>
      <c r="F156" s="644"/>
      <c r="G156" s="630"/>
      <c r="I156" s="644"/>
      <c r="K156" s="646"/>
      <c r="L156" s="647"/>
      <c r="M156" s="646"/>
      <c r="N156" s="648"/>
      <c r="P156" s="644"/>
      <c r="Q156" s="630"/>
      <c r="V156" s="647"/>
      <c r="X156" s="647"/>
      <c r="AA156" s="644"/>
      <c r="AD156" s="646"/>
      <c r="AF156" s="645"/>
      <c r="AI156" s="645"/>
      <c r="AK156" s="632"/>
      <c r="AL156" s="619"/>
      <c r="AM156" s="649"/>
      <c r="AN156" s="632"/>
      <c r="AO156" s="649"/>
    </row>
    <row r="157" spans="2:41" s="615" customFormat="1">
      <c r="B157" s="645"/>
      <c r="C157" s="645"/>
      <c r="F157" s="644"/>
      <c r="G157" s="630"/>
      <c r="I157" s="644"/>
      <c r="K157" s="646"/>
      <c r="L157" s="647"/>
      <c r="M157" s="646"/>
      <c r="N157" s="648"/>
      <c r="P157" s="644"/>
      <c r="Q157" s="630"/>
      <c r="V157" s="647"/>
      <c r="X157" s="647"/>
      <c r="AA157" s="644"/>
      <c r="AD157" s="646"/>
      <c r="AF157" s="645"/>
      <c r="AI157" s="645"/>
      <c r="AK157" s="632"/>
      <c r="AL157" s="619"/>
      <c r="AM157" s="649"/>
      <c r="AN157" s="632"/>
      <c r="AO157" s="649"/>
    </row>
    <row r="158" spans="2:41" s="615" customFormat="1">
      <c r="B158" s="645"/>
      <c r="C158" s="645"/>
      <c r="F158" s="644"/>
      <c r="G158" s="630"/>
      <c r="I158" s="644"/>
      <c r="K158" s="646"/>
      <c r="L158" s="647"/>
      <c r="M158" s="646"/>
      <c r="N158" s="648"/>
      <c r="P158" s="644"/>
      <c r="Q158" s="630"/>
      <c r="V158" s="647"/>
      <c r="X158" s="647"/>
      <c r="AA158" s="644"/>
      <c r="AD158" s="646"/>
      <c r="AF158" s="645"/>
      <c r="AI158" s="645"/>
      <c r="AK158" s="632"/>
      <c r="AL158" s="619"/>
      <c r="AM158" s="649"/>
      <c r="AN158" s="632"/>
      <c r="AO158" s="649"/>
    </row>
    <row r="159" spans="2:41" s="615" customFormat="1">
      <c r="B159" s="645"/>
      <c r="C159" s="645"/>
      <c r="F159" s="644"/>
      <c r="G159" s="630"/>
      <c r="I159" s="644"/>
      <c r="K159" s="646"/>
      <c r="L159" s="647"/>
      <c r="M159" s="646"/>
      <c r="N159" s="648"/>
      <c r="P159" s="644"/>
      <c r="Q159" s="630"/>
      <c r="V159" s="647"/>
      <c r="X159" s="647"/>
      <c r="AA159" s="644"/>
      <c r="AD159" s="646"/>
      <c r="AF159" s="645"/>
      <c r="AI159" s="645"/>
      <c r="AK159" s="632"/>
      <c r="AL159" s="619"/>
      <c r="AM159" s="649"/>
      <c r="AN159" s="632"/>
      <c r="AO159" s="649"/>
    </row>
    <row r="160" spans="2:41" s="615" customFormat="1">
      <c r="B160" s="645"/>
      <c r="C160" s="645"/>
      <c r="F160" s="644"/>
      <c r="G160" s="630"/>
      <c r="I160" s="644"/>
      <c r="K160" s="646"/>
      <c r="L160" s="647"/>
      <c r="M160" s="646"/>
      <c r="N160" s="648"/>
      <c r="P160" s="644"/>
      <c r="Q160" s="630"/>
      <c r="V160" s="647"/>
      <c r="X160" s="647"/>
      <c r="AA160" s="644"/>
      <c r="AD160" s="646"/>
      <c r="AF160" s="645"/>
      <c r="AI160" s="645"/>
      <c r="AK160" s="632"/>
      <c r="AL160" s="619"/>
      <c r="AM160" s="649"/>
      <c r="AN160" s="632"/>
      <c r="AO160" s="649"/>
    </row>
    <row r="161" spans="2:41" s="615" customFormat="1">
      <c r="B161" s="645"/>
      <c r="C161" s="645"/>
      <c r="F161" s="644"/>
      <c r="G161" s="630"/>
      <c r="I161" s="644"/>
      <c r="K161" s="646"/>
      <c r="L161" s="647"/>
      <c r="M161" s="646"/>
      <c r="N161" s="648"/>
      <c r="P161" s="644"/>
      <c r="Q161" s="630"/>
      <c r="V161" s="647"/>
      <c r="X161" s="647"/>
      <c r="AA161" s="644"/>
      <c r="AD161" s="646"/>
      <c r="AF161" s="645"/>
      <c r="AI161" s="645"/>
      <c r="AK161" s="632"/>
      <c r="AL161" s="619"/>
      <c r="AM161" s="649"/>
      <c r="AN161" s="632"/>
      <c r="AO161" s="649"/>
    </row>
    <row r="162" spans="2:41" s="615" customFormat="1">
      <c r="B162" s="645"/>
      <c r="C162" s="645"/>
      <c r="F162" s="644"/>
      <c r="G162" s="630"/>
      <c r="I162" s="644"/>
      <c r="K162" s="646"/>
      <c r="L162" s="647"/>
      <c r="M162" s="646"/>
      <c r="N162" s="648"/>
      <c r="P162" s="644"/>
      <c r="Q162" s="630"/>
      <c r="V162" s="647"/>
      <c r="X162" s="647"/>
      <c r="AA162" s="644"/>
      <c r="AD162" s="646"/>
      <c r="AF162" s="645"/>
      <c r="AI162" s="645"/>
      <c r="AK162" s="632"/>
      <c r="AL162" s="619"/>
      <c r="AM162" s="649"/>
      <c r="AN162" s="632"/>
      <c r="AO162" s="649"/>
    </row>
    <row r="163" spans="2:41" s="615" customFormat="1">
      <c r="B163" s="645"/>
      <c r="C163" s="645"/>
      <c r="F163" s="644"/>
      <c r="G163" s="630"/>
      <c r="I163" s="644"/>
      <c r="K163" s="646"/>
      <c r="L163" s="647"/>
      <c r="M163" s="646"/>
      <c r="N163" s="648"/>
      <c r="P163" s="644"/>
      <c r="Q163" s="630"/>
      <c r="V163" s="647"/>
      <c r="X163" s="647"/>
      <c r="AA163" s="644"/>
      <c r="AD163" s="646"/>
      <c r="AF163" s="645"/>
      <c r="AI163" s="645"/>
      <c r="AK163" s="632"/>
      <c r="AL163" s="619"/>
      <c r="AM163" s="649"/>
      <c r="AN163" s="632"/>
      <c r="AO163" s="649"/>
    </row>
    <row r="164" spans="2:41" s="615" customFormat="1">
      <c r="B164" s="645"/>
      <c r="C164" s="645"/>
      <c r="F164" s="644"/>
      <c r="G164" s="630"/>
      <c r="I164" s="644"/>
      <c r="K164" s="646"/>
      <c r="L164" s="647"/>
      <c r="M164" s="646"/>
      <c r="N164" s="648"/>
      <c r="P164" s="644"/>
      <c r="Q164" s="630"/>
      <c r="V164" s="647"/>
      <c r="X164" s="647"/>
      <c r="AA164" s="644"/>
      <c r="AD164" s="646"/>
      <c r="AF164" s="645"/>
      <c r="AI164" s="645"/>
      <c r="AK164" s="632"/>
      <c r="AL164" s="619"/>
      <c r="AM164" s="649"/>
      <c r="AN164" s="632"/>
      <c r="AO164" s="649"/>
    </row>
    <row r="165" spans="2:41" s="615" customFormat="1">
      <c r="B165" s="645"/>
      <c r="C165" s="645"/>
      <c r="F165" s="644"/>
      <c r="G165" s="630"/>
      <c r="I165" s="644"/>
      <c r="K165" s="646"/>
      <c r="L165" s="647"/>
      <c r="M165" s="646"/>
      <c r="N165" s="648"/>
      <c r="P165" s="644"/>
      <c r="Q165" s="630"/>
      <c r="V165" s="647"/>
      <c r="X165" s="647"/>
      <c r="AA165" s="644"/>
      <c r="AD165" s="646"/>
      <c r="AF165" s="645"/>
      <c r="AI165" s="645"/>
      <c r="AK165" s="632"/>
      <c r="AL165" s="619"/>
      <c r="AM165" s="649"/>
      <c r="AN165" s="632"/>
      <c r="AO165" s="649"/>
    </row>
    <row r="166" spans="2:41" s="615" customFormat="1">
      <c r="B166" s="645"/>
      <c r="C166" s="645"/>
      <c r="F166" s="644"/>
      <c r="G166" s="630"/>
      <c r="I166" s="644"/>
      <c r="K166" s="646"/>
      <c r="L166" s="647"/>
      <c r="M166" s="646"/>
      <c r="N166" s="648"/>
      <c r="P166" s="644"/>
      <c r="Q166" s="630"/>
      <c r="V166" s="647"/>
      <c r="X166" s="647"/>
      <c r="AA166" s="644"/>
      <c r="AD166" s="646"/>
      <c r="AF166" s="645"/>
      <c r="AI166" s="645"/>
      <c r="AK166" s="632"/>
      <c r="AL166" s="619"/>
      <c r="AM166" s="649"/>
      <c r="AN166" s="632"/>
      <c r="AO166" s="649"/>
    </row>
    <row r="167" spans="2:41" s="615" customFormat="1">
      <c r="B167" s="645"/>
      <c r="C167" s="645"/>
      <c r="F167" s="644"/>
      <c r="G167" s="630"/>
      <c r="I167" s="644"/>
      <c r="K167" s="646"/>
      <c r="L167" s="647"/>
      <c r="M167" s="646"/>
      <c r="N167" s="648"/>
      <c r="P167" s="644"/>
      <c r="Q167" s="630"/>
      <c r="V167" s="647"/>
      <c r="X167" s="647"/>
      <c r="AA167" s="644"/>
      <c r="AD167" s="646"/>
      <c r="AF167" s="645"/>
      <c r="AI167" s="645"/>
      <c r="AK167" s="632"/>
      <c r="AL167" s="619"/>
      <c r="AM167" s="649"/>
      <c r="AN167" s="632"/>
      <c r="AO167" s="649"/>
    </row>
    <row r="168" spans="2:41" s="615" customFormat="1">
      <c r="B168" s="645"/>
      <c r="C168" s="645"/>
      <c r="F168" s="644"/>
      <c r="G168" s="630"/>
      <c r="I168" s="644"/>
      <c r="K168" s="646"/>
      <c r="L168" s="647"/>
      <c r="M168" s="646"/>
      <c r="N168" s="648"/>
      <c r="P168" s="644"/>
      <c r="Q168" s="630"/>
      <c r="V168" s="647"/>
      <c r="X168" s="647"/>
      <c r="AA168" s="644"/>
      <c r="AD168" s="646"/>
      <c r="AF168" s="645"/>
      <c r="AI168" s="645"/>
      <c r="AK168" s="632"/>
      <c r="AL168" s="619"/>
      <c r="AM168" s="649"/>
      <c r="AN168" s="632"/>
      <c r="AO168" s="649"/>
    </row>
    <row r="169" spans="2:41" s="615" customFormat="1">
      <c r="B169" s="645"/>
      <c r="C169" s="645"/>
      <c r="F169" s="644"/>
      <c r="G169" s="630"/>
      <c r="I169" s="644"/>
      <c r="K169" s="646"/>
      <c r="L169" s="647"/>
      <c r="M169" s="646"/>
      <c r="N169" s="648"/>
      <c r="P169" s="644"/>
      <c r="Q169" s="630"/>
      <c r="V169" s="647"/>
      <c r="X169" s="647"/>
      <c r="AA169" s="644"/>
      <c r="AD169" s="646"/>
      <c r="AF169" s="645"/>
      <c r="AI169" s="645"/>
      <c r="AK169" s="632"/>
      <c r="AL169" s="619"/>
      <c r="AM169" s="649"/>
      <c r="AN169" s="632"/>
      <c r="AO169" s="649"/>
    </row>
    <row r="170" spans="2:41" s="615" customFormat="1">
      <c r="B170" s="645"/>
      <c r="C170" s="645"/>
      <c r="F170" s="644"/>
      <c r="G170" s="630"/>
      <c r="I170" s="644"/>
      <c r="K170" s="646"/>
      <c r="L170" s="647"/>
      <c r="M170" s="646"/>
      <c r="N170" s="648"/>
      <c r="P170" s="644"/>
      <c r="Q170" s="630"/>
      <c r="V170" s="647"/>
      <c r="X170" s="647"/>
      <c r="AA170" s="644"/>
      <c r="AD170" s="646"/>
      <c r="AF170" s="645"/>
      <c r="AI170" s="645"/>
      <c r="AK170" s="632"/>
      <c r="AL170" s="619"/>
      <c r="AM170" s="649"/>
      <c r="AN170" s="632"/>
      <c r="AO170" s="649"/>
    </row>
    <row r="171" spans="2:41" s="615" customFormat="1">
      <c r="B171" s="645"/>
      <c r="C171" s="645"/>
      <c r="F171" s="644"/>
      <c r="G171" s="630"/>
      <c r="I171" s="644"/>
      <c r="K171" s="646"/>
      <c r="L171" s="647"/>
      <c r="M171" s="646"/>
      <c r="N171" s="648"/>
      <c r="P171" s="644"/>
      <c r="Q171" s="630"/>
      <c r="V171" s="647"/>
      <c r="X171" s="647"/>
      <c r="AA171" s="644"/>
      <c r="AD171" s="646"/>
      <c r="AF171" s="645"/>
      <c r="AI171" s="645"/>
      <c r="AK171" s="632"/>
      <c r="AL171" s="619"/>
      <c r="AM171" s="649"/>
      <c r="AN171" s="632"/>
      <c r="AO171" s="649"/>
    </row>
    <row r="172" spans="2:41" s="615" customFormat="1">
      <c r="B172" s="645"/>
      <c r="C172" s="645"/>
      <c r="F172" s="644"/>
      <c r="G172" s="630"/>
      <c r="I172" s="644"/>
      <c r="K172" s="646"/>
      <c r="L172" s="647"/>
      <c r="M172" s="646"/>
      <c r="N172" s="648"/>
      <c r="P172" s="644"/>
      <c r="Q172" s="630"/>
      <c r="V172" s="647"/>
      <c r="X172" s="647"/>
      <c r="AA172" s="644"/>
      <c r="AD172" s="646"/>
      <c r="AF172" s="645"/>
      <c r="AI172" s="645"/>
      <c r="AK172" s="632"/>
      <c r="AL172" s="619"/>
      <c r="AM172" s="649"/>
      <c r="AN172" s="632"/>
      <c r="AO172" s="649"/>
    </row>
    <row r="173" spans="2:41" s="615" customFormat="1">
      <c r="B173" s="645"/>
      <c r="C173" s="645"/>
      <c r="F173" s="644"/>
      <c r="G173" s="630"/>
      <c r="I173" s="644"/>
      <c r="K173" s="646"/>
      <c r="L173" s="647"/>
      <c r="M173" s="646"/>
      <c r="N173" s="648"/>
      <c r="P173" s="644"/>
      <c r="Q173" s="630"/>
      <c r="V173" s="647"/>
      <c r="X173" s="647"/>
      <c r="AA173" s="644"/>
      <c r="AD173" s="646"/>
      <c r="AF173" s="645"/>
      <c r="AI173" s="645"/>
      <c r="AK173" s="632"/>
      <c r="AL173" s="619"/>
      <c r="AM173" s="649"/>
      <c r="AN173" s="632"/>
      <c r="AO173" s="649"/>
    </row>
    <row r="174" spans="2:41" s="615" customFormat="1">
      <c r="B174" s="645"/>
      <c r="C174" s="645"/>
      <c r="F174" s="644"/>
      <c r="G174" s="630"/>
      <c r="I174" s="644"/>
      <c r="K174" s="646"/>
      <c r="L174" s="647"/>
      <c r="M174" s="646"/>
      <c r="N174" s="648"/>
      <c r="P174" s="644"/>
      <c r="Q174" s="630"/>
      <c r="V174" s="647"/>
      <c r="X174" s="647"/>
      <c r="AA174" s="644"/>
      <c r="AD174" s="646"/>
      <c r="AF174" s="645"/>
      <c r="AI174" s="645"/>
      <c r="AK174" s="632"/>
      <c r="AL174" s="619"/>
      <c r="AM174" s="649"/>
      <c r="AN174" s="632"/>
      <c r="AO174" s="649"/>
    </row>
    <row r="175" spans="2:41" s="615" customFormat="1">
      <c r="B175" s="645"/>
      <c r="C175" s="645"/>
      <c r="F175" s="644"/>
      <c r="G175" s="630"/>
      <c r="I175" s="644"/>
      <c r="K175" s="646"/>
      <c r="L175" s="647"/>
      <c r="M175" s="646"/>
      <c r="N175" s="648"/>
      <c r="P175" s="644"/>
      <c r="Q175" s="630"/>
      <c r="V175" s="647"/>
      <c r="X175" s="647"/>
      <c r="AA175" s="644"/>
      <c r="AD175" s="646"/>
      <c r="AF175" s="645"/>
      <c r="AI175" s="645"/>
      <c r="AK175" s="632"/>
      <c r="AL175" s="619"/>
      <c r="AM175" s="649"/>
      <c r="AN175" s="632"/>
      <c r="AO175" s="649"/>
    </row>
    <row r="176" spans="2:41" s="615" customFormat="1">
      <c r="B176" s="645"/>
      <c r="C176" s="645"/>
      <c r="F176" s="644"/>
      <c r="G176" s="630"/>
      <c r="I176" s="644"/>
      <c r="K176" s="646"/>
      <c r="L176" s="647"/>
      <c r="M176" s="646"/>
      <c r="N176" s="648"/>
      <c r="P176" s="644"/>
      <c r="Q176" s="630"/>
      <c r="V176" s="647"/>
      <c r="X176" s="647"/>
      <c r="AA176" s="644"/>
      <c r="AD176" s="646"/>
      <c r="AF176" s="645"/>
      <c r="AI176" s="645"/>
      <c r="AK176" s="632"/>
      <c r="AL176" s="619"/>
      <c r="AM176" s="649"/>
      <c r="AN176" s="632"/>
      <c r="AO176" s="649"/>
    </row>
    <row r="177" spans="2:41" s="615" customFormat="1">
      <c r="B177" s="645"/>
      <c r="C177" s="645"/>
      <c r="F177" s="644"/>
      <c r="G177" s="630"/>
      <c r="I177" s="644"/>
      <c r="K177" s="646"/>
      <c r="L177" s="647"/>
      <c r="M177" s="646"/>
      <c r="N177" s="648"/>
      <c r="P177" s="644"/>
      <c r="Q177" s="630"/>
      <c r="V177" s="647"/>
      <c r="X177" s="647"/>
      <c r="AA177" s="644"/>
      <c r="AD177" s="646"/>
      <c r="AF177" s="645"/>
      <c r="AI177" s="645"/>
      <c r="AK177" s="632"/>
      <c r="AL177" s="619"/>
      <c r="AM177" s="649"/>
      <c r="AN177" s="632"/>
      <c r="AO177" s="649"/>
    </row>
    <row r="178" spans="2:41" s="615" customFormat="1">
      <c r="B178" s="645"/>
      <c r="C178" s="645"/>
      <c r="F178" s="644"/>
      <c r="G178" s="630"/>
      <c r="I178" s="644"/>
      <c r="K178" s="646"/>
      <c r="L178" s="647"/>
      <c r="M178" s="646"/>
      <c r="N178" s="648"/>
      <c r="P178" s="644"/>
      <c r="Q178" s="630"/>
      <c r="V178" s="647"/>
      <c r="X178" s="647"/>
      <c r="AA178" s="644"/>
      <c r="AD178" s="646"/>
      <c r="AF178" s="645"/>
      <c r="AI178" s="645"/>
      <c r="AK178" s="632"/>
      <c r="AL178" s="619"/>
      <c r="AM178" s="649"/>
      <c r="AN178" s="632"/>
      <c r="AO178" s="649"/>
    </row>
    <row r="179" spans="2:41" s="615" customFormat="1">
      <c r="B179" s="645"/>
      <c r="C179" s="645"/>
      <c r="F179" s="644"/>
      <c r="G179" s="630"/>
      <c r="I179" s="644"/>
      <c r="K179" s="646"/>
      <c r="L179" s="647"/>
      <c r="M179" s="646"/>
      <c r="N179" s="648"/>
      <c r="P179" s="644"/>
      <c r="Q179" s="630"/>
      <c r="V179" s="647"/>
      <c r="X179" s="647"/>
      <c r="AA179" s="644"/>
      <c r="AD179" s="646"/>
      <c r="AF179" s="645"/>
      <c r="AI179" s="645"/>
      <c r="AK179" s="632"/>
      <c r="AL179" s="619"/>
      <c r="AM179" s="649"/>
      <c r="AN179" s="632"/>
      <c r="AO179" s="649"/>
    </row>
    <row r="180" spans="2:41" s="615" customFormat="1">
      <c r="B180" s="645"/>
      <c r="C180" s="645"/>
      <c r="F180" s="644"/>
      <c r="G180" s="630"/>
      <c r="I180" s="644"/>
      <c r="K180" s="646"/>
      <c r="L180" s="647"/>
      <c r="M180" s="646"/>
      <c r="N180" s="648"/>
      <c r="P180" s="644"/>
      <c r="Q180" s="630"/>
      <c r="V180" s="647"/>
      <c r="X180" s="647"/>
      <c r="AA180" s="644"/>
      <c r="AD180" s="646"/>
      <c r="AF180" s="645"/>
      <c r="AI180" s="645"/>
      <c r="AK180" s="632"/>
      <c r="AL180" s="619"/>
      <c r="AM180" s="649"/>
      <c r="AN180" s="632"/>
      <c r="AO180" s="649"/>
    </row>
    <row r="181" spans="2:41" s="615" customFormat="1">
      <c r="B181" s="645"/>
      <c r="C181" s="645"/>
      <c r="F181" s="644"/>
      <c r="G181" s="630"/>
      <c r="I181" s="644"/>
      <c r="K181" s="646"/>
      <c r="L181" s="647"/>
      <c r="M181" s="646"/>
      <c r="N181" s="648"/>
      <c r="P181" s="644"/>
      <c r="Q181" s="630"/>
      <c r="V181" s="647"/>
      <c r="X181" s="647"/>
      <c r="AA181" s="644"/>
      <c r="AD181" s="646"/>
      <c r="AF181" s="645"/>
      <c r="AI181" s="645"/>
      <c r="AK181" s="632"/>
      <c r="AL181" s="619"/>
      <c r="AM181" s="649"/>
      <c r="AN181" s="632"/>
      <c r="AO181" s="649"/>
    </row>
    <row r="182" spans="2:41" s="615" customFormat="1">
      <c r="B182" s="645"/>
      <c r="C182" s="645"/>
      <c r="F182" s="644"/>
      <c r="G182" s="630"/>
      <c r="I182" s="644"/>
      <c r="K182" s="646"/>
      <c r="L182" s="647"/>
      <c r="M182" s="646"/>
      <c r="N182" s="648"/>
      <c r="P182" s="644"/>
      <c r="Q182" s="630"/>
      <c r="V182" s="647"/>
      <c r="X182" s="647"/>
      <c r="AA182" s="644"/>
      <c r="AD182" s="646"/>
      <c r="AF182" s="645"/>
      <c r="AI182" s="645"/>
      <c r="AK182" s="632"/>
      <c r="AL182" s="619"/>
      <c r="AM182" s="649"/>
      <c r="AN182" s="632"/>
      <c r="AO182" s="649"/>
    </row>
    <row r="183" spans="2:41" s="615" customFormat="1">
      <c r="B183" s="645"/>
      <c r="C183" s="645"/>
      <c r="F183" s="644"/>
      <c r="G183" s="630"/>
      <c r="I183" s="644"/>
      <c r="K183" s="646"/>
      <c r="L183" s="647"/>
      <c r="M183" s="646"/>
      <c r="N183" s="648"/>
      <c r="P183" s="644"/>
      <c r="Q183" s="630"/>
      <c r="V183" s="647"/>
      <c r="X183" s="647"/>
      <c r="AA183" s="644"/>
      <c r="AD183" s="646"/>
      <c r="AF183" s="645"/>
      <c r="AI183" s="645"/>
      <c r="AK183" s="632"/>
      <c r="AL183" s="619"/>
      <c r="AM183" s="649"/>
      <c r="AN183" s="632"/>
      <c r="AO183" s="649"/>
    </row>
    <row r="184" spans="2:41" s="615" customFormat="1">
      <c r="B184" s="645"/>
      <c r="C184" s="645"/>
      <c r="F184" s="644"/>
      <c r="G184" s="630"/>
      <c r="I184" s="644"/>
      <c r="K184" s="646"/>
      <c r="L184" s="647"/>
      <c r="M184" s="646"/>
      <c r="N184" s="648"/>
      <c r="P184" s="644"/>
      <c r="Q184" s="630"/>
      <c r="V184" s="647"/>
      <c r="X184" s="647"/>
      <c r="AA184" s="644"/>
      <c r="AD184" s="646"/>
      <c r="AF184" s="645"/>
      <c r="AI184" s="645"/>
      <c r="AK184" s="632"/>
      <c r="AL184" s="619"/>
      <c r="AM184" s="649"/>
      <c r="AN184" s="632"/>
      <c r="AO184" s="649"/>
    </row>
    <row r="185" spans="2:41" s="615" customFormat="1">
      <c r="B185" s="645"/>
      <c r="C185" s="645"/>
      <c r="F185" s="644"/>
      <c r="G185" s="630"/>
      <c r="I185" s="644"/>
      <c r="K185" s="646"/>
      <c r="L185" s="647"/>
      <c r="M185" s="646"/>
      <c r="N185" s="648"/>
      <c r="P185" s="644"/>
      <c r="Q185" s="630"/>
      <c r="V185" s="647"/>
      <c r="X185" s="647"/>
      <c r="AA185" s="644"/>
      <c r="AD185" s="646"/>
      <c r="AF185" s="645"/>
      <c r="AI185" s="645"/>
      <c r="AK185" s="632"/>
      <c r="AL185" s="619"/>
      <c r="AM185" s="649"/>
      <c r="AN185" s="632"/>
      <c r="AO185" s="649"/>
    </row>
    <row r="186" spans="2:41" s="615" customFormat="1">
      <c r="B186" s="645"/>
      <c r="C186" s="645"/>
      <c r="F186" s="644"/>
      <c r="G186" s="630"/>
      <c r="I186" s="644"/>
      <c r="K186" s="646"/>
      <c r="L186" s="647"/>
      <c r="M186" s="646"/>
      <c r="N186" s="648"/>
      <c r="P186" s="644"/>
      <c r="Q186" s="630"/>
      <c r="V186" s="647"/>
      <c r="X186" s="647"/>
      <c r="AA186" s="644"/>
      <c r="AD186" s="646"/>
      <c r="AF186" s="645"/>
      <c r="AI186" s="645"/>
      <c r="AK186" s="632"/>
      <c r="AL186" s="619"/>
      <c r="AM186" s="649"/>
      <c r="AN186" s="632"/>
      <c r="AO186" s="649"/>
    </row>
    <row r="187" spans="2:41" s="615" customFormat="1">
      <c r="B187" s="645"/>
      <c r="C187" s="645"/>
      <c r="F187" s="644"/>
      <c r="G187" s="630"/>
      <c r="I187" s="644"/>
      <c r="K187" s="646"/>
      <c r="L187" s="647"/>
      <c r="M187" s="646"/>
      <c r="N187" s="648"/>
      <c r="P187" s="644"/>
      <c r="Q187" s="630"/>
      <c r="V187" s="647"/>
      <c r="X187" s="647"/>
      <c r="AA187" s="644"/>
      <c r="AD187" s="646"/>
      <c r="AF187" s="645"/>
      <c r="AI187" s="645"/>
      <c r="AK187" s="632"/>
      <c r="AL187" s="619"/>
      <c r="AM187" s="649"/>
      <c r="AN187" s="632"/>
      <c r="AO187" s="649"/>
    </row>
    <row r="188" spans="2:41" s="615" customFormat="1">
      <c r="B188" s="645"/>
      <c r="C188" s="645"/>
      <c r="F188" s="644"/>
      <c r="G188" s="630"/>
      <c r="I188" s="644"/>
      <c r="K188" s="646"/>
      <c r="L188" s="647"/>
      <c r="M188" s="646"/>
      <c r="N188" s="648"/>
      <c r="P188" s="644"/>
      <c r="Q188" s="630"/>
      <c r="V188" s="647"/>
      <c r="X188" s="647"/>
      <c r="AA188" s="644"/>
      <c r="AD188" s="646"/>
      <c r="AF188" s="645"/>
      <c r="AI188" s="645"/>
      <c r="AK188" s="632"/>
      <c r="AL188" s="619"/>
      <c r="AM188" s="649"/>
      <c r="AN188" s="632"/>
      <c r="AO188" s="649"/>
    </row>
    <row r="189" spans="2:41" s="615" customFormat="1">
      <c r="B189" s="645"/>
      <c r="C189" s="645"/>
      <c r="F189" s="644"/>
      <c r="G189" s="630"/>
      <c r="I189" s="644"/>
      <c r="K189" s="646"/>
      <c r="L189" s="647"/>
      <c r="M189" s="646"/>
      <c r="N189" s="648"/>
      <c r="P189" s="644"/>
      <c r="Q189" s="630"/>
      <c r="V189" s="647"/>
      <c r="X189" s="647"/>
      <c r="AA189" s="644"/>
      <c r="AD189" s="646"/>
      <c r="AF189" s="645"/>
      <c r="AI189" s="645"/>
      <c r="AK189" s="632"/>
      <c r="AL189" s="619"/>
      <c r="AM189" s="649"/>
      <c r="AN189" s="632"/>
      <c r="AO189" s="649"/>
    </row>
    <row r="190" spans="2:41" s="615" customFormat="1">
      <c r="B190" s="645"/>
      <c r="C190" s="645"/>
      <c r="F190" s="644"/>
      <c r="G190" s="630"/>
      <c r="I190" s="644"/>
      <c r="K190" s="646"/>
      <c r="L190" s="647"/>
      <c r="M190" s="646"/>
      <c r="N190" s="648"/>
      <c r="P190" s="644"/>
      <c r="Q190" s="630"/>
      <c r="V190" s="647"/>
      <c r="X190" s="647"/>
      <c r="AA190" s="644"/>
      <c r="AD190" s="646"/>
      <c r="AF190" s="645"/>
      <c r="AI190" s="645"/>
      <c r="AK190" s="632"/>
      <c r="AL190" s="619"/>
      <c r="AM190" s="649"/>
      <c r="AN190" s="632"/>
      <c r="AO190" s="649"/>
    </row>
    <row r="191" spans="2:41" s="615" customFormat="1">
      <c r="B191" s="645"/>
      <c r="C191" s="645"/>
      <c r="F191" s="644"/>
      <c r="G191" s="630"/>
      <c r="I191" s="644"/>
      <c r="K191" s="646"/>
      <c r="L191" s="647"/>
      <c r="M191" s="646"/>
      <c r="N191" s="648"/>
      <c r="P191" s="644"/>
      <c r="Q191" s="630"/>
      <c r="V191" s="647"/>
      <c r="X191" s="647"/>
      <c r="AA191" s="644"/>
      <c r="AD191" s="646"/>
      <c r="AF191" s="645"/>
      <c r="AI191" s="645"/>
      <c r="AK191" s="632"/>
      <c r="AL191" s="619"/>
      <c r="AM191" s="649"/>
      <c r="AN191" s="632"/>
      <c r="AO191" s="649"/>
    </row>
    <row r="192" spans="2:41" s="615" customFormat="1">
      <c r="B192" s="645"/>
      <c r="C192" s="645"/>
      <c r="F192" s="644"/>
      <c r="G192" s="630"/>
      <c r="I192" s="644"/>
      <c r="K192" s="646"/>
      <c r="L192" s="647"/>
      <c r="M192" s="646"/>
      <c r="N192" s="648"/>
      <c r="P192" s="644"/>
      <c r="Q192" s="630"/>
      <c r="V192" s="647"/>
      <c r="X192" s="647"/>
      <c r="AA192" s="644"/>
      <c r="AD192" s="646"/>
      <c r="AF192" s="645"/>
      <c r="AI192" s="645"/>
      <c r="AK192" s="632"/>
      <c r="AL192" s="619"/>
      <c r="AM192" s="649"/>
      <c r="AN192" s="632"/>
      <c r="AO192" s="649"/>
    </row>
    <row r="193" spans="2:41" s="615" customFormat="1">
      <c r="B193" s="645"/>
      <c r="C193" s="645"/>
      <c r="F193" s="644"/>
      <c r="G193" s="630"/>
      <c r="I193" s="644"/>
      <c r="K193" s="646"/>
      <c r="L193" s="647"/>
      <c r="M193" s="646"/>
      <c r="N193" s="648"/>
      <c r="P193" s="644"/>
      <c r="Q193" s="630"/>
      <c r="V193" s="647"/>
      <c r="X193" s="647"/>
      <c r="AA193" s="644"/>
      <c r="AD193" s="646"/>
      <c r="AF193" s="645"/>
      <c r="AI193" s="645"/>
      <c r="AK193" s="632"/>
      <c r="AL193" s="619"/>
      <c r="AM193" s="649"/>
      <c r="AN193" s="632"/>
      <c r="AO193" s="649"/>
    </row>
    <row r="194" spans="2:41" s="615" customFormat="1">
      <c r="B194" s="645"/>
      <c r="C194" s="645"/>
      <c r="F194" s="644"/>
      <c r="G194" s="630"/>
      <c r="I194" s="644"/>
      <c r="K194" s="646"/>
      <c r="L194" s="647"/>
      <c r="M194" s="646"/>
      <c r="N194" s="648"/>
      <c r="P194" s="644"/>
      <c r="Q194" s="630"/>
      <c r="V194" s="647"/>
      <c r="X194" s="647"/>
      <c r="AA194" s="644"/>
      <c r="AD194" s="646"/>
      <c r="AF194" s="645"/>
      <c r="AI194" s="645"/>
      <c r="AK194" s="632"/>
      <c r="AL194" s="619"/>
      <c r="AM194" s="649"/>
      <c r="AN194" s="632"/>
      <c r="AO194" s="649"/>
    </row>
    <row r="195" spans="2:41" s="615" customFormat="1">
      <c r="B195" s="645"/>
      <c r="C195" s="645"/>
      <c r="F195" s="644"/>
      <c r="G195" s="630"/>
      <c r="I195" s="644"/>
      <c r="K195" s="646"/>
      <c r="L195" s="647"/>
      <c r="M195" s="646"/>
      <c r="N195" s="648"/>
      <c r="P195" s="644"/>
      <c r="Q195" s="630"/>
      <c r="V195" s="647"/>
      <c r="X195" s="647"/>
      <c r="AA195" s="644"/>
      <c r="AD195" s="646"/>
      <c r="AF195" s="645"/>
      <c r="AI195" s="645"/>
      <c r="AK195" s="632"/>
      <c r="AL195" s="619"/>
      <c r="AM195" s="649"/>
      <c r="AN195" s="632"/>
      <c r="AO195" s="649"/>
    </row>
    <row r="196" spans="2:41" s="615" customFormat="1">
      <c r="B196" s="645"/>
      <c r="C196" s="645"/>
      <c r="F196" s="644"/>
      <c r="G196" s="630"/>
      <c r="I196" s="644"/>
      <c r="K196" s="646"/>
      <c r="L196" s="647"/>
      <c r="M196" s="646"/>
      <c r="N196" s="648"/>
      <c r="P196" s="644"/>
      <c r="Q196" s="630"/>
      <c r="V196" s="647"/>
      <c r="X196" s="647"/>
      <c r="AA196" s="644"/>
      <c r="AD196" s="646"/>
      <c r="AF196" s="645"/>
      <c r="AI196" s="645"/>
      <c r="AK196" s="632"/>
      <c r="AL196" s="619"/>
      <c r="AM196" s="649"/>
      <c r="AN196" s="632"/>
      <c r="AO196" s="649"/>
    </row>
    <row r="197" spans="2:41" s="615" customFormat="1">
      <c r="B197" s="645"/>
      <c r="C197" s="645"/>
      <c r="F197" s="644"/>
      <c r="G197" s="630"/>
      <c r="I197" s="644"/>
      <c r="K197" s="646"/>
      <c r="L197" s="647"/>
      <c r="M197" s="646"/>
      <c r="N197" s="648"/>
      <c r="P197" s="644"/>
      <c r="Q197" s="630"/>
      <c r="V197" s="647"/>
      <c r="X197" s="647"/>
      <c r="AA197" s="644"/>
      <c r="AD197" s="646"/>
      <c r="AF197" s="645"/>
      <c r="AI197" s="645"/>
      <c r="AK197" s="632"/>
      <c r="AL197" s="619"/>
      <c r="AM197" s="649"/>
      <c r="AN197" s="632"/>
      <c r="AO197" s="649"/>
    </row>
    <row r="198" spans="2:41" s="615" customFormat="1">
      <c r="B198" s="645"/>
      <c r="C198" s="645"/>
      <c r="F198" s="644"/>
      <c r="G198" s="630"/>
      <c r="I198" s="644"/>
      <c r="K198" s="646"/>
      <c r="L198" s="647"/>
      <c r="M198" s="646"/>
      <c r="N198" s="648"/>
      <c r="P198" s="644"/>
      <c r="Q198" s="630"/>
      <c r="V198" s="647"/>
      <c r="X198" s="647"/>
      <c r="AA198" s="644"/>
      <c r="AD198" s="646"/>
      <c r="AF198" s="645"/>
      <c r="AI198" s="645"/>
      <c r="AK198" s="632"/>
      <c r="AL198" s="619"/>
      <c r="AM198" s="649"/>
      <c r="AN198" s="632"/>
      <c r="AO198" s="649"/>
    </row>
    <row r="199" spans="2:41" s="615" customFormat="1">
      <c r="B199" s="645"/>
      <c r="C199" s="645"/>
      <c r="F199" s="644"/>
      <c r="G199" s="630"/>
      <c r="I199" s="644"/>
      <c r="K199" s="646"/>
      <c r="L199" s="647"/>
      <c r="M199" s="646"/>
      <c r="N199" s="648"/>
      <c r="P199" s="644"/>
      <c r="Q199" s="630"/>
      <c r="V199" s="647"/>
      <c r="X199" s="647"/>
      <c r="AA199" s="644"/>
      <c r="AD199" s="646"/>
      <c r="AF199" s="645"/>
      <c r="AI199" s="645"/>
      <c r="AK199" s="632"/>
      <c r="AL199" s="619"/>
      <c r="AM199" s="649"/>
      <c r="AN199" s="632"/>
      <c r="AO199" s="649"/>
    </row>
    <row r="200" spans="2:41" s="615" customFormat="1">
      <c r="B200" s="645"/>
      <c r="C200" s="645"/>
      <c r="F200" s="644"/>
      <c r="G200" s="630"/>
      <c r="I200" s="644"/>
      <c r="K200" s="646"/>
      <c r="L200" s="647"/>
      <c r="M200" s="646"/>
      <c r="N200" s="648"/>
      <c r="P200" s="644"/>
      <c r="Q200" s="630"/>
      <c r="V200" s="647"/>
      <c r="X200" s="647"/>
      <c r="AA200" s="644"/>
      <c r="AD200" s="646"/>
      <c r="AF200" s="645"/>
      <c r="AI200" s="645"/>
      <c r="AK200" s="632"/>
      <c r="AL200" s="619"/>
      <c r="AM200" s="649"/>
      <c r="AN200" s="632"/>
      <c r="AO200" s="649"/>
    </row>
    <row r="201" spans="2:41" s="615" customFormat="1">
      <c r="B201" s="645"/>
      <c r="C201" s="645"/>
      <c r="F201" s="644"/>
      <c r="G201" s="630"/>
      <c r="I201" s="644"/>
      <c r="K201" s="646"/>
      <c r="L201" s="647"/>
      <c r="M201" s="646"/>
      <c r="N201" s="648"/>
      <c r="P201" s="644"/>
      <c r="Q201" s="630"/>
      <c r="V201" s="647"/>
      <c r="X201" s="647"/>
      <c r="AA201" s="644"/>
      <c r="AD201" s="646"/>
      <c r="AF201" s="645"/>
      <c r="AI201" s="645"/>
      <c r="AK201" s="632"/>
      <c r="AL201" s="619"/>
      <c r="AM201" s="649"/>
      <c r="AN201" s="632"/>
      <c r="AO201" s="649"/>
    </row>
    <row r="202" spans="2:41" s="615" customFormat="1">
      <c r="B202" s="645"/>
      <c r="C202" s="645"/>
      <c r="F202" s="644"/>
      <c r="G202" s="630"/>
      <c r="I202" s="644"/>
      <c r="K202" s="646"/>
      <c r="L202" s="647"/>
      <c r="M202" s="646"/>
      <c r="N202" s="648"/>
      <c r="P202" s="644"/>
      <c r="Q202" s="630"/>
      <c r="V202" s="647"/>
      <c r="X202" s="647"/>
      <c r="AA202" s="644"/>
      <c r="AD202" s="646"/>
      <c r="AF202" s="645"/>
      <c r="AI202" s="645"/>
      <c r="AK202" s="632"/>
      <c r="AL202" s="619"/>
      <c r="AM202" s="649"/>
      <c r="AN202" s="632"/>
      <c r="AO202" s="649"/>
    </row>
    <row r="203" spans="2:41" s="615" customFormat="1">
      <c r="B203" s="645"/>
      <c r="C203" s="645"/>
      <c r="F203" s="644"/>
      <c r="G203" s="630"/>
      <c r="I203" s="644"/>
      <c r="K203" s="646"/>
      <c r="L203" s="647"/>
      <c r="M203" s="646"/>
      <c r="N203" s="648"/>
      <c r="P203" s="644"/>
      <c r="Q203" s="630"/>
      <c r="V203" s="647"/>
      <c r="X203" s="647"/>
      <c r="AA203" s="644"/>
      <c r="AD203" s="646"/>
      <c r="AF203" s="645"/>
      <c r="AI203" s="645"/>
      <c r="AK203" s="632"/>
      <c r="AL203" s="619"/>
      <c r="AM203" s="649"/>
      <c r="AN203" s="632"/>
      <c r="AO203" s="649"/>
    </row>
    <row r="204" spans="2:41" s="615" customFormat="1">
      <c r="B204" s="645"/>
      <c r="C204" s="645"/>
      <c r="F204" s="644"/>
      <c r="G204" s="630"/>
      <c r="I204" s="644"/>
      <c r="K204" s="646"/>
      <c r="L204" s="647"/>
      <c r="M204" s="646"/>
      <c r="N204" s="648"/>
      <c r="P204" s="644"/>
      <c r="Q204" s="630"/>
      <c r="V204" s="647"/>
      <c r="X204" s="647"/>
      <c r="AA204" s="644"/>
      <c r="AD204" s="646"/>
      <c r="AF204" s="645"/>
      <c r="AI204" s="645"/>
      <c r="AK204" s="632"/>
      <c r="AL204" s="619"/>
      <c r="AM204" s="649"/>
      <c r="AN204" s="632"/>
      <c r="AO204" s="649"/>
    </row>
    <row r="205" spans="2:41" s="615" customFormat="1">
      <c r="B205" s="645"/>
      <c r="C205" s="645"/>
      <c r="F205" s="644"/>
      <c r="G205" s="630"/>
      <c r="I205" s="644"/>
      <c r="K205" s="646"/>
      <c r="L205" s="647"/>
      <c r="M205" s="646"/>
      <c r="N205" s="648"/>
      <c r="P205" s="644"/>
      <c r="Q205" s="630"/>
      <c r="V205" s="647"/>
      <c r="X205" s="647"/>
      <c r="AA205" s="644"/>
      <c r="AD205" s="646"/>
      <c r="AF205" s="645"/>
      <c r="AI205" s="645"/>
      <c r="AK205" s="632"/>
      <c r="AL205" s="619"/>
      <c r="AM205" s="649"/>
      <c r="AN205" s="632"/>
      <c r="AO205" s="649"/>
    </row>
    <row r="206" spans="2:41" s="615" customFormat="1">
      <c r="B206" s="645"/>
      <c r="C206" s="645"/>
      <c r="F206" s="644"/>
      <c r="G206" s="630"/>
      <c r="I206" s="644"/>
      <c r="K206" s="646"/>
      <c r="L206" s="647"/>
      <c r="M206" s="646"/>
      <c r="N206" s="648"/>
      <c r="P206" s="644"/>
      <c r="Q206" s="630"/>
      <c r="V206" s="647"/>
      <c r="X206" s="647"/>
      <c r="AA206" s="644"/>
      <c r="AD206" s="646"/>
      <c r="AF206" s="645"/>
      <c r="AI206" s="645"/>
      <c r="AK206" s="632"/>
      <c r="AL206" s="619"/>
      <c r="AM206" s="649"/>
      <c r="AN206" s="632"/>
      <c r="AO206" s="649"/>
    </row>
    <row r="207" spans="2:41" s="615" customFormat="1">
      <c r="B207" s="645"/>
      <c r="C207" s="645"/>
      <c r="F207" s="644"/>
      <c r="G207" s="630"/>
      <c r="I207" s="644"/>
      <c r="K207" s="646"/>
      <c r="L207" s="647"/>
      <c r="M207" s="646"/>
      <c r="N207" s="648"/>
      <c r="P207" s="644"/>
      <c r="Q207" s="630"/>
      <c r="V207" s="647"/>
      <c r="X207" s="647"/>
      <c r="AA207" s="644"/>
      <c r="AD207" s="646"/>
      <c r="AF207" s="645"/>
      <c r="AI207" s="645"/>
      <c r="AK207" s="632"/>
      <c r="AL207" s="619"/>
      <c r="AM207" s="649"/>
      <c r="AN207" s="632"/>
      <c r="AO207" s="649"/>
    </row>
    <row r="208" spans="2:41" s="615" customFormat="1">
      <c r="B208" s="645"/>
      <c r="C208" s="645"/>
      <c r="F208" s="644"/>
      <c r="G208" s="630"/>
      <c r="I208" s="644"/>
      <c r="K208" s="646"/>
      <c r="L208" s="647"/>
      <c r="M208" s="646"/>
      <c r="N208" s="648"/>
      <c r="P208" s="644"/>
      <c r="Q208" s="630"/>
      <c r="V208" s="647"/>
      <c r="X208" s="647"/>
      <c r="AA208" s="644"/>
      <c r="AD208" s="646"/>
      <c r="AF208" s="645"/>
      <c r="AI208" s="645"/>
      <c r="AK208" s="632"/>
      <c r="AL208" s="619"/>
      <c r="AM208" s="649"/>
      <c r="AN208" s="632"/>
      <c r="AO208" s="649"/>
    </row>
    <row r="209" spans="2:41" s="615" customFormat="1">
      <c r="B209" s="645"/>
      <c r="C209" s="645"/>
      <c r="F209" s="644"/>
      <c r="G209" s="630"/>
      <c r="I209" s="644"/>
      <c r="K209" s="646"/>
      <c r="L209" s="647"/>
      <c r="M209" s="646"/>
      <c r="N209" s="648"/>
      <c r="P209" s="644"/>
      <c r="Q209" s="630"/>
      <c r="V209" s="647"/>
      <c r="X209" s="647"/>
      <c r="AA209" s="644"/>
      <c r="AD209" s="646"/>
      <c r="AF209" s="645"/>
      <c r="AI209" s="645"/>
      <c r="AK209" s="632"/>
      <c r="AL209" s="619"/>
      <c r="AM209" s="649"/>
      <c r="AN209" s="632"/>
      <c r="AO209" s="649"/>
    </row>
    <row r="210" spans="2:41" s="615" customFormat="1">
      <c r="B210" s="645"/>
      <c r="C210" s="645"/>
      <c r="F210" s="644"/>
      <c r="G210" s="630"/>
      <c r="I210" s="644"/>
      <c r="K210" s="646"/>
      <c r="L210" s="647"/>
      <c r="M210" s="646"/>
      <c r="N210" s="648"/>
      <c r="P210" s="644"/>
      <c r="Q210" s="630"/>
      <c r="V210" s="647"/>
      <c r="X210" s="647"/>
      <c r="AA210" s="644"/>
      <c r="AD210" s="646"/>
      <c r="AF210" s="645"/>
      <c r="AI210" s="645"/>
      <c r="AK210" s="632"/>
      <c r="AL210" s="619"/>
      <c r="AM210" s="649"/>
      <c r="AN210" s="632"/>
      <c r="AO210" s="649"/>
    </row>
    <row r="211" spans="2:41" s="615" customFormat="1">
      <c r="B211" s="645"/>
      <c r="C211" s="645"/>
      <c r="F211" s="644"/>
      <c r="G211" s="630"/>
      <c r="I211" s="644"/>
      <c r="K211" s="646"/>
      <c r="L211" s="647"/>
      <c r="M211" s="646"/>
      <c r="N211" s="648"/>
      <c r="P211" s="644"/>
      <c r="Q211" s="630"/>
      <c r="V211" s="647"/>
      <c r="X211" s="647"/>
      <c r="AA211" s="644"/>
      <c r="AD211" s="646"/>
      <c r="AF211" s="645"/>
      <c r="AI211" s="645"/>
      <c r="AK211" s="632"/>
      <c r="AL211" s="619"/>
      <c r="AM211" s="649"/>
      <c r="AN211" s="632"/>
      <c r="AO211" s="649"/>
    </row>
    <row r="212" spans="2:41" s="615" customFormat="1">
      <c r="B212" s="645"/>
      <c r="C212" s="645"/>
      <c r="F212" s="644"/>
      <c r="G212" s="630"/>
      <c r="I212" s="644"/>
      <c r="K212" s="646"/>
      <c r="L212" s="647"/>
      <c r="M212" s="646"/>
      <c r="N212" s="648"/>
      <c r="P212" s="644"/>
      <c r="Q212" s="630"/>
      <c r="V212" s="647"/>
      <c r="X212" s="647"/>
      <c r="AA212" s="644"/>
      <c r="AD212" s="646"/>
      <c r="AF212" s="645"/>
      <c r="AI212" s="645"/>
      <c r="AK212" s="632"/>
      <c r="AL212" s="619"/>
      <c r="AM212" s="649"/>
      <c r="AN212" s="632"/>
      <c r="AO212" s="649"/>
    </row>
    <row r="213" spans="2:41" s="615" customFormat="1">
      <c r="B213" s="645"/>
      <c r="C213" s="645"/>
      <c r="F213" s="644"/>
      <c r="G213" s="630"/>
      <c r="I213" s="644"/>
      <c r="K213" s="646"/>
      <c r="L213" s="647"/>
      <c r="M213" s="646"/>
      <c r="N213" s="648"/>
      <c r="P213" s="644"/>
      <c r="Q213" s="630"/>
      <c r="V213" s="647"/>
      <c r="X213" s="647"/>
      <c r="AA213" s="644"/>
      <c r="AD213" s="646"/>
      <c r="AF213" s="645"/>
      <c r="AI213" s="645"/>
      <c r="AK213" s="632"/>
      <c r="AL213" s="619"/>
      <c r="AM213" s="649"/>
      <c r="AN213" s="632"/>
      <c r="AO213" s="649"/>
    </row>
    <row r="214" spans="2:41" s="615" customFormat="1">
      <c r="B214" s="645"/>
      <c r="C214" s="645"/>
      <c r="F214" s="644"/>
      <c r="G214" s="630"/>
      <c r="I214" s="644"/>
      <c r="K214" s="646"/>
      <c r="L214" s="647"/>
      <c r="M214" s="646"/>
      <c r="N214" s="648"/>
      <c r="P214" s="644"/>
      <c r="Q214" s="630"/>
      <c r="V214" s="647"/>
      <c r="X214" s="647"/>
      <c r="AA214" s="644"/>
      <c r="AD214" s="646"/>
      <c r="AF214" s="645"/>
      <c r="AI214" s="645"/>
      <c r="AK214" s="632"/>
      <c r="AL214" s="619"/>
      <c r="AM214" s="649"/>
      <c r="AN214" s="632"/>
      <c r="AO214" s="649"/>
    </row>
    <row r="215" spans="2:41" s="615" customFormat="1">
      <c r="B215" s="645"/>
      <c r="C215" s="645"/>
      <c r="F215" s="644"/>
      <c r="G215" s="630"/>
      <c r="I215" s="644"/>
      <c r="K215" s="646"/>
      <c r="L215" s="647"/>
      <c r="M215" s="646"/>
      <c r="N215" s="648"/>
      <c r="P215" s="644"/>
      <c r="Q215" s="630"/>
      <c r="V215" s="647"/>
      <c r="X215" s="647"/>
      <c r="AA215" s="644"/>
      <c r="AD215" s="646"/>
      <c r="AF215" s="645"/>
      <c r="AI215" s="645"/>
      <c r="AK215" s="632"/>
      <c r="AL215" s="619"/>
      <c r="AM215" s="649"/>
      <c r="AN215" s="632"/>
      <c r="AO215" s="649"/>
    </row>
    <row r="216" spans="2:41" s="615" customFormat="1">
      <c r="B216" s="645"/>
      <c r="C216" s="645"/>
      <c r="F216" s="644"/>
      <c r="G216" s="630"/>
      <c r="I216" s="644"/>
      <c r="K216" s="646"/>
      <c r="L216" s="647"/>
      <c r="M216" s="646"/>
      <c r="N216" s="648"/>
      <c r="P216" s="644"/>
      <c r="Q216" s="630"/>
      <c r="V216" s="647"/>
      <c r="X216" s="647"/>
      <c r="AA216" s="644"/>
      <c r="AD216" s="646"/>
      <c r="AF216" s="645"/>
      <c r="AI216" s="645"/>
      <c r="AK216" s="632"/>
      <c r="AL216" s="619"/>
      <c r="AM216" s="649"/>
      <c r="AN216" s="632"/>
      <c r="AO216" s="649"/>
    </row>
    <row r="217" spans="2:41" s="615" customFormat="1">
      <c r="B217" s="645"/>
      <c r="C217" s="645"/>
      <c r="F217" s="644"/>
      <c r="G217" s="630"/>
      <c r="I217" s="644"/>
      <c r="K217" s="646"/>
      <c r="L217" s="647"/>
      <c r="M217" s="646"/>
      <c r="N217" s="648"/>
      <c r="P217" s="644"/>
      <c r="Q217" s="630"/>
      <c r="V217" s="647"/>
      <c r="X217" s="647"/>
      <c r="AA217" s="644"/>
      <c r="AD217" s="646"/>
      <c r="AF217" s="645"/>
      <c r="AI217" s="645"/>
      <c r="AK217" s="632"/>
      <c r="AL217" s="619"/>
      <c r="AM217" s="649"/>
      <c r="AN217" s="632"/>
      <c r="AO217" s="649"/>
    </row>
    <row r="218" spans="2:41" s="615" customFormat="1">
      <c r="B218" s="645"/>
      <c r="C218" s="645"/>
      <c r="F218" s="644"/>
      <c r="G218" s="630"/>
      <c r="I218" s="644"/>
      <c r="K218" s="646"/>
      <c r="L218" s="647"/>
      <c r="M218" s="646"/>
      <c r="N218" s="648"/>
      <c r="P218" s="644"/>
      <c r="Q218" s="630"/>
      <c r="V218" s="647"/>
      <c r="X218" s="647"/>
      <c r="AA218" s="644"/>
      <c r="AD218" s="646"/>
      <c r="AF218" s="645"/>
      <c r="AI218" s="645"/>
      <c r="AK218" s="632"/>
      <c r="AL218" s="619"/>
      <c r="AM218" s="649"/>
      <c r="AN218" s="632"/>
      <c r="AO218" s="649"/>
    </row>
    <row r="219" spans="2:41" s="615" customFormat="1">
      <c r="B219" s="645"/>
      <c r="C219" s="645"/>
      <c r="F219" s="644"/>
      <c r="G219" s="630"/>
      <c r="I219" s="644"/>
      <c r="K219" s="646"/>
      <c r="L219" s="647"/>
      <c r="M219" s="646"/>
      <c r="N219" s="648"/>
      <c r="P219" s="644"/>
      <c r="Q219" s="630"/>
      <c r="V219" s="647"/>
      <c r="X219" s="647"/>
      <c r="AA219" s="644"/>
      <c r="AD219" s="646"/>
      <c r="AF219" s="645"/>
      <c r="AI219" s="645"/>
      <c r="AK219" s="632"/>
      <c r="AL219" s="619"/>
      <c r="AM219" s="649"/>
      <c r="AN219" s="632"/>
      <c r="AO219" s="649"/>
    </row>
    <row r="220" spans="2:41" s="615" customFormat="1">
      <c r="B220" s="645"/>
      <c r="C220" s="645"/>
      <c r="F220" s="644"/>
      <c r="G220" s="630"/>
      <c r="I220" s="644"/>
      <c r="K220" s="646"/>
      <c r="L220" s="647"/>
      <c r="M220" s="646"/>
      <c r="N220" s="648"/>
      <c r="P220" s="644"/>
      <c r="Q220" s="630"/>
      <c r="V220" s="647"/>
      <c r="X220" s="647"/>
      <c r="AA220" s="644"/>
      <c r="AD220" s="646"/>
      <c r="AF220" s="645"/>
      <c r="AI220" s="645"/>
      <c r="AK220" s="632"/>
      <c r="AL220" s="619"/>
      <c r="AM220" s="649"/>
      <c r="AN220" s="632"/>
      <c r="AO220" s="649"/>
    </row>
    <row r="221" spans="2:41" s="615" customFormat="1">
      <c r="B221" s="645"/>
      <c r="C221" s="645"/>
      <c r="F221" s="644"/>
      <c r="G221" s="630"/>
      <c r="I221" s="644"/>
      <c r="K221" s="646"/>
      <c r="L221" s="647"/>
      <c r="M221" s="646"/>
      <c r="N221" s="648"/>
      <c r="P221" s="644"/>
      <c r="Q221" s="630"/>
      <c r="V221" s="647"/>
      <c r="X221" s="647"/>
      <c r="AA221" s="644"/>
      <c r="AD221" s="646"/>
      <c r="AF221" s="645"/>
      <c r="AI221" s="645"/>
      <c r="AK221" s="632"/>
      <c r="AL221" s="619"/>
      <c r="AM221" s="649"/>
      <c r="AN221" s="632"/>
      <c r="AO221" s="649"/>
    </row>
    <row r="222" spans="2:41" s="615" customFormat="1">
      <c r="B222" s="645"/>
      <c r="C222" s="645"/>
      <c r="F222" s="644"/>
      <c r="G222" s="630"/>
      <c r="I222" s="644"/>
      <c r="K222" s="646"/>
      <c r="L222" s="647"/>
      <c r="M222" s="646"/>
      <c r="N222" s="648"/>
      <c r="P222" s="644"/>
      <c r="Q222" s="630"/>
      <c r="V222" s="647"/>
      <c r="X222" s="647"/>
      <c r="AA222" s="644"/>
      <c r="AD222" s="646"/>
      <c r="AF222" s="645"/>
      <c r="AI222" s="645"/>
      <c r="AK222" s="632"/>
      <c r="AL222" s="619"/>
      <c r="AM222" s="649"/>
      <c r="AN222" s="632"/>
      <c r="AO222" s="649"/>
    </row>
    <row r="223" spans="2:41" s="615" customFormat="1">
      <c r="B223" s="645"/>
      <c r="C223" s="645"/>
      <c r="F223" s="644"/>
      <c r="G223" s="630"/>
      <c r="I223" s="644"/>
      <c r="K223" s="646"/>
      <c r="L223" s="647"/>
      <c r="M223" s="646"/>
      <c r="N223" s="648"/>
      <c r="P223" s="644"/>
      <c r="Q223" s="630"/>
      <c r="V223" s="647"/>
      <c r="X223" s="647"/>
      <c r="AA223" s="644"/>
      <c r="AD223" s="646"/>
      <c r="AF223" s="645"/>
      <c r="AI223" s="645"/>
      <c r="AK223" s="632"/>
      <c r="AL223" s="619"/>
      <c r="AM223" s="649"/>
      <c r="AN223" s="632"/>
      <c r="AO223" s="649"/>
    </row>
    <row r="224" spans="2:41" s="615" customFormat="1">
      <c r="B224" s="645"/>
      <c r="C224" s="645"/>
      <c r="F224" s="644"/>
      <c r="G224" s="630"/>
      <c r="I224" s="644"/>
      <c r="K224" s="646"/>
      <c r="L224" s="647"/>
      <c r="M224" s="646"/>
      <c r="N224" s="648"/>
      <c r="P224" s="644"/>
      <c r="Q224" s="630"/>
      <c r="V224" s="647"/>
      <c r="X224" s="647"/>
      <c r="AA224" s="644"/>
      <c r="AD224" s="646"/>
      <c r="AF224" s="645"/>
      <c r="AI224" s="645"/>
      <c r="AK224" s="632"/>
      <c r="AL224" s="619"/>
      <c r="AM224" s="649"/>
      <c r="AN224" s="632"/>
      <c r="AO224" s="649"/>
    </row>
    <row r="225" spans="2:41" s="615" customFormat="1">
      <c r="B225" s="645"/>
      <c r="C225" s="645"/>
      <c r="F225" s="644"/>
      <c r="G225" s="630"/>
      <c r="I225" s="644"/>
      <c r="K225" s="646"/>
      <c r="L225" s="647"/>
      <c r="M225" s="646"/>
      <c r="N225" s="648"/>
      <c r="P225" s="644"/>
      <c r="Q225" s="630"/>
      <c r="V225" s="647"/>
      <c r="X225" s="647"/>
      <c r="AA225" s="644"/>
      <c r="AD225" s="646"/>
      <c r="AF225" s="645"/>
      <c r="AI225" s="645"/>
      <c r="AK225" s="632"/>
      <c r="AL225" s="619"/>
      <c r="AM225" s="649"/>
      <c r="AN225" s="632"/>
      <c r="AO225" s="649"/>
    </row>
    <row r="226" spans="2:41" s="615" customFormat="1">
      <c r="B226" s="645"/>
      <c r="C226" s="645"/>
      <c r="F226" s="644"/>
      <c r="G226" s="630"/>
      <c r="I226" s="644"/>
      <c r="K226" s="646"/>
      <c r="L226" s="647"/>
      <c r="M226" s="646"/>
      <c r="N226" s="648"/>
      <c r="P226" s="644"/>
      <c r="Q226" s="630"/>
      <c r="V226" s="647"/>
      <c r="X226" s="647"/>
      <c r="AA226" s="644"/>
      <c r="AD226" s="646"/>
      <c r="AF226" s="645"/>
      <c r="AI226" s="645"/>
      <c r="AK226" s="632"/>
      <c r="AL226" s="619"/>
      <c r="AM226" s="649"/>
      <c r="AN226" s="632"/>
      <c r="AO226" s="649"/>
    </row>
    <row r="227" spans="2:41" s="615" customFormat="1">
      <c r="B227" s="645"/>
      <c r="C227" s="645"/>
      <c r="F227" s="644"/>
      <c r="G227" s="630"/>
      <c r="I227" s="644"/>
      <c r="K227" s="646"/>
      <c r="L227" s="647"/>
      <c r="M227" s="646"/>
      <c r="N227" s="648"/>
      <c r="P227" s="644"/>
      <c r="Q227" s="630"/>
      <c r="V227" s="647"/>
      <c r="X227" s="647"/>
      <c r="AA227" s="644"/>
      <c r="AD227" s="646"/>
      <c r="AF227" s="645"/>
      <c r="AI227" s="645"/>
      <c r="AK227" s="632"/>
      <c r="AL227" s="619"/>
      <c r="AM227" s="649"/>
      <c r="AN227" s="632"/>
      <c r="AO227" s="649"/>
    </row>
    <row r="228" spans="2:41" s="615" customFormat="1">
      <c r="B228" s="645"/>
      <c r="C228" s="645"/>
      <c r="F228" s="644"/>
      <c r="G228" s="630"/>
      <c r="I228" s="644"/>
      <c r="K228" s="646"/>
      <c r="L228" s="647"/>
      <c r="M228" s="646"/>
      <c r="N228" s="648"/>
      <c r="P228" s="644"/>
      <c r="Q228" s="630"/>
      <c r="V228" s="647"/>
      <c r="X228" s="647"/>
      <c r="AA228" s="644"/>
      <c r="AD228" s="646"/>
      <c r="AF228" s="645"/>
      <c r="AI228" s="645"/>
      <c r="AK228" s="632"/>
      <c r="AL228" s="619"/>
      <c r="AM228" s="649"/>
      <c r="AN228" s="632"/>
      <c r="AO228" s="649"/>
    </row>
    <row r="229" spans="2:41" s="615" customFormat="1">
      <c r="B229" s="645"/>
      <c r="C229" s="645"/>
      <c r="F229" s="644"/>
      <c r="G229" s="630"/>
      <c r="I229" s="644"/>
      <c r="K229" s="646"/>
      <c r="L229" s="647"/>
      <c r="M229" s="646"/>
      <c r="N229" s="648"/>
      <c r="P229" s="644"/>
      <c r="Q229" s="630"/>
      <c r="V229" s="647"/>
      <c r="X229" s="647"/>
      <c r="AA229" s="644"/>
      <c r="AD229" s="646"/>
      <c r="AF229" s="645"/>
      <c r="AI229" s="645"/>
      <c r="AK229" s="632"/>
      <c r="AL229" s="619"/>
      <c r="AM229" s="649"/>
      <c r="AN229" s="632"/>
      <c r="AO229" s="649"/>
    </row>
    <row r="230" spans="2:41" s="615" customFormat="1">
      <c r="B230" s="645"/>
      <c r="C230" s="645"/>
      <c r="F230" s="644"/>
      <c r="G230" s="630"/>
      <c r="I230" s="644"/>
      <c r="K230" s="646"/>
      <c r="L230" s="647"/>
      <c r="M230" s="646"/>
      <c r="N230" s="648"/>
      <c r="P230" s="644"/>
      <c r="Q230" s="630"/>
      <c r="V230" s="647"/>
      <c r="X230" s="647"/>
      <c r="AA230" s="644"/>
      <c r="AD230" s="646"/>
      <c r="AF230" s="645"/>
      <c r="AI230" s="645"/>
      <c r="AK230" s="632"/>
      <c r="AL230" s="619"/>
      <c r="AM230" s="649"/>
      <c r="AN230" s="632"/>
      <c r="AO230" s="649"/>
    </row>
    <row r="231" spans="2:41" s="615" customFormat="1">
      <c r="B231" s="645"/>
      <c r="C231" s="645"/>
      <c r="F231" s="644"/>
      <c r="G231" s="630"/>
      <c r="I231" s="644"/>
      <c r="K231" s="646"/>
      <c r="L231" s="647"/>
      <c r="M231" s="646"/>
      <c r="N231" s="648"/>
      <c r="P231" s="644"/>
      <c r="Q231" s="630"/>
      <c r="V231" s="647"/>
      <c r="X231" s="647"/>
      <c r="AA231" s="644"/>
      <c r="AD231" s="646"/>
      <c r="AF231" s="645"/>
      <c r="AI231" s="645"/>
      <c r="AK231" s="632"/>
      <c r="AL231" s="619"/>
      <c r="AM231" s="649"/>
      <c r="AN231" s="632"/>
      <c r="AO231" s="649"/>
    </row>
    <row r="232" spans="2:41" s="615" customFormat="1">
      <c r="B232" s="645"/>
      <c r="C232" s="645"/>
      <c r="F232" s="644"/>
      <c r="G232" s="630"/>
      <c r="I232" s="644"/>
      <c r="K232" s="646"/>
      <c r="L232" s="647"/>
      <c r="M232" s="646"/>
      <c r="N232" s="648"/>
      <c r="P232" s="644"/>
      <c r="Q232" s="630"/>
      <c r="V232" s="647"/>
      <c r="X232" s="647"/>
      <c r="AA232" s="644"/>
      <c r="AD232" s="646"/>
      <c r="AF232" s="645"/>
      <c r="AI232" s="645"/>
      <c r="AK232" s="632"/>
      <c r="AL232" s="619"/>
      <c r="AM232" s="649"/>
      <c r="AN232" s="632"/>
      <c r="AO232" s="649"/>
    </row>
    <row r="233" spans="2:41" s="615" customFormat="1">
      <c r="B233" s="645"/>
      <c r="C233" s="645"/>
      <c r="F233" s="644"/>
      <c r="G233" s="630"/>
      <c r="I233" s="644"/>
      <c r="K233" s="646"/>
      <c r="L233" s="647"/>
      <c r="M233" s="646"/>
      <c r="N233" s="648"/>
      <c r="P233" s="644"/>
      <c r="Q233" s="630"/>
      <c r="V233" s="647"/>
      <c r="X233" s="647"/>
      <c r="AA233" s="644"/>
      <c r="AD233" s="646"/>
      <c r="AF233" s="645"/>
      <c r="AI233" s="645"/>
      <c r="AK233" s="632"/>
      <c r="AL233" s="619"/>
      <c r="AM233" s="649"/>
      <c r="AN233" s="632"/>
      <c r="AO233" s="649"/>
    </row>
    <row r="234" spans="2:41" s="615" customFormat="1">
      <c r="B234" s="645"/>
      <c r="C234" s="645"/>
      <c r="F234" s="644"/>
      <c r="G234" s="630"/>
      <c r="I234" s="644"/>
      <c r="K234" s="646"/>
      <c r="L234" s="647"/>
      <c r="M234" s="646"/>
      <c r="N234" s="648"/>
      <c r="P234" s="644"/>
      <c r="Q234" s="630"/>
      <c r="V234" s="647"/>
      <c r="X234" s="647"/>
      <c r="AA234" s="644"/>
      <c r="AD234" s="646"/>
      <c r="AF234" s="645"/>
      <c r="AI234" s="645"/>
      <c r="AK234" s="632"/>
      <c r="AL234" s="619"/>
      <c r="AM234" s="649"/>
      <c r="AN234" s="632"/>
      <c r="AO234" s="649"/>
    </row>
    <row r="235" spans="2:41" s="615" customFormat="1">
      <c r="B235" s="645"/>
      <c r="C235" s="645"/>
      <c r="F235" s="644"/>
      <c r="G235" s="630"/>
      <c r="I235" s="644"/>
      <c r="K235" s="646"/>
      <c r="L235" s="647"/>
      <c r="M235" s="646"/>
      <c r="N235" s="648"/>
      <c r="P235" s="644"/>
      <c r="Q235" s="630"/>
      <c r="V235" s="647"/>
      <c r="X235" s="647"/>
      <c r="AA235" s="644"/>
      <c r="AD235" s="646"/>
      <c r="AF235" s="645"/>
      <c r="AI235" s="645"/>
      <c r="AK235" s="632"/>
      <c r="AL235" s="619"/>
      <c r="AM235" s="649"/>
      <c r="AN235" s="632"/>
      <c r="AO235" s="649"/>
    </row>
    <row r="236" spans="2:41" s="615" customFormat="1">
      <c r="B236" s="645"/>
      <c r="C236" s="645"/>
      <c r="F236" s="644"/>
      <c r="G236" s="630"/>
      <c r="I236" s="644"/>
      <c r="K236" s="646"/>
      <c r="L236" s="647"/>
      <c r="M236" s="646"/>
      <c r="N236" s="648"/>
      <c r="P236" s="644"/>
      <c r="Q236" s="630"/>
      <c r="V236" s="647"/>
      <c r="X236" s="647"/>
      <c r="AA236" s="644"/>
      <c r="AD236" s="646"/>
      <c r="AF236" s="645"/>
      <c r="AI236" s="645"/>
      <c r="AK236" s="632"/>
      <c r="AL236" s="619"/>
      <c r="AM236" s="649"/>
      <c r="AN236" s="632"/>
      <c r="AO236" s="649"/>
    </row>
    <row r="237" spans="2:41" s="615" customFormat="1">
      <c r="B237" s="645"/>
      <c r="C237" s="645"/>
      <c r="F237" s="644"/>
      <c r="G237" s="630"/>
      <c r="I237" s="644"/>
      <c r="K237" s="646"/>
      <c r="L237" s="647"/>
      <c r="M237" s="646"/>
      <c r="N237" s="648"/>
      <c r="P237" s="644"/>
      <c r="Q237" s="630"/>
      <c r="V237" s="647"/>
      <c r="X237" s="647"/>
      <c r="AA237" s="644"/>
      <c r="AD237" s="646"/>
      <c r="AF237" s="645"/>
      <c r="AI237" s="645"/>
      <c r="AK237" s="632"/>
      <c r="AL237" s="619"/>
      <c r="AM237" s="649"/>
      <c r="AN237" s="632"/>
      <c r="AO237" s="649"/>
    </row>
    <row r="238" spans="2:41" s="615" customFormat="1">
      <c r="B238" s="645"/>
      <c r="C238" s="645"/>
      <c r="F238" s="644"/>
      <c r="G238" s="630"/>
      <c r="I238" s="644"/>
      <c r="K238" s="646"/>
      <c r="L238" s="647"/>
      <c r="M238" s="646"/>
      <c r="N238" s="648"/>
      <c r="P238" s="644"/>
      <c r="Q238" s="630"/>
      <c r="V238" s="647"/>
      <c r="X238" s="647"/>
      <c r="AA238" s="644"/>
      <c r="AD238" s="646"/>
      <c r="AF238" s="645"/>
      <c r="AI238" s="645"/>
      <c r="AK238" s="632"/>
      <c r="AL238" s="619"/>
      <c r="AM238" s="649"/>
      <c r="AN238" s="632"/>
      <c r="AO238" s="649"/>
    </row>
    <row r="239" spans="2:41" s="615" customFormat="1">
      <c r="B239" s="645"/>
      <c r="C239" s="645"/>
      <c r="F239" s="644"/>
      <c r="G239" s="630"/>
      <c r="I239" s="644"/>
      <c r="K239" s="646"/>
      <c r="L239" s="647"/>
      <c r="M239" s="646"/>
      <c r="N239" s="648"/>
      <c r="P239" s="644"/>
      <c r="Q239" s="630"/>
      <c r="V239" s="647"/>
      <c r="X239" s="647"/>
      <c r="AA239" s="644"/>
      <c r="AD239" s="646"/>
      <c r="AF239" s="645"/>
      <c r="AI239" s="645"/>
      <c r="AK239" s="632"/>
      <c r="AL239" s="619"/>
      <c r="AM239" s="649"/>
      <c r="AN239" s="632"/>
      <c r="AO239" s="649"/>
    </row>
    <row r="240" spans="2:41" s="615" customFormat="1">
      <c r="B240" s="645"/>
      <c r="C240" s="645"/>
      <c r="F240" s="644"/>
      <c r="G240" s="630"/>
      <c r="I240" s="644"/>
      <c r="K240" s="646"/>
      <c r="L240" s="647"/>
      <c r="M240" s="646"/>
      <c r="N240" s="648"/>
      <c r="P240" s="644"/>
      <c r="Q240" s="630"/>
      <c r="V240" s="647"/>
      <c r="X240" s="647"/>
      <c r="AA240" s="644"/>
      <c r="AD240" s="646"/>
      <c r="AF240" s="645"/>
      <c r="AI240" s="645"/>
      <c r="AK240" s="632"/>
      <c r="AL240" s="619"/>
      <c r="AM240" s="649"/>
      <c r="AN240" s="632"/>
      <c r="AO240" s="649"/>
    </row>
    <row r="241" spans="2:41" s="615" customFormat="1">
      <c r="B241" s="645"/>
      <c r="C241" s="645"/>
      <c r="F241" s="644"/>
      <c r="G241" s="630"/>
      <c r="I241" s="644"/>
      <c r="K241" s="646"/>
      <c r="L241" s="647"/>
      <c r="M241" s="646"/>
      <c r="N241" s="648"/>
      <c r="P241" s="644"/>
      <c r="Q241" s="630"/>
      <c r="V241" s="647"/>
      <c r="X241" s="647"/>
      <c r="AA241" s="644"/>
      <c r="AD241" s="646"/>
      <c r="AF241" s="645"/>
      <c r="AI241" s="645"/>
      <c r="AK241" s="632"/>
      <c r="AL241" s="619"/>
      <c r="AM241" s="649"/>
      <c r="AN241" s="632"/>
      <c r="AO241" s="649"/>
    </row>
    <row r="242" spans="2:41" s="615" customFormat="1">
      <c r="B242" s="645"/>
      <c r="C242" s="645"/>
      <c r="F242" s="644"/>
      <c r="G242" s="630"/>
      <c r="I242" s="644"/>
      <c r="K242" s="646"/>
      <c r="L242" s="647"/>
      <c r="M242" s="646"/>
      <c r="N242" s="648"/>
      <c r="P242" s="644"/>
      <c r="Q242" s="630"/>
      <c r="V242" s="647"/>
      <c r="X242" s="647"/>
      <c r="AA242" s="644"/>
      <c r="AD242" s="646"/>
      <c r="AF242" s="645"/>
      <c r="AI242" s="645"/>
      <c r="AK242" s="632"/>
      <c r="AL242" s="619"/>
      <c r="AM242" s="649"/>
      <c r="AN242" s="632"/>
      <c r="AO242" s="649"/>
    </row>
    <row r="243" spans="2:41" s="615" customFormat="1">
      <c r="B243" s="645"/>
      <c r="C243" s="645"/>
      <c r="F243" s="644"/>
      <c r="G243" s="630"/>
      <c r="I243" s="644"/>
      <c r="K243" s="646"/>
      <c r="L243" s="647"/>
      <c r="M243" s="646"/>
      <c r="N243" s="648"/>
      <c r="P243" s="644"/>
      <c r="Q243" s="630"/>
      <c r="V243" s="647"/>
      <c r="X243" s="647"/>
      <c r="AA243" s="644"/>
      <c r="AD243" s="646"/>
      <c r="AF243" s="645"/>
      <c r="AI243" s="645"/>
      <c r="AK243" s="632"/>
      <c r="AL243" s="619"/>
      <c r="AM243" s="649"/>
      <c r="AN243" s="632"/>
      <c r="AO243" s="649"/>
    </row>
    <row r="244" spans="2:41" s="615" customFormat="1">
      <c r="B244" s="645"/>
      <c r="C244" s="645"/>
      <c r="F244" s="644"/>
      <c r="G244" s="630"/>
      <c r="I244" s="644"/>
      <c r="K244" s="646"/>
      <c r="L244" s="647"/>
      <c r="M244" s="646"/>
      <c r="N244" s="648"/>
      <c r="P244" s="644"/>
      <c r="Q244" s="630"/>
      <c r="V244" s="647"/>
      <c r="X244" s="647"/>
      <c r="AA244" s="644"/>
      <c r="AD244" s="646"/>
      <c r="AF244" s="645"/>
      <c r="AI244" s="645"/>
      <c r="AK244" s="632"/>
      <c r="AL244" s="619"/>
      <c r="AM244" s="649"/>
      <c r="AN244" s="632"/>
      <c r="AO244" s="649"/>
    </row>
    <row r="245" spans="2:41" s="615" customFormat="1">
      <c r="B245" s="645"/>
      <c r="C245" s="645"/>
      <c r="F245" s="644"/>
      <c r="G245" s="630"/>
      <c r="I245" s="644"/>
      <c r="K245" s="646"/>
      <c r="L245" s="647"/>
      <c r="M245" s="646"/>
      <c r="N245" s="648"/>
      <c r="P245" s="644"/>
      <c r="Q245" s="630"/>
      <c r="V245" s="647"/>
      <c r="X245" s="647"/>
      <c r="AA245" s="644"/>
      <c r="AD245" s="646"/>
      <c r="AF245" s="645"/>
      <c r="AI245" s="645"/>
      <c r="AK245" s="632"/>
      <c r="AL245" s="619"/>
      <c r="AM245" s="649"/>
      <c r="AN245" s="632"/>
      <c r="AO245" s="649"/>
    </row>
    <row r="246" spans="2:41" s="615" customFormat="1">
      <c r="B246" s="645"/>
      <c r="C246" s="645"/>
      <c r="F246" s="644"/>
      <c r="G246" s="630"/>
      <c r="I246" s="644"/>
      <c r="K246" s="646"/>
      <c r="L246" s="647"/>
      <c r="M246" s="646"/>
      <c r="N246" s="648"/>
      <c r="P246" s="644"/>
      <c r="Q246" s="630"/>
      <c r="V246" s="647"/>
      <c r="X246" s="647"/>
      <c r="AA246" s="644"/>
      <c r="AD246" s="646"/>
      <c r="AF246" s="645"/>
      <c r="AI246" s="645"/>
      <c r="AK246" s="632"/>
      <c r="AL246" s="619"/>
      <c r="AM246" s="649"/>
      <c r="AN246" s="632"/>
      <c r="AO246" s="649"/>
    </row>
    <row r="247" spans="2:41" s="615" customFormat="1">
      <c r="B247" s="645"/>
      <c r="C247" s="645"/>
      <c r="F247" s="644"/>
      <c r="G247" s="630"/>
      <c r="I247" s="644"/>
      <c r="K247" s="646"/>
      <c r="L247" s="647"/>
      <c r="M247" s="646"/>
      <c r="N247" s="648"/>
      <c r="P247" s="644"/>
      <c r="Q247" s="630"/>
      <c r="V247" s="647"/>
      <c r="X247" s="647"/>
      <c r="AA247" s="644"/>
      <c r="AD247" s="646"/>
      <c r="AF247" s="645"/>
      <c r="AI247" s="645"/>
      <c r="AK247" s="632"/>
      <c r="AL247" s="619"/>
      <c r="AM247" s="649"/>
      <c r="AN247" s="632"/>
      <c r="AO247" s="649"/>
    </row>
    <row r="248" spans="2:41" s="615" customFormat="1">
      <c r="B248" s="645"/>
      <c r="C248" s="645"/>
      <c r="F248" s="644"/>
      <c r="G248" s="630"/>
      <c r="I248" s="644"/>
      <c r="K248" s="646"/>
      <c r="L248" s="647"/>
      <c r="M248" s="646"/>
      <c r="N248" s="648"/>
      <c r="P248" s="644"/>
      <c r="Q248" s="630"/>
      <c r="V248" s="647"/>
      <c r="X248" s="647"/>
      <c r="AA248" s="644"/>
      <c r="AD248" s="646"/>
      <c r="AF248" s="645"/>
      <c r="AI248" s="645"/>
      <c r="AK248" s="632"/>
      <c r="AL248" s="619"/>
      <c r="AM248" s="649"/>
      <c r="AN248" s="632"/>
      <c r="AO248" s="649"/>
    </row>
    <row r="249" spans="2:41" s="615" customFormat="1">
      <c r="B249" s="645"/>
      <c r="C249" s="645"/>
      <c r="F249" s="644"/>
      <c r="G249" s="630"/>
      <c r="I249" s="644"/>
      <c r="K249" s="646"/>
      <c r="L249" s="647"/>
      <c r="M249" s="646"/>
      <c r="N249" s="648"/>
      <c r="P249" s="644"/>
      <c r="Q249" s="630"/>
      <c r="V249" s="647"/>
      <c r="X249" s="647"/>
      <c r="AA249" s="644"/>
      <c r="AD249" s="646"/>
      <c r="AF249" s="645"/>
      <c r="AI249" s="645"/>
      <c r="AK249" s="632"/>
      <c r="AL249" s="619"/>
      <c r="AM249" s="649"/>
      <c r="AN249" s="632"/>
      <c r="AO249" s="649"/>
    </row>
    <row r="250" spans="2:41" s="615" customFormat="1">
      <c r="B250" s="645"/>
      <c r="C250" s="645"/>
      <c r="F250" s="644"/>
      <c r="G250" s="630"/>
      <c r="I250" s="644"/>
      <c r="K250" s="646"/>
      <c r="L250" s="647"/>
      <c r="M250" s="646"/>
      <c r="N250" s="648"/>
      <c r="P250" s="644"/>
      <c r="Q250" s="630"/>
      <c r="V250" s="647"/>
      <c r="X250" s="647"/>
      <c r="AA250" s="644"/>
      <c r="AD250" s="646"/>
      <c r="AF250" s="645"/>
      <c r="AI250" s="645"/>
      <c r="AK250" s="632"/>
      <c r="AL250" s="619"/>
      <c r="AM250" s="649"/>
      <c r="AN250" s="632"/>
      <c r="AO250" s="649"/>
    </row>
    <row r="251" spans="2:41" s="615" customFormat="1">
      <c r="B251" s="645"/>
      <c r="C251" s="645"/>
      <c r="F251" s="644"/>
      <c r="G251" s="630"/>
      <c r="I251" s="644"/>
      <c r="K251" s="646"/>
      <c r="L251" s="647"/>
      <c r="M251" s="646"/>
      <c r="N251" s="648"/>
      <c r="P251" s="644"/>
      <c r="Q251" s="630"/>
      <c r="V251" s="647"/>
      <c r="X251" s="647"/>
      <c r="AA251" s="644"/>
      <c r="AD251" s="646"/>
      <c r="AF251" s="645"/>
      <c r="AI251" s="645"/>
      <c r="AK251" s="632"/>
      <c r="AL251" s="619"/>
      <c r="AM251" s="649"/>
      <c r="AN251" s="632"/>
      <c r="AO251" s="649"/>
    </row>
    <row r="252" spans="2:41" s="615" customFormat="1">
      <c r="B252" s="645"/>
      <c r="C252" s="645"/>
      <c r="F252" s="644"/>
      <c r="G252" s="630"/>
      <c r="I252" s="644"/>
      <c r="K252" s="646"/>
      <c r="L252" s="647"/>
      <c r="M252" s="646"/>
      <c r="N252" s="648"/>
      <c r="P252" s="644"/>
      <c r="Q252" s="630"/>
      <c r="V252" s="647"/>
      <c r="X252" s="647"/>
      <c r="AA252" s="644"/>
      <c r="AD252" s="646"/>
      <c r="AF252" s="645"/>
      <c r="AI252" s="645"/>
      <c r="AK252" s="632"/>
      <c r="AL252" s="619"/>
      <c r="AM252" s="649"/>
      <c r="AN252" s="632"/>
      <c r="AO252" s="649"/>
    </row>
    <row r="253" spans="2:41" s="615" customFormat="1">
      <c r="B253" s="645"/>
      <c r="C253" s="645"/>
      <c r="F253" s="644"/>
      <c r="G253" s="630"/>
      <c r="I253" s="644"/>
      <c r="K253" s="646"/>
      <c r="L253" s="647"/>
      <c r="M253" s="646"/>
      <c r="N253" s="648"/>
      <c r="P253" s="644"/>
      <c r="Q253" s="630"/>
      <c r="V253" s="647"/>
      <c r="X253" s="647"/>
      <c r="AA253" s="644"/>
      <c r="AD253" s="646"/>
      <c r="AF253" s="645"/>
      <c r="AI253" s="645"/>
      <c r="AK253" s="632"/>
      <c r="AL253" s="619"/>
      <c r="AM253" s="649"/>
      <c r="AN253" s="632"/>
      <c r="AO253" s="649"/>
    </row>
    <row r="254" spans="2:41" s="615" customFormat="1">
      <c r="B254" s="645"/>
      <c r="C254" s="645"/>
      <c r="F254" s="644"/>
      <c r="G254" s="630"/>
      <c r="I254" s="644"/>
      <c r="K254" s="646"/>
      <c r="L254" s="647"/>
      <c r="M254" s="646"/>
      <c r="N254" s="648"/>
      <c r="P254" s="644"/>
      <c r="Q254" s="630"/>
      <c r="V254" s="647"/>
      <c r="X254" s="647"/>
      <c r="AA254" s="644"/>
      <c r="AD254" s="646"/>
      <c r="AF254" s="645"/>
      <c r="AI254" s="645"/>
      <c r="AK254" s="632"/>
      <c r="AL254" s="619"/>
      <c r="AM254" s="649"/>
      <c r="AN254" s="632"/>
      <c r="AO254" s="649"/>
    </row>
    <row r="255" spans="2:41" s="615" customFormat="1">
      <c r="B255" s="645"/>
      <c r="C255" s="645"/>
      <c r="F255" s="644"/>
      <c r="G255" s="630"/>
      <c r="I255" s="644"/>
      <c r="K255" s="646"/>
      <c r="L255" s="647"/>
      <c r="M255" s="646"/>
      <c r="N255" s="648"/>
      <c r="P255" s="644"/>
      <c r="Q255" s="630"/>
      <c r="V255" s="647"/>
      <c r="X255" s="647"/>
      <c r="AA255" s="644"/>
      <c r="AD255" s="646"/>
      <c r="AF255" s="645"/>
      <c r="AI255" s="645"/>
      <c r="AK255" s="632"/>
      <c r="AL255" s="619"/>
      <c r="AM255" s="649"/>
      <c r="AN255" s="632"/>
      <c r="AO255" s="649"/>
    </row>
    <row r="256" spans="2:41" s="615" customFormat="1">
      <c r="B256" s="645"/>
      <c r="C256" s="645"/>
      <c r="F256" s="644"/>
      <c r="G256" s="630"/>
      <c r="I256" s="644"/>
      <c r="K256" s="646"/>
      <c r="L256" s="647"/>
      <c r="M256" s="646"/>
      <c r="N256" s="648"/>
      <c r="P256" s="644"/>
      <c r="Q256" s="630"/>
      <c r="V256" s="647"/>
      <c r="X256" s="647"/>
      <c r="AA256" s="644"/>
      <c r="AD256" s="646"/>
      <c r="AF256" s="645"/>
      <c r="AI256" s="645"/>
      <c r="AK256" s="632"/>
      <c r="AL256" s="619"/>
      <c r="AM256" s="649"/>
      <c r="AN256" s="632"/>
      <c r="AO256" s="649"/>
    </row>
    <row r="257" spans="2:41" s="615" customFormat="1">
      <c r="B257" s="645"/>
      <c r="C257" s="645"/>
      <c r="F257" s="644"/>
      <c r="G257" s="630"/>
      <c r="I257" s="644"/>
      <c r="K257" s="646"/>
      <c r="L257" s="647"/>
      <c r="M257" s="646"/>
      <c r="N257" s="648"/>
      <c r="P257" s="644"/>
      <c r="Q257" s="630"/>
      <c r="V257" s="647"/>
      <c r="X257" s="647"/>
      <c r="AA257" s="644"/>
      <c r="AD257" s="646"/>
      <c r="AF257" s="645"/>
      <c r="AI257" s="645"/>
      <c r="AK257" s="632"/>
      <c r="AL257" s="619"/>
      <c r="AM257" s="649"/>
      <c r="AN257" s="632"/>
      <c r="AO257" s="649"/>
    </row>
    <row r="258" spans="2:41" s="615" customFormat="1">
      <c r="B258" s="645"/>
      <c r="C258" s="645"/>
      <c r="F258" s="644"/>
      <c r="G258" s="630"/>
      <c r="I258" s="644"/>
      <c r="K258" s="646"/>
      <c r="L258" s="647"/>
      <c r="M258" s="646"/>
      <c r="N258" s="648"/>
      <c r="P258" s="644"/>
      <c r="Q258" s="630"/>
      <c r="V258" s="647"/>
      <c r="X258" s="647"/>
      <c r="AA258" s="644"/>
      <c r="AD258" s="646"/>
      <c r="AF258" s="645"/>
      <c r="AI258" s="645"/>
      <c r="AK258" s="632"/>
      <c r="AL258" s="619"/>
      <c r="AM258" s="649"/>
      <c r="AN258" s="632"/>
      <c r="AO258" s="649"/>
    </row>
    <row r="259" spans="2:41" s="615" customFormat="1">
      <c r="B259" s="645"/>
      <c r="C259" s="645"/>
      <c r="F259" s="644"/>
      <c r="G259" s="630"/>
      <c r="I259" s="644"/>
      <c r="K259" s="646"/>
      <c r="L259" s="647"/>
      <c r="M259" s="646"/>
      <c r="N259" s="648"/>
      <c r="P259" s="644"/>
      <c r="Q259" s="630"/>
      <c r="V259" s="647"/>
      <c r="X259" s="647"/>
      <c r="AA259" s="644"/>
      <c r="AD259" s="646"/>
      <c r="AF259" s="645"/>
      <c r="AI259" s="645"/>
      <c r="AK259" s="632"/>
      <c r="AL259" s="619"/>
      <c r="AM259" s="649"/>
      <c r="AN259" s="632"/>
      <c r="AO259" s="649"/>
    </row>
    <row r="260" spans="2:41" s="615" customFormat="1">
      <c r="B260" s="645"/>
      <c r="C260" s="645"/>
      <c r="F260" s="644"/>
      <c r="G260" s="630"/>
      <c r="I260" s="644"/>
      <c r="K260" s="646"/>
      <c r="L260" s="647"/>
      <c r="M260" s="646"/>
      <c r="N260" s="648"/>
      <c r="P260" s="644"/>
      <c r="Q260" s="630"/>
      <c r="V260" s="647"/>
      <c r="X260" s="647"/>
      <c r="AA260" s="644"/>
      <c r="AD260" s="646"/>
      <c r="AF260" s="645"/>
      <c r="AI260" s="645"/>
      <c r="AK260" s="632"/>
      <c r="AL260" s="619"/>
      <c r="AM260" s="649"/>
      <c r="AN260" s="632"/>
      <c r="AO260" s="649"/>
    </row>
    <row r="261" spans="2:41" s="615" customFormat="1">
      <c r="B261" s="645"/>
      <c r="C261" s="645"/>
      <c r="F261" s="644"/>
      <c r="G261" s="630"/>
      <c r="I261" s="644"/>
      <c r="K261" s="646"/>
      <c r="L261" s="647"/>
      <c r="M261" s="646"/>
      <c r="N261" s="648"/>
      <c r="P261" s="644"/>
      <c r="Q261" s="630"/>
      <c r="V261" s="647"/>
      <c r="X261" s="647"/>
      <c r="AA261" s="644"/>
      <c r="AD261" s="646"/>
      <c r="AF261" s="645"/>
      <c r="AI261" s="645"/>
      <c r="AK261" s="632"/>
      <c r="AL261" s="619"/>
      <c r="AM261" s="649"/>
      <c r="AN261" s="632"/>
      <c r="AO261" s="649"/>
    </row>
    <row r="262" spans="2:41" s="615" customFormat="1">
      <c r="B262" s="645"/>
      <c r="C262" s="645"/>
      <c r="F262" s="644"/>
      <c r="G262" s="630"/>
      <c r="I262" s="644"/>
      <c r="K262" s="646"/>
      <c r="L262" s="647"/>
      <c r="M262" s="646"/>
      <c r="N262" s="648"/>
      <c r="P262" s="644"/>
      <c r="Q262" s="630"/>
      <c r="V262" s="647"/>
      <c r="X262" s="647"/>
      <c r="AA262" s="644"/>
      <c r="AD262" s="646"/>
      <c r="AF262" s="645"/>
      <c r="AI262" s="645"/>
      <c r="AK262" s="632"/>
      <c r="AL262" s="619"/>
      <c r="AM262" s="649"/>
      <c r="AN262" s="632"/>
      <c r="AO262" s="649"/>
    </row>
    <row r="263" spans="2:41" s="615" customFormat="1">
      <c r="B263" s="645"/>
      <c r="C263" s="645"/>
      <c r="F263" s="644"/>
      <c r="G263" s="630"/>
      <c r="I263" s="644"/>
      <c r="K263" s="646"/>
      <c r="L263" s="647"/>
      <c r="M263" s="646"/>
      <c r="N263" s="648"/>
      <c r="P263" s="644"/>
      <c r="Q263" s="630"/>
      <c r="V263" s="647"/>
      <c r="X263" s="647"/>
      <c r="AA263" s="644"/>
      <c r="AD263" s="646"/>
      <c r="AF263" s="645"/>
      <c r="AI263" s="645"/>
      <c r="AK263" s="632"/>
      <c r="AL263" s="619"/>
      <c r="AM263" s="649"/>
      <c r="AN263" s="632"/>
      <c r="AO263" s="649"/>
    </row>
    <row r="264" spans="2:41" s="615" customFormat="1">
      <c r="B264" s="645"/>
      <c r="C264" s="645"/>
      <c r="F264" s="644"/>
      <c r="G264" s="630"/>
      <c r="I264" s="644"/>
      <c r="K264" s="646"/>
      <c r="L264" s="647"/>
      <c r="M264" s="646"/>
      <c r="N264" s="648"/>
      <c r="P264" s="644"/>
      <c r="Q264" s="630"/>
      <c r="V264" s="647"/>
      <c r="X264" s="647"/>
      <c r="AA264" s="644"/>
      <c r="AD264" s="646"/>
      <c r="AF264" s="645"/>
      <c r="AI264" s="645"/>
      <c r="AK264" s="632"/>
      <c r="AL264" s="619"/>
      <c r="AM264" s="649"/>
      <c r="AN264" s="632"/>
      <c r="AO264" s="649"/>
    </row>
    <row r="265" spans="2:41" s="615" customFormat="1">
      <c r="B265" s="645"/>
      <c r="C265" s="645"/>
      <c r="F265" s="644"/>
      <c r="G265" s="630"/>
      <c r="I265" s="644"/>
      <c r="K265" s="646"/>
      <c r="L265" s="647"/>
      <c r="M265" s="646"/>
      <c r="N265" s="648"/>
      <c r="P265" s="644"/>
      <c r="Q265" s="630"/>
      <c r="V265" s="647"/>
      <c r="X265" s="647"/>
      <c r="AA265" s="644"/>
      <c r="AD265" s="646"/>
      <c r="AF265" s="645"/>
      <c r="AI265" s="645"/>
      <c r="AK265" s="632"/>
      <c r="AL265" s="619"/>
      <c r="AM265" s="649"/>
      <c r="AN265" s="632"/>
      <c r="AO265" s="649"/>
    </row>
    <row r="266" spans="2:41" s="615" customFormat="1">
      <c r="B266" s="645"/>
      <c r="C266" s="645"/>
      <c r="F266" s="644"/>
      <c r="G266" s="630"/>
      <c r="I266" s="644"/>
      <c r="K266" s="646"/>
      <c r="L266" s="647"/>
      <c r="M266" s="646"/>
      <c r="N266" s="648"/>
      <c r="P266" s="644"/>
      <c r="Q266" s="630"/>
      <c r="V266" s="647"/>
      <c r="X266" s="647"/>
      <c r="AA266" s="644"/>
      <c r="AD266" s="646"/>
      <c r="AF266" s="645"/>
      <c r="AI266" s="645"/>
      <c r="AK266" s="632"/>
      <c r="AL266" s="619"/>
      <c r="AM266" s="649"/>
      <c r="AN266" s="632"/>
      <c r="AO266" s="649"/>
    </row>
    <row r="267" spans="2:41" s="615" customFormat="1">
      <c r="B267" s="645"/>
      <c r="C267" s="645"/>
      <c r="F267" s="644"/>
      <c r="G267" s="630"/>
      <c r="I267" s="644"/>
      <c r="K267" s="646"/>
      <c r="L267" s="647"/>
      <c r="M267" s="646"/>
      <c r="N267" s="648"/>
      <c r="P267" s="644"/>
      <c r="Q267" s="630"/>
      <c r="V267" s="647"/>
      <c r="X267" s="647"/>
      <c r="AA267" s="644"/>
      <c r="AD267" s="646"/>
      <c r="AF267" s="645"/>
      <c r="AI267" s="645"/>
      <c r="AK267" s="632"/>
      <c r="AL267" s="619"/>
      <c r="AM267" s="649"/>
      <c r="AN267" s="632"/>
      <c r="AO267" s="649"/>
    </row>
    <row r="268" spans="2:41" s="615" customFormat="1">
      <c r="B268" s="645"/>
      <c r="C268" s="645"/>
      <c r="F268" s="644"/>
      <c r="G268" s="630"/>
      <c r="I268" s="644"/>
      <c r="K268" s="646"/>
      <c r="L268" s="647"/>
      <c r="M268" s="646"/>
      <c r="N268" s="648"/>
      <c r="P268" s="644"/>
      <c r="Q268" s="630"/>
      <c r="V268" s="647"/>
      <c r="X268" s="647"/>
      <c r="AA268" s="644"/>
      <c r="AD268" s="646"/>
      <c r="AF268" s="645"/>
      <c r="AI268" s="645"/>
      <c r="AK268" s="632"/>
      <c r="AL268" s="619"/>
      <c r="AM268" s="649"/>
      <c r="AN268" s="632"/>
      <c r="AO268" s="649"/>
    </row>
    <row r="269" spans="2:41" s="615" customFormat="1">
      <c r="B269" s="645"/>
      <c r="C269" s="645"/>
      <c r="F269" s="644"/>
      <c r="G269" s="630"/>
      <c r="I269" s="644"/>
      <c r="K269" s="646"/>
      <c r="L269" s="647"/>
      <c r="M269" s="646"/>
      <c r="N269" s="648"/>
      <c r="P269" s="644"/>
      <c r="Q269" s="630"/>
      <c r="V269" s="647"/>
      <c r="X269" s="647"/>
      <c r="AA269" s="644"/>
      <c r="AD269" s="646"/>
      <c r="AF269" s="645"/>
      <c r="AI269" s="645"/>
      <c r="AK269" s="632"/>
      <c r="AL269" s="619"/>
      <c r="AM269" s="649"/>
      <c r="AN269" s="632"/>
      <c r="AO269" s="649"/>
    </row>
    <row r="270" spans="2:41" s="615" customFormat="1">
      <c r="B270" s="645"/>
      <c r="C270" s="645"/>
      <c r="F270" s="644"/>
      <c r="G270" s="630"/>
      <c r="I270" s="644"/>
      <c r="K270" s="646"/>
      <c r="L270" s="647"/>
      <c r="M270" s="646"/>
      <c r="N270" s="648"/>
      <c r="P270" s="644"/>
      <c r="Q270" s="630"/>
      <c r="V270" s="647"/>
      <c r="X270" s="647"/>
      <c r="AA270" s="644"/>
      <c r="AD270" s="646"/>
      <c r="AF270" s="645"/>
      <c r="AI270" s="645"/>
      <c r="AK270" s="632"/>
      <c r="AL270" s="619"/>
      <c r="AM270" s="649"/>
      <c r="AN270" s="632"/>
      <c r="AO270" s="649"/>
    </row>
    <row r="271" spans="2:41" s="615" customFormat="1">
      <c r="B271" s="645"/>
      <c r="C271" s="645"/>
      <c r="F271" s="644"/>
      <c r="G271" s="630"/>
      <c r="I271" s="644"/>
      <c r="K271" s="646"/>
      <c r="L271" s="647"/>
      <c r="M271" s="646"/>
      <c r="N271" s="648"/>
      <c r="P271" s="644"/>
      <c r="Q271" s="630"/>
      <c r="V271" s="647"/>
      <c r="X271" s="647"/>
      <c r="AA271" s="644"/>
      <c r="AD271" s="646"/>
      <c r="AF271" s="645"/>
      <c r="AI271" s="645"/>
      <c r="AK271" s="632"/>
      <c r="AL271" s="619"/>
      <c r="AM271" s="649"/>
      <c r="AN271" s="632"/>
      <c r="AO271" s="649"/>
    </row>
    <row r="272" spans="2:41" s="615" customFormat="1">
      <c r="B272" s="645"/>
      <c r="C272" s="645"/>
      <c r="F272" s="644"/>
      <c r="G272" s="630"/>
      <c r="I272" s="644"/>
      <c r="K272" s="646"/>
      <c r="L272" s="647"/>
      <c r="M272" s="646"/>
      <c r="N272" s="648"/>
      <c r="P272" s="644"/>
      <c r="Q272" s="630"/>
      <c r="V272" s="647"/>
      <c r="X272" s="647"/>
      <c r="AA272" s="644"/>
      <c r="AD272" s="646"/>
      <c r="AF272" s="645"/>
      <c r="AI272" s="645"/>
      <c r="AK272" s="632"/>
      <c r="AL272" s="619"/>
      <c r="AM272" s="649"/>
      <c r="AN272" s="632"/>
      <c r="AO272" s="649"/>
    </row>
    <row r="273" spans="2:41" s="615" customFormat="1">
      <c r="B273" s="645"/>
      <c r="C273" s="645"/>
      <c r="F273" s="644"/>
      <c r="G273" s="630"/>
      <c r="I273" s="644"/>
      <c r="K273" s="646"/>
      <c r="L273" s="647"/>
      <c r="M273" s="646"/>
      <c r="N273" s="648"/>
      <c r="P273" s="644"/>
      <c r="Q273" s="630"/>
      <c r="V273" s="647"/>
      <c r="X273" s="647"/>
      <c r="AA273" s="644"/>
      <c r="AD273" s="646"/>
      <c r="AF273" s="645"/>
      <c r="AI273" s="645"/>
      <c r="AK273" s="632"/>
      <c r="AL273" s="619"/>
      <c r="AM273" s="649"/>
      <c r="AN273" s="632"/>
      <c r="AO273" s="649"/>
    </row>
    <row r="274" spans="2:41" s="615" customFormat="1">
      <c r="B274" s="645"/>
      <c r="C274" s="645"/>
      <c r="F274" s="644"/>
      <c r="G274" s="630"/>
      <c r="I274" s="644"/>
      <c r="K274" s="646"/>
      <c r="L274" s="647"/>
      <c r="M274" s="646"/>
      <c r="N274" s="648"/>
      <c r="P274" s="644"/>
      <c r="Q274" s="630"/>
      <c r="V274" s="647"/>
      <c r="X274" s="647"/>
      <c r="AA274" s="644"/>
      <c r="AD274" s="646"/>
      <c r="AF274" s="645"/>
      <c r="AI274" s="645"/>
      <c r="AK274" s="632"/>
      <c r="AL274" s="619"/>
      <c r="AM274" s="649"/>
      <c r="AN274" s="632"/>
      <c r="AO274" s="649"/>
    </row>
    <row r="275" spans="2:41" s="615" customFormat="1">
      <c r="B275" s="645"/>
      <c r="C275" s="645"/>
      <c r="F275" s="644"/>
      <c r="G275" s="630"/>
      <c r="I275" s="644"/>
      <c r="K275" s="646"/>
      <c r="L275" s="647"/>
      <c r="M275" s="646"/>
      <c r="N275" s="648"/>
      <c r="P275" s="644"/>
      <c r="Q275" s="630"/>
      <c r="V275" s="647"/>
      <c r="X275" s="647"/>
      <c r="AA275" s="644"/>
      <c r="AD275" s="646"/>
      <c r="AF275" s="645"/>
      <c r="AI275" s="645"/>
      <c r="AK275" s="632"/>
      <c r="AL275" s="619"/>
      <c r="AM275" s="649"/>
      <c r="AN275" s="632"/>
      <c r="AO275" s="649"/>
    </row>
    <row r="276" spans="2:41" s="615" customFormat="1">
      <c r="B276" s="645"/>
      <c r="C276" s="645"/>
      <c r="F276" s="644"/>
      <c r="G276" s="630"/>
      <c r="I276" s="644"/>
      <c r="K276" s="646"/>
      <c r="L276" s="647"/>
      <c r="M276" s="646"/>
      <c r="N276" s="648"/>
      <c r="P276" s="644"/>
      <c r="Q276" s="630"/>
      <c r="V276" s="647"/>
      <c r="X276" s="647"/>
      <c r="AA276" s="644"/>
      <c r="AD276" s="646"/>
      <c r="AF276" s="645"/>
      <c r="AI276" s="645"/>
      <c r="AK276" s="632"/>
      <c r="AL276" s="619"/>
      <c r="AM276" s="649"/>
      <c r="AN276" s="632"/>
      <c r="AO276" s="649"/>
    </row>
    <row r="277" spans="2:41" s="615" customFormat="1">
      <c r="B277" s="645"/>
      <c r="C277" s="645"/>
      <c r="F277" s="644"/>
      <c r="G277" s="630"/>
      <c r="I277" s="644"/>
      <c r="K277" s="646"/>
      <c r="L277" s="647"/>
      <c r="M277" s="646"/>
      <c r="N277" s="648"/>
      <c r="P277" s="644"/>
      <c r="Q277" s="630"/>
      <c r="V277" s="647"/>
      <c r="X277" s="647"/>
      <c r="AA277" s="644"/>
      <c r="AD277" s="646"/>
      <c r="AF277" s="645"/>
      <c r="AI277" s="645"/>
      <c r="AK277" s="632"/>
      <c r="AL277" s="619"/>
      <c r="AM277" s="649"/>
      <c r="AN277" s="632"/>
      <c r="AO277" s="649"/>
    </row>
    <row r="278" spans="2:41" s="615" customFormat="1">
      <c r="B278" s="645"/>
      <c r="C278" s="645"/>
      <c r="F278" s="644"/>
      <c r="G278" s="630"/>
      <c r="I278" s="644"/>
      <c r="K278" s="646"/>
      <c r="L278" s="647"/>
      <c r="M278" s="646"/>
      <c r="N278" s="648"/>
      <c r="P278" s="644"/>
      <c r="Q278" s="630"/>
      <c r="V278" s="647"/>
      <c r="X278" s="647"/>
      <c r="AA278" s="644"/>
      <c r="AD278" s="646"/>
      <c r="AF278" s="645"/>
      <c r="AI278" s="645"/>
      <c r="AK278" s="632"/>
      <c r="AL278" s="619"/>
      <c r="AM278" s="649"/>
      <c r="AN278" s="632"/>
      <c r="AO278" s="649"/>
    </row>
    <row r="279" spans="2:41" s="615" customFormat="1">
      <c r="B279" s="645"/>
      <c r="C279" s="645"/>
      <c r="F279" s="644"/>
      <c r="G279" s="630"/>
      <c r="I279" s="644"/>
      <c r="K279" s="646"/>
      <c r="L279" s="647"/>
      <c r="M279" s="646"/>
      <c r="N279" s="648"/>
      <c r="P279" s="644"/>
      <c r="Q279" s="630"/>
      <c r="V279" s="647"/>
      <c r="X279" s="647"/>
      <c r="AA279" s="644"/>
      <c r="AD279" s="646"/>
      <c r="AF279" s="645"/>
      <c r="AI279" s="645"/>
      <c r="AK279" s="632"/>
      <c r="AL279" s="619"/>
      <c r="AM279" s="649"/>
      <c r="AN279" s="632"/>
      <c r="AO279" s="649"/>
    </row>
    <row r="280" spans="2:41" s="615" customFormat="1">
      <c r="B280" s="645"/>
      <c r="C280" s="645"/>
      <c r="F280" s="644"/>
      <c r="G280" s="630"/>
      <c r="I280" s="644"/>
      <c r="K280" s="646"/>
      <c r="L280" s="647"/>
      <c r="M280" s="646"/>
      <c r="N280" s="648"/>
      <c r="P280" s="644"/>
      <c r="Q280" s="630"/>
      <c r="V280" s="647"/>
      <c r="X280" s="647"/>
      <c r="AA280" s="644"/>
      <c r="AD280" s="646"/>
      <c r="AF280" s="645"/>
      <c r="AI280" s="645"/>
      <c r="AK280" s="632"/>
      <c r="AL280" s="619"/>
      <c r="AM280" s="649"/>
      <c r="AN280" s="632"/>
      <c r="AO280" s="649"/>
    </row>
    <row r="281" spans="2:41" s="615" customFormat="1">
      <c r="B281" s="645"/>
      <c r="C281" s="645"/>
      <c r="F281" s="644"/>
      <c r="G281" s="630"/>
      <c r="I281" s="644"/>
      <c r="K281" s="646"/>
      <c r="L281" s="647"/>
      <c r="M281" s="646"/>
      <c r="N281" s="648"/>
      <c r="P281" s="644"/>
      <c r="Q281" s="630"/>
      <c r="V281" s="647"/>
      <c r="X281" s="647"/>
      <c r="AA281" s="644"/>
      <c r="AD281" s="646"/>
      <c r="AF281" s="645"/>
      <c r="AI281" s="645"/>
      <c r="AK281" s="632"/>
      <c r="AL281" s="619"/>
      <c r="AM281" s="649"/>
      <c r="AN281" s="632"/>
      <c r="AO281" s="649"/>
    </row>
    <row r="282" spans="2:41" s="615" customFormat="1">
      <c r="B282" s="645"/>
      <c r="C282" s="645"/>
      <c r="F282" s="644"/>
      <c r="G282" s="630"/>
      <c r="I282" s="644"/>
      <c r="K282" s="646"/>
      <c r="L282" s="647"/>
      <c r="M282" s="646"/>
      <c r="N282" s="648"/>
      <c r="P282" s="644"/>
      <c r="Q282" s="630"/>
      <c r="V282" s="647"/>
      <c r="X282" s="647"/>
      <c r="AA282" s="644"/>
      <c r="AD282" s="646"/>
      <c r="AF282" s="645"/>
      <c r="AI282" s="645"/>
      <c r="AK282" s="632"/>
      <c r="AL282" s="619"/>
      <c r="AM282" s="649"/>
      <c r="AN282" s="632"/>
      <c r="AO282" s="649"/>
    </row>
    <row r="283" spans="2:41" s="615" customFormat="1">
      <c r="B283" s="645"/>
      <c r="C283" s="645"/>
      <c r="F283" s="644"/>
      <c r="G283" s="630"/>
      <c r="I283" s="644"/>
      <c r="K283" s="646"/>
      <c r="L283" s="647"/>
      <c r="M283" s="646"/>
      <c r="N283" s="648"/>
      <c r="P283" s="644"/>
      <c r="Q283" s="630"/>
      <c r="V283" s="647"/>
      <c r="X283" s="647"/>
      <c r="AA283" s="644"/>
      <c r="AD283" s="646"/>
      <c r="AF283" s="645"/>
      <c r="AI283" s="645"/>
      <c r="AK283" s="632"/>
      <c r="AL283" s="619"/>
      <c r="AM283" s="649"/>
      <c r="AN283" s="632"/>
      <c r="AO283" s="649"/>
    </row>
    <row r="284" spans="2:41" s="615" customFormat="1">
      <c r="B284" s="645"/>
      <c r="C284" s="645"/>
      <c r="F284" s="644"/>
      <c r="G284" s="630"/>
      <c r="I284" s="644"/>
      <c r="K284" s="646"/>
      <c r="L284" s="647"/>
      <c r="M284" s="646"/>
      <c r="N284" s="648"/>
      <c r="P284" s="644"/>
      <c r="Q284" s="630"/>
      <c r="V284" s="647"/>
      <c r="X284" s="647"/>
      <c r="AA284" s="644"/>
      <c r="AD284" s="646"/>
      <c r="AF284" s="645"/>
      <c r="AI284" s="645"/>
      <c r="AK284" s="632"/>
      <c r="AL284" s="619"/>
      <c r="AM284" s="649"/>
      <c r="AN284" s="632"/>
      <c r="AO284" s="649"/>
    </row>
    <row r="285" spans="2:41" s="615" customFormat="1">
      <c r="B285" s="645"/>
      <c r="C285" s="645"/>
      <c r="F285" s="644"/>
      <c r="G285" s="630"/>
      <c r="I285" s="644"/>
      <c r="K285" s="646"/>
      <c r="L285" s="647"/>
      <c r="M285" s="646"/>
      <c r="N285" s="648"/>
      <c r="P285" s="644"/>
      <c r="Q285" s="630"/>
      <c r="V285" s="647"/>
      <c r="X285" s="647"/>
      <c r="AA285" s="644"/>
      <c r="AD285" s="646"/>
      <c r="AF285" s="645"/>
      <c r="AI285" s="645"/>
      <c r="AK285" s="632"/>
      <c r="AL285" s="619"/>
      <c r="AM285" s="649"/>
      <c r="AN285" s="632"/>
      <c r="AO285" s="649"/>
    </row>
    <row r="286" spans="2:41" s="615" customFormat="1">
      <c r="B286" s="645"/>
      <c r="C286" s="645"/>
      <c r="F286" s="644"/>
      <c r="G286" s="630"/>
      <c r="I286" s="644"/>
      <c r="K286" s="646"/>
      <c r="L286" s="647"/>
      <c r="M286" s="646"/>
      <c r="N286" s="648"/>
      <c r="P286" s="644"/>
      <c r="Q286" s="630"/>
      <c r="V286" s="647"/>
      <c r="X286" s="647"/>
      <c r="AA286" s="644"/>
      <c r="AD286" s="646"/>
      <c r="AF286" s="645"/>
      <c r="AI286" s="645"/>
      <c r="AK286" s="632"/>
      <c r="AL286" s="619"/>
      <c r="AM286" s="649"/>
      <c r="AN286" s="632"/>
      <c r="AO286" s="649"/>
    </row>
    <row r="287" spans="2:41" s="615" customFormat="1">
      <c r="B287" s="645"/>
      <c r="C287" s="645"/>
      <c r="F287" s="644"/>
      <c r="G287" s="630"/>
      <c r="I287" s="644"/>
      <c r="K287" s="646"/>
      <c r="L287" s="647"/>
      <c r="M287" s="646"/>
      <c r="N287" s="648"/>
      <c r="P287" s="644"/>
      <c r="Q287" s="630"/>
      <c r="V287" s="647"/>
      <c r="X287" s="647"/>
      <c r="AA287" s="644"/>
      <c r="AD287" s="646"/>
      <c r="AF287" s="645"/>
      <c r="AI287" s="645"/>
      <c r="AK287" s="632"/>
      <c r="AL287" s="619"/>
      <c r="AM287" s="649"/>
      <c r="AN287" s="632"/>
      <c r="AO287" s="649"/>
    </row>
    <row r="288" spans="2:41" s="615" customFormat="1">
      <c r="B288" s="645"/>
      <c r="C288" s="645"/>
      <c r="F288" s="644"/>
      <c r="G288" s="630"/>
      <c r="I288" s="644"/>
      <c r="K288" s="646"/>
      <c r="L288" s="647"/>
      <c r="M288" s="646"/>
      <c r="N288" s="648"/>
      <c r="P288" s="644"/>
      <c r="Q288" s="630"/>
      <c r="V288" s="647"/>
      <c r="X288" s="647"/>
      <c r="AA288" s="644"/>
      <c r="AD288" s="646"/>
      <c r="AF288" s="645"/>
      <c r="AI288" s="645"/>
      <c r="AK288" s="632"/>
      <c r="AL288" s="619"/>
      <c r="AM288" s="649"/>
      <c r="AN288" s="632"/>
      <c r="AO288" s="649"/>
    </row>
    <row r="289" spans="2:41" s="615" customFormat="1">
      <c r="B289" s="645"/>
      <c r="C289" s="645"/>
      <c r="F289" s="644"/>
      <c r="G289" s="630"/>
      <c r="I289" s="644"/>
      <c r="K289" s="646"/>
      <c r="L289" s="647"/>
      <c r="M289" s="646"/>
      <c r="N289" s="648"/>
      <c r="P289" s="644"/>
      <c r="Q289" s="630"/>
      <c r="V289" s="647"/>
      <c r="X289" s="647"/>
      <c r="AA289" s="644"/>
      <c r="AD289" s="646"/>
      <c r="AF289" s="645"/>
      <c r="AI289" s="645"/>
      <c r="AK289" s="632"/>
      <c r="AL289" s="619"/>
      <c r="AM289" s="649"/>
      <c r="AN289" s="632"/>
      <c r="AO289" s="649"/>
    </row>
    <row r="290" spans="2:41" s="615" customFormat="1">
      <c r="B290" s="645"/>
      <c r="C290" s="645"/>
      <c r="F290" s="644"/>
      <c r="G290" s="630"/>
      <c r="I290" s="644"/>
      <c r="K290" s="646"/>
      <c r="L290" s="647"/>
      <c r="M290" s="646"/>
      <c r="N290" s="648"/>
      <c r="P290" s="644"/>
      <c r="Q290" s="630"/>
      <c r="V290" s="647"/>
      <c r="X290" s="647"/>
      <c r="AA290" s="644"/>
      <c r="AD290" s="646"/>
      <c r="AF290" s="645"/>
      <c r="AI290" s="645"/>
      <c r="AK290" s="632"/>
      <c r="AL290" s="619"/>
      <c r="AM290" s="649"/>
      <c r="AN290" s="632"/>
      <c r="AO290" s="649"/>
    </row>
    <row r="291" spans="2:41" s="615" customFormat="1">
      <c r="B291" s="645"/>
      <c r="C291" s="645"/>
      <c r="F291" s="644"/>
      <c r="G291" s="630"/>
      <c r="I291" s="644"/>
      <c r="K291" s="646"/>
      <c r="L291" s="647"/>
      <c r="M291" s="646"/>
      <c r="N291" s="648"/>
      <c r="P291" s="644"/>
      <c r="Q291" s="630"/>
      <c r="V291" s="647"/>
      <c r="X291" s="647"/>
      <c r="AA291" s="644"/>
      <c r="AD291" s="646"/>
      <c r="AF291" s="645"/>
      <c r="AI291" s="645"/>
      <c r="AK291" s="632"/>
      <c r="AL291" s="619"/>
      <c r="AM291" s="649"/>
      <c r="AN291" s="632"/>
      <c r="AO291" s="649"/>
    </row>
    <row r="292" spans="2:41" s="615" customFormat="1">
      <c r="B292" s="645"/>
      <c r="C292" s="645"/>
      <c r="F292" s="644"/>
      <c r="G292" s="630"/>
      <c r="I292" s="644"/>
      <c r="K292" s="646"/>
      <c r="L292" s="647"/>
      <c r="M292" s="646"/>
      <c r="N292" s="648"/>
      <c r="P292" s="644"/>
      <c r="Q292" s="630"/>
      <c r="V292" s="647"/>
      <c r="X292" s="647"/>
      <c r="AA292" s="644"/>
      <c r="AD292" s="646"/>
      <c r="AF292" s="645"/>
      <c r="AI292" s="645"/>
      <c r="AK292" s="632"/>
      <c r="AL292" s="619"/>
      <c r="AM292" s="649"/>
      <c r="AN292" s="632"/>
      <c r="AO292" s="649"/>
    </row>
    <row r="293" spans="2:41" s="615" customFormat="1">
      <c r="B293" s="645"/>
      <c r="C293" s="645"/>
      <c r="F293" s="644"/>
      <c r="G293" s="630"/>
      <c r="I293" s="644"/>
      <c r="K293" s="646"/>
      <c r="L293" s="647"/>
      <c r="M293" s="646"/>
      <c r="N293" s="648"/>
      <c r="P293" s="644"/>
      <c r="Q293" s="630"/>
      <c r="V293" s="647"/>
      <c r="X293" s="647"/>
      <c r="AA293" s="644"/>
      <c r="AD293" s="646"/>
      <c r="AF293" s="645"/>
      <c r="AI293" s="645"/>
      <c r="AK293" s="632"/>
      <c r="AL293" s="619"/>
      <c r="AM293" s="649"/>
      <c r="AN293" s="632"/>
      <c r="AO293" s="649"/>
    </row>
    <row r="294" spans="2:41" s="615" customFormat="1">
      <c r="B294" s="645"/>
      <c r="C294" s="645"/>
      <c r="F294" s="644"/>
      <c r="G294" s="630"/>
      <c r="I294" s="644"/>
      <c r="K294" s="646"/>
      <c r="L294" s="647"/>
      <c r="M294" s="646"/>
      <c r="N294" s="648"/>
      <c r="P294" s="644"/>
      <c r="Q294" s="630"/>
      <c r="V294" s="647"/>
      <c r="X294" s="647"/>
      <c r="AA294" s="644"/>
      <c r="AD294" s="646"/>
      <c r="AF294" s="645"/>
      <c r="AI294" s="645"/>
      <c r="AK294" s="632"/>
      <c r="AL294" s="619"/>
      <c r="AM294" s="649"/>
      <c r="AN294" s="632"/>
      <c r="AO294" s="649"/>
    </row>
    <row r="295" spans="2:41" s="615" customFormat="1">
      <c r="B295" s="645"/>
      <c r="C295" s="645"/>
      <c r="F295" s="644"/>
      <c r="G295" s="630"/>
      <c r="I295" s="644"/>
      <c r="K295" s="646"/>
      <c r="L295" s="647"/>
      <c r="M295" s="646"/>
      <c r="N295" s="648"/>
      <c r="P295" s="644"/>
      <c r="Q295" s="630"/>
      <c r="V295" s="647"/>
      <c r="X295" s="647"/>
      <c r="AA295" s="644"/>
      <c r="AD295" s="646"/>
      <c r="AF295" s="645"/>
      <c r="AI295" s="645"/>
      <c r="AK295" s="632"/>
      <c r="AL295" s="619"/>
      <c r="AM295" s="649"/>
      <c r="AN295" s="632"/>
      <c r="AO295" s="649"/>
    </row>
    <row r="296" spans="2:41" s="615" customFormat="1">
      <c r="B296" s="645"/>
      <c r="C296" s="645"/>
      <c r="F296" s="644"/>
      <c r="G296" s="630"/>
      <c r="I296" s="644"/>
      <c r="K296" s="646"/>
      <c r="L296" s="647"/>
      <c r="M296" s="646"/>
      <c r="N296" s="648"/>
      <c r="P296" s="644"/>
      <c r="Q296" s="630"/>
      <c r="V296" s="647"/>
      <c r="X296" s="647"/>
      <c r="AA296" s="644"/>
      <c r="AD296" s="646"/>
      <c r="AF296" s="645"/>
      <c r="AI296" s="645"/>
      <c r="AK296" s="632"/>
      <c r="AL296" s="619"/>
      <c r="AM296" s="649"/>
      <c r="AN296" s="632"/>
      <c r="AO296" s="649"/>
    </row>
    <row r="297" spans="2:41" s="615" customFormat="1">
      <c r="B297" s="645"/>
      <c r="C297" s="645"/>
      <c r="F297" s="644"/>
      <c r="G297" s="630"/>
      <c r="I297" s="644"/>
      <c r="K297" s="646"/>
      <c r="L297" s="647"/>
      <c r="M297" s="646"/>
      <c r="N297" s="648"/>
      <c r="P297" s="644"/>
      <c r="Q297" s="630"/>
      <c r="V297" s="647"/>
      <c r="X297" s="647"/>
      <c r="AA297" s="644"/>
      <c r="AD297" s="646"/>
      <c r="AF297" s="645"/>
      <c r="AI297" s="645"/>
      <c r="AK297" s="632"/>
      <c r="AL297" s="619"/>
      <c r="AM297" s="649"/>
      <c r="AN297" s="632"/>
      <c r="AO297" s="649"/>
    </row>
    <row r="298" spans="2:41" s="615" customFormat="1">
      <c r="B298" s="645"/>
      <c r="C298" s="645"/>
      <c r="F298" s="644"/>
      <c r="G298" s="630"/>
      <c r="I298" s="644"/>
      <c r="K298" s="646"/>
      <c r="L298" s="647"/>
      <c r="M298" s="646"/>
      <c r="N298" s="648"/>
      <c r="P298" s="644"/>
      <c r="Q298" s="630"/>
      <c r="V298" s="647"/>
      <c r="X298" s="647"/>
      <c r="AA298" s="644"/>
      <c r="AD298" s="646"/>
      <c r="AF298" s="645"/>
      <c r="AI298" s="645"/>
      <c r="AK298" s="632"/>
      <c r="AL298" s="619"/>
      <c r="AM298" s="649"/>
      <c r="AN298" s="632"/>
      <c r="AO298" s="649"/>
    </row>
    <row r="299" spans="2:41" s="615" customFormat="1">
      <c r="B299" s="645"/>
      <c r="C299" s="645"/>
      <c r="F299" s="644"/>
      <c r="G299" s="630"/>
      <c r="I299" s="644"/>
      <c r="K299" s="646"/>
      <c r="L299" s="647"/>
      <c r="M299" s="646"/>
      <c r="N299" s="648"/>
      <c r="P299" s="644"/>
      <c r="Q299" s="630"/>
      <c r="V299" s="647"/>
      <c r="X299" s="647"/>
      <c r="AA299" s="644"/>
      <c r="AD299" s="646"/>
      <c r="AF299" s="645"/>
      <c r="AI299" s="645"/>
      <c r="AK299" s="632"/>
      <c r="AL299" s="619"/>
      <c r="AM299" s="649"/>
      <c r="AN299" s="632"/>
      <c r="AO299" s="649"/>
    </row>
    <row r="300" spans="2:41" s="615" customFormat="1">
      <c r="B300" s="645"/>
      <c r="C300" s="645"/>
      <c r="F300" s="644"/>
      <c r="G300" s="630"/>
      <c r="I300" s="644"/>
      <c r="K300" s="646"/>
      <c r="L300" s="647"/>
      <c r="M300" s="646"/>
      <c r="N300" s="648"/>
      <c r="P300" s="644"/>
      <c r="Q300" s="630"/>
      <c r="V300" s="647"/>
      <c r="X300" s="647"/>
      <c r="AA300" s="644"/>
      <c r="AD300" s="646"/>
      <c r="AF300" s="645"/>
      <c r="AI300" s="645"/>
      <c r="AK300" s="632"/>
      <c r="AL300" s="619"/>
      <c r="AM300" s="649"/>
      <c r="AN300" s="632"/>
      <c r="AO300" s="649"/>
    </row>
    <row r="301" spans="2:41" s="615" customFormat="1">
      <c r="B301" s="645"/>
      <c r="C301" s="645"/>
      <c r="F301" s="644"/>
      <c r="G301" s="630"/>
      <c r="I301" s="644"/>
      <c r="K301" s="646"/>
      <c r="L301" s="647"/>
      <c r="M301" s="646"/>
      <c r="N301" s="648"/>
      <c r="P301" s="644"/>
      <c r="Q301" s="630"/>
      <c r="V301" s="647"/>
      <c r="X301" s="647"/>
      <c r="AA301" s="644"/>
      <c r="AD301" s="646"/>
      <c r="AF301" s="645"/>
      <c r="AI301" s="645"/>
      <c r="AK301" s="632"/>
      <c r="AL301" s="619"/>
      <c r="AM301" s="649"/>
      <c r="AN301" s="632"/>
      <c r="AO301" s="649"/>
    </row>
    <row r="302" spans="2:41" s="615" customFormat="1">
      <c r="B302" s="645"/>
      <c r="C302" s="645"/>
      <c r="F302" s="644"/>
      <c r="G302" s="630"/>
      <c r="I302" s="644"/>
      <c r="K302" s="646"/>
      <c r="L302" s="647"/>
      <c r="M302" s="646"/>
      <c r="N302" s="648"/>
      <c r="P302" s="644"/>
      <c r="Q302" s="630"/>
      <c r="V302" s="647"/>
      <c r="X302" s="647"/>
      <c r="AA302" s="644"/>
      <c r="AD302" s="646"/>
      <c r="AF302" s="645"/>
      <c r="AI302" s="645"/>
      <c r="AK302" s="632"/>
      <c r="AL302" s="619"/>
      <c r="AM302" s="649"/>
      <c r="AN302" s="632"/>
      <c r="AO302" s="649"/>
    </row>
    <row r="303" spans="2:41" s="615" customFormat="1">
      <c r="B303" s="645"/>
      <c r="C303" s="645"/>
      <c r="F303" s="644"/>
      <c r="G303" s="630"/>
      <c r="I303" s="644"/>
      <c r="K303" s="646"/>
      <c r="L303" s="647"/>
      <c r="M303" s="646"/>
      <c r="N303" s="648"/>
      <c r="P303" s="644"/>
      <c r="Q303" s="630"/>
      <c r="V303" s="647"/>
      <c r="X303" s="647"/>
      <c r="AA303" s="644"/>
      <c r="AD303" s="646"/>
      <c r="AF303" s="645"/>
      <c r="AI303" s="645"/>
      <c r="AK303" s="632"/>
      <c r="AL303" s="619"/>
      <c r="AM303" s="649"/>
      <c r="AN303" s="632"/>
      <c r="AO303" s="649"/>
    </row>
    <row r="304" spans="2:41" s="615" customFormat="1">
      <c r="B304" s="645"/>
      <c r="C304" s="645"/>
      <c r="F304" s="644"/>
      <c r="G304" s="630"/>
      <c r="I304" s="644"/>
      <c r="K304" s="646"/>
      <c r="L304" s="647"/>
      <c r="M304" s="646"/>
      <c r="N304" s="648"/>
      <c r="P304" s="644"/>
      <c r="Q304" s="630"/>
      <c r="V304" s="647"/>
      <c r="X304" s="647"/>
      <c r="AA304" s="644"/>
      <c r="AD304" s="646"/>
      <c r="AF304" s="645"/>
      <c r="AI304" s="645"/>
      <c r="AK304" s="632"/>
      <c r="AL304" s="619"/>
      <c r="AM304" s="649"/>
      <c r="AN304" s="632"/>
      <c r="AO304" s="649"/>
    </row>
    <row r="305" spans="2:41" s="615" customFormat="1">
      <c r="B305" s="645"/>
      <c r="C305" s="645"/>
      <c r="F305" s="644"/>
      <c r="G305" s="630"/>
      <c r="I305" s="644"/>
      <c r="K305" s="646"/>
      <c r="L305" s="647"/>
      <c r="M305" s="646"/>
      <c r="N305" s="648"/>
      <c r="P305" s="644"/>
      <c r="Q305" s="630"/>
      <c r="V305" s="647"/>
      <c r="X305" s="647"/>
      <c r="AA305" s="644"/>
      <c r="AD305" s="646"/>
      <c r="AF305" s="645"/>
      <c r="AI305" s="645"/>
      <c r="AK305" s="632"/>
      <c r="AL305" s="619"/>
      <c r="AM305" s="649"/>
      <c r="AN305" s="632"/>
      <c r="AO305" s="649"/>
    </row>
    <row r="306" spans="2:41" s="615" customFormat="1">
      <c r="B306" s="645"/>
      <c r="C306" s="645"/>
      <c r="F306" s="644"/>
      <c r="G306" s="630"/>
      <c r="I306" s="644"/>
      <c r="K306" s="646"/>
      <c r="L306" s="647"/>
      <c r="M306" s="646"/>
      <c r="N306" s="648"/>
      <c r="P306" s="644"/>
      <c r="Q306" s="630"/>
      <c r="V306" s="647"/>
      <c r="X306" s="647"/>
      <c r="AA306" s="644"/>
      <c r="AD306" s="646"/>
      <c r="AF306" s="645"/>
      <c r="AI306" s="645"/>
      <c r="AK306" s="632"/>
      <c r="AL306" s="619"/>
      <c r="AM306" s="649"/>
      <c r="AN306" s="632"/>
      <c r="AO306" s="649"/>
    </row>
    <row r="307" spans="2:41" s="615" customFormat="1">
      <c r="B307" s="645"/>
      <c r="C307" s="645"/>
      <c r="F307" s="644"/>
      <c r="G307" s="630"/>
      <c r="I307" s="644"/>
      <c r="K307" s="646"/>
      <c r="L307" s="647"/>
      <c r="M307" s="646"/>
      <c r="N307" s="648"/>
      <c r="P307" s="644"/>
      <c r="Q307" s="630"/>
      <c r="V307" s="647"/>
      <c r="X307" s="647"/>
      <c r="AA307" s="644"/>
      <c r="AD307" s="646"/>
      <c r="AF307" s="645"/>
      <c r="AI307" s="645"/>
      <c r="AK307" s="632"/>
      <c r="AL307" s="619"/>
      <c r="AM307" s="649"/>
      <c r="AN307" s="632"/>
      <c r="AO307" s="649"/>
    </row>
    <row r="308" spans="2:41" s="615" customFormat="1">
      <c r="B308" s="645"/>
      <c r="C308" s="645"/>
      <c r="F308" s="644"/>
      <c r="G308" s="630"/>
      <c r="I308" s="644"/>
      <c r="K308" s="646"/>
      <c r="L308" s="647"/>
      <c r="M308" s="646"/>
      <c r="N308" s="648"/>
      <c r="P308" s="644"/>
      <c r="Q308" s="630"/>
      <c r="V308" s="647"/>
      <c r="X308" s="647"/>
      <c r="AA308" s="644"/>
      <c r="AD308" s="646"/>
      <c r="AF308" s="645"/>
      <c r="AI308" s="645"/>
      <c r="AK308" s="632"/>
      <c r="AL308" s="619"/>
      <c r="AM308" s="649"/>
      <c r="AN308" s="632"/>
      <c r="AO308" s="649"/>
    </row>
    <row r="309" spans="2:41" s="615" customFormat="1">
      <c r="B309" s="645"/>
      <c r="C309" s="645"/>
      <c r="F309" s="644"/>
      <c r="G309" s="630"/>
      <c r="I309" s="644"/>
      <c r="K309" s="646"/>
      <c r="L309" s="647"/>
      <c r="M309" s="646"/>
      <c r="N309" s="648"/>
      <c r="P309" s="644"/>
      <c r="Q309" s="630"/>
      <c r="V309" s="647"/>
      <c r="X309" s="647"/>
      <c r="AA309" s="644"/>
      <c r="AD309" s="646"/>
      <c r="AF309" s="645"/>
      <c r="AI309" s="645"/>
      <c r="AK309" s="632"/>
      <c r="AL309" s="619"/>
      <c r="AM309" s="649"/>
      <c r="AN309" s="632"/>
      <c r="AO309" s="649"/>
    </row>
    <row r="310" spans="2:41" s="615" customFormat="1">
      <c r="B310" s="645"/>
      <c r="C310" s="645"/>
      <c r="F310" s="644"/>
      <c r="G310" s="630"/>
      <c r="I310" s="644"/>
      <c r="K310" s="646"/>
      <c r="L310" s="647"/>
      <c r="M310" s="646"/>
      <c r="N310" s="648"/>
      <c r="P310" s="644"/>
      <c r="Q310" s="630"/>
      <c r="V310" s="647"/>
      <c r="X310" s="647"/>
      <c r="AA310" s="644"/>
      <c r="AD310" s="646"/>
      <c r="AF310" s="645"/>
      <c r="AI310" s="645"/>
      <c r="AK310" s="632"/>
      <c r="AL310" s="619"/>
      <c r="AM310" s="649"/>
      <c r="AN310" s="632"/>
      <c r="AO310" s="649"/>
    </row>
    <row r="311" spans="2:41" s="615" customFormat="1">
      <c r="B311" s="645"/>
      <c r="C311" s="645"/>
      <c r="F311" s="644"/>
      <c r="G311" s="630"/>
      <c r="I311" s="644"/>
      <c r="K311" s="646"/>
      <c r="L311" s="647"/>
      <c r="M311" s="646"/>
      <c r="N311" s="648"/>
      <c r="P311" s="644"/>
      <c r="Q311" s="630"/>
      <c r="V311" s="647"/>
      <c r="X311" s="647"/>
      <c r="AA311" s="644"/>
      <c r="AD311" s="646"/>
      <c r="AF311" s="645"/>
      <c r="AI311" s="645"/>
      <c r="AK311" s="632"/>
      <c r="AL311" s="619"/>
      <c r="AM311" s="649"/>
      <c r="AN311" s="632"/>
      <c r="AO311" s="649"/>
    </row>
    <row r="312" spans="2:41" s="615" customFormat="1">
      <c r="B312" s="645"/>
      <c r="C312" s="645"/>
      <c r="F312" s="644"/>
      <c r="G312" s="630"/>
      <c r="I312" s="644"/>
      <c r="K312" s="646"/>
      <c r="L312" s="647"/>
      <c r="M312" s="646"/>
      <c r="N312" s="648"/>
      <c r="P312" s="644"/>
      <c r="Q312" s="630"/>
      <c r="V312" s="647"/>
      <c r="X312" s="647"/>
      <c r="AA312" s="644"/>
      <c r="AD312" s="646"/>
      <c r="AF312" s="645"/>
      <c r="AI312" s="645"/>
      <c r="AK312" s="632"/>
      <c r="AL312" s="619"/>
      <c r="AM312" s="649"/>
      <c r="AN312" s="632"/>
      <c r="AO312" s="649"/>
    </row>
    <row r="313" spans="2:41" s="615" customFormat="1">
      <c r="B313" s="645"/>
      <c r="C313" s="645"/>
      <c r="F313" s="644"/>
      <c r="G313" s="630"/>
      <c r="I313" s="644"/>
      <c r="K313" s="646"/>
      <c r="L313" s="647"/>
      <c r="M313" s="646"/>
      <c r="N313" s="648"/>
      <c r="P313" s="644"/>
      <c r="Q313" s="630"/>
      <c r="V313" s="647"/>
      <c r="X313" s="647"/>
      <c r="AA313" s="644"/>
      <c r="AD313" s="646"/>
      <c r="AF313" s="645"/>
      <c r="AI313" s="645"/>
      <c r="AK313" s="632"/>
      <c r="AL313" s="619"/>
      <c r="AM313" s="649"/>
      <c r="AN313" s="632"/>
      <c r="AO313" s="649"/>
    </row>
    <row r="314" spans="2:41" s="615" customFormat="1">
      <c r="B314" s="645"/>
      <c r="C314" s="645"/>
      <c r="F314" s="644"/>
      <c r="G314" s="630"/>
      <c r="I314" s="644"/>
      <c r="K314" s="646"/>
      <c r="L314" s="647"/>
      <c r="M314" s="646"/>
      <c r="N314" s="648"/>
      <c r="P314" s="644"/>
      <c r="Q314" s="630"/>
      <c r="V314" s="647"/>
      <c r="X314" s="647"/>
      <c r="AA314" s="644"/>
      <c r="AD314" s="646"/>
      <c r="AF314" s="645"/>
      <c r="AI314" s="645"/>
      <c r="AK314" s="632"/>
      <c r="AL314" s="619"/>
      <c r="AM314" s="649"/>
      <c r="AN314" s="632"/>
      <c r="AO314" s="649"/>
    </row>
    <row r="315" spans="2:41" s="615" customFormat="1">
      <c r="B315" s="645"/>
      <c r="C315" s="645"/>
      <c r="F315" s="644"/>
      <c r="G315" s="630"/>
      <c r="I315" s="644"/>
      <c r="K315" s="646"/>
      <c r="L315" s="647"/>
      <c r="M315" s="646"/>
      <c r="N315" s="648"/>
      <c r="P315" s="644"/>
      <c r="Q315" s="630"/>
      <c r="V315" s="647"/>
      <c r="X315" s="647"/>
      <c r="AA315" s="644"/>
      <c r="AD315" s="646"/>
      <c r="AF315" s="645"/>
      <c r="AI315" s="645"/>
      <c r="AK315" s="632"/>
      <c r="AL315" s="619"/>
      <c r="AM315" s="649"/>
      <c r="AN315" s="632"/>
      <c r="AO315" s="649"/>
    </row>
    <row r="316" spans="2:41" s="615" customFormat="1">
      <c r="B316" s="645"/>
      <c r="C316" s="645"/>
      <c r="F316" s="644"/>
      <c r="G316" s="630"/>
      <c r="I316" s="644"/>
      <c r="K316" s="646"/>
      <c r="L316" s="647"/>
      <c r="M316" s="646"/>
      <c r="N316" s="648"/>
      <c r="P316" s="644"/>
      <c r="Q316" s="630"/>
      <c r="V316" s="647"/>
      <c r="X316" s="647"/>
      <c r="AA316" s="644"/>
      <c r="AD316" s="646"/>
      <c r="AF316" s="645"/>
      <c r="AI316" s="645"/>
      <c r="AK316" s="632"/>
      <c r="AL316" s="619"/>
      <c r="AM316" s="649"/>
      <c r="AN316" s="632"/>
      <c r="AO316" s="649"/>
    </row>
    <row r="317" spans="2:41" s="615" customFormat="1">
      <c r="B317" s="645"/>
      <c r="C317" s="645"/>
      <c r="F317" s="644"/>
      <c r="G317" s="630"/>
      <c r="I317" s="644"/>
      <c r="K317" s="646"/>
      <c r="L317" s="647"/>
      <c r="M317" s="646"/>
      <c r="N317" s="648"/>
      <c r="P317" s="644"/>
      <c r="Q317" s="630"/>
      <c r="V317" s="647"/>
      <c r="X317" s="647"/>
      <c r="AA317" s="644"/>
      <c r="AD317" s="646"/>
      <c r="AF317" s="645"/>
      <c r="AI317" s="645"/>
      <c r="AK317" s="632"/>
      <c r="AL317" s="619"/>
      <c r="AM317" s="649"/>
      <c r="AN317" s="632"/>
      <c r="AO317" s="649"/>
    </row>
    <row r="318" spans="2:41" s="615" customFormat="1">
      <c r="B318" s="645"/>
      <c r="C318" s="645"/>
      <c r="F318" s="644"/>
      <c r="G318" s="630"/>
      <c r="I318" s="644"/>
      <c r="K318" s="646"/>
      <c r="L318" s="647"/>
      <c r="M318" s="646"/>
      <c r="N318" s="648"/>
      <c r="P318" s="644"/>
      <c r="Q318" s="630"/>
      <c r="V318" s="647"/>
      <c r="X318" s="647"/>
      <c r="AA318" s="644"/>
      <c r="AD318" s="646"/>
      <c r="AF318" s="645"/>
      <c r="AI318" s="645"/>
      <c r="AK318" s="632"/>
      <c r="AL318" s="619"/>
      <c r="AM318" s="649"/>
      <c r="AN318" s="632"/>
      <c r="AO318" s="649"/>
    </row>
    <row r="319" spans="2:41" s="615" customFormat="1">
      <c r="B319" s="645"/>
      <c r="C319" s="645"/>
      <c r="F319" s="644"/>
      <c r="G319" s="630"/>
      <c r="I319" s="644"/>
      <c r="K319" s="646"/>
      <c r="L319" s="647"/>
      <c r="M319" s="646"/>
      <c r="N319" s="648"/>
      <c r="P319" s="644"/>
      <c r="Q319" s="630"/>
      <c r="V319" s="647"/>
      <c r="X319" s="647"/>
      <c r="AA319" s="644"/>
      <c r="AD319" s="646"/>
      <c r="AF319" s="645"/>
      <c r="AI319" s="645"/>
      <c r="AK319" s="632"/>
      <c r="AL319" s="619"/>
      <c r="AM319" s="649"/>
      <c r="AN319" s="632"/>
      <c r="AO319" s="649"/>
    </row>
    <row r="320" spans="2:41" s="615" customFormat="1">
      <c r="B320" s="645"/>
      <c r="C320" s="645"/>
      <c r="F320" s="644"/>
      <c r="G320" s="630"/>
      <c r="I320" s="644"/>
      <c r="K320" s="646"/>
      <c r="L320" s="647"/>
      <c r="M320" s="646"/>
      <c r="N320" s="648"/>
      <c r="P320" s="644"/>
      <c r="Q320" s="630"/>
      <c r="V320" s="647"/>
      <c r="X320" s="647"/>
      <c r="AA320" s="644"/>
      <c r="AD320" s="646"/>
      <c r="AF320" s="645"/>
      <c r="AI320" s="645"/>
      <c r="AK320" s="632"/>
      <c r="AL320" s="619"/>
      <c r="AM320" s="649"/>
      <c r="AN320" s="632"/>
      <c r="AO320" s="649"/>
    </row>
    <row r="321" spans="2:41" s="615" customFormat="1">
      <c r="B321" s="645"/>
      <c r="C321" s="645"/>
      <c r="F321" s="644"/>
      <c r="G321" s="630"/>
      <c r="I321" s="644"/>
      <c r="K321" s="646"/>
      <c r="L321" s="647"/>
      <c r="M321" s="646"/>
      <c r="N321" s="648"/>
      <c r="P321" s="644"/>
      <c r="Q321" s="630"/>
      <c r="V321" s="647"/>
      <c r="X321" s="647"/>
      <c r="AA321" s="644"/>
      <c r="AD321" s="646"/>
      <c r="AF321" s="645"/>
      <c r="AI321" s="645"/>
      <c r="AK321" s="632"/>
      <c r="AL321" s="619"/>
      <c r="AM321" s="649"/>
      <c r="AN321" s="632"/>
      <c r="AO321" s="649"/>
    </row>
    <row r="322" spans="2:41" s="615" customFormat="1">
      <c r="B322" s="645"/>
      <c r="C322" s="645"/>
      <c r="F322" s="644"/>
      <c r="G322" s="630"/>
      <c r="I322" s="644"/>
      <c r="K322" s="646"/>
      <c r="L322" s="647"/>
      <c r="M322" s="646"/>
      <c r="N322" s="648"/>
      <c r="P322" s="644"/>
      <c r="Q322" s="630"/>
      <c r="V322" s="647"/>
      <c r="X322" s="647"/>
      <c r="AA322" s="644"/>
      <c r="AD322" s="646"/>
      <c r="AF322" s="645"/>
      <c r="AI322" s="645"/>
      <c r="AK322" s="632"/>
      <c r="AL322" s="619"/>
      <c r="AM322" s="649"/>
      <c r="AN322" s="632"/>
      <c r="AO322" s="649"/>
    </row>
    <row r="323" spans="2:41" s="615" customFormat="1">
      <c r="B323" s="645"/>
      <c r="C323" s="645"/>
      <c r="F323" s="644"/>
      <c r="G323" s="630"/>
      <c r="I323" s="644"/>
      <c r="K323" s="646"/>
      <c r="L323" s="647"/>
      <c r="M323" s="646"/>
      <c r="N323" s="648"/>
      <c r="P323" s="644"/>
      <c r="Q323" s="630"/>
      <c r="V323" s="647"/>
      <c r="X323" s="647"/>
      <c r="AA323" s="644"/>
      <c r="AD323" s="646"/>
      <c r="AF323" s="645"/>
      <c r="AI323" s="645"/>
      <c r="AK323" s="632"/>
      <c r="AL323" s="619"/>
      <c r="AM323" s="649"/>
      <c r="AN323" s="632"/>
      <c r="AO323" s="649"/>
    </row>
    <row r="324" spans="2:41" s="615" customFormat="1">
      <c r="B324" s="645"/>
      <c r="C324" s="645"/>
      <c r="F324" s="644"/>
      <c r="G324" s="630"/>
      <c r="I324" s="644"/>
      <c r="K324" s="646"/>
      <c r="L324" s="647"/>
      <c r="M324" s="646"/>
      <c r="N324" s="648"/>
      <c r="P324" s="644"/>
      <c r="Q324" s="630"/>
      <c r="V324" s="647"/>
      <c r="X324" s="647"/>
      <c r="AA324" s="644"/>
      <c r="AD324" s="646"/>
      <c r="AF324" s="645"/>
      <c r="AI324" s="645"/>
      <c r="AK324" s="632"/>
      <c r="AL324" s="619"/>
      <c r="AM324" s="649"/>
      <c r="AN324" s="632"/>
      <c r="AO324" s="649"/>
    </row>
    <row r="325" spans="2:41" s="615" customFormat="1">
      <c r="B325" s="645"/>
      <c r="C325" s="645"/>
      <c r="F325" s="644"/>
      <c r="G325" s="630"/>
      <c r="I325" s="644"/>
      <c r="K325" s="646"/>
      <c r="L325" s="647"/>
      <c r="M325" s="646"/>
      <c r="N325" s="648"/>
      <c r="P325" s="644"/>
      <c r="Q325" s="630"/>
      <c r="V325" s="647"/>
      <c r="X325" s="647"/>
      <c r="AA325" s="644"/>
      <c r="AD325" s="646"/>
      <c r="AF325" s="645"/>
      <c r="AI325" s="645"/>
      <c r="AK325" s="632"/>
      <c r="AL325" s="619"/>
      <c r="AM325" s="649"/>
      <c r="AN325" s="632"/>
      <c r="AO325" s="649"/>
    </row>
    <row r="326" spans="2:41" s="615" customFormat="1">
      <c r="B326" s="645"/>
      <c r="C326" s="645"/>
      <c r="F326" s="644"/>
      <c r="G326" s="630"/>
      <c r="I326" s="644"/>
      <c r="K326" s="646"/>
      <c r="L326" s="647"/>
      <c r="M326" s="646"/>
      <c r="N326" s="648"/>
      <c r="P326" s="644"/>
      <c r="Q326" s="630"/>
      <c r="V326" s="647"/>
      <c r="X326" s="647"/>
      <c r="AA326" s="644"/>
      <c r="AD326" s="646"/>
      <c r="AF326" s="645"/>
      <c r="AI326" s="645"/>
      <c r="AK326" s="632"/>
      <c r="AL326" s="619"/>
      <c r="AM326" s="649"/>
      <c r="AN326" s="632"/>
      <c r="AO326" s="649"/>
    </row>
    <row r="327" spans="2:41" s="615" customFormat="1">
      <c r="B327" s="645"/>
      <c r="C327" s="645"/>
      <c r="F327" s="644"/>
      <c r="G327" s="630"/>
      <c r="I327" s="644"/>
      <c r="K327" s="646"/>
      <c r="L327" s="647"/>
      <c r="M327" s="646"/>
      <c r="N327" s="648"/>
      <c r="P327" s="644"/>
      <c r="Q327" s="630"/>
      <c r="V327" s="647"/>
      <c r="X327" s="647"/>
      <c r="AA327" s="644"/>
      <c r="AD327" s="646"/>
      <c r="AF327" s="645"/>
      <c r="AI327" s="645"/>
      <c r="AK327" s="632"/>
      <c r="AL327" s="619"/>
      <c r="AM327" s="649"/>
      <c r="AN327" s="632"/>
      <c r="AO327" s="649"/>
    </row>
    <row r="328" spans="2:41" s="615" customFormat="1">
      <c r="B328" s="645"/>
      <c r="C328" s="645"/>
      <c r="F328" s="644"/>
      <c r="G328" s="630"/>
      <c r="I328" s="644"/>
      <c r="K328" s="646"/>
      <c r="L328" s="647"/>
      <c r="M328" s="646"/>
      <c r="N328" s="648"/>
      <c r="P328" s="644"/>
      <c r="Q328" s="630"/>
      <c r="V328" s="647"/>
      <c r="X328" s="647"/>
      <c r="AA328" s="644"/>
      <c r="AD328" s="646"/>
      <c r="AF328" s="645"/>
      <c r="AI328" s="645"/>
      <c r="AK328" s="632"/>
      <c r="AL328" s="619"/>
      <c r="AM328" s="649"/>
      <c r="AN328" s="632"/>
      <c r="AO328" s="649"/>
    </row>
    <row r="329" spans="2:41" s="615" customFormat="1">
      <c r="B329" s="645"/>
      <c r="C329" s="645"/>
      <c r="F329" s="644"/>
      <c r="G329" s="630"/>
      <c r="I329" s="644"/>
      <c r="K329" s="646"/>
      <c r="L329" s="647"/>
      <c r="M329" s="646"/>
      <c r="N329" s="648"/>
      <c r="P329" s="644"/>
      <c r="Q329" s="630"/>
      <c r="V329" s="647"/>
      <c r="X329" s="647"/>
      <c r="AA329" s="644"/>
      <c r="AD329" s="646"/>
      <c r="AF329" s="645"/>
      <c r="AI329" s="645"/>
      <c r="AK329" s="632"/>
      <c r="AL329" s="619"/>
      <c r="AM329" s="649"/>
      <c r="AN329" s="632"/>
      <c r="AO329" s="649"/>
    </row>
    <row r="330" spans="2:41" s="615" customFormat="1">
      <c r="B330" s="645"/>
      <c r="C330" s="645"/>
      <c r="F330" s="644"/>
      <c r="G330" s="630"/>
      <c r="I330" s="644"/>
      <c r="K330" s="646"/>
      <c r="L330" s="647"/>
      <c r="M330" s="646"/>
      <c r="N330" s="648"/>
      <c r="P330" s="644"/>
      <c r="Q330" s="630"/>
      <c r="V330" s="647"/>
      <c r="X330" s="647"/>
      <c r="AA330" s="644"/>
      <c r="AD330" s="646"/>
      <c r="AF330" s="645"/>
      <c r="AI330" s="645"/>
      <c r="AK330" s="632"/>
      <c r="AL330" s="619"/>
      <c r="AM330" s="649"/>
      <c r="AN330" s="632"/>
      <c r="AO330" s="649"/>
    </row>
    <row r="331" spans="2:41" s="615" customFormat="1">
      <c r="B331" s="645"/>
      <c r="C331" s="645"/>
      <c r="F331" s="644"/>
      <c r="G331" s="630"/>
      <c r="I331" s="644"/>
      <c r="K331" s="646"/>
      <c r="L331" s="647"/>
      <c r="M331" s="646"/>
      <c r="N331" s="648"/>
      <c r="P331" s="644"/>
      <c r="Q331" s="630"/>
      <c r="V331" s="647"/>
      <c r="X331" s="647"/>
      <c r="AA331" s="644"/>
      <c r="AD331" s="646"/>
      <c r="AF331" s="645"/>
      <c r="AI331" s="645"/>
      <c r="AK331" s="632"/>
      <c r="AL331" s="619"/>
      <c r="AM331" s="649"/>
      <c r="AN331" s="632"/>
      <c r="AO331" s="649"/>
    </row>
    <row r="332" spans="2:41" s="615" customFormat="1">
      <c r="B332" s="645"/>
      <c r="C332" s="645"/>
      <c r="F332" s="644"/>
      <c r="G332" s="630"/>
      <c r="I332" s="644"/>
      <c r="K332" s="646"/>
      <c r="L332" s="647"/>
      <c r="M332" s="646"/>
      <c r="N332" s="648"/>
      <c r="P332" s="644"/>
      <c r="Q332" s="630"/>
      <c r="V332" s="647"/>
      <c r="X332" s="647"/>
      <c r="AA332" s="644"/>
      <c r="AD332" s="646"/>
      <c r="AF332" s="645"/>
      <c r="AI332" s="645"/>
      <c r="AK332" s="632"/>
      <c r="AL332" s="619"/>
      <c r="AM332" s="649"/>
      <c r="AN332" s="632"/>
      <c r="AO332" s="649"/>
    </row>
    <row r="333" spans="2:41" s="615" customFormat="1">
      <c r="B333" s="645"/>
      <c r="C333" s="645"/>
      <c r="F333" s="644"/>
      <c r="G333" s="630"/>
      <c r="I333" s="644"/>
      <c r="K333" s="646"/>
      <c r="L333" s="647"/>
      <c r="M333" s="646"/>
      <c r="N333" s="648"/>
      <c r="P333" s="644"/>
      <c r="Q333" s="630"/>
      <c r="V333" s="647"/>
      <c r="X333" s="647"/>
      <c r="AA333" s="644"/>
      <c r="AD333" s="646"/>
      <c r="AF333" s="645"/>
      <c r="AI333" s="645"/>
      <c r="AK333" s="632"/>
      <c r="AL333" s="619"/>
      <c r="AM333" s="649"/>
      <c r="AN333" s="632"/>
      <c r="AO333" s="649"/>
    </row>
    <row r="334" spans="2:41" s="615" customFormat="1">
      <c r="B334" s="645"/>
      <c r="C334" s="645"/>
      <c r="F334" s="644"/>
      <c r="G334" s="630"/>
      <c r="I334" s="644"/>
      <c r="K334" s="646"/>
      <c r="L334" s="647"/>
      <c r="M334" s="646"/>
      <c r="N334" s="648"/>
      <c r="P334" s="644"/>
      <c r="Q334" s="630"/>
      <c r="V334" s="647"/>
      <c r="X334" s="647"/>
      <c r="AA334" s="644"/>
      <c r="AD334" s="646"/>
      <c r="AF334" s="645"/>
      <c r="AI334" s="645"/>
      <c r="AK334" s="632"/>
      <c r="AL334" s="619"/>
      <c r="AM334" s="649"/>
      <c r="AN334" s="632"/>
      <c r="AO334" s="649"/>
    </row>
    <row r="335" spans="2:41" s="615" customFormat="1">
      <c r="B335" s="645"/>
      <c r="C335" s="645"/>
      <c r="F335" s="644"/>
      <c r="G335" s="630"/>
      <c r="I335" s="644"/>
      <c r="K335" s="646"/>
      <c r="L335" s="647"/>
      <c r="M335" s="646"/>
      <c r="N335" s="648"/>
      <c r="P335" s="644"/>
      <c r="Q335" s="630"/>
      <c r="V335" s="647"/>
      <c r="X335" s="647"/>
      <c r="AA335" s="644"/>
      <c r="AD335" s="646"/>
      <c r="AF335" s="645"/>
      <c r="AI335" s="645"/>
      <c r="AK335" s="632"/>
      <c r="AL335" s="619"/>
      <c r="AM335" s="649"/>
      <c r="AN335" s="632"/>
      <c r="AO335" s="649"/>
    </row>
    <row r="336" spans="2:41" s="615" customFormat="1">
      <c r="B336" s="645"/>
      <c r="C336" s="645"/>
      <c r="F336" s="644"/>
      <c r="G336" s="630"/>
      <c r="I336" s="644"/>
      <c r="K336" s="646"/>
      <c r="L336" s="647"/>
      <c r="M336" s="646"/>
      <c r="N336" s="648"/>
      <c r="P336" s="644"/>
      <c r="Q336" s="630"/>
      <c r="V336" s="647"/>
      <c r="X336" s="647"/>
      <c r="AA336" s="644"/>
      <c r="AD336" s="646"/>
      <c r="AF336" s="645"/>
      <c r="AI336" s="645"/>
      <c r="AK336" s="632"/>
      <c r="AL336" s="619"/>
      <c r="AM336" s="649"/>
      <c r="AN336" s="632"/>
      <c r="AO336" s="649"/>
    </row>
    <row r="337" spans="2:41" s="615" customFormat="1">
      <c r="B337" s="645"/>
      <c r="C337" s="645"/>
      <c r="F337" s="644"/>
      <c r="G337" s="630"/>
      <c r="I337" s="644"/>
      <c r="K337" s="646"/>
      <c r="L337" s="647"/>
      <c r="M337" s="646"/>
      <c r="N337" s="648"/>
      <c r="P337" s="644"/>
      <c r="Q337" s="630"/>
      <c r="V337" s="647"/>
      <c r="X337" s="647"/>
      <c r="AA337" s="644"/>
      <c r="AD337" s="646"/>
      <c r="AF337" s="645"/>
      <c r="AI337" s="645"/>
      <c r="AK337" s="632"/>
      <c r="AL337" s="619"/>
      <c r="AM337" s="649"/>
      <c r="AN337" s="632"/>
      <c r="AO337" s="649"/>
    </row>
    <row r="338" spans="2:41" s="615" customFormat="1">
      <c r="B338" s="645"/>
      <c r="C338" s="645"/>
      <c r="F338" s="644"/>
      <c r="G338" s="630"/>
      <c r="I338" s="644"/>
      <c r="K338" s="646"/>
      <c r="L338" s="647"/>
      <c r="M338" s="646"/>
      <c r="N338" s="648"/>
      <c r="P338" s="644"/>
      <c r="Q338" s="630"/>
      <c r="V338" s="647"/>
      <c r="X338" s="647"/>
      <c r="AA338" s="644"/>
      <c r="AD338" s="646"/>
      <c r="AF338" s="645"/>
      <c r="AI338" s="645"/>
      <c r="AK338" s="632"/>
      <c r="AL338" s="619"/>
      <c r="AM338" s="649"/>
      <c r="AN338" s="632"/>
      <c r="AO338" s="649"/>
    </row>
    <row r="339" spans="2:41" s="615" customFormat="1">
      <c r="B339" s="645"/>
      <c r="C339" s="645"/>
      <c r="F339" s="644"/>
      <c r="G339" s="630"/>
      <c r="I339" s="644"/>
      <c r="K339" s="646"/>
      <c r="L339" s="647"/>
      <c r="M339" s="646"/>
      <c r="N339" s="648"/>
      <c r="P339" s="644"/>
      <c r="Q339" s="630"/>
      <c r="V339" s="647"/>
      <c r="X339" s="647"/>
      <c r="AA339" s="644"/>
      <c r="AD339" s="646"/>
      <c r="AF339" s="645"/>
      <c r="AI339" s="645"/>
      <c r="AK339" s="632"/>
      <c r="AL339" s="619"/>
      <c r="AM339" s="649"/>
      <c r="AN339" s="632"/>
      <c r="AO339" s="649"/>
    </row>
    <row r="340" spans="2:41" s="615" customFormat="1">
      <c r="B340" s="645"/>
      <c r="C340" s="645"/>
      <c r="F340" s="644"/>
      <c r="G340" s="630"/>
      <c r="I340" s="644"/>
      <c r="K340" s="646"/>
      <c r="L340" s="647"/>
      <c r="M340" s="646"/>
      <c r="N340" s="648"/>
      <c r="P340" s="644"/>
      <c r="Q340" s="630"/>
      <c r="V340" s="647"/>
      <c r="X340" s="647"/>
      <c r="AA340" s="644"/>
      <c r="AD340" s="646"/>
      <c r="AF340" s="645"/>
      <c r="AI340" s="645"/>
      <c r="AK340" s="632"/>
      <c r="AL340" s="619"/>
      <c r="AM340" s="649"/>
      <c r="AN340" s="632"/>
      <c r="AO340" s="649"/>
    </row>
    <row r="341" spans="2:41" s="615" customFormat="1">
      <c r="B341" s="645"/>
      <c r="C341" s="645"/>
      <c r="F341" s="644"/>
      <c r="G341" s="630"/>
      <c r="I341" s="644"/>
      <c r="K341" s="646"/>
      <c r="L341" s="647"/>
      <c r="M341" s="646"/>
      <c r="N341" s="648"/>
      <c r="P341" s="644"/>
      <c r="Q341" s="630"/>
      <c r="V341" s="647"/>
      <c r="X341" s="647"/>
      <c r="AA341" s="644"/>
      <c r="AD341" s="646"/>
      <c r="AF341" s="645"/>
      <c r="AI341" s="645"/>
      <c r="AK341" s="632"/>
      <c r="AL341" s="619"/>
      <c r="AM341" s="649"/>
      <c r="AN341" s="632"/>
      <c r="AO341" s="649"/>
    </row>
    <row r="342" spans="2:41" s="615" customFormat="1">
      <c r="B342" s="645"/>
      <c r="C342" s="645"/>
      <c r="F342" s="644"/>
      <c r="G342" s="630"/>
      <c r="I342" s="644"/>
      <c r="K342" s="646"/>
      <c r="L342" s="647"/>
      <c r="M342" s="646"/>
      <c r="N342" s="648"/>
      <c r="P342" s="644"/>
      <c r="Q342" s="630"/>
      <c r="V342" s="647"/>
      <c r="X342" s="647"/>
      <c r="AA342" s="644"/>
      <c r="AD342" s="646"/>
      <c r="AF342" s="645"/>
      <c r="AI342" s="645"/>
      <c r="AK342" s="632"/>
      <c r="AL342" s="619"/>
      <c r="AM342" s="649"/>
      <c r="AN342" s="632"/>
      <c r="AO342" s="649"/>
    </row>
    <row r="343" spans="2:41" s="615" customFormat="1">
      <c r="B343" s="645"/>
      <c r="C343" s="645"/>
      <c r="F343" s="644"/>
      <c r="G343" s="630"/>
      <c r="I343" s="644"/>
      <c r="K343" s="646"/>
      <c r="L343" s="647"/>
      <c r="M343" s="646"/>
      <c r="N343" s="648"/>
      <c r="P343" s="644"/>
      <c r="Q343" s="630"/>
      <c r="V343" s="647"/>
      <c r="X343" s="647"/>
      <c r="AA343" s="644"/>
      <c r="AD343" s="646"/>
      <c r="AF343" s="645"/>
      <c r="AI343" s="645"/>
      <c r="AK343" s="632"/>
      <c r="AL343" s="619"/>
      <c r="AM343" s="649"/>
      <c r="AN343" s="632"/>
      <c r="AO343" s="649"/>
    </row>
    <row r="344" spans="2:41" s="615" customFormat="1">
      <c r="B344" s="645"/>
      <c r="C344" s="645"/>
      <c r="F344" s="644"/>
      <c r="G344" s="630"/>
      <c r="I344" s="644"/>
      <c r="K344" s="646"/>
      <c r="L344" s="647"/>
      <c r="M344" s="646"/>
      <c r="N344" s="648"/>
      <c r="P344" s="644"/>
      <c r="Q344" s="630"/>
      <c r="V344" s="647"/>
      <c r="X344" s="647"/>
      <c r="AA344" s="644"/>
      <c r="AD344" s="646"/>
      <c r="AF344" s="645"/>
      <c r="AI344" s="645"/>
      <c r="AK344" s="632"/>
      <c r="AL344" s="619"/>
      <c r="AM344" s="649"/>
      <c r="AN344" s="632"/>
      <c r="AO344" s="649"/>
    </row>
    <row r="345" spans="2:41" s="615" customFormat="1">
      <c r="B345" s="645"/>
      <c r="C345" s="645"/>
      <c r="F345" s="644"/>
      <c r="G345" s="630"/>
      <c r="I345" s="644"/>
      <c r="K345" s="646"/>
      <c r="L345" s="647"/>
      <c r="M345" s="646"/>
      <c r="N345" s="648"/>
      <c r="P345" s="644"/>
      <c r="Q345" s="630"/>
      <c r="V345" s="647"/>
      <c r="X345" s="647"/>
      <c r="AA345" s="644"/>
      <c r="AD345" s="646"/>
      <c r="AF345" s="645"/>
      <c r="AI345" s="645"/>
      <c r="AK345" s="632"/>
      <c r="AL345" s="619"/>
      <c r="AM345" s="649"/>
      <c r="AN345" s="632"/>
      <c r="AO345" s="649"/>
    </row>
    <row r="346" spans="2:41" s="615" customFormat="1">
      <c r="B346" s="645"/>
      <c r="C346" s="645"/>
      <c r="F346" s="644"/>
      <c r="G346" s="630"/>
      <c r="I346" s="644"/>
      <c r="K346" s="646"/>
      <c r="L346" s="647"/>
      <c r="M346" s="646"/>
      <c r="N346" s="648"/>
      <c r="P346" s="644"/>
      <c r="Q346" s="630"/>
      <c r="V346" s="647"/>
      <c r="X346" s="647"/>
      <c r="AA346" s="644"/>
      <c r="AD346" s="646"/>
      <c r="AF346" s="645"/>
      <c r="AI346" s="645"/>
      <c r="AK346" s="632"/>
      <c r="AL346" s="619"/>
      <c r="AM346" s="649"/>
      <c r="AN346" s="632"/>
      <c r="AO346" s="649"/>
    </row>
    <row r="347" spans="2:41" s="615" customFormat="1">
      <c r="B347" s="645"/>
      <c r="C347" s="645"/>
      <c r="F347" s="644"/>
      <c r="G347" s="630"/>
      <c r="I347" s="644"/>
      <c r="K347" s="646"/>
      <c r="L347" s="647"/>
      <c r="M347" s="646"/>
      <c r="N347" s="648"/>
      <c r="P347" s="644"/>
      <c r="Q347" s="630"/>
      <c r="V347" s="647"/>
      <c r="X347" s="647"/>
      <c r="AA347" s="644"/>
      <c r="AD347" s="646"/>
      <c r="AF347" s="645"/>
      <c r="AI347" s="645"/>
      <c r="AK347" s="632"/>
      <c r="AL347" s="619"/>
      <c r="AM347" s="649"/>
      <c r="AN347" s="632"/>
      <c r="AO347" s="649"/>
    </row>
    <row r="348" spans="2:41" s="615" customFormat="1">
      <c r="B348" s="645"/>
      <c r="C348" s="645"/>
      <c r="F348" s="644"/>
      <c r="G348" s="630"/>
      <c r="I348" s="644"/>
      <c r="K348" s="646"/>
      <c r="L348" s="647"/>
      <c r="M348" s="646"/>
      <c r="N348" s="648"/>
      <c r="P348" s="644"/>
      <c r="Q348" s="630"/>
      <c r="V348" s="647"/>
      <c r="X348" s="647"/>
      <c r="AA348" s="644"/>
      <c r="AD348" s="646"/>
      <c r="AF348" s="645"/>
      <c r="AI348" s="645"/>
      <c r="AK348" s="632"/>
      <c r="AL348" s="619"/>
      <c r="AM348" s="649"/>
      <c r="AN348" s="632"/>
      <c r="AO348" s="649"/>
    </row>
    <row r="349" spans="2:41" s="615" customFormat="1">
      <c r="B349" s="645"/>
      <c r="C349" s="645"/>
      <c r="F349" s="644"/>
      <c r="G349" s="630"/>
      <c r="I349" s="644"/>
      <c r="K349" s="646"/>
      <c r="L349" s="647"/>
      <c r="M349" s="646"/>
      <c r="N349" s="648"/>
      <c r="P349" s="644"/>
      <c r="Q349" s="630"/>
      <c r="V349" s="647"/>
      <c r="X349" s="647"/>
      <c r="AA349" s="644"/>
      <c r="AD349" s="646"/>
      <c r="AF349" s="645"/>
      <c r="AI349" s="645"/>
      <c r="AK349" s="632"/>
      <c r="AL349" s="619"/>
      <c r="AM349" s="649"/>
      <c r="AN349" s="632"/>
      <c r="AO349" s="649"/>
    </row>
    <row r="350" spans="2:41" s="615" customFormat="1">
      <c r="B350" s="645"/>
      <c r="C350" s="645"/>
      <c r="F350" s="644"/>
      <c r="G350" s="630"/>
      <c r="I350" s="644"/>
      <c r="K350" s="646"/>
      <c r="L350" s="647"/>
      <c r="M350" s="646"/>
      <c r="N350" s="648"/>
      <c r="P350" s="644"/>
      <c r="Q350" s="630"/>
      <c r="V350" s="647"/>
      <c r="X350" s="647"/>
      <c r="AA350" s="644"/>
      <c r="AD350" s="646"/>
      <c r="AF350" s="645"/>
      <c r="AI350" s="645"/>
      <c r="AK350" s="632"/>
      <c r="AL350" s="619"/>
      <c r="AM350" s="649"/>
      <c r="AN350" s="632"/>
      <c r="AO350" s="649"/>
    </row>
    <row r="351" spans="2:41" s="615" customFormat="1">
      <c r="B351" s="645"/>
      <c r="C351" s="645"/>
      <c r="F351" s="644"/>
      <c r="G351" s="630"/>
      <c r="I351" s="644"/>
      <c r="K351" s="646"/>
      <c r="L351" s="647"/>
      <c r="M351" s="646"/>
      <c r="N351" s="648"/>
      <c r="P351" s="644"/>
      <c r="Q351" s="630"/>
      <c r="V351" s="647"/>
      <c r="X351" s="647"/>
      <c r="AA351" s="644"/>
      <c r="AD351" s="646"/>
      <c r="AF351" s="645"/>
      <c r="AI351" s="645"/>
      <c r="AK351" s="632"/>
      <c r="AL351" s="619"/>
      <c r="AM351" s="649"/>
      <c r="AN351" s="632"/>
      <c r="AO351" s="649"/>
    </row>
    <row r="352" spans="2:41" s="615" customFormat="1">
      <c r="B352" s="645"/>
      <c r="C352" s="645"/>
      <c r="F352" s="644"/>
      <c r="G352" s="630"/>
      <c r="I352" s="644"/>
      <c r="K352" s="646"/>
      <c r="L352" s="647"/>
      <c r="M352" s="646"/>
      <c r="N352" s="648"/>
      <c r="P352" s="644"/>
      <c r="Q352" s="630"/>
      <c r="V352" s="647"/>
      <c r="X352" s="647"/>
      <c r="AA352" s="644"/>
      <c r="AD352" s="646"/>
      <c r="AF352" s="645"/>
      <c r="AI352" s="645"/>
      <c r="AK352" s="632"/>
      <c r="AL352" s="619"/>
      <c r="AM352" s="649"/>
      <c r="AN352" s="632"/>
      <c r="AO352" s="649"/>
    </row>
    <row r="353" spans="2:41" s="615" customFormat="1">
      <c r="B353" s="645"/>
      <c r="C353" s="645"/>
      <c r="F353" s="644"/>
      <c r="G353" s="630"/>
      <c r="I353" s="644"/>
      <c r="K353" s="646"/>
      <c r="L353" s="647"/>
      <c r="M353" s="646"/>
      <c r="N353" s="648"/>
      <c r="P353" s="644"/>
      <c r="Q353" s="630"/>
      <c r="V353" s="647"/>
      <c r="X353" s="647"/>
      <c r="AA353" s="644"/>
      <c r="AD353" s="646"/>
      <c r="AF353" s="645"/>
      <c r="AI353" s="645"/>
      <c r="AK353" s="632"/>
      <c r="AL353" s="619"/>
      <c r="AM353" s="649"/>
      <c r="AN353" s="632"/>
      <c r="AO353" s="649"/>
    </row>
    <row r="354" spans="2:41" s="615" customFormat="1">
      <c r="B354" s="645"/>
      <c r="C354" s="645"/>
      <c r="F354" s="644"/>
      <c r="G354" s="630"/>
      <c r="I354" s="644"/>
      <c r="K354" s="646"/>
      <c r="L354" s="647"/>
      <c r="M354" s="646"/>
      <c r="N354" s="648"/>
      <c r="P354" s="644"/>
      <c r="Q354" s="630"/>
      <c r="V354" s="647"/>
      <c r="X354" s="647"/>
      <c r="AA354" s="644"/>
      <c r="AD354" s="646"/>
      <c r="AF354" s="645"/>
      <c r="AI354" s="645"/>
      <c r="AK354" s="632"/>
      <c r="AL354" s="619"/>
      <c r="AM354" s="649"/>
      <c r="AN354" s="632"/>
      <c r="AO354" s="649"/>
    </row>
    <row r="355" spans="2:41" s="615" customFormat="1">
      <c r="B355" s="645"/>
      <c r="C355" s="645"/>
      <c r="F355" s="644"/>
      <c r="G355" s="630"/>
      <c r="I355" s="644"/>
      <c r="K355" s="646"/>
      <c r="L355" s="647"/>
      <c r="M355" s="646"/>
      <c r="N355" s="648"/>
      <c r="P355" s="644"/>
      <c r="Q355" s="630"/>
      <c r="V355" s="647"/>
      <c r="X355" s="647"/>
      <c r="AA355" s="644"/>
      <c r="AD355" s="646"/>
      <c r="AF355" s="645"/>
      <c r="AI355" s="645"/>
      <c r="AK355" s="632"/>
      <c r="AL355" s="619"/>
      <c r="AM355" s="649"/>
      <c r="AN355" s="632"/>
      <c r="AO355" s="649"/>
    </row>
    <row r="356" spans="2:41" s="615" customFormat="1">
      <c r="B356" s="645"/>
      <c r="C356" s="645"/>
      <c r="F356" s="644"/>
      <c r="G356" s="630"/>
      <c r="I356" s="644"/>
      <c r="K356" s="646"/>
      <c r="L356" s="647"/>
      <c r="M356" s="646"/>
      <c r="N356" s="648"/>
      <c r="P356" s="644"/>
      <c r="Q356" s="630"/>
      <c r="V356" s="647"/>
      <c r="X356" s="647"/>
      <c r="AA356" s="644"/>
      <c r="AD356" s="646"/>
      <c r="AF356" s="645"/>
      <c r="AI356" s="645"/>
      <c r="AK356" s="632"/>
      <c r="AL356" s="619"/>
      <c r="AM356" s="649"/>
      <c r="AN356" s="632"/>
      <c r="AO356" s="649"/>
    </row>
    <row r="357" spans="2:41" s="615" customFormat="1">
      <c r="B357" s="645"/>
      <c r="C357" s="645"/>
      <c r="F357" s="644"/>
      <c r="G357" s="630"/>
      <c r="I357" s="644"/>
      <c r="K357" s="646"/>
      <c r="L357" s="647"/>
      <c r="M357" s="646"/>
      <c r="N357" s="648"/>
      <c r="P357" s="644"/>
      <c r="Q357" s="630"/>
      <c r="V357" s="647"/>
      <c r="X357" s="647"/>
      <c r="AA357" s="644"/>
      <c r="AD357" s="646"/>
      <c r="AF357" s="645"/>
      <c r="AI357" s="645"/>
      <c r="AK357" s="632"/>
      <c r="AL357" s="619"/>
      <c r="AM357" s="649"/>
      <c r="AN357" s="632"/>
      <c r="AO357" s="649"/>
    </row>
    <row r="358" spans="2:41" s="615" customFormat="1">
      <c r="B358" s="645"/>
      <c r="C358" s="645"/>
      <c r="F358" s="644"/>
      <c r="G358" s="630"/>
      <c r="I358" s="644"/>
      <c r="K358" s="646"/>
      <c r="L358" s="647"/>
      <c r="M358" s="646"/>
      <c r="N358" s="648"/>
      <c r="P358" s="644"/>
      <c r="Q358" s="630"/>
      <c r="V358" s="647"/>
      <c r="X358" s="647"/>
      <c r="AA358" s="644"/>
      <c r="AD358" s="646"/>
      <c r="AF358" s="645"/>
      <c r="AI358" s="645"/>
      <c r="AK358" s="632"/>
      <c r="AL358" s="619"/>
      <c r="AM358" s="649"/>
      <c r="AN358" s="632"/>
      <c r="AO358" s="649"/>
    </row>
    <row r="359" spans="2:41" s="615" customFormat="1">
      <c r="B359" s="645"/>
      <c r="C359" s="645"/>
      <c r="F359" s="644"/>
      <c r="G359" s="630"/>
      <c r="I359" s="644"/>
      <c r="K359" s="646"/>
      <c r="L359" s="647"/>
      <c r="M359" s="646"/>
      <c r="N359" s="648"/>
      <c r="P359" s="644"/>
      <c r="Q359" s="630"/>
      <c r="V359" s="647"/>
      <c r="X359" s="647"/>
      <c r="AA359" s="644"/>
      <c r="AD359" s="646"/>
      <c r="AF359" s="645"/>
      <c r="AI359" s="645"/>
      <c r="AK359" s="632"/>
      <c r="AL359" s="619"/>
      <c r="AM359" s="649"/>
      <c r="AN359" s="632"/>
      <c r="AO359" s="649"/>
    </row>
    <row r="360" spans="2:41" s="615" customFormat="1">
      <c r="B360" s="645"/>
      <c r="C360" s="645"/>
      <c r="F360" s="644"/>
      <c r="G360" s="630"/>
      <c r="I360" s="644"/>
      <c r="K360" s="646"/>
      <c r="L360" s="647"/>
      <c r="M360" s="646"/>
      <c r="N360" s="648"/>
      <c r="P360" s="644"/>
      <c r="Q360" s="630"/>
      <c r="V360" s="647"/>
      <c r="X360" s="647"/>
      <c r="AA360" s="644"/>
      <c r="AD360" s="646"/>
      <c r="AF360" s="645"/>
      <c r="AI360" s="645"/>
      <c r="AK360" s="632"/>
      <c r="AL360" s="619"/>
      <c r="AM360" s="649"/>
      <c r="AN360" s="632"/>
      <c r="AO360" s="649"/>
    </row>
    <row r="361" spans="2:41" s="615" customFormat="1">
      <c r="B361" s="645"/>
      <c r="C361" s="645"/>
      <c r="F361" s="644"/>
      <c r="G361" s="630"/>
      <c r="I361" s="644"/>
      <c r="K361" s="646"/>
      <c r="L361" s="647"/>
      <c r="M361" s="646"/>
      <c r="N361" s="648"/>
      <c r="P361" s="644"/>
      <c r="Q361" s="630"/>
      <c r="V361" s="647"/>
      <c r="X361" s="647"/>
      <c r="AA361" s="644"/>
      <c r="AD361" s="646"/>
      <c r="AF361" s="645"/>
      <c r="AI361" s="645"/>
      <c r="AK361" s="632"/>
      <c r="AL361" s="619"/>
      <c r="AM361" s="649"/>
      <c r="AN361" s="632"/>
      <c r="AO361" s="649"/>
    </row>
    <row r="362" spans="2:41" s="615" customFormat="1">
      <c r="B362" s="645"/>
      <c r="C362" s="645"/>
      <c r="F362" s="644"/>
      <c r="G362" s="630"/>
      <c r="I362" s="644"/>
      <c r="K362" s="646"/>
      <c r="L362" s="647"/>
      <c r="M362" s="646"/>
      <c r="N362" s="648"/>
      <c r="P362" s="644"/>
      <c r="Q362" s="630"/>
      <c r="V362" s="647"/>
      <c r="X362" s="647"/>
      <c r="AA362" s="644"/>
      <c r="AD362" s="646"/>
      <c r="AF362" s="645"/>
      <c r="AI362" s="645"/>
      <c r="AK362" s="632"/>
      <c r="AL362" s="619"/>
      <c r="AM362" s="649"/>
      <c r="AN362" s="632"/>
      <c r="AO362" s="649"/>
    </row>
    <row r="363" spans="2:41" s="615" customFormat="1">
      <c r="B363" s="645"/>
      <c r="C363" s="645"/>
      <c r="F363" s="644"/>
      <c r="G363" s="630"/>
      <c r="I363" s="644"/>
      <c r="K363" s="646"/>
      <c r="L363" s="647"/>
      <c r="M363" s="646"/>
      <c r="N363" s="648"/>
      <c r="P363" s="644"/>
      <c r="Q363" s="630"/>
      <c r="V363" s="647"/>
      <c r="X363" s="647"/>
      <c r="AA363" s="644"/>
      <c r="AD363" s="646"/>
      <c r="AF363" s="645"/>
      <c r="AI363" s="645"/>
      <c r="AK363" s="632"/>
      <c r="AL363" s="619"/>
      <c r="AM363" s="649"/>
      <c r="AN363" s="632"/>
      <c r="AO363" s="649"/>
    </row>
    <row r="364" spans="2:41" s="615" customFormat="1">
      <c r="B364" s="645"/>
      <c r="C364" s="645"/>
      <c r="F364" s="644"/>
      <c r="G364" s="630"/>
      <c r="I364" s="644"/>
      <c r="K364" s="646"/>
      <c r="L364" s="647"/>
      <c r="M364" s="646"/>
      <c r="N364" s="648"/>
      <c r="P364" s="644"/>
      <c r="Q364" s="630"/>
      <c r="V364" s="647"/>
      <c r="X364" s="647"/>
      <c r="AA364" s="644"/>
      <c r="AD364" s="646"/>
      <c r="AF364" s="645"/>
      <c r="AI364" s="645"/>
      <c r="AK364" s="632"/>
      <c r="AL364" s="619"/>
      <c r="AM364" s="649"/>
      <c r="AN364" s="632"/>
      <c r="AO364" s="649"/>
    </row>
    <row r="365" spans="2:41" s="615" customFormat="1">
      <c r="B365" s="645"/>
      <c r="C365" s="645"/>
      <c r="F365" s="644"/>
      <c r="G365" s="630"/>
      <c r="I365" s="644"/>
      <c r="K365" s="646"/>
      <c r="L365" s="647"/>
      <c r="M365" s="646"/>
      <c r="N365" s="648"/>
      <c r="P365" s="644"/>
      <c r="Q365" s="630"/>
      <c r="V365" s="647"/>
      <c r="X365" s="647"/>
      <c r="AA365" s="644"/>
      <c r="AD365" s="646"/>
      <c r="AF365" s="645"/>
      <c r="AI365" s="645"/>
      <c r="AK365" s="632"/>
      <c r="AL365" s="619"/>
      <c r="AM365" s="649"/>
      <c r="AN365" s="632"/>
      <c r="AO365" s="649"/>
    </row>
    <row r="366" spans="2:41" s="615" customFormat="1">
      <c r="B366" s="645"/>
      <c r="C366" s="645"/>
      <c r="F366" s="644"/>
      <c r="G366" s="630"/>
      <c r="I366" s="644"/>
      <c r="K366" s="646"/>
      <c r="L366" s="647"/>
      <c r="M366" s="646"/>
      <c r="N366" s="648"/>
      <c r="P366" s="644"/>
      <c r="Q366" s="630"/>
      <c r="V366" s="647"/>
      <c r="X366" s="647"/>
      <c r="AA366" s="644"/>
      <c r="AD366" s="646"/>
      <c r="AF366" s="645"/>
      <c r="AI366" s="645"/>
      <c r="AK366" s="632"/>
      <c r="AL366" s="619"/>
      <c r="AM366" s="649"/>
      <c r="AN366" s="632"/>
      <c r="AO366" s="649"/>
    </row>
    <row r="367" spans="2:41" s="615" customFormat="1">
      <c r="B367" s="645"/>
      <c r="C367" s="645"/>
      <c r="F367" s="644"/>
      <c r="G367" s="630"/>
      <c r="I367" s="644"/>
      <c r="K367" s="646"/>
      <c r="L367" s="647"/>
      <c r="M367" s="646"/>
      <c r="N367" s="648"/>
      <c r="P367" s="644"/>
      <c r="Q367" s="630"/>
      <c r="V367" s="647"/>
      <c r="X367" s="647"/>
      <c r="AA367" s="644"/>
      <c r="AD367" s="646"/>
      <c r="AF367" s="645"/>
      <c r="AI367" s="645"/>
      <c r="AK367" s="632"/>
      <c r="AL367" s="619"/>
      <c r="AM367" s="649"/>
      <c r="AN367" s="632"/>
      <c r="AO367" s="649"/>
    </row>
    <row r="368" spans="2:41" s="615" customFormat="1">
      <c r="B368" s="645"/>
      <c r="C368" s="645"/>
      <c r="F368" s="644"/>
      <c r="G368" s="630"/>
      <c r="I368" s="644"/>
      <c r="K368" s="646"/>
      <c r="L368" s="647"/>
      <c r="M368" s="646"/>
      <c r="N368" s="648"/>
      <c r="P368" s="644"/>
      <c r="Q368" s="630"/>
      <c r="V368" s="647"/>
      <c r="X368" s="647"/>
      <c r="AA368" s="644"/>
      <c r="AD368" s="646"/>
      <c r="AF368" s="645"/>
      <c r="AI368" s="645"/>
      <c r="AK368" s="632"/>
      <c r="AL368" s="619"/>
      <c r="AM368" s="649"/>
      <c r="AN368" s="632"/>
      <c r="AO368" s="649"/>
    </row>
    <row r="369" spans="2:41" s="615" customFormat="1">
      <c r="B369" s="645"/>
      <c r="C369" s="645"/>
      <c r="F369" s="644"/>
      <c r="G369" s="630"/>
      <c r="I369" s="644"/>
      <c r="K369" s="646"/>
      <c r="L369" s="647"/>
      <c r="M369" s="646"/>
      <c r="N369" s="648"/>
      <c r="P369" s="644"/>
      <c r="Q369" s="630"/>
      <c r="V369" s="647"/>
      <c r="X369" s="647"/>
      <c r="AA369" s="644"/>
      <c r="AD369" s="646"/>
      <c r="AF369" s="645"/>
      <c r="AI369" s="645"/>
      <c r="AK369" s="632"/>
      <c r="AL369" s="619"/>
      <c r="AM369" s="649"/>
      <c r="AN369" s="632"/>
      <c r="AO369" s="649"/>
    </row>
    <row r="370" spans="2:41" s="615" customFormat="1">
      <c r="B370" s="645"/>
      <c r="C370" s="645"/>
      <c r="F370" s="644"/>
      <c r="G370" s="630"/>
      <c r="I370" s="644"/>
      <c r="K370" s="646"/>
      <c r="L370" s="647"/>
      <c r="M370" s="646"/>
      <c r="N370" s="648"/>
      <c r="P370" s="644"/>
      <c r="Q370" s="630"/>
      <c r="V370" s="647"/>
      <c r="X370" s="647"/>
      <c r="AA370" s="644"/>
      <c r="AD370" s="646"/>
      <c r="AF370" s="645"/>
      <c r="AI370" s="645"/>
      <c r="AK370" s="632"/>
      <c r="AL370" s="619"/>
      <c r="AM370" s="649"/>
      <c r="AN370" s="632"/>
      <c r="AO370" s="649"/>
    </row>
    <row r="371" spans="2:41" s="615" customFormat="1">
      <c r="B371" s="645"/>
      <c r="C371" s="645"/>
      <c r="F371" s="644"/>
      <c r="G371" s="630"/>
      <c r="I371" s="644"/>
      <c r="K371" s="646"/>
      <c r="L371" s="647"/>
      <c r="M371" s="646"/>
      <c r="N371" s="648"/>
      <c r="P371" s="644"/>
      <c r="Q371" s="630"/>
      <c r="V371" s="647"/>
      <c r="X371" s="647"/>
      <c r="AA371" s="644"/>
      <c r="AD371" s="646"/>
      <c r="AF371" s="645"/>
      <c r="AI371" s="645"/>
      <c r="AK371" s="632"/>
      <c r="AL371" s="619"/>
      <c r="AM371" s="649"/>
      <c r="AN371" s="632"/>
      <c r="AO371" s="649"/>
    </row>
    <row r="372" spans="2:41" s="615" customFormat="1">
      <c r="B372" s="645"/>
      <c r="C372" s="645"/>
      <c r="F372" s="644"/>
      <c r="G372" s="630"/>
      <c r="I372" s="644"/>
      <c r="K372" s="646"/>
      <c r="L372" s="647"/>
      <c r="M372" s="646"/>
      <c r="N372" s="648"/>
      <c r="P372" s="644"/>
      <c r="Q372" s="630"/>
      <c r="V372" s="647"/>
      <c r="X372" s="647"/>
      <c r="AA372" s="644"/>
      <c r="AD372" s="646"/>
      <c r="AF372" s="645"/>
      <c r="AI372" s="645"/>
      <c r="AK372" s="632"/>
      <c r="AL372" s="619"/>
      <c r="AM372" s="649"/>
      <c r="AN372" s="632"/>
      <c r="AO372" s="649"/>
    </row>
    <row r="373" spans="2:41" s="615" customFormat="1">
      <c r="B373" s="645"/>
      <c r="C373" s="645"/>
      <c r="F373" s="644"/>
      <c r="G373" s="630"/>
      <c r="I373" s="644"/>
      <c r="K373" s="646"/>
      <c r="L373" s="647"/>
      <c r="M373" s="646"/>
      <c r="N373" s="648"/>
      <c r="P373" s="644"/>
      <c r="Q373" s="630"/>
      <c r="V373" s="647"/>
      <c r="X373" s="647"/>
      <c r="AA373" s="644"/>
      <c r="AD373" s="646"/>
      <c r="AF373" s="645"/>
      <c r="AI373" s="645"/>
      <c r="AK373" s="632"/>
      <c r="AL373" s="619"/>
      <c r="AM373" s="649"/>
      <c r="AN373" s="632"/>
      <c r="AO373" s="649"/>
    </row>
    <row r="374" spans="2:41" s="615" customFormat="1">
      <c r="B374" s="645"/>
      <c r="C374" s="645"/>
      <c r="F374" s="644"/>
      <c r="G374" s="630"/>
      <c r="I374" s="644"/>
      <c r="K374" s="646"/>
      <c r="L374" s="647"/>
      <c r="M374" s="646"/>
      <c r="N374" s="648"/>
      <c r="P374" s="644"/>
      <c r="Q374" s="630"/>
      <c r="V374" s="647"/>
      <c r="X374" s="647"/>
      <c r="AA374" s="644"/>
      <c r="AD374" s="646"/>
      <c r="AF374" s="645"/>
      <c r="AI374" s="645"/>
      <c r="AK374" s="632"/>
      <c r="AL374" s="619"/>
      <c r="AM374" s="649"/>
      <c r="AN374" s="632"/>
      <c r="AO374" s="649"/>
    </row>
    <row r="375" spans="2:41" s="615" customFormat="1">
      <c r="B375" s="645"/>
      <c r="C375" s="645"/>
      <c r="F375" s="644"/>
      <c r="G375" s="630"/>
      <c r="I375" s="644"/>
      <c r="K375" s="646"/>
      <c r="L375" s="647"/>
      <c r="M375" s="646"/>
      <c r="N375" s="648"/>
      <c r="P375" s="644"/>
      <c r="Q375" s="630"/>
      <c r="V375" s="647"/>
      <c r="X375" s="647"/>
      <c r="AA375" s="644"/>
      <c r="AD375" s="646"/>
      <c r="AF375" s="645"/>
      <c r="AI375" s="645"/>
      <c r="AK375" s="632"/>
      <c r="AL375" s="619"/>
      <c r="AM375" s="649"/>
      <c r="AN375" s="632"/>
      <c r="AO375" s="649"/>
    </row>
    <row r="376" spans="2:41" s="615" customFormat="1">
      <c r="B376" s="645"/>
      <c r="C376" s="645"/>
      <c r="F376" s="644"/>
      <c r="G376" s="630"/>
      <c r="I376" s="644"/>
      <c r="K376" s="646"/>
      <c r="L376" s="647"/>
      <c r="M376" s="646"/>
      <c r="N376" s="648"/>
      <c r="P376" s="644"/>
      <c r="Q376" s="630"/>
      <c r="V376" s="647"/>
      <c r="X376" s="647"/>
      <c r="AA376" s="644"/>
      <c r="AD376" s="646"/>
      <c r="AF376" s="645"/>
      <c r="AI376" s="645"/>
      <c r="AK376" s="632"/>
      <c r="AL376" s="619"/>
      <c r="AM376" s="649"/>
      <c r="AN376" s="632"/>
      <c r="AO376" s="649"/>
    </row>
    <row r="377" spans="2:41" s="615" customFormat="1">
      <c r="B377" s="645"/>
      <c r="C377" s="645"/>
      <c r="F377" s="644"/>
      <c r="G377" s="630"/>
      <c r="I377" s="644"/>
      <c r="K377" s="646"/>
      <c r="L377" s="647"/>
      <c r="M377" s="646"/>
      <c r="N377" s="648"/>
      <c r="P377" s="644"/>
      <c r="Q377" s="630"/>
      <c r="V377" s="647"/>
      <c r="X377" s="647"/>
      <c r="AA377" s="644"/>
      <c r="AD377" s="646"/>
      <c r="AF377" s="645"/>
      <c r="AI377" s="645"/>
      <c r="AK377" s="632"/>
      <c r="AL377" s="619"/>
      <c r="AM377" s="649"/>
      <c r="AN377" s="632"/>
      <c r="AO377" s="649"/>
    </row>
    <row r="378" spans="2:41" s="615" customFormat="1">
      <c r="B378" s="645"/>
      <c r="C378" s="645"/>
      <c r="F378" s="644"/>
      <c r="G378" s="630"/>
      <c r="I378" s="644"/>
      <c r="K378" s="646"/>
      <c r="L378" s="647"/>
      <c r="M378" s="646"/>
      <c r="N378" s="648"/>
      <c r="P378" s="644"/>
      <c r="Q378" s="630"/>
      <c r="V378" s="647"/>
      <c r="X378" s="647"/>
      <c r="AA378" s="644"/>
      <c r="AD378" s="646"/>
      <c r="AF378" s="645"/>
      <c r="AI378" s="645"/>
      <c r="AK378" s="632"/>
      <c r="AL378" s="619"/>
      <c r="AM378" s="649"/>
      <c r="AN378" s="632"/>
      <c r="AO378" s="649"/>
    </row>
    <row r="379" spans="2:41" s="615" customFormat="1">
      <c r="B379" s="645"/>
      <c r="C379" s="645"/>
      <c r="F379" s="644"/>
      <c r="G379" s="630"/>
      <c r="I379" s="644"/>
      <c r="K379" s="646"/>
      <c r="L379" s="647"/>
      <c r="M379" s="646"/>
      <c r="N379" s="648"/>
      <c r="P379" s="644"/>
      <c r="Q379" s="630"/>
      <c r="V379" s="647"/>
      <c r="X379" s="647"/>
      <c r="AA379" s="644"/>
      <c r="AD379" s="646"/>
      <c r="AF379" s="645"/>
      <c r="AI379" s="645"/>
      <c r="AK379" s="632"/>
      <c r="AL379" s="619"/>
      <c r="AM379" s="649"/>
      <c r="AN379" s="632"/>
      <c r="AO379" s="649"/>
    </row>
    <row r="380" spans="2:41" s="615" customFormat="1">
      <c r="B380" s="645"/>
      <c r="C380" s="645"/>
      <c r="F380" s="644"/>
      <c r="G380" s="630"/>
      <c r="I380" s="644"/>
      <c r="K380" s="646"/>
      <c r="L380" s="647"/>
      <c r="M380" s="646"/>
      <c r="N380" s="648"/>
      <c r="P380" s="644"/>
      <c r="Q380" s="630"/>
      <c r="V380" s="647"/>
      <c r="X380" s="647"/>
      <c r="AA380" s="644"/>
      <c r="AD380" s="646"/>
      <c r="AF380" s="645"/>
      <c r="AI380" s="645"/>
      <c r="AK380" s="632"/>
      <c r="AL380" s="619"/>
      <c r="AM380" s="649"/>
      <c r="AN380" s="632"/>
      <c r="AO380" s="649"/>
    </row>
    <row r="381" spans="2:41" s="615" customFormat="1">
      <c r="B381" s="645"/>
      <c r="C381" s="645"/>
      <c r="F381" s="644"/>
      <c r="G381" s="630"/>
      <c r="I381" s="644"/>
      <c r="K381" s="646"/>
      <c r="L381" s="647"/>
      <c r="M381" s="646"/>
      <c r="N381" s="648"/>
      <c r="P381" s="644"/>
      <c r="Q381" s="630"/>
      <c r="V381" s="647"/>
      <c r="X381" s="647"/>
      <c r="AA381" s="644"/>
      <c r="AD381" s="646"/>
      <c r="AF381" s="645"/>
      <c r="AI381" s="645"/>
      <c r="AK381" s="632"/>
      <c r="AL381" s="619"/>
      <c r="AM381" s="649"/>
      <c r="AN381" s="632"/>
      <c r="AO381" s="649"/>
    </row>
    <row r="382" spans="2:41" s="615" customFormat="1">
      <c r="B382" s="645"/>
      <c r="C382" s="645"/>
      <c r="F382" s="644"/>
      <c r="G382" s="630"/>
      <c r="I382" s="644"/>
      <c r="K382" s="646"/>
      <c r="L382" s="647"/>
      <c r="M382" s="646"/>
      <c r="N382" s="648"/>
      <c r="P382" s="644"/>
      <c r="Q382" s="630"/>
      <c r="V382" s="647"/>
      <c r="X382" s="647"/>
      <c r="AA382" s="644"/>
      <c r="AD382" s="646"/>
      <c r="AF382" s="645"/>
      <c r="AI382" s="645"/>
      <c r="AK382" s="632"/>
      <c r="AL382" s="619"/>
      <c r="AM382" s="649"/>
      <c r="AN382" s="632"/>
      <c r="AO382" s="649"/>
    </row>
    <row r="383" spans="2:41" s="615" customFormat="1">
      <c r="B383" s="645"/>
      <c r="C383" s="645"/>
      <c r="F383" s="644"/>
      <c r="G383" s="630"/>
      <c r="I383" s="644"/>
      <c r="K383" s="646"/>
      <c r="L383" s="647"/>
      <c r="M383" s="646"/>
      <c r="N383" s="648"/>
      <c r="P383" s="644"/>
      <c r="Q383" s="630"/>
      <c r="V383" s="647"/>
      <c r="X383" s="647"/>
      <c r="AA383" s="644"/>
      <c r="AD383" s="646"/>
      <c r="AF383" s="645"/>
      <c r="AI383" s="645"/>
      <c r="AK383" s="632"/>
      <c r="AL383" s="619"/>
      <c r="AM383" s="649"/>
      <c r="AN383" s="632"/>
      <c r="AO383" s="649"/>
    </row>
    <row r="384" spans="2:41" s="615" customFormat="1">
      <c r="B384" s="645"/>
      <c r="C384" s="645"/>
      <c r="F384" s="644"/>
      <c r="G384" s="630"/>
      <c r="I384" s="644"/>
      <c r="K384" s="646"/>
      <c r="L384" s="647"/>
      <c r="M384" s="646"/>
      <c r="N384" s="648"/>
      <c r="P384" s="644"/>
      <c r="Q384" s="630"/>
      <c r="V384" s="647"/>
      <c r="X384" s="647"/>
      <c r="AA384" s="644"/>
      <c r="AD384" s="646"/>
      <c r="AF384" s="645"/>
      <c r="AI384" s="645"/>
      <c r="AK384" s="632"/>
      <c r="AL384" s="619"/>
      <c r="AM384" s="649"/>
      <c r="AN384" s="632"/>
      <c r="AO384" s="649"/>
    </row>
    <row r="385" spans="2:41" s="615" customFormat="1">
      <c r="B385" s="645"/>
      <c r="C385" s="645"/>
      <c r="F385" s="644"/>
      <c r="G385" s="630"/>
      <c r="I385" s="644"/>
      <c r="K385" s="646"/>
      <c r="L385" s="647"/>
      <c r="M385" s="646"/>
      <c r="N385" s="648"/>
      <c r="P385" s="644"/>
      <c r="Q385" s="630"/>
      <c r="V385" s="647"/>
      <c r="X385" s="647"/>
      <c r="AA385" s="644"/>
      <c r="AD385" s="646"/>
      <c r="AF385" s="645"/>
      <c r="AI385" s="645"/>
      <c r="AK385" s="632"/>
      <c r="AL385" s="619"/>
      <c r="AM385" s="649"/>
      <c r="AN385" s="632"/>
      <c r="AO385" s="649"/>
    </row>
    <row r="386" spans="2:41" s="615" customFormat="1">
      <c r="B386" s="645"/>
      <c r="C386" s="645"/>
      <c r="F386" s="644"/>
      <c r="G386" s="630"/>
      <c r="I386" s="644"/>
      <c r="K386" s="646"/>
      <c r="L386" s="647"/>
      <c r="M386" s="646"/>
      <c r="N386" s="648"/>
      <c r="P386" s="644"/>
      <c r="Q386" s="630"/>
      <c r="V386" s="647"/>
      <c r="X386" s="647"/>
      <c r="AA386" s="644"/>
      <c r="AD386" s="646"/>
      <c r="AF386" s="645"/>
      <c r="AI386" s="645"/>
      <c r="AK386" s="632"/>
      <c r="AL386" s="619"/>
      <c r="AM386" s="649"/>
      <c r="AN386" s="632"/>
      <c r="AO386" s="649"/>
    </row>
    <row r="387" spans="2:41" s="615" customFormat="1">
      <c r="B387" s="645"/>
      <c r="C387" s="645"/>
      <c r="F387" s="644"/>
      <c r="G387" s="630"/>
      <c r="I387" s="644"/>
      <c r="K387" s="646"/>
      <c r="L387" s="647"/>
      <c r="M387" s="646"/>
      <c r="N387" s="648"/>
      <c r="P387" s="644"/>
      <c r="Q387" s="630"/>
      <c r="V387" s="647"/>
      <c r="X387" s="647"/>
      <c r="AA387" s="644"/>
      <c r="AD387" s="646"/>
      <c r="AF387" s="645"/>
      <c r="AI387" s="645"/>
      <c r="AK387" s="632"/>
      <c r="AL387" s="619"/>
      <c r="AM387" s="649"/>
      <c r="AN387" s="632"/>
      <c r="AO387" s="649"/>
    </row>
    <row r="388" spans="2:41" s="615" customFormat="1">
      <c r="B388" s="645"/>
      <c r="C388" s="645"/>
      <c r="F388" s="644"/>
      <c r="G388" s="630"/>
      <c r="I388" s="644"/>
      <c r="K388" s="646"/>
      <c r="L388" s="647"/>
      <c r="M388" s="646"/>
      <c r="N388" s="648"/>
      <c r="P388" s="644"/>
      <c r="Q388" s="630"/>
      <c r="V388" s="647"/>
      <c r="X388" s="647"/>
      <c r="AA388" s="644"/>
      <c r="AD388" s="646"/>
      <c r="AF388" s="645"/>
      <c r="AI388" s="645"/>
      <c r="AK388" s="632"/>
      <c r="AL388" s="619"/>
      <c r="AM388" s="649"/>
      <c r="AN388" s="632"/>
      <c r="AO388" s="649"/>
    </row>
    <row r="389" spans="2:41" s="615" customFormat="1">
      <c r="B389" s="645"/>
      <c r="C389" s="645"/>
      <c r="F389" s="644"/>
      <c r="G389" s="630"/>
      <c r="I389" s="644"/>
      <c r="K389" s="646"/>
      <c r="L389" s="647"/>
      <c r="M389" s="646"/>
      <c r="N389" s="648"/>
      <c r="P389" s="644"/>
      <c r="Q389" s="630"/>
      <c r="V389" s="647"/>
      <c r="X389" s="647"/>
      <c r="AA389" s="644"/>
      <c r="AD389" s="646"/>
      <c r="AF389" s="645"/>
      <c r="AI389" s="645"/>
      <c r="AK389" s="632"/>
      <c r="AL389" s="619"/>
      <c r="AM389" s="649"/>
      <c r="AN389" s="632"/>
      <c r="AO389" s="649"/>
    </row>
    <row r="390" spans="2:41" s="615" customFormat="1">
      <c r="B390" s="645"/>
      <c r="C390" s="645"/>
      <c r="F390" s="644"/>
      <c r="G390" s="630"/>
      <c r="I390" s="644"/>
      <c r="K390" s="646"/>
      <c r="L390" s="647"/>
      <c r="M390" s="646"/>
      <c r="N390" s="648"/>
      <c r="P390" s="644"/>
      <c r="Q390" s="630"/>
      <c r="V390" s="647"/>
      <c r="X390" s="647"/>
      <c r="AA390" s="644"/>
      <c r="AD390" s="646"/>
      <c r="AF390" s="645"/>
      <c r="AI390" s="645"/>
      <c r="AK390" s="632"/>
      <c r="AL390" s="619"/>
      <c r="AM390" s="649"/>
      <c r="AN390" s="632"/>
      <c r="AO390" s="649"/>
    </row>
    <row r="391" spans="2:41" s="615" customFormat="1">
      <c r="B391" s="645"/>
      <c r="C391" s="645"/>
      <c r="F391" s="644"/>
      <c r="G391" s="630"/>
      <c r="I391" s="644"/>
      <c r="K391" s="646"/>
      <c r="L391" s="647"/>
      <c r="M391" s="646"/>
      <c r="N391" s="648"/>
      <c r="P391" s="644"/>
      <c r="Q391" s="630"/>
      <c r="V391" s="647"/>
      <c r="X391" s="647"/>
      <c r="AA391" s="644"/>
      <c r="AD391" s="646"/>
      <c r="AF391" s="645"/>
      <c r="AI391" s="645"/>
      <c r="AK391" s="632"/>
      <c r="AL391" s="619"/>
      <c r="AM391" s="649"/>
      <c r="AN391" s="632"/>
      <c r="AO391" s="649"/>
    </row>
    <row r="392" spans="2:41" s="615" customFormat="1">
      <c r="B392" s="645"/>
      <c r="C392" s="645"/>
      <c r="F392" s="644"/>
      <c r="G392" s="630"/>
      <c r="I392" s="644"/>
      <c r="K392" s="646"/>
      <c r="L392" s="647"/>
      <c r="M392" s="646"/>
      <c r="N392" s="648"/>
      <c r="P392" s="644"/>
      <c r="Q392" s="630"/>
      <c r="V392" s="647"/>
      <c r="X392" s="647"/>
      <c r="AA392" s="644"/>
      <c r="AD392" s="646"/>
      <c r="AF392" s="645"/>
      <c r="AI392" s="645"/>
      <c r="AK392" s="632"/>
      <c r="AL392" s="619"/>
      <c r="AM392" s="649"/>
      <c r="AN392" s="632"/>
      <c r="AO392" s="649"/>
    </row>
    <row r="393" spans="2:41" s="615" customFormat="1">
      <c r="B393" s="645"/>
      <c r="C393" s="645"/>
      <c r="F393" s="644"/>
      <c r="G393" s="630"/>
      <c r="I393" s="644"/>
      <c r="K393" s="646"/>
      <c r="L393" s="647"/>
      <c r="M393" s="646"/>
      <c r="N393" s="648"/>
      <c r="P393" s="644"/>
      <c r="Q393" s="630"/>
      <c r="V393" s="647"/>
      <c r="X393" s="647"/>
      <c r="AA393" s="644"/>
      <c r="AD393" s="646"/>
      <c r="AF393" s="645"/>
      <c r="AI393" s="645"/>
      <c r="AK393" s="632"/>
      <c r="AL393" s="619"/>
      <c r="AM393" s="649"/>
      <c r="AN393" s="632"/>
      <c r="AO393" s="649"/>
    </row>
    <row r="394" spans="2:41" s="615" customFormat="1">
      <c r="B394" s="645"/>
      <c r="C394" s="645"/>
      <c r="F394" s="644"/>
      <c r="G394" s="630"/>
      <c r="I394" s="644"/>
      <c r="K394" s="646"/>
      <c r="L394" s="647"/>
      <c r="M394" s="646"/>
      <c r="N394" s="648"/>
      <c r="P394" s="644"/>
      <c r="Q394" s="630"/>
      <c r="V394" s="647"/>
      <c r="X394" s="647"/>
      <c r="AA394" s="644"/>
      <c r="AD394" s="646"/>
      <c r="AF394" s="645"/>
      <c r="AI394" s="645"/>
      <c r="AK394" s="632"/>
      <c r="AL394" s="619"/>
      <c r="AM394" s="649"/>
      <c r="AN394" s="632"/>
      <c r="AO394" s="649"/>
    </row>
    <row r="395" spans="2:41" s="615" customFormat="1">
      <c r="B395" s="645"/>
      <c r="C395" s="645"/>
      <c r="F395" s="644"/>
      <c r="G395" s="630"/>
      <c r="I395" s="644"/>
      <c r="K395" s="646"/>
      <c r="L395" s="647"/>
      <c r="M395" s="646"/>
      <c r="N395" s="648"/>
      <c r="P395" s="644"/>
      <c r="Q395" s="630"/>
      <c r="V395" s="647"/>
      <c r="X395" s="647"/>
      <c r="AA395" s="644"/>
      <c r="AD395" s="646"/>
      <c r="AF395" s="645"/>
      <c r="AI395" s="645"/>
      <c r="AK395" s="632"/>
      <c r="AL395" s="619"/>
      <c r="AM395" s="649"/>
      <c r="AN395" s="632"/>
      <c r="AO395" s="649"/>
    </row>
    <row r="396" spans="2:41" s="615" customFormat="1">
      <c r="B396" s="645"/>
      <c r="C396" s="645"/>
      <c r="F396" s="644"/>
      <c r="G396" s="630"/>
      <c r="I396" s="644"/>
      <c r="K396" s="646"/>
      <c r="L396" s="647"/>
      <c r="M396" s="646"/>
      <c r="N396" s="648"/>
      <c r="P396" s="644"/>
      <c r="Q396" s="630"/>
      <c r="V396" s="647"/>
      <c r="X396" s="647"/>
      <c r="AA396" s="644"/>
      <c r="AD396" s="646"/>
      <c r="AF396" s="645"/>
      <c r="AI396" s="645"/>
      <c r="AK396" s="632"/>
      <c r="AL396" s="619"/>
      <c r="AM396" s="649"/>
      <c r="AN396" s="632"/>
      <c r="AO396" s="649"/>
    </row>
    <row r="397" spans="2:41" s="615" customFormat="1">
      <c r="B397" s="645"/>
      <c r="C397" s="645"/>
      <c r="F397" s="644"/>
      <c r="G397" s="630"/>
      <c r="I397" s="644"/>
      <c r="K397" s="646"/>
      <c r="L397" s="647"/>
      <c r="M397" s="646"/>
      <c r="N397" s="648"/>
      <c r="P397" s="644"/>
      <c r="Q397" s="630"/>
      <c r="V397" s="647"/>
      <c r="X397" s="647"/>
      <c r="AA397" s="644"/>
      <c r="AD397" s="646"/>
      <c r="AF397" s="645"/>
      <c r="AI397" s="645"/>
      <c r="AK397" s="632"/>
      <c r="AL397" s="619"/>
      <c r="AM397" s="649"/>
      <c r="AN397" s="632"/>
      <c r="AO397" s="649"/>
    </row>
    <row r="398" spans="2:41" s="615" customFormat="1">
      <c r="B398" s="645"/>
      <c r="C398" s="645"/>
      <c r="F398" s="644"/>
      <c r="G398" s="630"/>
      <c r="I398" s="644"/>
      <c r="K398" s="646"/>
      <c r="L398" s="647"/>
      <c r="M398" s="646"/>
      <c r="N398" s="648"/>
      <c r="P398" s="644"/>
      <c r="Q398" s="630"/>
      <c r="V398" s="647"/>
      <c r="X398" s="647"/>
      <c r="AA398" s="644"/>
      <c r="AD398" s="646"/>
      <c r="AF398" s="645"/>
      <c r="AI398" s="645"/>
      <c r="AK398" s="632"/>
      <c r="AL398" s="619"/>
      <c r="AM398" s="649"/>
      <c r="AN398" s="632"/>
      <c r="AO398" s="649"/>
    </row>
    <row r="399" spans="2:41" s="615" customFormat="1">
      <c r="B399" s="645"/>
      <c r="C399" s="645"/>
      <c r="F399" s="644"/>
      <c r="G399" s="630"/>
      <c r="I399" s="644"/>
      <c r="K399" s="646"/>
      <c r="L399" s="647"/>
      <c r="M399" s="646"/>
      <c r="N399" s="648"/>
      <c r="P399" s="644"/>
      <c r="Q399" s="630"/>
      <c r="V399" s="647"/>
      <c r="X399" s="647"/>
      <c r="AA399" s="644"/>
      <c r="AD399" s="646"/>
      <c r="AF399" s="645"/>
      <c r="AI399" s="645"/>
      <c r="AK399" s="632"/>
      <c r="AL399" s="619"/>
      <c r="AM399" s="649"/>
      <c r="AN399" s="632"/>
      <c r="AO399" s="649"/>
    </row>
    <row r="400" spans="2:41" s="615" customFormat="1">
      <c r="B400" s="645"/>
      <c r="C400" s="645"/>
      <c r="F400" s="644"/>
      <c r="G400" s="630"/>
      <c r="I400" s="644"/>
      <c r="K400" s="646"/>
      <c r="L400" s="647"/>
      <c r="M400" s="646"/>
      <c r="N400" s="648"/>
      <c r="P400" s="644"/>
      <c r="Q400" s="630"/>
      <c r="V400" s="647"/>
      <c r="X400" s="647"/>
      <c r="AA400" s="644"/>
      <c r="AD400" s="646"/>
      <c r="AF400" s="645"/>
      <c r="AI400" s="645"/>
      <c r="AK400" s="632"/>
      <c r="AL400" s="619"/>
      <c r="AM400" s="649"/>
      <c r="AN400" s="632"/>
      <c r="AO400" s="649"/>
    </row>
    <row r="401" spans="2:41" s="615" customFormat="1">
      <c r="B401" s="645"/>
      <c r="C401" s="645"/>
      <c r="F401" s="644"/>
      <c r="G401" s="630"/>
      <c r="I401" s="644"/>
      <c r="K401" s="646"/>
      <c r="L401" s="647"/>
      <c r="M401" s="646"/>
      <c r="N401" s="648"/>
      <c r="P401" s="644"/>
      <c r="Q401" s="630"/>
      <c r="V401" s="647"/>
      <c r="X401" s="647"/>
      <c r="AA401" s="644"/>
      <c r="AD401" s="646"/>
      <c r="AF401" s="645"/>
      <c r="AI401" s="645"/>
      <c r="AK401" s="632"/>
      <c r="AL401" s="619"/>
      <c r="AM401" s="649"/>
      <c r="AN401" s="632"/>
      <c r="AO401" s="649"/>
    </row>
    <row r="402" spans="2:41" s="615" customFormat="1">
      <c r="B402" s="645"/>
      <c r="C402" s="645"/>
      <c r="F402" s="644"/>
      <c r="G402" s="630"/>
      <c r="I402" s="644"/>
      <c r="K402" s="646"/>
      <c r="L402" s="647"/>
      <c r="M402" s="646"/>
      <c r="N402" s="648"/>
      <c r="P402" s="644"/>
      <c r="Q402" s="630"/>
      <c r="V402" s="647"/>
      <c r="X402" s="647"/>
      <c r="AA402" s="644"/>
      <c r="AD402" s="646"/>
      <c r="AF402" s="645"/>
      <c r="AI402" s="645"/>
      <c r="AK402" s="632"/>
      <c r="AL402" s="619"/>
      <c r="AM402" s="649"/>
      <c r="AN402" s="632"/>
      <c r="AO402" s="649"/>
    </row>
    <row r="403" spans="2:41" s="615" customFormat="1">
      <c r="B403" s="645"/>
      <c r="C403" s="645"/>
      <c r="F403" s="644"/>
      <c r="G403" s="630"/>
      <c r="I403" s="644"/>
      <c r="K403" s="646"/>
      <c r="L403" s="647"/>
      <c r="M403" s="646"/>
      <c r="N403" s="648"/>
      <c r="P403" s="644"/>
      <c r="Q403" s="630"/>
      <c r="V403" s="647"/>
      <c r="X403" s="647"/>
      <c r="AA403" s="644"/>
      <c r="AD403" s="646"/>
      <c r="AF403" s="645"/>
      <c r="AI403" s="645"/>
      <c r="AK403" s="632"/>
      <c r="AL403" s="619"/>
      <c r="AM403" s="649"/>
      <c r="AN403" s="632"/>
      <c r="AO403" s="649"/>
    </row>
    <row r="404" spans="2:41" s="615" customFormat="1">
      <c r="B404" s="645"/>
      <c r="C404" s="645"/>
      <c r="F404" s="644"/>
      <c r="G404" s="630"/>
      <c r="I404" s="644"/>
      <c r="K404" s="646"/>
      <c r="L404" s="647"/>
      <c r="M404" s="646"/>
      <c r="N404" s="648"/>
      <c r="P404" s="644"/>
      <c r="Q404" s="630"/>
      <c r="V404" s="647"/>
      <c r="X404" s="647"/>
      <c r="AA404" s="644"/>
      <c r="AD404" s="646"/>
      <c r="AF404" s="645"/>
      <c r="AI404" s="645"/>
      <c r="AK404" s="632"/>
      <c r="AL404" s="619"/>
      <c r="AM404" s="649"/>
      <c r="AN404" s="632"/>
      <c r="AO404" s="649"/>
    </row>
    <row r="405" spans="2:41" s="615" customFormat="1">
      <c r="B405" s="645"/>
      <c r="C405" s="645"/>
      <c r="F405" s="644"/>
      <c r="G405" s="630"/>
      <c r="I405" s="644"/>
      <c r="K405" s="646"/>
      <c r="L405" s="647"/>
      <c r="M405" s="646"/>
      <c r="N405" s="648"/>
      <c r="P405" s="644"/>
      <c r="Q405" s="630"/>
      <c r="V405" s="647"/>
      <c r="X405" s="647"/>
      <c r="AA405" s="644"/>
      <c r="AD405" s="646"/>
      <c r="AF405" s="645"/>
      <c r="AI405" s="645"/>
      <c r="AK405" s="632"/>
      <c r="AL405" s="619"/>
      <c r="AM405" s="649"/>
      <c r="AN405" s="632"/>
      <c r="AO405" s="649"/>
    </row>
    <row r="406" spans="2:41" s="615" customFormat="1">
      <c r="B406" s="645"/>
      <c r="C406" s="645"/>
      <c r="F406" s="644"/>
      <c r="G406" s="630"/>
      <c r="I406" s="644"/>
      <c r="K406" s="646"/>
      <c r="L406" s="647"/>
      <c r="M406" s="646"/>
      <c r="N406" s="648"/>
      <c r="P406" s="644"/>
      <c r="Q406" s="630"/>
      <c r="V406" s="647"/>
      <c r="X406" s="647"/>
      <c r="AA406" s="644"/>
      <c r="AD406" s="646"/>
      <c r="AF406" s="645"/>
      <c r="AI406" s="645"/>
      <c r="AK406" s="632"/>
      <c r="AL406" s="619"/>
      <c r="AM406" s="649"/>
      <c r="AN406" s="632"/>
      <c r="AO406" s="649"/>
    </row>
    <row r="407" spans="2:41" s="615" customFormat="1">
      <c r="B407" s="645"/>
      <c r="C407" s="645"/>
      <c r="F407" s="644"/>
      <c r="G407" s="630"/>
      <c r="I407" s="644"/>
      <c r="K407" s="646"/>
      <c r="L407" s="647"/>
      <c r="M407" s="646"/>
      <c r="N407" s="648"/>
      <c r="P407" s="644"/>
      <c r="Q407" s="630"/>
      <c r="V407" s="647"/>
      <c r="X407" s="647"/>
      <c r="AA407" s="644"/>
      <c r="AD407" s="646"/>
      <c r="AF407" s="645"/>
      <c r="AI407" s="645"/>
      <c r="AK407" s="632"/>
      <c r="AL407" s="619"/>
      <c r="AM407" s="649"/>
      <c r="AN407" s="632"/>
      <c r="AO407" s="649"/>
    </row>
    <row r="408" spans="2:41" s="615" customFormat="1">
      <c r="B408" s="645"/>
      <c r="C408" s="645"/>
      <c r="F408" s="644"/>
      <c r="G408" s="630"/>
      <c r="I408" s="644"/>
      <c r="K408" s="646"/>
      <c r="L408" s="647"/>
      <c r="M408" s="646"/>
      <c r="N408" s="648"/>
      <c r="P408" s="644"/>
      <c r="Q408" s="630"/>
      <c r="V408" s="647"/>
      <c r="X408" s="647"/>
      <c r="AA408" s="644"/>
      <c r="AD408" s="646"/>
      <c r="AF408" s="645"/>
      <c r="AI408" s="645"/>
      <c r="AK408" s="632"/>
      <c r="AL408" s="619"/>
      <c r="AM408" s="649"/>
      <c r="AN408" s="632"/>
      <c r="AO408" s="649"/>
    </row>
    <row r="409" spans="2:41" s="615" customFormat="1">
      <c r="B409" s="645"/>
      <c r="C409" s="645"/>
      <c r="F409" s="644"/>
      <c r="G409" s="630"/>
      <c r="I409" s="644"/>
      <c r="K409" s="646"/>
      <c r="L409" s="647"/>
      <c r="M409" s="646"/>
      <c r="N409" s="648"/>
      <c r="P409" s="644"/>
      <c r="Q409" s="630"/>
      <c r="V409" s="647"/>
      <c r="X409" s="647"/>
      <c r="AA409" s="644"/>
      <c r="AD409" s="646"/>
      <c r="AF409" s="645"/>
      <c r="AI409" s="645"/>
      <c r="AK409" s="632"/>
      <c r="AL409" s="619"/>
      <c r="AM409" s="649"/>
      <c r="AN409" s="632"/>
      <c r="AO409" s="649"/>
    </row>
    <row r="410" spans="2:41" s="615" customFormat="1">
      <c r="B410" s="645"/>
      <c r="C410" s="645"/>
      <c r="F410" s="644"/>
      <c r="G410" s="630"/>
      <c r="I410" s="644"/>
      <c r="K410" s="646"/>
      <c r="L410" s="647"/>
      <c r="M410" s="646"/>
      <c r="N410" s="648"/>
      <c r="P410" s="644"/>
      <c r="Q410" s="630"/>
      <c r="V410" s="647"/>
      <c r="X410" s="647"/>
      <c r="AA410" s="644"/>
      <c r="AD410" s="646"/>
      <c r="AF410" s="645"/>
      <c r="AI410" s="645"/>
      <c r="AK410" s="632"/>
      <c r="AL410" s="619"/>
      <c r="AM410" s="649"/>
      <c r="AN410" s="632"/>
      <c r="AO410" s="649"/>
    </row>
    <row r="411" spans="2:41" s="615" customFormat="1">
      <c r="B411" s="645"/>
      <c r="C411" s="645"/>
      <c r="F411" s="644"/>
      <c r="G411" s="630"/>
      <c r="I411" s="644"/>
      <c r="K411" s="646"/>
      <c r="L411" s="647"/>
      <c r="M411" s="646"/>
      <c r="N411" s="648"/>
      <c r="P411" s="644"/>
      <c r="Q411" s="630"/>
      <c r="V411" s="647"/>
      <c r="X411" s="647"/>
      <c r="AA411" s="644"/>
      <c r="AD411" s="646"/>
      <c r="AF411" s="645"/>
      <c r="AI411" s="645"/>
      <c r="AK411" s="632"/>
      <c r="AL411" s="619"/>
      <c r="AM411" s="649"/>
      <c r="AN411" s="632"/>
      <c r="AO411" s="649"/>
    </row>
    <row r="412" spans="2:41" s="615" customFormat="1">
      <c r="B412" s="645"/>
      <c r="C412" s="645"/>
      <c r="F412" s="644"/>
      <c r="G412" s="630"/>
      <c r="I412" s="644"/>
      <c r="K412" s="646"/>
      <c r="L412" s="647"/>
      <c r="M412" s="646"/>
      <c r="N412" s="648"/>
      <c r="P412" s="644"/>
      <c r="Q412" s="630"/>
      <c r="V412" s="647"/>
      <c r="X412" s="647"/>
      <c r="AA412" s="644"/>
      <c r="AD412" s="646"/>
      <c r="AF412" s="645"/>
      <c r="AI412" s="645"/>
      <c r="AK412" s="632"/>
      <c r="AL412" s="619"/>
      <c r="AM412" s="649"/>
      <c r="AN412" s="632"/>
      <c r="AO412" s="649"/>
    </row>
    <row r="413" spans="2:41" s="615" customFormat="1">
      <c r="B413" s="645"/>
      <c r="C413" s="645"/>
      <c r="F413" s="644"/>
      <c r="G413" s="630"/>
      <c r="I413" s="644"/>
      <c r="K413" s="646"/>
      <c r="L413" s="647"/>
      <c r="M413" s="646"/>
      <c r="N413" s="648"/>
      <c r="P413" s="644"/>
      <c r="Q413" s="630"/>
      <c r="V413" s="647"/>
      <c r="X413" s="647"/>
      <c r="AA413" s="644"/>
      <c r="AD413" s="646"/>
      <c r="AF413" s="645"/>
      <c r="AI413" s="645"/>
      <c r="AK413" s="632"/>
      <c r="AL413" s="619"/>
      <c r="AM413" s="649"/>
      <c r="AN413" s="632"/>
      <c r="AO413" s="649"/>
    </row>
    <row r="414" spans="2:41" s="615" customFormat="1">
      <c r="B414" s="645"/>
      <c r="C414" s="645"/>
      <c r="F414" s="644"/>
      <c r="G414" s="630"/>
      <c r="I414" s="644"/>
      <c r="K414" s="646"/>
      <c r="L414" s="647"/>
      <c r="M414" s="646"/>
      <c r="N414" s="648"/>
      <c r="P414" s="644"/>
      <c r="Q414" s="630"/>
      <c r="V414" s="647"/>
      <c r="X414" s="647"/>
      <c r="AA414" s="644"/>
      <c r="AD414" s="646"/>
      <c r="AF414" s="645"/>
      <c r="AI414" s="645"/>
      <c r="AK414" s="632"/>
      <c r="AL414" s="619"/>
      <c r="AM414" s="649"/>
      <c r="AN414" s="632"/>
      <c r="AO414" s="649"/>
    </row>
    <row r="415" spans="2:41" s="615" customFormat="1">
      <c r="B415" s="645"/>
      <c r="C415" s="645"/>
      <c r="F415" s="644"/>
      <c r="G415" s="630"/>
      <c r="I415" s="644"/>
      <c r="K415" s="646"/>
      <c r="L415" s="647"/>
      <c r="M415" s="646"/>
      <c r="N415" s="648"/>
      <c r="P415" s="644"/>
      <c r="Q415" s="630"/>
      <c r="V415" s="647"/>
      <c r="X415" s="647"/>
      <c r="AA415" s="644"/>
      <c r="AD415" s="646"/>
      <c r="AF415" s="645"/>
      <c r="AI415" s="645"/>
      <c r="AK415" s="632"/>
      <c r="AL415" s="619"/>
      <c r="AM415" s="649"/>
      <c r="AN415" s="632"/>
      <c r="AO415" s="649"/>
    </row>
    <row r="416" spans="2:41" s="615" customFormat="1">
      <c r="B416" s="645"/>
      <c r="C416" s="645"/>
      <c r="F416" s="644"/>
      <c r="G416" s="630"/>
      <c r="I416" s="644"/>
      <c r="K416" s="646"/>
      <c r="L416" s="647"/>
      <c r="M416" s="646"/>
      <c r="N416" s="648"/>
      <c r="P416" s="644"/>
      <c r="Q416" s="630"/>
      <c r="V416" s="647"/>
      <c r="X416" s="647"/>
      <c r="AA416" s="644"/>
      <c r="AD416" s="646"/>
      <c r="AF416" s="645"/>
      <c r="AI416" s="645"/>
      <c r="AK416" s="632"/>
      <c r="AL416" s="619"/>
      <c r="AM416" s="649"/>
      <c r="AN416" s="632"/>
      <c r="AO416" s="649"/>
    </row>
    <row r="417" spans="2:41" s="615" customFormat="1">
      <c r="B417" s="645"/>
      <c r="C417" s="645"/>
      <c r="F417" s="644"/>
      <c r="G417" s="630"/>
      <c r="I417" s="644"/>
      <c r="K417" s="646"/>
      <c r="L417" s="647"/>
      <c r="M417" s="646"/>
      <c r="N417" s="648"/>
      <c r="P417" s="644"/>
      <c r="Q417" s="630"/>
      <c r="V417" s="647"/>
      <c r="X417" s="647"/>
      <c r="AA417" s="644"/>
      <c r="AD417" s="646"/>
      <c r="AF417" s="645"/>
      <c r="AI417" s="645"/>
      <c r="AK417" s="632"/>
      <c r="AL417" s="619"/>
      <c r="AM417" s="649"/>
      <c r="AN417" s="632"/>
      <c r="AO417" s="649"/>
    </row>
    <row r="418" spans="2:41" s="615" customFormat="1">
      <c r="B418" s="645"/>
      <c r="C418" s="645"/>
      <c r="F418" s="644"/>
      <c r="G418" s="630"/>
      <c r="I418" s="644"/>
      <c r="K418" s="646"/>
      <c r="L418" s="647"/>
      <c r="M418" s="646"/>
      <c r="N418" s="648"/>
      <c r="P418" s="644"/>
      <c r="Q418" s="630"/>
      <c r="V418" s="647"/>
      <c r="X418" s="647"/>
      <c r="AA418" s="644"/>
      <c r="AD418" s="646"/>
      <c r="AF418" s="645"/>
      <c r="AI418" s="645"/>
      <c r="AK418" s="632"/>
      <c r="AL418" s="619"/>
      <c r="AM418" s="649"/>
      <c r="AN418" s="632"/>
      <c r="AO418" s="649"/>
    </row>
    <row r="419" spans="2:41" s="615" customFormat="1">
      <c r="B419" s="645"/>
      <c r="C419" s="645"/>
      <c r="F419" s="644"/>
      <c r="G419" s="630"/>
      <c r="I419" s="644"/>
      <c r="K419" s="646"/>
      <c r="L419" s="647"/>
      <c r="M419" s="646"/>
      <c r="N419" s="648"/>
      <c r="P419" s="644"/>
      <c r="Q419" s="630"/>
      <c r="V419" s="647"/>
      <c r="X419" s="647"/>
      <c r="AA419" s="644"/>
      <c r="AD419" s="646"/>
      <c r="AF419" s="645"/>
      <c r="AI419" s="645"/>
      <c r="AK419" s="632"/>
      <c r="AL419" s="619"/>
      <c r="AM419" s="649"/>
      <c r="AN419" s="632"/>
      <c r="AO419" s="649"/>
    </row>
    <row r="420" spans="2:41" s="615" customFormat="1">
      <c r="B420" s="645"/>
      <c r="C420" s="645"/>
      <c r="F420" s="644"/>
      <c r="G420" s="630"/>
      <c r="I420" s="644"/>
      <c r="K420" s="646"/>
      <c r="L420" s="647"/>
      <c r="M420" s="646"/>
      <c r="N420" s="648"/>
      <c r="P420" s="644"/>
      <c r="Q420" s="630"/>
      <c r="V420" s="647"/>
      <c r="X420" s="647"/>
      <c r="AA420" s="644"/>
      <c r="AD420" s="646"/>
      <c r="AF420" s="645"/>
      <c r="AI420" s="645"/>
      <c r="AK420" s="632"/>
      <c r="AL420" s="619"/>
      <c r="AM420" s="649"/>
      <c r="AN420" s="632"/>
      <c r="AO420" s="649"/>
    </row>
    <row r="421" spans="2:41" s="615" customFormat="1">
      <c r="B421" s="645"/>
      <c r="C421" s="645"/>
      <c r="F421" s="644"/>
      <c r="G421" s="630"/>
      <c r="I421" s="644"/>
      <c r="K421" s="646"/>
      <c r="L421" s="647"/>
      <c r="M421" s="646"/>
      <c r="N421" s="648"/>
      <c r="P421" s="644"/>
      <c r="Q421" s="630"/>
      <c r="V421" s="647"/>
      <c r="X421" s="647"/>
      <c r="AA421" s="644"/>
      <c r="AD421" s="646"/>
      <c r="AF421" s="645"/>
      <c r="AI421" s="645"/>
      <c r="AK421" s="632"/>
      <c r="AL421" s="619"/>
      <c r="AM421" s="649"/>
      <c r="AN421" s="632"/>
      <c r="AO421" s="649"/>
    </row>
    <row r="422" spans="2:41" s="615" customFormat="1">
      <c r="B422" s="645"/>
      <c r="C422" s="645"/>
      <c r="F422" s="644"/>
      <c r="G422" s="630"/>
      <c r="I422" s="644"/>
      <c r="K422" s="646"/>
      <c r="L422" s="647"/>
      <c r="M422" s="646"/>
      <c r="N422" s="648"/>
      <c r="P422" s="644"/>
      <c r="Q422" s="630"/>
      <c r="V422" s="647"/>
      <c r="X422" s="647"/>
      <c r="AA422" s="644"/>
      <c r="AD422" s="646"/>
      <c r="AF422" s="645"/>
      <c r="AI422" s="645"/>
      <c r="AK422" s="632"/>
      <c r="AL422" s="619"/>
      <c r="AM422" s="649"/>
      <c r="AN422" s="632"/>
      <c r="AO422" s="649"/>
    </row>
    <row r="423" spans="2:41" s="615" customFormat="1">
      <c r="B423" s="645"/>
      <c r="C423" s="645"/>
      <c r="F423" s="644"/>
      <c r="G423" s="630"/>
      <c r="I423" s="644"/>
      <c r="K423" s="646"/>
      <c r="L423" s="647"/>
      <c r="M423" s="646"/>
      <c r="N423" s="648"/>
      <c r="P423" s="644"/>
      <c r="Q423" s="630"/>
      <c r="V423" s="647"/>
      <c r="X423" s="647"/>
      <c r="AA423" s="644"/>
      <c r="AD423" s="646"/>
      <c r="AF423" s="645"/>
      <c r="AI423" s="645"/>
      <c r="AK423" s="632"/>
      <c r="AL423" s="619"/>
      <c r="AM423" s="649"/>
      <c r="AN423" s="632"/>
      <c r="AO423" s="649"/>
    </row>
    <row r="424" spans="2:41" s="615" customFormat="1">
      <c r="B424" s="645"/>
      <c r="C424" s="645"/>
      <c r="F424" s="644"/>
      <c r="G424" s="630"/>
      <c r="I424" s="644"/>
      <c r="K424" s="646"/>
      <c r="L424" s="647"/>
      <c r="M424" s="646"/>
      <c r="N424" s="648"/>
      <c r="P424" s="644"/>
      <c r="Q424" s="630"/>
      <c r="V424" s="647"/>
      <c r="X424" s="647"/>
      <c r="AA424" s="644"/>
      <c r="AD424" s="646"/>
      <c r="AF424" s="645"/>
      <c r="AI424" s="645"/>
      <c r="AK424" s="632"/>
      <c r="AL424" s="619"/>
      <c r="AM424" s="649"/>
      <c r="AN424" s="632"/>
      <c r="AO424" s="649"/>
    </row>
    <row r="425" spans="2:41" s="615" customFormat="1">
      <c r="B425" s="645"/>
      <c r="C425" s="645"/>
      <c r="F425" s="644"/>
      <c r="G425" s="630"/>
      <c r="I425" s="644"/>
      <c r="K425" s="646"/>
      <c r="L425" s="647"/>
      <c r="M425" s="646"/>
      <c r="N425" s="648"/>
      <c r="P425" s="644"/>
      <c r="Q425" s="630"/>
      <c r="V425" s="647"/>
      <c r="X425" s="647"/>
      <c r="AA425" s="644"/>
      <c r="AD425" s="646"/>
      <c r="AF425" s="645"/>
      <c r="AI425" s="645"/>
      <c r="AK425" s="632"/>
      <c r="AL425" s="619"/>
      <c r="AM425" s="649"/>
      <c r="AN425" s="632"/>
      <c r="AO425" s="649"/>
    </row>
    <row r="426" spans="2:41" s="615" customFormat="1">
      <c r="B426" s="645"/>
      <c r="C426" s="645"/>
      <c r="F426" s="644"/>
      <c r="G426" s="630"/>
      <c r="I426" s="644"/>
      <c r="K426" s="646"/>
      <c r="L426" s="647"/>
      <c r="M426" s="646"/>
      <c r="N426" s="648"/>
      <c r="P426" s="644"/>
      <c r="Q426" s="630"/>
      <c r="V426" s="647"/>
      <c r="X426" s="647"/>
      <c r="AA426" s="644"/>
      <c r="AD426" s="646"/>
      <c r="AF426" s="645"/>
      <c r="AI426" s="645"/>
      <c r="AK426" s="632"/>
      <c r="AL426" s="619"/>
      <c r="AM426" s="649"/>
      <c r="AN426" s="632"/>
      <c r="AO426" s="649"/>
    </row>
    <row r="427" spans="2:41" s="615" customFormat="1">
      <c r="B427" s="645"/>
      <c r="C427" s="645"/>
      <c r="F427" s="644"/>
      <c r="G427" s="630"/>
      <c r="I427" s="644"/>
      <c r="K427" s="646"/>
      <c r="L427" s="647"/>
      <c r="M427" s="646"/>
      <c r="N427" s="648"/>
      <c r="P427" s="644"/>
      <c r="Q427" s="630"/>
      <c r="V427" s="647"/>
      <c r="X427" s="647"/>
      <c r="AA427" s="644"/>
      <c r="AD427" s="646"/>
      <c r="AF427" s="645"/>
      <c r="AI427" s="645"/>
      <c r="AK427" s="632"/>
      <c r="AL427" s="619"/>
      <c r="AM427" s="649"/>
      <c r="AN427" s="632"/>
      <c r="AO427" s="649"/>
    </row>
    <row r="428" spans="2:41" s="615" customFormat="1">
      <c r="B428" s="645"/>
      <c r="C428" s="645"/>
      <c r="F428" s="644"/>
      <c r="G428" s="630"/>
      <c r="I428" s="644"/>
      <c r="K428" s="646"/>
      <c r="L428" s="647"/>
      <c r="M428" s="646"/>
      <c r="N428" s="648"/>
      <c r="P428" s="644"/>
      <c r="Q428" s="630"/>
      <c r="V428" s="647"/>
      <c r="X428" s="647"/>
      <c r="AA428" s="644"/>
      <c r="AD428" s="646"/>
      <c r="AF428" s="645"/>
      <c r="AI428" s="645"/>
      <c r="AK428" s="632"/>
      <c r="AL428" s="619"/>
      <c r="AM428" s="649"/>
      <c r="AN428" s="632"/>
      <c r="AO428" s="649"/>
    </row>
    <row r="429" spans="2:41" s="615" customFormat="1">
      <c r="B429" s="645"/>
      <c r="C429" s="645"/>
      <c r="F429" s="644"/>
      <c r="G429" s="630"/>
      <c r="I429" s="644"/>
      <c r="K429" s="646"/>
      <c r="L429" s="647"/>
      <c r="M429" s="646"/>
      <c r="N429" s="648"/>
      <c r="P429" s="644"/>
      <c r="Q429" s="630"/>
      <c r="V429" s="647"/>
      <c r="X429" s="647"/>
      <c r="AA429" s="644"/>
      <c r="AD429" s="646"/>
      <c r="AF429" s="645"/>
      <c r="AI429" s="645"/>
      <c r="AK429" s="632"/>
      <c r="AL429" s="619"/>
      <c r="AM429" s="649"/>
      <c r="AN429" s="632"/>
      <c r="AO429" s="649"/>
    </row>
    <row r="430" spans="2:41" s="615" customFormat="1">
      <c r="B430" s="645"/>
      <c r="C430" s="645"/>
      <c r="F430" s="644"/>
      <c r="G430" s="630"/>
      <c r="I430" s="644"/>
      <c r="K430" s="646"/>
      <c r="L430" s="647"/>
      <c r="M430" s="646"/>
      <c r="N430" s="648"/>
      <c r="P430" s="644"/>
      <c r="Q430" s="630"/>
      <c r="V430" s="647"/>
      <c r="X430" s="647"/>
      <c r="AA430" s="644"/>
      <c r="AD430" s="646"/>
      <c r="AF430" s="645"/>
      <c r="AI430" s="645"/>
      <c r="AK430" s="632"/>
      <c r="AL430" s="619"/>
      <c r="AM430" s="649"/>
      <c r="AN430" s="632"/>
      <c r="AO430" s="649"/>
    </row>
    <row r="431" spans="2:41" s="615" customFormat="1">
      <c r="B431" s="645"/>
      <c r="C431" s="645"/>
      <c r="F431" s="644"/>
      <c r="G431" s="630"/>
      <c r="I431" s="644"/>
      <c r="K431" s="646"/>
      <c r="L431" s="647"/>
      <c r="M431" s="646"/>
      <c r="N431" s="648"/>
      <c r="P431" s="644"/>
      <c r="Q431" s="630"/>
      <c r="V431" s="647"/>
      <c r="X431" s="647"/>
      <c r="AA431" s="644"/>
      <c r="AD431" s="646"/>
      <c r="AF431" s="645"/>
      <c r="AI431" s="645"/>
      <c r="AK431" s="632"/>
      <c r="AL431" s="619"/>
      <c r="AM431" s="649"/>
      <c r="AN431" s="632"/>
      <c r="AO431" s="649"/>
    </row>
    <row r="432" spans="2:41" s="615" customFormat="1">
      <c r="B432" s="645"/>
      <c r="C432" s="645"/>
      <c r="F432" s="644"/>
      <c r="G432" s="630"/>
      <c r="I432" s="644"/>
      <c r="K432" s="646"/>
      <c r="L432" s="647"/>
      <c r="M432" s="646"/>
      <c r="N432" s="648"/>
      <c r="P432" s="644"/>
      <c r="Q432" s="630"/>
      <c r="V432" s="647"/>
      <c r="X432" s="647"/>
      <c r="AA432" s="644"/>
      <c r="AD432" s="646"/>
      <c r="AF432" s="645"/>
      <c r="AI432" s="645"/>
      <c r="AK432" s="632"/>
      <c r="AL432" s="619"/>
      <c r="AM432" s="649"/>
      <c r="AN432" s="632"/>
      <c r="AO432" s="649"/>
    </row>
    <row r="433" spans="2:41" s="615" customFormat="1">
      <c r="B433" s="645"/>
      <c r="C433" s="645"/>
      <c r="F433" s="644"/>
      <c r="G433" s="630"/>
      <c r="I433" s="644"/>
      <c r="K433" s="646"/>
      <c r="L433" s="647"/>
      <c r="M433" s="646"/>
      <c r="N433" s="648"/>
      <c r="P433" s="644"/>
      <c r="Q433" s="630"/>
      <c r="V433" s="647"/>
      <c r="X433" s="647"/>
      <c r="AA433" s="644"/>
      <c r="AD433" s="646"/>
      <c r="AF433" s="645"/>
      <c r="AI433" s="645"/>
      <c r="AK433" s="632"/>
      <c r="AL433" s="619"/>
      <c r="AM433" s="649"/>
      <c r="AN433" s="632"/>
      <c r="AO433" s="649"/>
    </row>
    <row r="434" spans="2:41" s="615" customFormat="1">
      <c r="B434" s="645"/>
      <c r="C434" s="645"/>
      <c r="F434" s="644"/>
      <c r="G434" s="630"/>
      <c r="I434" s="644"/>
      <c r="K434" s="646"/>
      <c r="L434" s="647"/>
      <c r="M434" s="646"/>
      <c r="N434" s="648"/>
      <c r="P434" s="644"/>
      <c r="Q434" s="630"/>
      <c r="V434" s="647"/>
      <c r="X434" s="647"/>
      <c r="AA434" s="644"/>
      <c r="AD434" s="646"/>
      <c r="AF434" s="645"/>
      <c r="AI434" s="645"/>
      <c r="AK434" s="632"/>
      <c r="AL434" s="619"/>
      <c r="AM434" s="649"/>
      <c r="AN434" s="632"/>
      <c r="AO434" s="649"/>
    </row>
    <row r="435" spans="2:41" s="615" customFormat="1">
      <c r="B435" s="645"/>
      <c r="C435" s="645"/>
      <c r="F435" s="644"/>
      <c r="G435" s="630"/>
      <c r="I435" s="644"/>
      <c r="K435" s="646"/>
      <c r="L435" s="647"/>
      <c r="M435" s="646"/>
      <c r="N435" s="648"/>
      <c r="P435" s="644"/>
      <c r="Q435" s="630"/>
      <c r="V435" s="647"/>
      <c r="X435" s="647"/>
      <c r="AA435" s="644"/>
      <c r="AD435" s="646"/>
      <c r="AF435" s="645"/>
      <c r="AI435" s="645"/>
      <c r="AK435" s="632"/>
      <c r="AL435" s="619"/>
      <c r="AM435" s="649"/>
      <c r="AN435" s="632"/>
      <c r="AO435" s="649"/>
    </row>
    <row r="436" spans="2:41" s="615" customFormat="1">
      <c r="B436" s="645"/>
      <c r="C436" s="645"/>
      <c r="F436" s="644"/>
      <c r="G436" s="630"/>
      <c r="I436" s="644"/>
      <c r="K436" s="646"/>
      <c r="L436" s="647"/>
      <c r="M436" s="646"/>
      <c r="N436" s="648"/>
      <c r="P436" s="644"/>
      <c r="Q436" s="630"/>
      <c r="V436" s="647"/>
      <c r="X436" s="647"/>
      <c r="AA436" s="644"/>
      <c r="AD436" s="646"/>
      <c r="AF436" s="645"/>
      <c r="AI436" s="645"/>
      <c r="AK436" s="632"/>
      <c r="AL436" s="619"/>
      <c r="AM436" s="649"/>
      <c r="AN436" s="632"/>
      <c r="AO436" s="649"/>
    </row>
    <row r="437" spans="2:41" s="615" customFormat="1">
      <c r="B437" s="645"/>
      <c r="C437" s="645"/>
      <c r="F437" s="644"/>
      <c r="G437" s="630"/>
      <c r="I437" s="644"/>
      <c r="K437" s="646"/>
      <c r="L437" s="647"/>
      <c r="M437" s="646"/>
      <c r="N437" s="648"/>
      <c r="P437" s="644"/>
      <c r="Q437" s="630"/>
      <c r="V437" s="647"/>
      <c r="X437" s="647"/>
      <c r="AA437" s="644"/>
      <c r="AD437" s="646"/>
      <c r="AF437" s="645"/>
      <c r="AI437" s="645"/>
      <c r="AK437" s="632"/>
      <c r="AL437" s="619"/>
      <c r="AM437" s="649"/>
      <c r="AN437" s="632"/>
      <c r="AO437" s="649"/>
    </row>
    <row r="438" spans="2:41" s="615" customFormat="1">
      <c r="B438" s="645"/>
      <c r="C438" s="645"/>
      <c r="F438" s="644"/>
      <c r="G438" s="630"/>
      <c r="I438" s="644"/>
      <c r="K438" s="646"/>
      <c r="L438" s="647"/>
      <c r="M438" s="646"/>
      <c r="N438" s="648"/>
      <c r="P438" s="644"/>
      <c r="Q438" s="630"/>
      <c r="V438" s="647"/>
      <c r="X438" s="647"/>
      <c r="AA438" s="644"/>
      <c r="AD438" s="646"/>
      <c r="AF438" s="645"/>
      <c r="AI438" s="645"/>
      <c r="AK438" s="632"/>
      <c r="AL438" s="619"/>
      <c r="AM438" s="649"/>
      <c r="AN438" s="632"/>
      <c r="AO438" s="649"/>
    </row>
    <row r="439" spans="2:41" s="615" customFormat="1">
      <c r="B439" s="645"/>
      <c r="C439" s="645"/>
      <c r="F439" s="644"/>
      <c r="G439" s="630"/>
      <c r="I439" s="644"/>
      <c r="K439" s="646"/>
      <c r="L439" s="647"/>
      <c r="M439" s="646"/>
      <c r="N439" s="648"/>
      <c r="P439" s="644"/>
      <c r="Q439" s="630"/>
      <c r="V439" s="647"/>
      <c r="X439" s="647"/>
      <c r="AA439" s="644"/>
      <c r="AD439" s="646"/>
      <c r="AF439" s="645"/>
      <c r="AI439" s="645"/>
      <c r="AK439" s="632"/>
      <c r="AL439" s="619"/>
      <c r="AM439" s="649"/>
      <c r="AN439" s="632"/>
      <c r="AO439" s="649"/>
    </row>
    <row r="440" spans="2:41" s="615" customFormat="1">
      <c r="B440" s="645"/>
      <c r="C440" s="645"/>
      <c r="F440" s="644"/>
      <c r="G440" s="630"/>
      <c r="I440" s="644"/>
      <c r="K440" s="646"/>
      <c r="L440" s="647"/>
      <c r="M440" s="646"/>
      <c r="N440" s="648"/>
      <c r="P440" s="644"/>
      <c r="Q440" s="630"/>
      <c r="V440" s="647"/>
      <c r="X440" s="647"/>
      <c r="AA440" s="644"/>
      <c r="AD440" s="646"/>
      <c r="AF440" s="645"/>
      <c r="AI440" s="645"/>
      <c r="AK440" s="632"/>
      <c r="AL440" s="619"/>
      <c r="AM440" s="649"/>
      <c r="AN440" s="632"/>
      <c r="AO440" s="649"/>
    </row>
    <row r="441" spans="2:41" s="615" customFormat="1">
      <c r="B441" s="645"/>
      <c r="C441" s="645"/>
      <c r="F441" s="644"/>
      <c r="G441" s="630"/>
      <c r="I441" s="644"/>
      <c r="K441" s="646"/>
      <c r="L441" s="647"/>
      <c r="M441" s="646"/>
      <c r="N441" s="648"/>
      <c r="P441" s="644"/>
      <c r="Q441" s="630"/>
      <c r="V441" s="647"/>
      <c r="X441" s="647"/>
      <c r="AA441" s="644"/>
      <c r="AD441" s="646"/>
      <c r="AF441" s="645"/>
      <c r="AI441" s="645"/>
      <c r="AK441" s="632"/>
      <c r="AL441" s="619"/>
      <c r="AM441" s="649"/>
      <c r="AN441" s="632"/>
      <c r="AO441" s="649"/>
    </row>
    <row r="442" spans="2:41" s="615" customFormat="1">
      <c r="B442" s="645"/>
      <c r="C442" s="645"/>
      <c r="F442" s="644"/>
      <c r="G442" s="630"/>
      <c r="I442" s="644"/>
      <c r="K442" s="646"/>
      <c r="L442" s="647"/>
      <c r="M442" s="646"/>
      <c r="N442" s="648"/>
      <c r="P442" s="644"/>
      <c r="Q442" s="630"/>
      <c r="V442" s="647"/>
      <c r="X442" s="647"/>
      <c r="AA442" s="644"/>
      <c r="AD442" s="646"/>
      <c r="AF442" s="645"/>
      <c r="AI442" s="645"/>
      <c r="AK442" s="632"/>
      <c r="AL442" s="619"/>
      <c r="AM442" s="649"/>
      <c r="AN442" s="632"/>
      <c r="AO442" s="649"/>
    </row>
    <row r="443" spans="2:41" s="615" customFormat="1">
      <c r="B443" s="645"/>
      <c r="C443" s="645"/>
      <c r="F443" s="644"/>
      <c r="G443" s="630"/>
      <c r="I443" s="644"/>
      <c r="K443" s="646"/>
      <c r="L443" s="647"/>
      <c r="M443" s="646"/>
      <c r="N443" s="648"/>
      <c r="P443" s="644"/>
      <c r="Q443" s="630"/>
      <c r="V443" s="647"/>
      <c r="X443" s="647"/>
      <c r="AA443" s="644"/>
      <c r="AD443" s="646"/>
      <c r="AF443" s="645"/>
      <c r="AI443" s="645"/>
      <c r="AK443" s="632"/>
      <c r="AL443" s="619"/>
      <c r="AM443" s="649"/>
      <c r="AN443" s="632"/>
      <c r="AO443" s="649"/>
    </row>
    <row r="444" spans="2:41" s="615" customFormat="1">
      <c r="B444" s="645"/>
      <c r="C444" s="645"/>
      <c r="F444" s="644"/>
      <c r="G444" s="630"/>
      <c r="I444" s="644"/>
      <c r="K444" s="646"/>
      <c r="L444" s="647"/>
      <c r="M444" s="646"/>
      <c r="N444" s="648"/>
      <c r="P444" s="644"/>
      <c r="Q444" s="630"/>
      <c r="V444" s="647"/>
      <c r="X444" s="647"/>
      <c r="AA444" s="644"/>
      <c r="AD444" s="646"/>
      <c r="AF444" s="645"/>
      <c r="AI444" s="645"/>
      <c r="AK444" s="632"/>
      <c r="AL444" s="619"/>
      <c r="AM444" s="649"/>
      <c r="AN444" s="632"/>
      <c r="AO444" s="649"/>
    </row>
    <row r="445" spans="2:41" s="615" customFormat="1">
      <c r="B445" s="645"/>
      <c r="C445" s="645"/>
      <c r="F445" s="644"/>
      <c r="G445" s="630"/>
      <c r="I445" s="644"/>
      <c r="K445" s="646"/>
      <c r="L445" s="647"/>
      <c r="M445" s="646"/>
      <c r="N445" s="648"/>
      <c r="P445" s="644"/>
      <c r="Q445" s="630"/>
      <c r="V445" s="647"/>
      <c r="X445" s="647"/>
      <c r="AA445" s="644"/>
      <c r="AD445" s="646"/>
      <c r="AF445" s="645"/>
      <c r="AI445" s="645"/>
      <c r="AK445" s="632"/>
      <c r="AL445" s="619"/>
      <c r="AM445" s="649"/>
      <c r="AN445" s="632"/>
      <c r="AO445" s="649"/>
    </row>
    <row r="446" spans="2:41" s="615" customFormat="1">
      <c r="B446" s="645"/>
      <c r="C446" s="645"/>
      <c r="F446" s="644"/>
      <c r="G446" s="630"/>
      <c r="I446" s="644"/>
      <c r="K446" s="646"/>
      <c r="L446" s="647"/>
      <c r="M446" s="646"/>
      <c r="N446" s="648"/>
      <c r="P446" s="644"/>
      <c r="Q446" s="630"/>
      <c r="V446" s="647"/>
      <c r="X446" s="647"/>
      <c r="AA446" s="644"/>
      <c r="AD446" s="646"/>
      <c r="AF446" s="645"/>
      <c r="AI446" s="645"/>
      <c r="AK446" s="632"/>
      <c r="AL446" s="619"/>
      <c r="AM446" s="649"/>
      <c r="AN446" s="632"/>
      <c r="AO446" s="649"/>
    </row>
    <row r="447" spans="2:41" s="615" customFormat="1">
      <c r="B447" s="645"/>
      <c r="C447" s="645"/>
      <c r="F447" s="644"/>
      <c r="G447" s="630"/>
      <c r="I447" s="644"/>
      <c r="K447" s="646"/>
      <c r="L447" s="647"/>
      <c r="M447" s="646"/>
      <c r="N447" s="648"/>
      <c r="P447" s="644"/>
      <c r="Q447" s="630"/>
      <c r="V447" s="647"/>
      <c r="X447" s="647"/>
      <c r="AA447" s="644"/>
      <c r="AD447" s="646"/>
      <c r="AF447" s="645"/>
      <c r="AI447" s="645"/>
      <c r="AK447" s="632"/>
      <c r="AL447" s="619"/>
      <c r="AM447" s="649"/>
      <c r="AN447" s="632"/>
      <c r="AO447" s="649"/>
    </row>
    <row r="448" spans="2:41" s="615" customFormat="1">
      <c r="B448" s="645"/>
      <c r="C448" s="645"/>
      <c r="F448" s="644"/>
      <c r="G448" s="630"/>
      <c r="I448" s="644"/>
      <c r="K448" s="646"/>
      <c r="L448" s="647"/>
      <c r="M448" s="646"/>
      <c r="N448" s="648"/>
      <c r="P448" s="644"/>
      <c r="Q448" s="630"/>
      <c r="V448" s="647"/>
      <c r="X448" s="647"/>
      <c r="AA448" s="644"/>
      <c r="AD448" s="646"/>
      <c r="AF448" s="645"/>
      <c r="AI448" s="645"/>
      <c r="AK448" s="632"/>
      <c r="AL448" s="619"/>
      <c r="AM448" s="649"/>
      <c r="AN448" s="632"/>
      <c r="AO448" s="649"/>
    </row>
    <row r="449" spans="2:41" s="615" customFormat="1">
      <c r="B449" s="645"/>
      <c r="C449" s="645"/>
      <c r="F449" s="644"/>
      <c r="G449" s="630"/>
      <c r="I449" s="644"/>
      <c r="K449" s="646"/>
      <c r="L449" s="647"/>
      <c r="M449" s="646"/>
      <c r="N449" s="648"/>
      <c r="P449" s="644"/>
      <c r="Q449" s="630"/>
      <c r="V449" s="647"/>
      <c r="X449" s="647"/>
      <c r="AA449" s="644"/>
      <c r="AD449" s="646"/>
      <c r="AF449" s="645"/>
      <c r="AI449" s="645"/>
      <c r="AK449" s="632"/>
      <c r="AL449" s="619"/>
      <c r="AM449" s="649"/>
      <c r="AN449" s="632"/>
      <c r="AO449" s="649"/>
    </row>
    <row r="450" spans="2:41" s="615" customFormat="1">
      <c r="B450" s="645"/>
      <c r="C450" s="645"/>
      <c r="F450" s="644"/>
      <c r="G450" s="630"/>
      <c r="I450" s="644"/>
      <c r="K450" s="646"/>
      <c r="L450" s="647"/>
      <c r="M450" s="646"/>
      <c r="N450" s="648"/>
      <c r="P450" s="644"/>
      <c r="Q450" s="630"/>
      <c r="V450" s="647"/>
      <c r="X450" s="647"/>
      <c r="AA450" s="644"/>
      <c r="AD450" s="646"/>
      <c r="AF450" s="645"/>
      <c r="AI450" s="645"/>
      <c r="AK450" s="632"/>
      <c r="AL450" s="619"/>
      <c r="AM450" s="649"/>
      <c r="AN450" s="632"/>
      <c r="AO450" s="649"/>
    </row>
    <row r="451" spans="2:41" s="615" customFormat="1">
      <c r="B451" s="645"/>
      <c r="C451" s="645"/>
      <c r="F451" s="644"/>
      <c r="G451" s="630"/>
      <c r="I451" s="644"/>
      <c r="K451" s="646"/>
      <c r="L451" s="647"/>
      <c r="M451" s="646"/>
      <c r="N451" s="648"/>
      <c r="P451" s="644"/>
      <c r="Q451" s="630"/>
      <c r="V451" s="647"/>
      <c r="X451" s="647"/>
      <c r="AA451" s="644"/>
      <c r="AD451" s="646"/>
      <c r="AF451" s="645"/>
      <c r="AI451" s="645"/>
      <c r="AK451" s="632"/>
      <c r="AL451" s="619"/>
      <c r="AM451" s="649"/>
      <c r="AN451" s="632"/>
      <c r="AO451" s="649"/>
    </row>
    <row r="452" spans="2:41" s="615" customFormat="1">
      <c r="B452" s="645"/>
      <c r="C452" s="645"/>
      <c r="F452" s="644"/>
      <c r="G452" s="630"/>
      <c r="I452" s="644"/>
      <c r="K452" s="646"/>
      <c r="L452" s="647"/>
      <c r="M452" s="646"/>
      <c r="N452" s="648"/>
      <c r="P452" s="644"/>
      <c r="Q452" s="630"/>
      <c r="V452" s="647"/>
      <c r="X452" s="647"/>
      <c r="AA452" s="644"/>
      <c r="AD452" s="646"/>
      <c r="AF452" s="645"/>
      <c r="AI452" s="645"/>
      <c r="AK452" s="632"/>
      <c r="AL452" s="619"/>
      <c r="AM452" s="649"/>
      <c r="AN452" s="632"/>
      <c r="AO452" s="649"/>
    </row>
    <row r="453" spans="2:41" s="615" customFormat="1">
      <c r="B453" s="645"/>
      <c r="C453" s="645"/>
      <c r="F453" s="644"/>
      <c r="G453" s="630"/>
      <c r="I453" s="644"/>
      <c r="K453" s="646"/>
      <c r="L453" s="647"/>
      <c r="M453" s="646"/>
      <c r="N453" s="648"/>
      <c r="P453" s="644"/>
      <c r="Q453" s="630"/>
      <c r="V453" s="647"/>
      <c r="X453" s="647"/>
      <c r="AA453" s="644"/>
      <c r="AD453" s="646"/>
      <c r="AF453" s="645"/>
      <c r="AI453" s="645"/>
      <c r="AK453" s="632"/>
      <c r="AL453" s="619"/>
      <c r="AM453" s="649"/>
      <c r="AN453" s="632"/>
      <c r="AO453" s="649"/>
    </row>
    <row r="454" spans="2:41" s="615" customFormat="1">
      <c r="B454" s="645"/>
      <c r="C454" s="645"/>
      <c r="F454" s="644"/>
      <c r="G454" s="630"/>
      <c r="I454" s="644"/>
      <c r="K454" s="646"/>
      <c r="L454" s="647"/>
      <c r="M454" s="646"/>
      <c r="N454" s="648"/>
      <c r="P454" s="644"/>
      <c r="Q454" s="630"/>
      <c r="V454" s="647"/>
      <c r="X454" s="647"/>
      <c r="AA454" s="644"/>
      <c r="AD454" s="646"/>
      <c r="AF454" s="645"/>
      <c r="AI454" s="645"/>
      <c r="AK454" s="632"/>
      <c r="AL454" s="619"/>
      <c r="AM454" s="649"/>
      <c r="AN454" s="632"/>
      <c r="AO454" s="649"/>
    </row>
    <row r="455" spans="2:41" s="615" customFormat="1">
      <c r="B455" s="645"/>
      <c r="C455" s="645"/>
      <c r="F455" s="644"/>
      <c r="G455" s="630"/>
      <c r="I455" s="644"/>
      <c r="K455" s="646"/>
      <c r="L455" s="647"/>
      <c r="M455" s="646"/>
      <c r="N455" s="648"/>
      <c r="P455" s="644"/>
      <c r="Q455" s="630"/>
      <c r="V455" s="647"/>
      <c r="X455" s="647"/>
      <c r="AA455" s="644"/>
      <c r="AD455" s="646"/>
      <c r="AF455" s="645"/>
      <c r="AI455" s="645"/>
      <c r="AK455" s="632"/>
      <c r="AL455" s="619"/>
      <c r="AM455" s="649"/>
      <c r="AN455" s="632"/>
      <c r="AO455" s="649"/>
    </row>
    <row r="456" spans="2:41" s="615" customFormat="1">
      <c r="B456" s="645"/>
      <c r="C456" s="645"/>
      <c r="F456" s="644"/>
      <c r="G456" s="630"/>
      <c r="I456" s="644"/>
      <c r="K456" s="646"/>
      <c r="L456" s="647"/>
      <c r="M456" s="646"/>
      <c r="N456" s="648"/>
      <c r="P456" s="644"/>
      <c r="Q456" s="630"/>
      <c r="V456" s="647"/>
      <c r="X456" s="647"/>
      <c r="AA456" s="644"/>
      <c r="AD456" s="646"/>
      <c r="AF456" s="645"/>
      <c r="AI456" s="645"/>
      <c r="AK456" s="632"/>
      <c r="AL456" s="619"/>
      <c r="AM456" s="649"/>
      <c r="AN456" s="632"/>
      <c r="AO456" s="649"/>
    </row>
    <row r="457" spans="2:41" s="615" customFormat="1">
      <c r="B457" s="645"/>
      <c r="C457" s="645"/>
      <c r="F457" s="644"/>
      <c r="G457" s="630"/>
      <c r="I457" s="644"/>
      <c r="K457" s="646"/>
      <c r="L457" s="647"/>
      <c r="M457" s="646"/>
      <c r="N457" s="648"/>
      <c r="P457" s="644"/>
      <c r="Q457" s="630"/>
      <c r="V457" s="647"/>
      <c r="X457" s="647"/>
      <c r="AA457" s="644"/>
      <c r="AD457" s="646"/>
      <c r="AF457" s="645"/>
      <c r="AI457" s="645"/>
      <c r="AK457" s="632"/>
      <c r="AL457" s="619"/>
      <c r="AM457" s="649"/>
      <c r="AN457" s="632"/>
      <c r="AO457" s="649"/>
    </row>
    <row r="458" spans="2:41" s="615" customFormat="1">
      <c r="B458" s="645"/>
      <c r="C458" s="645"/>
      <c r="F458" s="644"/>
      <c r="G458" s="630"/>
      <c r="I458" s="644"/>
      <c r="K458" s="646"/>
      <c r="L458" s="647"/>
      <c r="M458" s="646"/>
      <c r="N458" s="648"/>
      <c r="P458" s="644"/>
      <c r="Q458" s="630"/>
      <c r="V458" s="647"/>
      <c r="X458" s="647"/>
      <c r="AA458" s="644"/>
      <c r="AD458" s="646"/>
      <c r="AF458" s="645"/>
      <c r="AI458" s="645"/>
      <c r="AK458" s="632"/>
      <c r="AL458" s="619"/>
      <c r="AM458" s="649"/>
      <c r="AN458" s="632"/>
      <c r="AO458" s="649"/>
    </row>
    <row r="459" spans="2:41" s="615" customFormat="1">
      <c r="B459" s="645"/>
      <c r="C459" s="645"/>
      <c r="F459" s="644"/>
      <c r="G459" s="630"/>
      <c r="I459" s="644"/>
      <c r="K459" s="646"/>
      <c r="L459" s="647"/>
      <c r="M459" s="646"/>
      <c r="N459" s="648"/>
      <c r="P459" s="644"/>
      <c r="Q459" s="630"/>
      <c r="V459" s="647"/>
      <c r="X459" s="647"/>
      <c r="AA459" s="644"/>
      <c r="AD459" s="646"/>
      <c r="AF459" s="645"/>
      <c r="AI459" s="645"/>
      <c r="AK459" s="632"/>
      <c r="AL459" s="619"/>
      <c r="AM459" s="649"/>
      <c r="AN459" s="632"/>
      <c r="AO459" s="649"/>
    </row>
    <row r="460" spans="2:41" s="615" customFormat="1">
      <c r="B460" s="645"/>
      <c r="C460" s="645"/>
      <c r="F460" s="644"/>
      <c r="G460" s="630"/>
      <c r="I460" s="644"/>
      <c r="K460" s="646"/>
      <c r="L460" s="647"/>
      <c r="M460" s="646"/>
      <c r="N460" s="648"/>
      <c r="P460" s="644"/>
      <c r="Q460" s="630"/>
      <c r="V460" s="647"/>
      <c r="X460" s="647"/>
      <c r="AA460" s="644"/>
      <c r="AD460" s="646"/>
      <c r="AF460" s="645"/>
      <c r="AI460" s="645"/>
      <c r="AK460" s="632"/>
      <c r="AL460" s="619"/>
      <c r="AM460" s="649"/>
      <c r="AN460" s="632"/>
      <c r="AO460" s="649"/>
    </row>
    <row r="461" spans="2:41" s="615" customFormat="1">
      <c r="B461" s="645"/>
      <c r="C461" s="645"/>
      <c r="F461" s="644"/>
      <c r="G461" s="630"/>
      <c r="I461" s="644"/>
      <c r="K461" s="646"/>
      <c r="L461" s="647"/>
      <c r="M461" s="646"/>
      <c r="N461" s="648"/>
      <c r="P461" s="644"/>
      <c r="Q461" s="630"/>
      <c r="V461" s="647"/>
      <c r="X461" s="647"/>
      <c r="AA461" s="644"/>
      <c r="AD461" s="646"/>
      <c r="AF461" s="645"/>
      <c r="AI461" s="645"/>
      <c r="AK461" s="632"/>
      <c r="AL461" s="619"/>
      <c r="AM461" s="649"/>
      <c r="AN461" s="632"/>
      <c r="AO461" s="649"/>
    </row>
    <row r="462" spans="2:41" s="615" customFormat="1">
      <c r="B462" s="645"/>
      <c r="C462" s="645"/>
      <c r="F462" s="644"/>
      <c r="G462" s="630"/>
      <c r="I462" s="644"/>
      <c r="K462" s="646"/>
      <c r="L462" s="647"/>
      <c r="M462" s="646"/>
      <c r="N462" s="648"/>
      <c r="P462" s="644"/>
      <c r="Q462" s="630"/>
      <c r="V462" s="647"/>
      <c r="X462" s="647"/>
      <c r="AA462" s="644"/>
      <c r="AD462" s="646"/>
      <c r="AF462" s="645"/>
      <c r="AI462" s="645"/>
      <c r="AK462" s="632"/>
      <c r="AL462" s="619"/>
      <c r="AM462" s="649"/>
      <c r="AN462" s="632"/>
      <c r="AO462" s="649"/>
    </row>
    <row r="463" spans="2:41" s="615" customFormat="1">
      <c r="B463" s="645"/>
      <c r="C463" s="645"/>
      <c r="F463" s="644"/>
      <c r="G463" s="630"/>
      <c r="I463" s="644"/>
      <c r="K463" s="646"/>
      <c r="L463" s="647"/>
      <c r="M463" s="646"/>
      <c r="N463" s="648"/>
      <c r="P463" s="644"/>
      <c r="Q463" s="630"/>
      <c r="V463" s="647"/>
      <c r="X463" s="647"/>
      <c r="AA463" s="644"/>
      <c r="AD463" s="646"/>
      <c r="AF463" s="645"/>
      <c r="AI463" s="645"/>
      <c r="AK463" s="632"/>
      <c r="AL463" s="619"/>
      <c r="AM463" s="649"/>
      <c r="AN463" s="632"/>
      <c r="AO463" s="649"/>
    </row>
    <row r="464" spans="2:41" s="615" customFormat="1">
      <c r="B464" s="645"/>
      <c r="C464" s="645"/>
      <c r="F464" s="644"/>
      <c r="G464" s="630"/>
      <c r="I464" s="644"/>
      <c r="K464" s="646"/>
      <c r="L464" s="647"/>
      <c r="M464" s="646"/>
      <c r="N464" s="648"/>
      <c r="P464" s="644"/>
      <c r="Q464" s="630"/>
      <c r="V464" s="647"/>
      <c r="X464" s="647"/>
      <c r="AA464" s="644"/>
      <c r="AD464" s="646"/>
      <c r="AF464" s="645"/>
      <c r="AI464" s="645"/>
      <c r="AK464" s="632"/>
      <c r="AL464" s="619"/>
      <c r="AM464" s="649"/>
      <c r="AN464" s="632"/>
      <c r="AO464" s="649"/>
    </row>
    <row r="465" spans="2:41" s="615" customFormat="1">
      <c r="B465" s="645"/>
      <c r="C465" s="645"/>
      <c r="F465" s="644"/>
      <c r="G465" s="630"/>
      <c r="I465" s="644"/>
      <c r="K465" s="646"/>
      <c r="L465" s="647"/>
      <c r="M465" s="646"/>
      <c r="N465" s="648"/>
      <c r="P465" s="644"/>
      <c r="Q465" s="630"/>
      <c r="V465" s="647"/>
      <c r="X465" s="647"/>
      <c r="AA465" s="644"/>
      <c r="AD465" s="646"/>
      <c r="AF465" s="645"/>
      <c r="AI465" s="645"/>
      <c r="AK465" s="632"/>
      <c r="AL465" s="619"/>
      <c r="AM465" s="649"/>
      <c r="AN465" s="632"/>
      <c r="AO465" s="649"/>
    </row>
    <row r="466" spans="2:41" s="615" customFormat="1">
      <c r="B466" s="645"/>
      <c r="C466" s="645"/>
      <c r="F466" s="644"/>
      <c r="G466" s="630"/>
      <c r="I466" s="644"/>
      <c r="K466" s="646"/>
      <c r="L466" s="647"/>
      <c r="M466" s="646"/>
      <c r="N466" s="648"/>
      <c r="P466" s="644"/>
      <c r="Q466" s="630"/>
      <c r="V466" s="647"/>
      <c r="X466" s="647"/>
      <c r="AA466" s="644"/>
      <c r="AD466" s="646"/>
      <c r="AF466" s="645"/>
      <c r="AI466" s="645"/>
      <c r="AK466" s="632"/>
      <c r="AL466" s="619"/>
      <c r="AM466" s="649"/>
      <c r="AN466" s="632"/>
      <c r="AO466" s="649"/>
    </row>
    <row r="467" spans="2:41" s="615" customFormat="1">
      <c r="B467" s="645"/>
      <c r="C467" s="645"/>
      <c r="F467" s="644"/>
      <c r="G467" s="630"/>
      <c r="I467" s="644"/>
      <c r="K467" s="646"/>
      <c r="L467" s="647"/>
      <c r="M467" s="646"/>
      <c r="N467" s="648"/>
      <c r="P467" s="644"/>
      <c r="Q467" s="630"/>
      <c r="V467" s="647"/>
      <c r="X467" s="647"/>
      <c r="AA467" s="644"/>
      <c r="AD467" s="646"/>
      <c r="AF467" s="645"/>
      <c r="AI467" s="645"/>
      <c r="AK467" s="632"/>
      <c r="AL467" s="619"/>
      <c r="AM467" s="649"/>
      <c r="AN467" s="632"/>
      <c r="AO467" s="649"/>
    </row>
    <row r="468" spans="2:41" s="615" customFormat="1">
      <c r="B468" s="645"/>
      <c r="C468" s="645"/>
      <c r="F468" s="644"/>
      <c r="G468" s="630"/>
      <c r="I468" s="644"/>
      <c r="K468" s="646"/>
      <c r="L468" s="647"/>
      <c r="M468" s="646"/>
      <c r="N468" s="648"/>
      <c r="P468" s="644"/>
      <c r="Q468" s="630"/>
      <c r="V468" s="647"/>
      <c r="X468" s="647"/>
      <c r="AA468" s="644"/>
      <c r="AD468" s="646"/>
      <c r="AF468" s="645"/>
      <c r="AI468" s="645"/>
      <c r="AK468" s="632"/>
      <c r="AL468" s="619"/>
      <c r="AM468" s="649"/>
      <c r="AN468" s="632"/>
      <c r="AO468" s="649"/>
    </row>
    <row r="469" spans="2:41" s="615" customFormat="1">
      <c r="B469" s="645"/>
      <c r="C469" s="645"/>
      <c r="F469" s="644"/>
      <c r="G469" s="630"/>
      <c r="I469" s="644"/>
      <c r="K469" s="646"/>
      <c r="L469" s="647"/>
      <c r="M469" s="646"/>
      <c r="N469" s="648"/>
      <c r="P469" s="644"/>
      <c r="Q469" s="630"/>
      <c r="V469" s="647"/>
      <c r="X469" s="647"/>
      <c r="AA469" s="644"/>
      <c r="AD469" s="646"/>
      <c r="AF469" s="645"/>
      <c r="AI469" s="645"/>
      <c r="AK469" s="632"/>
      <c r="AL469" s="619"/>
      <c r="AM469" s="649"/>
      <c r="AN469" s="632"/>
      <c r="AO469" s="649"/>
    </row>
    <row r="470" spans="2:41" s="615" customFormat="1">
      <c r="B470" s="645"/>
      <c r="C470" s="645"/>
      <c r="F470" s="644"/>
      <c r="G470" s="630"/>
      <c r="I470" s="644"/>
      <c r="K470" s="646"/>
      <c r="L470" s="647"/>
      <c r="M470" s="646"/>
      <c r="N470" s="648"/>
      <c r="P470" s="644"/>
      <c r="Q470" s="630"/>
      <c r="V470" s="647"/>
      <c r="X470" s="647"/>
      <c r="AA470" s="644"/>
      <c r="AD470" s="646"/>
      <c r="AF470" s="645"/>
      <c r="AI470" s="645"/>
      <c r="AK470" s="632"/>
      <c r="AL470" s="619"/>
      <c r="AM470" s="649"/>
      <c r="AN470" s="632"/>
      <c r="AO470" s="649"/>
    </row>
    <row r="471" spans="2:41" s="615" customFormat="1">
      <c r="B471" s="645"/>
      <c r="C471" s="645"/>
      <c r="F471" s="644"/>
      <c r="G471" s="630"/>
      <c r="I471" s="644"/>
      <c r="K471" s="646"/>
      <c r="L471" s="647"/>
      <c r="M471" s="646"/>
      <c r="N471" s="648"/>
      <c r="P471" s="644"/>
      <c r="Q471" s="630"/>
      <c r="V471" s="647"/>
      <c r="X471" s="647"/>
      <c r="AA471" s="644"/>
      <c r="AD471" s="646"/>
      <c r="AF471" s="645"/>
      <c r="AI471" s="645"/>
      <c r="AK471" s="632"/>
      <c r="AL471" s="619"/>
      <c r="AM471" s="649"/>
      <c r="AN471" s="632"/>
      <c r="AO471" s="649"/>
    </row>
    <row r="472" spans="2:41" s="615" customFormat="1">
      <c r="B472" s="645"/>
      <c r="C472" s="645"/>
      <c r="F472" s="644"/>
      <c r="G472" s="630"/>
      <c r="I472" s="644"/>
      <c r="K472" s="646"/>
      <c r="L472" s="647"/>
      <c r="M472" s="646"/>
      <c r="N472" s="648"/>
      <c r="P472" s="644"/>
      <c r="Q472" s="630"/>
      <c r="V472" s="647"/>
      <c r="X472" s="647"/>
      <c r="AA472" s="644"/>
      <c r="AD472" s="646"/>
      <c r="AF472" s="645"/>
      <c r="AI472" s="645"/>
      <c r="AK472" s="632"/>
      <c r="AL472" s="619"/>
      <c r="AM472" s="649"/>
      <c r="AN472" s="632"/>
      <c r="AO472" s="649"/>
    </row>
    <row r="473" spans="2:41" s="615" customFormat="1">
      <c r="B473" s="645"/>
      <c r="C473" s="645"/>
      <c r="F473" s="644"/>
      <c r="G473" s="630"/>
      <c r="I473" s="644"/>
      <c r="K473" s="646"/>
      <c r="L473" s="647"/>
      <c r="M473" s="646"/>
      <c r="N473" s="648"/>
      <c r="P473" s="644"/>
      <c r="Q473" s="630"/>
      <c r="V473" s="647"/>
      <c r="X473" s="647"/>
      <c r="AA473" s="644"/>
      <c r="AD473" s="646"/>
      <c r="AF473" s="645"/>
      <c r="AI473" s="645"/>
      <c r="AK473" s="632"/>
      <c r="AL473" s="619"/>
      <c r="AM473" s="649"/>
      <c r="AN473" s="632"/>
      <c r="AO473" s="649"/>
    </row>
    <row r="474" spans="2:41" s="615" customFormat="1">
      <c r="B474" s="645"/>
      <c r="C474" s="645"/>
      <c r="F474" s="644"/>
      <c r="G474" s="630"/>
      <c r="I474" s="644"/>
      <c r="K474" s="646"/>
      <c r="L474" s="647"/>
      <c r="M474" s="646"/>
      <c r="N474" s="648"/>
      <c r="P474" s="644"/>
      <c r="Q474" s="630"/>
      <c r="V474" s="647"/>
      <c r="X474" s="647"/>
      <c r="AA474" s="644"/>
      <c r="AD474" s="646"/>
      <c r="AF474" s="645"/>
      <c r="AI474" s="645"/>
      <c r="AK474" s="632"/>
      <c r="AL474" s="619"/>
      <c r="AM474" s="649"/>
      <c r="AN474" s="632"/>
      <c r="AO474" s="649"/>
    </row>
    <row r="475" spans="2:41" s="615" customFormat="1">
      <c r="B475" s="645"/>
      <c r="C475" s="645"/>
      <c r="F475" s="644"/>
      <c r="G475" s="630"/>
      <c r="I475" s="644"/>
      <c r="K475" s="646"/>
      <c r="L475" s="647"/>
      <c r="M475" s="646"/>
      <c r="N475" s="648"/>
      <c r="P475" s="644"/>
      <c r="Q475" s="630"/>
      <c r="V475" s="647"/>
      <c r="X475" s="647"/>
      <c r="AA475" s="644"/>
      <c r="AD475" s="646"/>
      <c r="AF475" s="645"/>
      <c r="AI475" s="645"/>
      <c r="AK475" s="632"/>
      <c r="AL475" s="619"/>
      <c r="AM475" s="649"/>
      <c r="AN475" s="632"/>
      <c r="AO475" s="649"/>
    </row>
    <row r="476" spans="2:41" s="615" customFormat="1">
      <c r="B476" s="645"/>
      <c r="C476" s="645"/>
      <c r="F476" s="644"/>
      <c r="G476" s="630"/>
      <c r="I476" s="644"/>
      <c r="K476" s="646"/>
      <c r="L476" s="647"/>
      <c r="M476" s="646"/>
      <c r="N476" s="648"/>
      <c r="P476" s="644"/>
      <c r="Q476" s="630"/>
      <c r="V476" s="647"/>
      <c r="X476" s="647"/>
      <c r="AA476" s="644"/>
      <c r="AD476" s="646"/>
      <c r="AF476" s="645"/>
      <c r="AI476" s="645"/>
      <c r="AK476" s="632"/>
      <c r="AL476" s="619"/>
      <c r="AM476" s="649"/>
      <c r="AN476" s="632"/>
      <c r="AO476" s="649"/>
    </row>
    <row r="477" spans="2:41" s="615" customFormat="1">
      <c r="B477" s="645"/>
      <c r="C477" s="645"/>
      <c r="F477" s="644"/>
      <c r="G477" s="630"/>
      <c r="I477" s="644"/>
      <c r="K477" s="646"/>
      <c r="L477" s="647"/>
      <c r="M477" s="646"/>
      <c r="N477" s="648"/>
      <c r="P477" s="644"/>
      <c r="Q477" s="630"/>
      <c r="V477" s="647"/>
      <c r="X477" s="647"/>
      <c r="AA477" s="644"/>
      <c r="AD477" s="646"/>
      <c r="AF477" s="645"/>
      <c r="AI477" s="645"/>
      <c r="AK477" s="632"/>
      <c r="AL477" s="619"/>
      <c r="AM477" s="649"/>
      <c r="AN477" s="632"/>
      <c r="AO477" s="649"/>
    </row>
    <row r="478" spans="2:41" s="615" customFormat="1">
      <c r="B478" s="645"/>
      <c r="C478" s="645"/>
      <c r="F478" s="644"/>
      <c r="G478" s="630"/>
      <c r="I478" s="644"/>
      <c r="K478" s="646"/>
      <c r="L478" s="647"/>
      <c r="M478" s="646"/>
      <c r="N478" s="648"/>
      <c r="P478" s="644"/>
      <c r="Q478" s="630"/>
      <c r="V478" s="647"/>
      <c r="X478" s="647"/>
      <c r="AA478" s="644"/>
      <c r="AD478" s="646"/>
      <c r="AF478" s="645"/>
      <c r="AI478" s="645"/>
      <c r="AK478" s="632"/>
      <c r="AL478" s="619"/>
      <c r="AM478" s="649"/>
      <c r="AN478" s="632"/>
      <c r="AO478" s="649"/>
    </row>
    <row r="479" spans="2:41" s="615" customFormat="1">
      <c r="B479" s="645"/>
      <c r="C479" s="645"/>
      <c r="F479" s="644"/>
      <c r="G479" s="630"/>
      <c r="I479" s="644"/>
      <c r="K479" s="646"/>
      <c r="L479" s="647"/>
      <c r="M479" s="646"/>
      <c r="N479" s="648"/>
      <c r="P479" s="644"/>
      <c r="Q479" s="630"/>
      <c r="V479" s="647"/>
      <c r="X479" s="647"/>
      <c r="AA479" s="644"/>
      <c r="AD479" s="646"/>
      <c r="AF479" s="645"/>
      <c r="AI479" s="645"/>
      <c r="AK479" s="632"/>
      <c r="AL479" s="619"/>
      <c r="AM479" s="649"/>
      <c r="AN479" s="632"/>
      <c r="AO479" s="649"/>
    </row>
    <row r="480" spans="2:41" s="615" customFormat="1">
      <c r="B480" s="645"/>
      <c r="C480" s="645"/>
      <c r="F480" s="644"/>
      <c r="G480" s="630"/>
      <c r="I480" s="644"/>
      <c r="K480" s="646"/>
      <c r="L480" s="647"/>
      <c r="M480" s="646"/>
      <c r="N480" s="648"/>
      <c r="P480" s="644"/>
      <c r="Q480" s="630"/>
      <c r="V480" s="647"/>
      <c r="X480" s="647"/>
      <c r="AA480" s="644"/>
      <c r="AD480" s="646"/>
      <c r="AF480" s="645"/>
      <c r="AI480" s="645"/>
      <c r="AK480" s="632"/>
      <c r="AL480" s="619"/>
      <c r="AM480" s="649"/>
      <c r="AN480" s="632"/>
      <c r="AO480" s="649"/>
    </row>
    <row r="481" spans="2:41" s="615" customFormat="1">
      <c r="B481" s="645"/>
      <c r="C481" s="645"/>
      <c r="F481" s="644"/>
      <c r="G481" s="630"/>
      <c r="I481" s="644"/>
      <c r="K481" s="646"/>
      <c r="L481" s="647"/>
      <c r="M481" s="646"/>
      <c r="N481" s="648"/>
      <c r="P481" s="644"/>
      <c r="Q481" s="630"/>
      <c r="V481" s="647"/>
      <c r="X481" s="647"/>
      <c r="AA481" s="644"/>
      <c r="AD481" s="646"/>
      <c r="AF481" s="645"/>
      <c r="AI481" s="645"/>
      <c r="AK481" s="632"/>
      <c r="AL481" s="619"/>
      <c r="AM481" s="649"/>
      <c r="AN481" s="632"/>
      <c r="AO481" s="649"/>
    </row>
    <row r="482" spans="2:41" s="615" customFormat="1">
      <c r="B482" s="645"/>
      <c r="C482" s="645"/>
      <c r="F482" s="644"/>
      <c r="G482" s="630"/>
      <c r="I482" s="644"/>
      <c r="K482" s="646"/>
      <c r="L482" s="647"/>
      <c r="M482" s="646"/>
      <c r="N482" s="648"/>
      <c r="P482" s="644"/>
      <c r="Q482" s="630"/>
      <c r="V482" s="647"/>
      <c r="X482" s="647"/>
      <c r="AA482" s="644"/>
      <c r="AD482" s="646"/>
      <c r="AF482" s="645"/>
      <c r="AI482" s="645"/>
      <c r="AK482" s="632"/>
      <c r="AL482" s="619"/>
      <c r="AM482" s="649"/>
      <c r="AN482" s="632"/>
      <c r="AO482" s="649"/>
    </row>
    <row r="483" spans="2:41" s="615" customFormat="1">
      <c r="B483" s="645"/>
      <c r="C483" s="645"/>
      <c r="F483" s="644"/>
      <c r="G483" s="630"/>
      <c r="I483" s="644"/>
      <c r="K483" s="646"/>
      <c r="L483" s="647"/>
      <c r="M483" s="646"/>
      <c r="N483" s="648"/>
      <c r="P483" s="644"/>
      <c r="Q483" s="630"/>
      <c r="V483" s="647"/>
      <c r="X483" s="647"/>
      <c r="AA483" s="644"/>
      <c r="AD483" s="646"/>
      <c r="AF483" s="645"/>
      <c r="AI483" s="645"/>
      <c r="AK483" s="632"/>
      <c r="AL483" s="619"/>
      <c r="AM483" s="649"/>
      <c r="AN483" s="632"/>
      <c r="AO483" s="649"/>
    </row>
    <row r="484" spans="2:41" s="615" customFormat="1">
      <c r="B484" s="645"/>
      <c r="C484" s="645"/>
      <c r="F484" s="644"/>
      <c r="G484" s="630"/>
      <c r="I484" s="644"/>
      <c r="K484" s="646"/>
      <c r="L484" s="647"/>
      <c r="M484" s="646"/>
      <c r="N484" s="648"/>
      <c r="P484" s="644"/>
      <c r="Q484" s="630"/>
      <c r="V484" s="647"/>
      <c r="X484" s="647"/>
      <c r="AA484" s="644"/>
      <c r="AD484" s="646"/>
      <c r="AF484" s="645"/>
      <c r="AI484" s="645"/>
      <c r="AK484" s="632"/>
      <c r="AL484" s="619"/>
      <c r="AM484" s="649"/>
      <c r="AN484" s="632"/>
      <c r="AO484" s="649"/>
    </row>
    <row r="485" spans="2:41" s="615" customFormat="1">
      <c r="B485" s="645"/>
      <c r="C485" s="645"/>
      <c r="F485" s="644"/>
      <c r="G485" s="630"/>
      <c r="I485" s="644"/>
      <c r="K485" s="646"/>
      <c r="L485" s="647"/>
      <c r="M485" s="646"/>
      <c r="N485" s="648"/>
      <c r="P485" s="644"/>
      <c r="Q485" s="630"/>
      <c r="V485" s="647"/>
      <c r="X485" s="647"/>
      <c r="AA485" s="644"/>
      <c r="AD485" s="646"/>
      <c r="AF485" s="645"/>
      <c r="AI485" s="645"/>
      <c r="AK485" s="632"/>
      <c r="AL485" s="619"/>
      <c r="AM485" s="649"/>
      <c r="AN485" s="632"/>
      <c r="AO485" s="649"/>
    </row>
    <row r="486" spans="2:41" s="615" customFormat="1">
      <c r="B486" s="645"/>
      <c r="C486" s="645"/>
      <c r="F486" s="644"/>
      <c r="G486" s="630"/>
      <c r="I486" s="644"/>
      <c r="K486" s="646"/>
      <c r="L486" s="647"/>
      <c r="M486" s="646"/>
      <c r="N486" s="648"/>
      <c r="P486" s="644"/>
      <c r="Q486" s="630"/>
      <c r="V486" s="647"/>
      <c r="X486" s="647"/>
      <c r="AA486" s="644"/>
      <c r="AD486" s="646"/>
      <c r="AF486" s="645"/>
      <c r="AI486" s="645"/>
      <c r="AK486" s="632"/>
      <c r="AL486" s="619"/>
      <c r="AM486" s="649"/>
      <c r="AN486" s="632"/>
      <c r="AO486" s="649"/>
    </row>
    <row r="487" spans="2:41" s="615" customFormat="1">
      <c r="B487" s="645"/>
      <c r="C487" s="645"/>
      <c r="F487" s="644"/>
      <c r="G487" s="630"/>
      <c r="I487" s="644"/>
      <c r="K487" s="646"/>
      <c r="L487" s="647"/>
      <c r="M487" s="646"/>
      <c r="N487" s="648"/>
      <c r="P487" s="644"/>
      <c r="Q487" s="630"/>
      <c r="V487" s="647"/>
      <c r="X487" s="647"/>
      <c r="AA487" s="644"/>
      <c r="AD487" s="646"/>
      <c r="AF487" s="645"/>
      <c r="AI487" s="645"/>
      <c r="AK487" s="632"/>
      <c r="AL487" s="619"/>
      <c r="AM487" s="649"/>
      <c r="AN487" s="632"/>
      <c r="AO487" s="649"/>
    </row>
    <row r="488" spans="2:41" s="615" customFormat="1">
      <c r="B488" s="645"/>
      <c r="C488" s="645"/>
      <c r="F488" s="644"/>
      <c r="G488" s="630"/>
      <c r="I488" s="644"/>
      <c r="K488" s="646"/>
      <c r="L488" s="647"/>
      <c r="M488" s="646"/>
      <c r="N488" s="648"/>
      <c r="P488" s="644"/>
      <c r="Q488" s="630"/>
      <c r="V488" s="647"/>
      <c r="X488" s="647"/>
      <c r="AA488" s="644"/>
      <c r="AD488" s="646"/>
      <c r="AF488" s="645"/>
      <c r="AI488" s="645"/>
      <c r="AK488" s="632"/>
      <c r="AL488" s="619"/>
      <c r="AM488" s="649"/>
      <c r="AN488" s="632"/>
      <c r="AO488" s="649"/>
    </row>
    <row r="489" spans="2:41" s="615" customFormat="1">
      <c r="B489" s="645"/>
      <c r="C489" s="645"/>
      <c r="F489" s="644"/>
      <c r="G489" s="630"/>
      <c r="I489" s="644"/>
      <c r="K489" s="646"/>
      <c r="L489" s="647"/>
      <c r="M489" s="646"/>
      <c r="N489" s="648"/>
      <c r="P489" s="644"/>
      <c r="Q489" s="630"/>
      <c r="V489" s="647"/>
      <c r="X489" s="647"/>
      <c r="AA489" s="644"/>
      <c r="AD489" s="646"/>
      <c r="AF489" s="645"/>
      <c r="AI489" s="645"/>
      <c r="AK489" s="632"/>
      <c r="AL489" s="619"/>
      <c r="AM489" s="649"/>
      <c r="AN489" s="632"/>
      <c r="AO489" s="649"/>
    </row>
    <row r="490" spans="2:41" s="615" customFormat="1">
      <c r="B490" s="645"/>
      <c r="C490" s="645"/>
      <c r="F490" s="644"/>
      <c r="G490" s="630"/>
      <c r="I490" s="644"/>
      <c r="K490" s="646"/>
      <c r="L490" s="647"/>
      <c r="M490" s="646"/>
      <c r="N490" s="648"/>
      <c r="P490" s="644"/>
      <c r="Q490" s="630"/>
      <c r="V490" s="647"/>
      <c r="X490" s="647"/>
      <c r="AA490" s="644"/>
      <c r="AD490" s="646"/>
      <c r="AF490" s="645"/>
      <c r="AI490" s="645"/>
      <c r="AK490" s="632"/>
      <c r="AL490" s="619"/>
      <c r="AM490" s="649"/>
      <c r="AN490" s="632"/>
      <c r="AO490" s="649"/>
    </row>
    <row r="491" spans="2:41" s="615" customFormat="1">
      <c r="B491" s="645"/>
      <c r="C491" s="645"/>
      <c r="F491" s="644"/>
      <c r="G491" s="630"/>
      <c r="I491" s="644"/>
      <c r="K491" s="646"/>
      <c r="L491" s="647"/>
      <c r="M491" s="646"/>
      <c r="N491" s="648"/>
      <c r="P491" s="644"/>
      <c r="Q491" s="630"/>
      <c r="V491" s="647"/>
      <c r="X491" s="647"/>
      <c r="AA491" s="644"/>
      <c r="AD491" s="646"/>
      <c r="AF491" s="645"/>
      <c r="AI491" s="645"/>
      <c r="AK491" s="632"/>
      <c r="AL491" s="619"/>
      <c r="AM491" s="649"/>
      <c r="AN491" s="632"/>
      <c r="AO491" s="649"/>
    </row>
    <row r="492" spans="2:41" s="615" customFormat="1">
      <c r="B492" s="645"/>
      <c r="C492" s="645"/>
      <c r="F492" s="644"/>
      <c r="G492" s="630"/>
      <c r="I492" s="644"/>
      <c r="K492" s="646"/>
      <c r="L492" s="647"/>
      <c r="M492" s="646"/>
      <c r="N492" s="648"/>
      <c r="P492" s="644"/>
      <c r="Q492" s="630"/>
      <c r="V492" s="647"/>
      <c r="X492" s="647"/>
      <c r="AA492" s="644"/>
      <c r="AD492" s="646"/>
      <c r="AF492" s="645"/>
      <c r="AI492" s="645"/>
      <c r="AK492" s="632"/>
      <c r="AL492" s="619"/>
      <c r="AM492" s="649"/>
      <c r="AN492" s="632"/>
      <c r="AO492" s="649"/>
    </row>
    <row r="493" spans="2:41" s="615" customFormat="1">
      <c r="B493" s="645"/>
      <c r="C493" s="645"/>
      <c r="F493" s="644"/>
      <c r="G493" s="630"/>
      <c r="I493" s="644"/>
      <c r="K493" s="646"/>
      <c r="L493" s="647"/>
      <c r="M493" s="646"/>
      <c r="N493" s="648"/>
      <c r="P493" s="644"/>
      <c r="Q493" s="630"/>
      <c r="V493" s="647"/>
      <c r="X493" s="647"/>
      <c r="AA493" s="644"/>
      <c r="AD493" s="646"/>
      <c r="AF493" s="645"/>
      <c r="AI493" s="645"/>
      <c r="AK493" s="632"/>
      <c r="AL493" s="619"/>
      <c r="AM493" s="649"/>
      <c r="AN493" s="632"/>
      <c r="AO493" s="649"/>
    </row>
    <row r="494" spans="2:41" s="615" customFormat="1">
      <c r="B494" s="645"/>
      <c r="C494" s="645"/>
      <c r="F494" s="644"/>
      <c r="G494" s="630"/>
      <c r="I494" s="644"/>
      <c r="K494" s="646"/>
      <c r="L494" s="647"/>
      <c r="M494" s="646"/>
      <c r="N494" s="648"/>
      <c r="P494" s="644"/>
      <c r="Q494" s="630"/>
      <c r="V494" s="647"/>
      <c r="X494" s="647"/>
      <c r="AA494" s="644"/>
      <c r="AD494" s="646"/>
      <c r="AF494" s="645"/>
      <c r="AI494" s="645"/>
      <c r="AK494" s="632"/>
      <c r="AL494" s="619"/>
      <c r="AM494" s="649"/>
      <c r="AN494" s="632"/>
      <c r="AO494" s="649"/>
    </row>
    <row r="495" spans="2:41" s="615" customFormat="1">
      <c r="B495" s="645"/>
      <c r="C495" s="645"/>
      <c r="F495" s="644"/>
      <c r="G495" s="630"/>
      <c r="I495" s="644"/>
      <c r="K495" s="646"/>
      <c r="L495" s="647"/>
      <c r="M495" s="646"/>
      <c r="N495" s="648"/>
      <c r="P495" s="644"/>
      <c r="Q495" s="630"/>
      <c r="V495" s="647"/>
      <c r="X495" s="647"/>
      <c r="AA495" s="644"/>
      <c r="AD495" s="646"/>
      <c r="AF495" s="645"/>
      <c r="AI495" s="645"/>
      <c r="AK495" s="632"/>
      <c r="AL495" s="619"/>
      <c r="AM495" s="649"/>
      <c r="AN495" s="632"/>
      <c r="AO495" s="649"/>
    </row>
    <row r="496" spans="2:41" s="615" customFormat="1">
      <c r="B496" s="645"/>
      <c r="C496" s="645"/>
      <c r="F496" s="644"/>
      <c r="G496" s="630"/>
      <c r="I496" s="644"/>
      <c r="K496" s="646"/>
      <c r="L496" s="647"/>
      <c r="M496" s="646"/>
      <c r="N496" s="648"/>
      <c r="P496" s="644"/>
      <c r="Q496" s="630"/>
      <c r="V496" s="647"/>
      <c r="X496" s="647"/>
      <c r="AA496" s="644"/>
      <c r="AD496" s="646"/>
      <c r="AF496" s="645"/>
      <c r="AI496" s="645"/>
      <c r="AK496" s="632"/>
      <c r="AL496" s="619"/>
      <c r="AM496" s="649"/>
      <c r="AN496" s="632"/>
      <c r="AO496" s="649"/>
    </row>
    <row r="497" spans="2:41" s="615" customFormat="1">
      <c r="B497" s="645"/>
      <c r="C497" s="645"/>
      <c r="F497" s="644"/>
      <c r="G497" s="630"/>
      <c r="I497" s="644"/>
      <c r="K497" s="646"/>
      <c r="L497" s="647"/>
      <c r="M497" s="646"/>
      <c r="N497" s="648"/>
      <c r="P497" s="644"/>
      <c r="Q497" s="630"/>
      <c r="V497" s="647"/>
      <c r="X497" s="647"/>
      <c r="AA497" s="644"/>
      <c r="AD497" s="646"/>
      <c r="AF497" s="645"/>
      <c r="AI497" s="645"/>
      <c r="AK497" s="632"/>
      <c r="AL497" s="619"/>
      <c r="AM497" s="649"/>
      <c r="AN497" s="632"/>
      <c r="AO497" s="649"/>
    </row>
    <row r="498" spans="2:41" s="615" customFormat="1">
      <c r="B498" s="645"/>
      <c r="C498" s="645"/>
      <c r="F498" s="644"/>
      <c r="G498" s="630"/>
      <c r="I498" s="644"/>
      <c r="K498" s="646"/>
      <c r="L498" s="647"/>
      <c r="M498" s="646"/>
      <c r="N498" s="648"/>
      <c r="P498" s="644"/>
      <c r="Q498" s="630"/>
      <c r="V498" s="647"/>
      <c r="X498" s="647"/>
      <c r="AA498" s="644"/>
      <c r="AD498" s="646"/>
      <c r="AF498" s="645"/>
      <c r="AI498" s="645"/>
      <c r="AK498" s="632"/>
      <c r="AL498" s="619"/>
      <c r="AM498" s="649"/>
      <c r="AN498" s="632"/>
      <c r="AO498" s="649"/>
    </row>
    <row r="499" spans="2:41" s="615" customFormat="1">
      <c r="B499" s="645"/>
      <c r="C499" s="645"/>
      <c r="F499" s="644"/>
      <c r="G499" s="630"/>
      <c r="I499" s="644"/>
      <c r="K499" s="646"/>
      <c r="L499" s="647"/>
      <c r="M499" s="646"/>
      <c r="N499" s="648"/>
      <c r="P499" s="644"/>
      <c r="Q499" s="630"/>
      <c r="V499" s="647"/>
      <c r="X499" s="647"/>
      <c r="AA499" s="644"/>
      <c r="AD499" s="646"/>
      <c r="AF499" s="645"/>
      <c r="AI499" s="645"/>
      <c r="AK499" s="632"/>
      <c r="AL499" s="619"/>
      <c r="AM499" s="649"/>
      <c r="AN499" s="632"/>
      <c r="AO499" s="649"/>
    </row>
    <row r="500" spans="2:41" s="615" customFormat="1">
      <c r="B500" s="645"/>
      <c r="C500" s="645"/>
      <c r="F500" s="644"/>
      <c r="G500" s="630"/>
      <c r="I500" s="644"/>
      <c r="K500" s="646"/>
      <c r="L500" s="647"/>
      <c r="M500" s="646"/>
      <c r="N500" s="648"/>
      <c r="P500" s="644"/>
      <c r="Q500" s="630"/>
      <c r="V500" s="647"/>
      <c r="X500" s="647"/>
      <c r="AA500" s="644"/>
      <c r="AD500" s="646"/>
      <c r="AF500" s="645"/>
      <c r="AI500" s="645"/>
      <c r="AK500" s="632"/>
      <c r="AL500" s="619"/>
      <c r="AM500" s="649"/>
      <c r="AN500" s="632"/>
      <c r="AO500" s="649"/>
    </row>
    <row r="501" spans="2:41" s="615" customFormat="1">
      <c r="B501" s="645"/>
      <c r="C501" s="645"/>
      <c r="F501" s="644"/>
      <c r="G501" s="630"/>
      <c r="I501" s="644"/>
      <c r="K501" s="646"/>
      <c r="L501" s="647"/>
      <c r="M501" s="646"/>
      <c r="N501" s="648"/>
      <c r="P501" s="644"/>
      <c r="Q501" s="630"/>
      <c r="V501" s="647"/>
      <c r="X501" s="647"/>
      <c r="AA501" s="644"/>
      <c r="AD501" s="646"/>
      <c r="AF501" s="645"/>
      <c r="AI501" s="645"/>
      <c r="AK501" s="632"/>
      <c r="AL501" s="619"/>
      <c r="AM501" s="649"/>
      <c r="AN501" s="632"/>
      <c r="AO501" s="649"/>
    </row>
    <row r="502" spans="2:41" s="615" customFormat="1">
      <c r="B502" s="645"/>
      <c r="C502" s="645"/>
      <c r="F502" s="644"/>
      <c r="G502" s="630"/>
      <c r="I502" s="644"/>
      <c r="K502" s="646"/>
      <c r="L502" s="647"/>
      <c r="M502" s="646"/>
      <c r="N502" s="648"/>
      <c r="P502" s="644"/>
      <c r="Q502" s="630"/>
      <c r="V502" s="647"/>
      <c r="X502" s="647"/>
      <c r="AA502" s="644"/>
      <c r="AD502" s="646"/>
      <c r="AF502" s="645"/>
      <c r="AI502" s="645"/>
      <c r="AK502" s="632"/>
      <c r="AL502" s="619"/>
      <c r="AM502" s="649"/>
      <c r="AN502" s="632"/>
      <c r="AO502" s="649"/>
    </row>
    <row r="503" spans="2:41" s="615" customFormat="1">
      <c r="B503" s="645"/>
      <c r="C503" s="645"/>
      <c r="F503" s="644"/>
      <c r="G503" s="630"/>
      <c r="I503" s="644"/>
      <c r="K503" s="646"/>
      <c r="L503" s="647"/>
      <c r="M503" s="646"/>
      <c r="N503" s="648"/>
      <c r="P503" s="644"/>
      <c r="Q503" s="630"/>
      <c r="V503" s="647"/>
      <c r="X503" s="647"/>
      <c r="AA503" s="644"/>
      <c r="AD503" s="646"/>
      <c r="AF503" s="645"/>
      <c r="AI503" s="645"/>
      <c r="AK503" s="632"/>
      <c r="AL503" s="619"/>
      <c r="AM503" s="649"/>
      <c r="AN503" s="632"/>
      <c r="AO503" s="649"/>
    </row>
    <row r="504" spans="2:41" s="615" customFormat="1">
      <c r="B504" s="645"/>
      <c r="C504" s="645"/>
      <c r="F504" s="644"/>
      <c r="G504" s="630"/>
      <c r="I504" s="644"/>
      <c r="K504" s="646"/>
      <c r="L504" s="647"/>
      <c r="M504" s="646"/>
      <c r="N504" s="648"/>
      <c r="P504" s="644"/>
      <c r="Q504" s="630"/>
      <c r="V504" s="647"/>
      <c r="X504" s="647"/>
      <c r="AA504" s="644"/>
      <c r="AD504" s="646"/>
      <c r="AF504" s="645"/>
      <c r="AI504" s="645"/>
      <c r="AK504" s="632"/>
      <c r="AL504" s="619"/>
      <c r="AM504" s="649"/>
      <c r="AN504" s="632"/>
      <c r="AO504" s="649"/>
    </row>
    <row r="505" spans="2:41" s="615" customFormat="1">
      <c r="B505" s="645"/>
      <c r="C505" s="645"/>
      <c r="F505" s="644"/>
      <c r="G505" s="630"/>
      <c r="I505" s="644"/>
      <c r="K505" s="646"/>
      <c r="L505" s="647"/>
      <c r="M505" s="646"/>
      <c r="N505" s="648"/>
      <c r="P505" s="644"/>
      <c r="Q505" s="630"/>
      <c r="V505" s="647"/>
      <c r="X505" s="647"/>
      <c r="AA505" s="644"/>
      <c r="AD505" s="646"/>
      <c r="AF505" s="645"/>
      <c r="AI505" s="645"/>
      <c r="AK505" s="632"/>
      <c r="AL505" s="619"/>
      <c r="AM505" s="649"/>
      <c r="AN505" s="632"/>
      <c r="AO505" s="649"/>
    </row>
    <row r="506" spans="2:41" s="615" customFormat="1">
      <c r="B506" s="645"/>
      <c r="C506" s="645"/>
      <c r="F506" s="644"/>
      <c r="G506" s="630"/>
      <c r="I506" s="644"/>
      <c r="K506" s="646"/>
      <c r="L506" s="647"/>
      <c r="M506" s="646"/>
      <c r="N506" s="648"/>
      <c r="P506" s="644"/>
      <c r="Q506" s="630"/>
      <c r="V506" s="647"/>
      <c r="X506" s="647"/>
      <c r="AA506" s="644"/>
      <c r="AD506" s="646"/>
      <c r="AF506" s="645"/>
      <c r="AI506" s="645"/>
      <c r="AK506" s="632"/>
      <c r="AL506" s="619"/>
      <c r="AM506" s="649"/>
      <c r="AN506" s="632"/>
      <c r="AO506" s="649"/>
    </row>
    <row r="507" spans="2:41" s="615" customFormat="1">
      <c r="B507" s="645"/>
      <c r="C507" s="645"/>
      <c r="F507" s="644"/>
      <c r="G507" s="630"/>
      <c r="I507" s="644"/>
      <c r="K507" s="646"/>
      <c r="L507" s="647"/>
      <c r="M507" s="646"/>
      <c r="N507" s="648"/>
      <c r="P507" s="644"/>
      <c r="Q507" s="630"/>
      <c r="V507" s="647"/>
      <c r="X507" s="647"/>
      <c r="AA507" s="644"/>
      <c r="AD507" s="646"/>
      <c r="AF507" s="645"/>
      <c r="AI507" s="645"/>
      <c r="AK507" s="632"/>
      <c r="AL507" s="619"/>
      <c r="AM507" s="649"/>
      <c r="AN507" s="632"/>
      <c r="AO507" s="649"/>
    </row>
    <row r="508" spans="2:41" s="615" customFormat="1">
      <c r="B508" s="645"/>
      <c r="C508" s="645"/>
      <c r="F508" s="644"/>
      <c r="G508" s="630"/>
      <c r="I508" s="644"/>
      <c r="K508" s="646"/>
      <c r="L508" s="647"/>
      <c r="M508" s="646"/>
      <c r="N508" s="648"/>
      <c r="P508" s="644"/>
      <c r="Q508" s="630"/>
      <c r="V508" s="647"/>
      <c r="X508" s="647"/>
      <c r="AA508" s="644"/>
      <c r="AD508" s="646"/>
      <c r="AF508" s="645"/>
      <c r="AI508" s="645"/>
      <c r="AK508" s="632"/>
      <c r="AL508" s="619"/>
      <c r="AM508" s="649"/>
      <c r="AN508" s="632"/>
      <c r="AO508" s="649"/>
    </row>
    <row r="509" spans="2:41" s="615" customFormat="1">
      <c r="B509" s="645"/>
      <c r="C509" s="645"/>
      <c r="F509" s="644"/>
      <c r="G509" s="630"/>
      <c r="I509" s="644"/>
      <c r="K509" s="646"/>
      <c r="L509" s="647"/>
      <c r="M509" s="646"/>
      <c r="N509" s="648"/>
      <c r="P509" s="644"/>
      <c r="Q509" s="630"/>
      <c r="V509" s="647"/>
      <c r="X509" s="647"/>
      <c r="AA509" s="644"/>
      <c r="AD509" s="646"/>
      <c r="AF509" s="645"/>
      <c r="AI509" s="645"/>
      <c r="AK509" s="632"/>
      <c r="AL509" s="619"/>
      <c r="AM509" s="649"/>
      <c r="AN509" s="632"/>
      <c r="AO509" s="649"/>
    </row>
    <row r="510" spans="2:41" s="615" customFormat="1">
      <c r="B510" s="645"/>
      <c r="C510" s="645"/>
      <c r="F510" s="644"/>
      <c r="G510" s="630"/>
      <c r="I510" s="644"/>
      <c r="K510" s="646"/>
      <c r="L510" s="647"/>
      <c r="M510" s="646"/>
      <c r="N510" s="648"/>
      <c r="P510" s="644"/>
      <c r="Q510" s="630"/>
      <c r="V510" s="647"/>
      <c r="X510" s="647"/>
      <c r="AA510" s="644"/>
      <c r="AD510" s="646"/>
      <c r="AF510" s="645"/>
      <c r="AI510" s="645"/>
      <c r="AK510" s="632"/>
      <c r="AL510" s="619"/>
      <c r="AM510" s="649"/>
      <c r="AN510" s="632"/>
      <c r="AO510" s="649"/>
    </row>
    <row r="511" spans="2:41" s="615" customFormat="1">
      <c r="B511" s="645"/>
      <c r="C511" s="645"/>
      <c r="F511" s="644"/>
      <c r="G511" s="630"/>
      <c r="I511" s="644"/>
      <c r="K511" s="646"/>
      <c r="L511" s="647"/>
      <c r="M511" s="646"/>
      <c r="N511" s="648"/>
      <c r="P511" s="644"/>
      <c r="Q511" s="630"/>
      <c r="V511" s="647"/>
      <c r="X511" s="647"/>
      <c r="AA511" s="644"/>
      <c r="AD511" s="646"/>
      <c r="AF511" s="645"/>
      <c r="AI511" s="645"/>
      <c r="AK511" s="632"/>
      <c r="AL511" s="619"/>
      <c r="AM511" s="649"/>
      <c r="AN511" s="632"/>
      <c r="AO511" s="649"/>
    </row>
    <row r="512" spans="2:41" s="615" customFormat="1">
      <c r="B512" s="645"/>
      <c r="C512" s="645"/>
      <c r="F512" s="644"/>
      <c r="G512" s="630"/>
      <c r="I512" s="644"/>
      <c r="K512" s="646"/>
      <c r="L512" s="647"/>
      <c r="M512" s="646"/>
      <c r="N512" s="648"/>
      <c r="P512" s="644"/>
      <c r="Q512" s="630"/>
      <c r="V512" s="647"/>
      <c r="X512" s="647"/>
      <c r="AA512" s="644"/>
      <c r="AD512" s="646"/>
      <c r="AF512" s="645"/>
      <c r="AI512" s="645"/>
      <c r="AK512" s="632"/>
      <c r="AL512" s="619"/>
      <c r="AM512" s="649"/>
      <c r="AN512" s="632"/>
      <c r="AO512" s="649"/>
    </row>
    <row r="513" spans="2:41" s="615" customFormat="1">
      <c r="B513" s="645"/>
      <c r="C513" s="645"/>
      <c r="F513" s="644"/>
      <c r="G513" s="630"/>
      <c r="I513" s="644"/>
      <c r="K513" s="646"/>
      <c r="L513" s="647"/>
      <c r="M513" s="646"/>
      <c r="N513" s="648"/>
      <c r="P513" s="644"/>
      <c r="Q513" s="630"/>
      <c r="V513" s="647"/>
      <c r="X513" s="647"/>
      <c r="AA513" s="644"/>
      <c r="AD513" s="646"/>
      <c r="AF513" s="645"/>
      <c r="AI513" s="645"/>
      <c r="AK513" s="632"/>
      <c r="AL513" s="619"/>
      <c r="AM513" s="649"/>
      <c r="AN513" s="632"/>
      <c r="AO513" s="649"/>
    </row>
    <row r="514" spans="2:41" s="615" customFormat="1">
      <c r="B514" s="645"/>
      <c r="C514" s="645"/>
      <c r="F514" s="644"/>
      <c r="G514" s="630"/>
      <c r="I514" s="644"/>
      <c r="K514" s="646"/>
      <c r="L514" s="647"/>
      <c r="M514" s="646"/>
      <c r="N514" s="648"/>
      <c r="P514" s="644"/>
      <c r="Q514" s="630"/>
      <c r="V514" s="647"/>
      <c r="X514" s="647"/>
      <c r="AA514" s="644"/>
      <c r="AD514" s="646"/>
      <c r="AF514" s="645"/>
      <c r="AI514" s="645"/>
      <c r="AK514" s="632"/>
      <c r="AL514" s="619"/>
      <c r="AM514" s="649"/>
      <c r="AN514" s="632"/>
      <c r="AO514" s="649"/>
    </row>
    <row r="515" spans="2:41" s="615" customFormat="1">
      <c r="B515" s="645"/>
      <c r="C515" s="645"/>
      <c r="F515" s="644"/>
      <c r="G515" s="630"/>
      <c r="I515" s="644"/>
      <c r="K515" s="646"/>
      <c r="L515" s="647"/>
      <c r="M515" s="646"/>
      <c r="N515" s="648"/>
      <c r="P515" s="644"/>
      <c r="Q515" s="630"/>
      <c r="V515" s="647"/>
      <c r="X515" s="647"/>
      <c r="AA515" s="644"/>
      <c r="AD515" s="646"/>
      <c r="AF515" s="645"/>
      <c r="AI515" s="645"/>
      <c r="AK515" s="632"/>
      <c r="AL515" s="619"/>
      <c r="AM515" s="649"/>
      <c r="AN515" s="632"/>
      <c r="AO515" s="649"/>
    </row>
    <row r="516" spans="2:41" s="615" customFormat="1">
      <c r="B516" s="645"/>
      <c r="C516" s="645"/>
      <c r="F516" s="644"/>
      <c r="G516" s="630"/>
      <c r="I516" s="644"/>
      <c r="K516" s="646"/>
      <c r="L516" s="647"/>
      <c r="M516" s="646"/>
      <c r="N516" s="648"/>
      <c r="P516" s="644"/>
      <c r="Q516" s="630"/>
      <c r="V516" s="647"/>
      <c r="X516" s="647"/>
      <c r="AA516" s="644"/>
      <c r="AD516" s="646"/>
      <c r="AF516" s="645"/>
      <c r="AI516" s="645"/>
      <c r="AK516" s="632"/>
      <c r="AL516" s="619"/>
      <c r="AM516" s="649"/>
      <c r="AN516" s="632"/>
      <c r="AO516" s="649"/>
    </row>
    <row r="517" spans="2:41" s="615" customFormat="1">
      <c r="B517" s="645"/>
      <c r="C517" s="645"/>
      <c r="F517" s="644"/>
      <c r="G517" s="630"/>
      <c r="I517" s="644"/>
      <c r="K517" s="646"/>
      <c r="L517" s="647"/>
      <c r="M517" s="646"/>
      <c r="N517" s="648"/>
      <c r="P517" s="644"/>
      <c r="Q517" s="630"/>
      <c r="V517" s="647"/>
      <c r="X517" s="647"/>
      <c r="AA517" s="644"/>
      <c r="AD517" s="646"/>
      <c r="AF517" s="645"/>
      <c r="AI517" s="645"/>
      <c r="AK517" s="632"/>
      <c r="AL517" s="619"/>
      <c r="AM517" s="649"/>
      <c r="AN517" s="632"/>
      <c r="AO517" s="649"/>
    </row>
    <row r="518" spans="2:41" s="615" customFormat="1">
      <c r="B518" s="645"/>
      <c r="C518" s="645"/>
      <c r="F518" s="644"/>
      <c r="G518" s="630"/>
      <c r="I518" s="644"/>
      <c r="K518" s="646"/>
      <c r="L518" s="647"/>
      <c r="M518" s="646"/>
      <c r="N518" s="648"/>
      <c r="P518" s="644"/>
      <c r="Q518" s="630"/>
      <c r="V518" s="647"/>
      <c r="X518" s="647"/>
      <c r="AA518" s="644"/>
      <c r="AD518" s="646"/>
      <c r="AF518" s="645"/>
      <c r="AI518" s="645"/>
      <c r="AK518" s="632"/>
      <c r="AL518" s="619"/>
      <c r="AM518" s="649"/>
      <c r="AN518" s="632"/>
      <c r="AO518" s="649"/>
    </row>
    <row r="519" spans="2:41" s="615" customFormat="1">
      <c r="B519" s="645"/>
      <c r="C519" s="645"/>
      <c r="F519" s="644"/>
      <c r="G519" s="630"/>
      <c r="I519" s="644"/>
      <c r="K519" s="646"/>
      <c r="L519" s="647"/>
      <c r="M519" s="646"/>
      <c r="N519" s="648"/>
      <c r="P519" s="644"/>
      <c r="Q519" s="630"/>
      <c r="V519" s="647"/>
      <c r="X519" s="647"/>
      <c r="AA519" s="644"/>
      <c r="AD519" s="646"/>
      <c r="AF519" s="645"/>
      <c r="AI519" s="645"/>
      <c r="AK519" s="632"/>
      <c r="AL519" s="619"/>
      <c r="AM519" s="649"/>
      <c r="AN519" s="632"/>
      <c r="AO519" s="649"/>
    </row>
    <row r="520" spans="2:41" s="615" customFormat="1">
      <c r="B520" s="645"/>
      <c r="C520" s="645"/>
      <c r="F520" s="644"/>
      <c r="G520" s="630"/>
      <c r="I520" s="644"/>
      <c r="K520" s="646"/>
      <c r="L520" s="647"/>
      <c r="M520" s="646"/>
      <c r="N520" s="648"/>
      <c r="P520" s="644"/>
      <c r="Q520" s="630"/>
      <c r="V520" s="647"/>
      <c r="X520" s="647"/>
      <c r="AA520" s="644"/>
      <c r="AD520" s="646"/>
      <c r="AF520" s="645"/>
      <c r="AI520" s="645"/>
      <c r="AK520" s="632"/>
      <c r="AL520" s="619"/>
      <c r="AM520" s="649"/>
      <c r="AN520" s="632"/>
      <c r="AO520" s="649"/>
    </row>
    <row r="521" spans="2:41" s="615" customFormat="1">
      <c r="B521" s="645"/>
      <c r="C521" s="645"/>
      <c r="F521" s="644"/>
      <c r="G521" s="630"/>
      <c r="I521" s="644"/>
      <c r="K521" s="646"/>
      <c r="L521" s="647"/>
      <c r="M521" s="646"/>
      <c r="N521" s="648"/>
      <c r="P521" s="644"/>
      <c r="Q521" s="630"/>
      <c r="V521" s="647"/>
      <c r="X521" s="647"/>
      <c r="AA521" s="644"/>
      <c r="AD521" s="646"/>
      <c r="AF521" s="645"/>
      <c r="AI521" s="645"/>
      <c r="AK521" s="632"/>
      <c r="AL521" s="619"/>
      <c r="AM521" s="649"/>
      <c r="AN521" s="632"/>
      <c r="AO521" s="649"/>
    </row>
    <row r="522" spans="2:41" s="615" customFormat="1">
      <c r="B522" s="645"/>
      <c r="C522" s="645"/>
      <c r="F522" s="644"/>
      <c r="G522" s="630"/>
      <c r="I522" s="644"/>
      <c r="K522" s="646"/>
      <c r="L522" s="647"/>
      <c r="M522" s="646"/>
      <c r="N522" s="648"/>
      <c r="P522" s="644"/>
      <c r="Q522" s="630"/>
      <c r="V522" s="647"/>
      <c r="X522" s="647"/>
      <c r="AA522" s="644"/>
      <c r="AD522" s="646"/>
      <c r="AF522" s="645"/>
      <c r="AI522" s="645"/>
      <c r="AK522" s="632"/>
      <c r="AL522" s="619"/>
      <c r="AM522" s="649"/>
      <c r="AN522" s="632"/>
      <c r="AO522" s="649"/>
    </row>
    <row r="523" spans="2:41" s="615" customFormat="1">
      <c r="B523" s="645"/>
      <c r="C523" s="645"/>
      <c r="F523" s="644"/>
      <c r="G523" s="630"/>
      <c r="I523" s="644"/>
      <c r="K523" s="646"/>
      <c r="L523" s="647"/>
      <c r="M523" s="646"/>
      <c r="N523" s="648"/>
      <c r="P523" s="644"/>
      <c r="Q523" s="630"/>
      <c r="V523" s="647"/>
      <c r="X523" s="647"/>
      <c r="AA523" s="644"/>
      <c r="AD523" s="646"/>
      <c r="AF523" s="645"/>
      <c r="AI523" s="645"/>
      <c r="AK523" s="632"/>
      <c r="AL523" s="619"/>
      <c r="AM523" s="649"/>
      <c r="AN523" s="632"/>
      <c r="AO523" s="649"/>
    </row>
    <row r="524" spans="2:41" s="615" customFormat="1">
      <c r="B524" s="645"/>
      <c r="C524" s="645"/>
      <c r="F524" s="644"/>
      <c r="G524" s="630"/>
      <c r="I524" s="644"/>
      <c r="K524" s="646"/>
      <c r="L524" s="647"/>
      <c r="M524" s="646"/>
      <c r="N524" s="648"/>
      <c r="P524" s="644"/>
      <c r="Q524" s="630"/>
      <c r="V524" s="647"/>
      <c r="X524" s="647"/>
      <c r="AA524" s="644"/>
      <c r="AD524" s="646"/>
      <c r="AF524" s="645"/>
      <c r="AI524" s="645"/>
      <c r="AK524" s="632"/>
      <c r="AL524" s="619"/>
      <c r="AM524" s="649"/>
      <c r="AN524" s="632"/>
      <c r="AO524" s="649"/>
    </row>
    <row r="525" spans="2:41" s="615" customFormat="1">
      <c r="B525" s="645"/>
      <c r="C525" s="645"/>
      <c r="F525" s="644"/>
      <c r="G525" s="630"/>
      <c r="I525" s="644"/>
      <c r="K525" s="646"/>
      <c r="L525" s="647"/>
      <c r="M525" s="646"/>
      <c r="N525" s="648"/>
      <c r="P525" s="644"/>
      <c r="Q525" s="630"/>
      <c r="V525" s="647"/>
      <c r="X525" s="647"/>
      <c r="AA525" s="644"/>
      <c r="AD525" s="646"/>
      <c r="AF525" s="645"/>
      <c r="AI525" s="645"/>
      <c r="AK525" s="632"/>
      <c r="AL525" s="619"/>
      <c r="AM525" s="649"/>
      <c r="AN525" s="632"/>
      <c r="AO525" s="649"/>
    </row>
    <row r="526" spans="2:41" s="615" customFormat="1">
      <c r="B526" s="645"/>
      <c r="C526" s="645"/>
      <c r="F526" s="644"/>
      <c r="G526" s="630"/>
      <c r="I526" s="644"/>
      <c r="K526" s="646"/>
      <c r="L526" s="647"/>
      <c r="M526" s="646"/>
      <c r="N526" s="648"/>
      <c r="P526" s="644"/>
      <c r="Q526" s="630"/>
      <c r="V526" s="647"/>
      <c r="X526" s="647"/>
      <c r="AA526" s="644"/>
      <c r="AD526" s="646"/>
      <c r="AF526" s="645"/>
      <c r="AI526" s="645"/>
      <c r="AK526" s="632"/>
      <c r="AL526" s="619"/>
      <c r="AM526" s="649"/>
      <c r="AN526" s="632"/>
      <c r="AO526" s="649"/>
    </row>
    <row r="527" spans="2:41" s="615" customFormat="1">
      <c r="B527" s="645"/>
      <c r="C527" s="645"/>
      <c r="F527" s="644"/>
      <c r="G527" s="630"/>
      <c r="I527" s="644"/>
      <c r="K527" s="646"/>
      <c r="L527" s="647"/>
      <c r="M527" s="646"/>
      <c r="N527" s="648"/>
      <c r="P527" s="644"/>
      <c r="Q527" s="630"/>
      <c r="V527" s="647"/>
      <c r="X527" s="647"/>
      <c r="AA527" s="644"/>
      <c r="AD527" s="646"/>
      <c r="AF527" s="645"/>
      <c r="AI527" s="645"/>
      <c r="AK527" s="632"/>
      <c r="AL527" s="619"/>
      <c r="AM527" s="649"/>
      <c r="AN527" s="632"/>
      <c r="AO527" s="649"/>
    </row>
    <row r="528" spans="2:41" s="615" customFormat="1">
      <c r="B528" s="645"/>
      <c r="C528" s="645"/>
      <c r="F528" s="644"/>
      <c r="G528" s="630"/>
      <c r="I528" s="644"/>
      <c r="K528" s="646"/>
      <c r="L528" s="647"/>
      <c r="M528" s="646"/>
      <c r="N528" s="648"/>
      <c r="P528" s="644"/>
      <c r="Q528" s="630"/>
      <c r="V528" s="647"/>
      <c r="X528" s="647"/>
      <c r="AA528" s="644"/>
      <c r="AD528" s="646"/>
      <c r="AF528" s="645"/>
      <c r="AI528" s="645"/>
      <c r="AK528" s="632"/>
      <c r="AL528" s="619"/>
      <c r="AM528" s="649"/>
      <c r="AN528" s="632"/>
      <c r="AO528" s="649"/>
    </row>
    <row r="529" spans="2:41" s="615" customFormat="1">
      <c r="B529" s="645"/>
      <c r="C529" s="645"/>
      <c r="F529" s="644"/>
      <c r="G529" s="630"/>
      <c r="I529" s="644"/>
      <c r="K529" s="646"/>
      <c r="L529" s="647"/>
      <c r="M529" s="646"/>
      <c r="N529" s="648"/>
      <c r="P529" s="644"/>
      <c r="Q529" s="630"/>
      <c r="V529" s="647"/>
      <c r="X529" s="647"/>
      <c r="AA529" s="644"/>
      <c r="AD529" s="646"/>
      <c r="AF529" s="645"/>
      <c r="AI529" s="645"/>
      <c r="AK529" s="632"/>
      <c r="AL529" s="619"/>
      <c r="AM529" s="649"/>
      <c r="AN529" s="632"/>
      <c r="AO529" s="649"/>
    </row>
    <row r="530" spans="2:41" s="615" customFormat="1">
      <c r="B530" s="645"/>
      <c r="C530" s="645"/>
      <c r="F530" s="644"/>
      <c r="G530" s="630"/>
      <c r="I530" s="644"/>
      <c r="K530" s="646"/>
      <c r="L530" s="647"/>
      <c r="M530" s="646"/>
      <c r="N530" s="648"/>
      <c r="P530" s="644"/>
      <c r="Q530" s="630"/>
      <c r="V530" s="647"/>
      <c r="X530" s="647"/>
      <c r="AA530" s="644"/>
      <c r="AD530" s="646"/>
      <c r="AF530" s="645"/>
      <c r="AI530" s="645"/>
      <c r="AK530" s="632"/>
      <c r="AL530" s="619"/>
      <c r="AM530" s="649"/>
      <c r="AN530" s="632"/>
      <c r="AO530" s="649"/>
    </row>
    <row r="531" spans="2:41" s="615" customFormat="1">
      <c r="B531" s="645"/>
      <c r="C531" s="645"/>
      <c r="F531" s="644"/>
      <c r="G531" s="630"/>
      <c r="I531" s="644"/>
      <c r="K531" s="646"/>
      <c r="L531" s="647"/>
      <c r="M531" s="646"/>
      <c r="N531" s="648"/>
      <c r="P531" s="644"/>
      <c r="Q531" s="630"/>
      <c r="V531" s="647"/>
      <c r="X531" s="647"/>
      <c r="AA531" s="644"/>
      <c r="AD531" s="646"/>
      <c r="AF531" s="645"/>
      <c r="AI531" s="645"/>
      <c r="AK531" s="632"/>
      <c r="AL531" s="619"/>
      <c r="AM531" s="649"/>
      <c r="AN531" s="632"/>
      <c r="AO531" s="649"/>
    </row>
    <row r="532" spans="2:41" s="615" customFormat="1">
      <c r="B532" s="645"/>
      <c r="C532" s="645"/>
      <c r="F532" s="644"/>
      <c r="G532" s="630"/>
      <c r="I532" s="644"/>
      <c r="K532" s="646"/>
      <c r="L532" s="647"/>
      <c r="M532" s="646"/>
      <c r="N532" s="648"/>
      <c r="P532" s="644"/>
      <c r="Q532" s="630"/>
      <c r="V532" s="647"/>
      <c r="X532" s="647"/>
      <c r="AA532" s="644"/>
      <c r="AD532" s="646"/>
      <c r="AF532" s="645"/>
      <c r="AI532" s="645"/>
      <c r="AK532" s="632"/>
      <c r="AL532" s="619"/>
      <c r="AM532" s="649"/>
      <c r="AN532" s="632"/>
      <c r="AO532" s="649"/>
    </row>
    <row r="533" spans="2:41" s="615" customFormat="1">
      <c r="B533" s="645"/>
      <c r="C533" s="645"/>
      <c r="F533" s="644"/>
      <c r="G533" s="630"/>
      <c r="I533" s="644"/>
      <c r="K533" s="646"/>
      <c r="L533" s="647"/>
      <c r="M533" s="646"/>
      <c r="N533" s="648"/>
      <c r="P533" s="644"/>
      <c r="Q533" s="630"/>
      <c r="V533" s="647"/>
      <c r="X533" s="647"/>
      <c r="AA533" s="644"/>
      <c r="AD533" s="646"/>
      <c r="AF533" s="645"/>
      <c r="AI533" s="645"/>
      <c r="AK533" s="632"/>
      <c r="AL533" s="619"/>
      <c r="AM533" s="649"/>
      <c r="AN533" s="632"/>
      <c r="AO533" s="649"/>
    </row>
    <row r="534" spans="2:41" s="615" customFormat="1">
      <c r="B534" s="645"/>
      <c r="C534" s="645"/>
      <c r="F534" s="644"/>
      <c r="G534" s="630"/>
      <c r="I534" s="644"/>
      <c r="K534" s="646"/>
      <c r="L534" s="647"/>
      <c r="M534" s="646"/>
      <c r="N534" s="648"/>
      <c r="P534" s="644"/>
      <c r="Q534" s="630"/>
      <c r="V534" s="647"/>
      <c r="X534" s="647"/>
      <c r="AA534" s="644"/>
      <c r="AD534" s="646"/>
      <c r="AF534" s="645"/>
      <c r="AI534" s="645"/>
      <c r="AK534" s="632"/>
      <c r="AL534" s="619"/>
      <c r="AM534" s="649"/>
      <c r="AN534" s="632"/>
      <c r="AO534" s="649"/>
    </row>
    <row r="535" spans="2:41" s="615" customFormat="1">
      <c r="B535" s="645"/>
      <c r="C535" s="645"/>
      <c r="F535" s="644"/>
      <c r="G535" s="630"/>
      <c r="I535" s="644"/>
      <c r="K535" s="646"/>
      <c r="L535" s="647"/>
      <c r="M535" s="646"/>
      <c r="N535" s="648"/>
      <c r="P535" s="644"/>
      <c r="Q535" s="630"/>
      <c r="V535" s="647"/>
      <c r="X535" s="647"/>
      <c r="AA535" s="644"/>
      <c r="AD535" s="646"/>
      <c r="AF535" s="645"/>
      <c r="AI535" s="645"/>
      <c r="AK535" s="632"/>
      <c r="AL535" s="619"/>
      <c r="AM535" s="649"/>
      <c r="AN535" s="632"/>
      <c r="AO535" s="649"/>
    </row>
    <row r="536" spans="2:41" s="615" customFormat="1">
      <c r="B536" s="645"/>
      <c r="C536" s="645"/>
      <c r="F536" s="644"/>
      <c r="G536" s="630"/>
      <c r="I536" s="644"/>
      <c r="K536" s="646"/>
      <c r="L536" s="647"/>
      <c r="M536" s="646"/>
      <c r="N536" s="648"/>
      <c r="P536" s="644"/>
      <c r="Q536" s="630"/>
      <c r="V536" s="647"/>
      <c r="X536" s="647"/>
      <c r="AA536" s="644"/>
      <c r="AD536" s="646"/>
      <c r="AF536" s="645"/>
      <c r="AI536" s="645"/>
      <c r="AK536" s="632"/>
      <c r="AL536" s="619"/>
      <c r="AM536" s="649"/>
      <c r="AN536" s="632"/>
      <c r="AO536" s="649"/>
    </row>
    <row r="537" spans="2:41" s="615" customFormat="1">
      <c r="B537" s="645"/>
      <c r="C537" s="645"/>
      <c r="F537" s="644"/>
      <c r="G537" s="630"/>
      <c r="I537" s="644"/>
      <c r="K537" s="646"/>
      <c r="L537" s="647"/>
      <c r="M537" s="646"/>
      <c r="N537" s="648"/>
      <c r="P537" s="644"/>
      <c r="Q537" s="630"/>
      <c r="V537" s="647"/>
      <c r="X537" s="647"/>
      <c r="AA537" s="644"/>
      <c r="AD537" s="646"/>
      <c r="AF537" s="645"/>
      <c r="AI537" s="645"/>
      <c r="AK537" s="632"/>
      <c r="AL537" s="619"/>
      <c r="AM537" s="649"/>
      <c r="AN537" s="632"/>
      <c r="AO537" s="649"/>
    </row>
    <row r="538" spans="2:41" s="615" customFormat="1">
      <c r="B538" s="645"/>
      <c r="C538" s="645"/>
      <c r="F538" s="644"/>
      <c r="G538" s="630"/>
      <c r="I538" s="644"/>
      <c r="K538" s="646"/>
      <c r="L538" s="647"/>
      <c r="M538" s="646"/>
      <c r="N538" s="648"/>
      <c r="P538" s="644"/>
      <c r="Q538" s="630"/>
      <c r="V538" s="647"/>
      <c r="X538" s="647"/>
      <c r="AA538" s="644"/>
      <c r="AD538" s="646"/>
      <c r="AF538" s="645"/>
      <c r="AI538" s="645"/>
      <c r="AK538" s="632"/>
      <c r="AL538" s="619"/>
      <c r="AM538" s="649"/>
      <c r="AN538" s="632"/>
      <c r="AO538" s="649"/>
    </row>
    <row r="539" spans="2:41" s="615" customFormat="1">
      <c r="B539" s="645"/>
      <c r="C539" s="645"/>
      <c r="F539" s="644"/>
      <c r="G539" s="630"/>
      <c r="I539" s="644"/>
      <c r="K539" s="646"/>
      <c r="L539" s="647"/>
      <c r="M539" s="646"/>
      <c r="N539" s="648"/>
      <c r="P539" s="644"/>
      <c r="Q539" s="630"/>
      <c r="V539" s="647"/>
      <c r="X539" s="647"/>
      <c r="AA539" s="644"/>
      <c r="AD539" s="646"/>
      <c r="AF539" s="645"/>
      <c r="AI539" s="645"/>
      <c r="AK539" s="632"/>
      <c r="AL539" s="619"/>
      <c r="AM539" s="649"/>
      <c r="AN539" s="632"/>
      <c r="AO539" s="649"/>
    </row>
    <row r="540" spans="2:41" s="615" customFormat="1">
      <c r="B540" s="645"/>
      <c r="C540" s="645"/>
      <c r="F540" s="644"/>
      <c r="G540" s="630"/>
      <c r="I540" s="644"/>
      <c r="K540" s="646"/>
      <c r="L540" s="647"/>
      <c r="M540" s="646"/>
      <c r="N540" s="648"/>
      <c r="P540" s="644"/>
      <c r="Q540" s="630"/>
      <c r="V540" s="647"/>
      <c r="X540" s="647"/>
      <c r="AA540" s="644"/>
      <c r="AD540" s="646"/>
      <c r="AF540" s="645"/>
      <c r="AI540" s="645"/>
      <c r="AK540" s="632"/>
      <c r="AL540" s="619"/>
      <c r="AM540" s="649"/>
      <c r="AN540" s="632"/>
      <c r="AO540" s="649"/>
    </row>
    <row r="541" spans="2:41" s="615" customFormat="1">
      <c r="B541" s="645"/>
      <c r="C541" s="645"/>
      <c r="F541" s="644"/>
      <c r="G541" s="630"/>
      <c r="I541" s="644"/>
      <c r="K541" s="646"/>
      <c r="L541" s="647"/>
      <c r="M541" s="646"/>
      <c r="N541" s="648"/>
      <c r="P541" s="644"/>
      <c r="Q541" s="630"/>
      <c r="V541" s="647"/>
      <c r="X541" s="647"/>
      <c r="AA541" s="644"/>
      <c r="AD541" s="646"/>
      <c r="AF541" s="645"/>
      <c r="AI541" s="645"/>
      <c r="AK541" s="632"/>
      <c r="AL541" s="619"/>
      <c r="AM541" s="649"/>
      <c r="AN541" s="632"/>
      <c r="AO541" s="649"/>
    </row>
    <row r="542" spans="2:41" s="615" customFormat="1">
      <c r="B542" s="645"/>
      <c r="C542" s="645"/>
      <c r="F542" s="644"/>
      <c r="G542" s="630"/>
      <c r="I542" s="644"/>
      <c r="K542" s="646"/>
      <c r="L542" s="647"/>
      <c r="M542" s="646"/>
      <c r="N542" s="648"/>
      <c r="P542" s="644"/>
      <c r="Q542" s="630"/>
      <c r="V542" s="647"/>
      <c r="X542" s="647"/>
      <c r="AA542" s="644"/>
      <c r="AD542" s="646"/>
      <c r="AF542" s="645"/>
      <c r="AI542" s="645"/>
      <c r="AK542" s="632"/>
      <c r="AL542" s="619"/>
      <c r="AM542" s="649"/>
      <c r="AN542" s="632"/>
      <c r="AO542" s="649"/>
    </row>
    <row r="543" spans="2:41" s="615" customFormat="1">
      <c r="B543" s="645"/>
      <c r="C543" s="645"/>
      <c r="F543" s="644"/>
      <c r="G543" s="630"/>
      <c r="I543" s="644"/>
      <c r="K543" s="646"/>
      <c r="L543" s="647"/>
      <c r="M543" s="646"/>
      <c r="N543" s="648"/>
      <c r="P543" s="644"/>
      <c r="Q543" s="630"/>
      <c r="V543" s="647"/>
      <c r="X543" s="647"/>
      <c r="AA543" s="644"/>
      <c r="AD543" s="646"/>
      <c r="AF543" s="645"/>
      <c r="AI543" s="645"/>
      <c r="AK543" s="632"/>
      <c r="AL543" s="619"/>
      <c r="AM543" s="649"/>
      <c r="AN543" s="632"/>
      <c r="AO543" s="649"/>
    </row>
    <row r="544" spans="2:41" s="615" customFormat="1">
      <c r="B544" s="645"/>
      <c r="C544" s="645"/>
      <c r="F544" s="644"/>
      <c r="G544" s="630"/>
      <c r="I544" s="644"/>
      <c r="K544" s="646"/>
      <c r="L544" s="647"/>
      <c r="M544" s="646"/>
      <c r="N544" s="648"/>
      <c r="P544" s="644"/>
      <c r="Q544" s="630"/>
      <c r="V544" s="647"/>
      <c r="X544" s="647"/>
      <c r="AA544" s="644"/>
      <c r="AD544" s="646"/>
      <c r="AF544" s="645"/>
      <c r="AI544" s="645"/>
      <c r="AK544" s="632"/>
      <c r="AL544" s="619"/>
      <c r="AM544" s="649"/>
      <c r="AN544" s="632"/>
      <c r="AO544" s="649"/>
    </row>
    <row r="545" spans="2:41" s="615" customFormat="1">
      <c r="B545" s="645"/>
      <c r="C545" s="645"/>
      <c r="F545" s="644"/>
      <c r="G545" s="630"/>
      <c r="I545" s="644"/>
      <c r="K545" s="646"/>
      <c r="L545" s="647"/>
      <c r="M545" s="646"/>
      <c r="N545" s="648"/>
      <c r="P545" s="644"/>
      <c r="Q545" s="630"/>
      <c r="V545" s="647"/>
      <c r="X545" s="647"/>
      <c r="AA545" s="644"/>
      <c r="AD545" s="646"/>
      <c r="AF545" s="645"/>
      <c r="AI545" s="645"/>
      <c r="AK545" s="632"/>
      <c r="AL545" s="619"/>
      <c r="AM545" s="649"/>
      <c r="AN545" s="632"/>
      <c r="AO545" s="649"/>
    </row>
    <row r="546" spans="2:41" s="615" customFormat="1">
      <c r="B546" s="645"/>
      <c r="C546" s="645"/>
      <c r="F546" s="644"/>
      <c r="G546" s="630"/>
      <c r="I546" s="644"/>
      <c r="K546" s="646"/>
      <c r="L546" s="647"/>
      <c r="M546" s="646"/>
      <c r="N546" s="648"/>
      <c r="P546" s="644"/>
      <c r="Q546" s="630"/>
      <c r="V546" s="647"/>
      <c r="X546" s="647"/>
      <c r="AA546" s="644"/>
      <c r="AD546" s="646"/>
      <c r="AF546" s="645"/>
      <c r="AI546" s="645"/>
      <c r="AK546" s="632"/>
      <c r="AL546" s="619"/>
      <c r="AM546" s="649"/>
      <c r="AN546" s="632"/>
      <c r="AO546" s="649"/>
    </row>
    <row r="547" spans="2:41" s="615" customFormat="1">
      <c r="B547" s="645"/>
      <c r="C547" s="645"/>
      <c r="F547" s="644"/>
      <c r="G547" s="630"/>
      <c r="I547" s="644"/>
      <c r="K547" s="646"/>
      <c r="L547" s="647"/>
      <c r="M547" s="646"/>
      <c r="N547" s="648"/>
      <c r="P547" s="644"/>
      <c r="Q547" s="630"/>
      <c r="V547" s="647"/>
      <c r="X547" s="647"/>
      <c r="AA547" s="644"/>
      <c r="AD547" s="646"/>
      <c r="AF547" s="645"/>
      <c r="AI547" s="645"/>
      <c r="AK547" s="632"/>
      <c r="AL547" s="619"/>
      <c r="AM547" s="649"/>
      <c r="AN547" s="632"/>
      <c r="AO547" s="649"/>
    </row>
    <row r="548" spans="2:41" s="615" customFormat="1">
      <c r="B548" s="645"/>
      <c r="C548" s="645"/>
      <c r="F548" s="644"/>
      <c r="G548" s="630"/>
      <c r="I548" s="644"/>
      <c r="K548" s="646"/>
      <c r="L548" s="647"/>
      <c r="M548" s="646"/>
      <c r="N548" s="648"/>
      <c r="P548" s="644"/>
      <c r="Q548" s="630"/>
      <c r="V548" s="647"/>
      <c r="X548" s="647"/>
      <c r="AA548" s="644"/>
      <c r="AD548" s="646"/>
      <c r="AF548" s="645"/>
      <c r="AI548" s="645"/>
      <c r="AK548" s="632"/>
      <c r="AL548" s="619"/>
      <c r="AM548" s="649"/>
      <c r="AN548" s="632"/>
      <c r="AO548" s="649"/>
    </row>
    <row r="549" spans="2:41" s="615" customFormat="1">
      <c r="B549" s="645"/>
      <c r="C549" s="645"/>
      <c r="F549" s="644"/>
      <c r="G549" s="630"/>
      <c r="I549" s="644"/>
      <c r="K549" s="646"/>
      <c r="L549" s="647"/>
      <c r="M549" s="646"/>
      <c r="N549" s="648"/>
      <c r="P549" s="644"/>
      <c r="Q549" s="630"/>
      <c r="V549" s="647"/>
      <c r="X549" s="647"/>
      <c r="AA549" s="644"/>
      <c r="AD549" s="646"/>
      <c r="AF549" s="645"/>
      <c r="AI549" s="645"/>
      <c r="AK549" s="632"/>
      <c r="AL549" s="619"/>
      <c r="AM549" s="649"/>
      <c r="AN549" s="632"/>
      <c r="AO549" s="649"/>
    </row>
    <row r="550" spans="2:41" s="615" customFormat="1">
      <c r="B550" s="645"/>
      <c r="C550" s="645"/>
      <c r="F550" s="644"/>
      <c r="G550" s="630"/>
      <c r="I550" s="644"/>
      <c r="K550" s="646"/>
      <c r="L550" s="647"/>
      <c r="M550" s="646"/>
      <c r="N550" s="648"/>
      <c r="P550" s="644"/>
      <c r="Q550" s="630"/>
      <c r="V550" s="647"/>
      <c r="X550" s="647"/>
      <c r="AA550" s="644"/>
      <c r="AD550" s="646"/>
      <c r="AF550" s="645"/>
      <c r="AI550" s="645"/>
      <c r="AK550" s="632"/>
      <c r="AL550" s="619"/>
      <c r="AM550" s="649"/>
      <c r="AN550" s="632"/>
      <c r="AO550" s="649"/>
    </row>
    <row r="551" spans="2:41" s="615" customFormat="1">
      <c r="B551" s="645"/>
      <c r="C551" s="645"/>
      <c r="F551" s="644"/>
      <c r="G551" s="630"/>
      <c r="I551" s="644"/>
      <c r="K551" s="646"/>
      <c r="L551" s="647"/>
      <c r="M551" s="646"/>
      <c r="N551" s="648"/>
      <c r="P551" s="644"/>
      <c r="Q551" s="630"/>
      <c r="V551" s="647"/>
      <c r="X551" s="647"/>
      <c r="AA551" s="644"/>
      <c r="AD551" s="646"/>
      <c r="AF551" s="645"/>
      <c r="AI551" s="645"/>
      <c r="AK551" s="632"/>
      <c r="AL551" s="619"/>
      <c r="AM551" s="649"/>
      <c r="AN551" s="632"/>
      <c r="AO551" s="649"/>
    </row>
    <row r="552" spans="2:41" s="615" customFormat="1">
      <c r="B552" s="645"/>
      <c r="C552" s="645"/>
      <c r="F552" s="644"/>
      <c r="G552" s="630"/>
      <c r="I552" s="644"/>
      <c r="K552" s="646"/>
      <c r="L552" s="647"/>
      <c r="M552" s="646"/>
      <c r="N552" s="648"/>
      <c r="P552" s="644"/>
      <c r="Q552" s="630"/>
      <c r="V552" s="647"/>
      <c r="X552" s="647"/>
      <c r="AA552" s="644"/>
      <c r="AD552" s="646"/>
      <c r="AF552" s="645"/>
      <c r="AI552" s="645"/>
      <c r="AK552" s="632"/>
      <c r="AL552" s="619"/>
      <c r="AM552" s="649"/>
      <c r="AN552" s="632"/>
      <c r="AO552" s="649"/>
    </row>
    <row r="553" spans="2:41" s="615" customFormat="1">
      <c r="B553" s="645"/>
      <c r="C553" s="645"/>
      <c r="F553" s="644"/>
      <c r="G553" s="630"/>
      <c r="I553" s="644"/>
      <c r="K553" s="646"/>
      <c r="L553" s="647"/>
      <c r="M553" s="646"/>
      <c r="N553" s="648"/>
      <c r="P553" s="644"/>
      <c r="Q553" s="630"/>
      <c r="V553" s="647"/>
      <c r="X553" s="647"/>
      <c r="AA553" s="644"/>
      <c r="AD553" s="646"/>
      <c r="AF553" s="645"/>
      <c r="AI553" s="645"/>
      <c r="AK553" s="632"/>
      <c r="AL553" s="619"/>
      <c r="AM553" s="649"/>
      <c r="AN553" s="632"/>
      <c r="AO553" s="649"/>
    </row>
    <row r="554" spans="2:41" s="615" customFormat="1">
      <c r="B554" s="645"/>
      <c r="C554" s="645"/>
      <c r="F554" s="644"/>
      <c r="G554" s="630"/>
      <c r="I554" s="644"/>
      <c r="K554" s="646"/>
      <c r="L554" s="647"/>
      <c r="M554" s="646"/>
      <c r="N554" s="648"/>
      <c r="P554" s="644"/>
      <c r="Q554" s="630"/>
      <c r="V554" s="647"/>
      <c r="X554" s="647"/>
      <c r="AA554" s="644"/>
      <c r="AD554" s="646"/>
      <c r="AF554" s="645"/>
      <c r="AI554" s="645"/>
      <c r="AK554" s="632"/>
      <c r="AL554" s="619"/>
      <c r="AM554" s="649"/>
      <c r="AN554" s="632"/>
      <c r="AO554" s="649"/>
    </row>
    <row r="555" spans="2:41" s="615" customFormat="1">
      <c r="B555" s="645"/>
      <c r="C555" s="645"/>
      <c r="F555" s="644"/>
      <c r="G555" s="630"/>
      <c r="I555" s="644"/>
      <c r="K555" s="646"/>
      <c r="L555" s="647"/>
      <c r="M555" s="646"/>
      <c r="N555" s="648"/>
      <c r="P555" s="644"/>
      <c r="Q555" s="630"/>
      <c r="V555" s="647"/>
      <c r="X555" s="647"/>
      <c r="AA555" s="644"/>
      <c r="AD555" s="646"/>
      <c r="AF555" s="645"/>
      <c r="AI555" s="645"/>
      <c r="AK555" s="632"/>
      <c r="AL555" s="619"/>
      <c r="AM555" s="649"/>
      <c r="AN555" s="632"/>
      <c r="AO555" s="649"/>
    </row>
    <row r="556" spans="2:41" s="615" customFormat="1">
      <c r="B556" s="645"/>
      <c r="C556" s="645"/>
      <c r="F556" s="644"/>
      <c r="G556" s="630"/>
      <c r="I556" s="644"/>
      <c r="K556" s="646"/>
      <c r="L556" s="647"/>
      <c r="M556" s="646"/>
      <c r="N556" s="648"/>
      <c r="P556" s="644"/>
      <c r="Q556" s="630"/>
      <c r="V556" s="647"/>
      <c r="X556" s="647"/>
      <c r="AA556" s="644"/>
      <c r="AD556" s="646"/>
      <c r="AF556" s="645"/>
      <c r="AI556" s="645"/>
      <c r="AK556" s="632"/>
      <c r="AL556" s="619"/>
      <c r="AM556" s="649"/>
      <c r="AN556" s="632"/>
      <c r="AO556" s="649"/>
    </row>
    <row r="557" spans="2:41" s="615" customFormat="1">
      <c r="B557" s="645"/>
      <c r="C557" s="645"/>
      <c r="F557" s="644"/>
      <c r="G557" s="630"/>
      <c r="I557" s="644"/>
      <c r="K557" s="646"/>
      <c r="L557" s="647"/>
      <c r="M557" s="646"/>
      <c r="N557" s="648"/>
      <c r="P557" s="644"/>
      <c r="Q557" s="630"/>
      <c r="V557" s="647"/>
      <c r="X557" s="647"/>
      <c r="AA557" s="644"/>
      <c r="AD557" s="646"/>
      <c r="AF557" s="645"/>
      <c r="AI557" s="645"/>
      <c r="AK557" s="632"/>
      <c r="AL557" s="619"/>
      <c r="AM557" s="649"/>
      <c r="AN557" s="632"/>
      <c r="AO557" s="649"/>
    </row>
    <row r="558" spans="2:41" s="615" customFormat="1">
      <c r="B558" s="645"/>
      <c r="C558" s="645"/>
      <c r="F558" s="644"/>
      <c r="G558" s="630"/>
      <c r="I558" s="644"/>
      <c r="K558" s="646"/>
      <c r="L558" s="647"/>
      <c r="M558" s="646"/>
      <c r="N558" s="648"/>
      <c r="P558" s="644"/>
      <c r="Q558" s="630"/>
      <c r="V558" s="647"/>
      <c r="X558" s="647"/>
      <c r="AA558" s="644"/>
      <c r="AD558" s="646"/>
      <c r="AF558" s="645"/>
      <c r="AI558" s="645"/>
      <c r="AK558" s="632"/>
      <c r="AL558" s="619"/>
      <c r="AM558" s="649"/>
      <c r="AN558" s="632"/>
      <c r="AO558" s="649"/>
    </row>
    <row r="559" spans="2:41" s="615" customFormat="1">
      <c r="B559" s="645"/>
      <c r="C559" s="645"/>
      <c r="F559" s="644"/>
      <c r="G559" s="630"/>
      <c r="I559" s="644"/>
      <c r="K559" s="646"/>
      <c r="L559" s="647"/>
      <c r="M559" s="646"/>
      <c r="N559" s="648"/>
      <c r="P559" s="644"/>
      <c r="Q559" s="630"/>
      <c r="V559" s="647"/>
      <c r="X559" s="647"/>
      <c r="AA559" s="644"/>
      <c r="AD559" s="646"/>
      <c r="AF559" s="645"/>
      <c r="AI559" s="645"/>
      <c r="AK559" s="632"/>
      <c r="AL559" s="619"/>
      <c r="AM559" s="649"/>
      <c r="AN559" s="632"/>
      <c r="AO559" s="649"/>
    </row>
    <row r="560" spans="2:41" s="615" customFormat="1">
      <c r="B560" s="645"/>
      <c r="C560" s="645"/>
      <c r="F560" s="644"/>
      <c r="G560" s="630"/>
      <c r="I560" s="644"/>
      <c r="K560" s="646"/>
      <c r="L560" s="647"/>
      <c r="M560" s="646"/>
      <c r="N560" s="648"/>
      <c r="P560" s="644"/>
      <c r="Q560" s="630"/>
      <c r="V560" s="647"/>
      <c r="X560" s="647"/>
      <c r="AA560" s="644"/>
      <c r="AD560" s="646"/>
      <c r="AF560" s="645"/>
      <c r="AI560" s="645"/>
      <c r="AK560" s="632"/>
      <c r="AL560" s="619"/>
      <c r="AM560" s="649"/>
      <c r="AN560" s="632"/>
      <c r="AO560" s="649"/>
    </row>
    <row r="561" spans="2:41" s="615" customFormat="1">
      <c r="B561" s="645"/>
      <c r="C561" s="645"/>
      <c r="F561" s="644"/>
      <c r="G561" s="630"/>
      <c r="I561" s="644"/>
      <c r="K561" s="646"/>
      <c r="L561" s="647"/>
      <c r="M561" s="646"/>
      <c r="N561" s="648"/>
      <c r="P561" s="644"/>
      <c r="Q561" s="630"/>
      <c r="V561" s="647"/>
      <c r="X561" s="647"/>
      <c r="AA561" s="644"/>
      <c r="AD561" s="646"/>
      <c r="AF561" s="645"/>
      <c r="AI561" s="645"/>
      <c r="AK561" s="632"/>
      <c r="AL561" s="619"/>
      <c r="AM561" s="649"/>
      <c r="AN561" s="632"/>
      <c r="AO561" s="649"/>
    </row>
    <row r="562" spans="2:41" s="615" customFormat="1">
      <c r="B562" s="645"/>
      <c r="C562" s="645"/>
      <c r="F562" s="644"/>
      <c r="G562" s="630"/>
      <c r="I562" s="644"/>
      <c r="K562" s="646"/>
      <c r="L562" s="647"/>
      <c r="M562" s="646"/>
      <c r="N562" s="648"/>
      <c r="P562" s="644"/>
      <c r="Q562" s="630"/>
      <c r="V562" s="647"/>
      <c r="X562" s="647"/>
      <c r="AA562" s="644"/>
      <c r="AD562" s="646"/>
      <c r="AF562" s="645"/>
      <c r="AI562" s="645"/>
      <c r="AK562" s="632"/>
      <c r="AL562" s="619"/>
      <c r="AM562" s="649"/>
      <c r="AN562" s="632"/>
      <c r="AO562" s="649"/>
    </row>
    <row r="563" spans="2:41" s="615" customFormat="1">
      <c r="B563" s="645"/>
      <c r="C563" s="645"/>
      <c r="F563" s="644"/>
      <c r="G563" s="630"/>
      <c r="I563" s="644"/>
      <c r="K563" s="646"/>
      <c r="L563" s="647"/>
      <c r="M563" s="646"/>
      <c r="N563" s="648"/>
      <c r="P563" s="644"/>
      <c r="Q563" s="630"/>
      <c r="V563" s="647"/>
      <c r="X563" s="647"/>
      <c r="AA563" s="644"/>
      <c r="AD563" s="646"/>
      <c r="AF563" s="645"/>
      <c r="AI563" s="645"/>
      <c r="AK563" s="632"/>
      <c r="AL563" s="619"/>
      <c r="AM563" s="649"/>
      <c r="AN563" s="632"/>
      <c r="AO563" s="649"/>
    </row>
    <row r="564" spans="2:41" s="615" customFormat="1">
      <c r="B564" s="645"/>
      <c r="C564" s="645"/>
      <c r="F564" s="644"/>
      <c r="G564" s="630"/>
      <c r="I564" s="644"/>
      <c r="K564" s="646"/>
      <c r="L564" s="647"/>
      <c r="M564" s="646"/>
      <c r="N564" s="648"/>
      <c r="P564" s="644"/>
      <c r="Q564" s="630"/>
      <c r="V564" s="647"/>
      <c r="X564" s="647"/>
      <c r="AA564" s="644"/>
      <c r="AD564" s="646"/>
      <c r="AF564" s="645"/>
      <c r="AI564" s="645"/>
      <c r="AK564" s="632"/>
      <c r="AL564" s="619"/>
      <c r="AM564" s="649"/>
      <c r="AN564" s="632"/>
      <c r="AO564" s="649"/>
    </row>
    <row r="565" spans="2:41" s="615" customFormat="1">
      <c r="B565" s="645"/>
      <c r="C565" s="645"/>
      <c r="F565" s="644"/>
      <c r="G565" s="630"/>
      <c r="I565" s="644"/>
      <c r="K565" s="646"/>
      <c r="L565" s="647"/>
      <c r="M565" s="646"/>
      <c r="N565" s="648"/>
      <c r="P565" s="644"/>
      <c r="Q565" s="630"/>
      <c r="V565" s="647"/>
      <c r="X565" s="647"/>
      <c r="AA565" s="644"/>
      <c r="AD565" s="646"/>
      <c r="AF565" s="645"/>
      <c r="AI565" s="645"/>
      <c r="AK565" s="632"/>
      <c r="AL565" s="619"/>
      <c r="AM565" s="649"/>
      <c r="AN565" s="632"/>
      <c r="AO565" s="649"/>
    </row>
    <row r="566" spans="2:41" s="615" customFormat="1">
      <c r="B566" s="645"/>
      <c r="C566" s="645"/>
      <c r="F566" s="644"/>
      <c r="G566" s="630"/>
      <c r="I566" s="644"/>
      <c r="K566" s="646"/>
      <c r="L566" s="647"/>
      <c r="M566" s="646"/>
      <c r="N566" s="648"/>
      <c r="P566" s="644"/>
      <c r="Q566" s="630"/>
      <c r="V566" s="647"/>
      <c r="X566" s="647"/>
      <c r="AA566" s="644"/>
      <c r="AD566" s="646"/>
      <c r="AF566" s="645"/>
      <c r="AI566" s="645"/>
      <c r="AK566" s="632"/>
      <c r="AL566" s="619"/>
      <c r="AM566" s="649"/>
      <c r="AN566" s="632"/>
      <c r="AO566" s="649"/>
    </row>
    <row r="567" spans="2:41" s="615" customFormat="1">
      <c r="B567" s="645"/>
      <c r="C567" s="645"/>
      <c r="F567" s="644"/>
      <c r="G567" s="630"/>
      <c r="I567" s="644"/>
      <c r="K567" s="646"/>
      <c r="L567" s="647"/>
      <c r="M567" s="646"/>
      <c r="N567" s="648"/>
      <c r="P567" s="644"/>
      <c r="Q567" s="630"/>
      <c r="V567" s="647"/>
      <c r="X567" s="647"/>
      <c r="AA567" s="644"/>
      <c r="AD567" s="646"/>
      <c r="AF567" s="645"/>
      <c r="AI567" s="645"/>
      <c r="AK567" s="632"/>
      <c r="AL567" s="619"/>
      <c r="AM567" s="649"/>
      <c r="AN567" s="632"/>
      <c r="AO567" s="649"/>
    </row>
    <row r="568" spans="2:41" s="615" customFormat="1">
      <c r="B568" s="645"/>
      <c r="C568" s="645"/>
      <c r="F568" s="644"/>
      <c r="G568" s="630"/>
      <c r="I568" s="644"/>
      <c r="K568" s="646"/>
      <c r="L568" s="647"/>
      <c r="M568" s="646"/>
      <c r="N568" s="648"/>
      <c r="P568" s="644"/>
      <c r="Q568" s="630"/>
      <c r="V568" s="647"/>
      <c r="X568" s="647"/>
      <c r="AA568" s="644"/>
      <c r="AD568" s="646"/>
      <c r="AF568" s="645"/>
      <c r="AI568" s="645"/>
      <c r="AK568" s="632"/>
      <c r="AL568" s="619"/>
      <c r="AM568" s="649"/>
      <c r="AN568" s="632"/>
      <c r="AO568" s="649"/>
    </row>
    <row r="569" spans="2:41" s="615" customFormat="1">
      <c r="B569" s="645"/>
      <c r="C569" s="645"/>
      <c r="F569" s="644"/>
      <c r="G569" s="630"/>
      <c r="I569" s="644"/>
      <c r="K569" s="646"/>
      <c r="L569" s="647"/>
      <c r="M569" s="646"/>
      <c r="N569" s="648"/>
      <c r="P569" s="644"/>
      <c r="Q569" s="630"/>
      <c r="V569" s="647"/>
      <c r="X569" s="647"/>
      <c r="AA569" s="644"/>
      <c r="AD569" s="646"/>
      <c r="AF569" s="645"/>
      <c r="AI569" s="645"/>
      <c r="AK569" s="632"/>
      <c r="AL569" s="619"/>
      <c r="AM569" s="649"/>
      <c r="AN569" s="632"/>
      <c r="AO569" s="649"/>
    </row>
    <row r="570" spans="2:41" s="615" customFormat="1">
      <c r="B570" s="645"/>
      <c r="C570" s="645"/>
      <c r="F570" s="644"/>
      <c r="G570" s="630"/>
      <c r="I570" s="644"/>
      <c r="K570" s="646"/>
      <c r="L570" s="647"/>
      <c r="M570" s="646"/>
      <c r="N570" s="648"/>
      <c r="P570" s="644"/>
      <c r="Q570" s="630"/>
      <c r="V570" s="647"/>
      <c r="X570" s="647"/>
      <c r="AA570" s="644"/>
      <c r="AD570" s="646"/>
      <c r="AF570" s="645"/>
      <c r="AI570" s="645"/>
      <c r="AK570" s="632"/>
      <c r="AL570" s="619"/>
      <c r="AM570" s="649"/>
      <c r="AN570" s="632"/>
      <c r="AO570" s="649"/>
    </row>
    <row r="571" spans="2:41" s="615" customFormat="1">
      <c r="B571" s="645"/>
      <c r="C571" s="645"/>
      <c r="F571" s="644"/>
      <c r="G571" s="630"/>
      <c r="I571" s="644"/>
      <c r="K571" s="646"/>
      <c r="L571" s="647"/>
      <c r="M571" s="646"/>
      <c r="N571" s="648"/>
      <c r="P571" s="644"/>
      <c r="Q571" s="630"/>
      <c r="V571" s="647"/>
      <c r="X571" s="647"/>
      <c r="AA571" s="644"/>
      <c r="AD571" s="646"/>
      <c r="AF571" s="645"/>
      <c r="AI571" s="645"/>
      <c r="AK571" s="632"/>
      <c r="AL571" s="619"/>
      <c r="AM571" s="649"/>
      <c r="AN571" s="632"/>
      <c r="AO571" s="649"/>
    </row>
    <row r="572" spans="2:41" s="615" customFormat="1">
      <c r="B572" s="645"/>
      <c r="C572" s="645"/>
      <c r="F572" s="644"/>
      <c r="G572" s="630"/>
      <c r="I572" s="644"/>
      <c r="K572" s="646"/>
      <c r="L572" s="647"/>
      <c r="M572" s="646"/>
      <c r="N572" s="648"/>
      <c r="P572" s="644"/>
      <c r="Q572" s="630"/>
      <c r="V572" s="647"/>
      <c r="X572" s="647"/>
      <c r="AA572" s="644"/>
      <c r="AD572" s="646"/>
      <c r="AF572" s="645"/>
      <c r="AI572" s="645"/>
      <c r="AK572" s="632"/>
      <c r="AL572" s="619"/>
      <c r="AM572" s="649"/>
      <c r="AN572" s="632"/>
      <c r="AO572" s="649"/>
    </row>
    <row r="573" spans="2:41" s="615" customFormat="1">
      <c r="B573" s="645"/>
      <c r="C573" s="645"/>
      <c r="F573" s="644"/>
      <c r="G573" s="630"/>
      <c r="I573" s="644"/>
      <c r="K573" s="646"/>
      <c r="L573" s="647"/>
      <c r="M573" s="646"/>
      <c r="N573" s="648"/>
      <c r="P573" s="644"/>
      <c r="Q573" s="630"/>
      <c r="V573" s="647"/>
      <c r="X573" s="647"/>
      <c r="AA573" s="644"/>
      <c r="AD573" s="646"/>
      <c r="AF573" s="645"/>
      <c r="AI573" s="645"/>
      <c r="AK573" s="632"/>
      <c r="AL573" s="619"/>
      <c r="AM573" s="649"/>
      <c r="AN573" s="632"/>
      <c r="AO573" s="649"/>
    </row>
    <row r="574" spans="2:41" s="615" customFormat="1">
      <c r="B574" s="645"/>
      <c r="C574" s="645"/>
      <c r="F574" s="644"/>
      <c r="G574" s="630"/>
      <c r="I574" s="644"/>
      <c r="K574" s="646"/>
      <c r="L574" s="647"/>
      <c r="M574" s="646"/>
      <c r="N574" s="648"/>
      <c r="P574" s="644"/>
      <c r="Q574" s="630"/>
      <c r="V574" s="647"/>
      <c r="X574" s="647"/>
      <c r="AA574" s="644"/>
      <c r="AD574" s="646"/>
      <c r="AF574" s="645"/>
      <c r="AI574" s="645"/>
      <c r="AK574" s="632"/>
      <c r="AL574" s="619"/>
      <c r="AM574" s="649"/>
      <c r="AN574" s="632"/>
      <c r="AO574" s="649"/>
    </row>
    <row r="575" spans="2:41" s="615" customFormat="1">
      <c r="B575" s="645"/>
      <c r="C575" s="645"/>
      <c r="F575" s="644"/>
      <c r="G575" s="630"/>
      <c r="I575" s="644"/>
      <c r="K575" s="646"/>
      <c r="L575" s="647"/>
      <c r="M575" s="646"/>
      <c r="N575" s="648"/>
      <c r="P575" s="644"/>
      <c r="Q575" s="630"/>
      <c r="V575" s="647"/>
      <c r="X575" s="647"/>
      <c r="AA575" s="644"/>
      <c r="AD575" s="646"/>
      <c r="AF575" s="645"/>
      <c r="AI575" s="645"/>
      <c r="AK575" s="632"/>
      <c r="AL575" s="619"/>
      <c r="AM575" s="649"/>
      <c r="AN575" s="632"/>
      <c r="AO575" s="649"/>
    </row>
    <row r="576" spans="2:41" s="615" customFormat="1">
      <c r="B576" s="645"/>
      <c r="C576" s="645"/>
      <c r="F576" s="644"/>
      <c r="G576" s="630"/>
      <c r="I576" s="644"/>
      <c r="K576" s="646"/>
      <c r="L576" s="647"/>
      <c r="M576" s="646"/>
      <c r="N576" s="648"/>
      <c r="P576" s="644"/>
      <c r="Q576" s="630"/>
      <c r="V576" s="647"/>
      <c r="X576" s="647"/>
      <c r="AA576" s="644"/>
      <c r="AD576" s="646"/>
      <c r="AF576" s="645"/>
      <c r="AI576" s="645"/>
      <c r="AK576" s="632"/>
      <c r="AL576" s="619"/>
      <c r="AM576" s="649"/>
      <c r="AN576" s="632"/>
      <c r="AO576" s="649"/>
    </row>
    <row r="577" spans="2:41" s="615" customFormat="1">
      <c r="B577" s="645"/>
      <c r="C577" s="645"/>
      <c r="F577" s="644"/>
      <c r="G577" s="630"/>
      <c r="I577" s="644"/>
      <c r="K577" s="646"/>
      <c r="L577" s="647"/>
      <c r="M577" s="646"/>
      <c r="N577" s="648"/>
      <c r="P577" s="644"/>
      <c r="Q577" s="630"/>
      <c r="V577" s="647"/>
      <c r="X577" s="647"/>
      <c r="AA577" s="644"/>
      <c r="AD577" s="646"/>
      <c r="AF577" s="645"/>
      <c r="AI577" s="645"/>
      <c r="AK577" s="632"/>
      <c r="AL577" s="619"/>
      <c r="AM577" s="649"/>
      <c r="AN577" s="632"/>
      <c r="AO577" s="649"/>
    </row>
    <row r="578" spans="2:41" s="615" customFormat="1">
      <c r="B578" s="645"/>
      <c r="C578" s="645"/>
      <c r="F578" s="644"/>
      <c r="G578" s="630"/>
      <c r="I578" s="644"/>
      <c r="K578" s="646"/>
      <c r="L578" s="647"/>
      <c r="M578" s="646"/>
      <c r="N578" s="648"/>
      <c r="P578" s="644"/>
      <c r="Q578" s="630"/>
      <c r="V578" s="647"/>
      <c r="X578" s="647"/>
      <c r="AA578" s="644"/>
      <c r="AD578" s="646"/>
      <c r="AF578" s="645"/>
      <c r="AI578" s="645"/>
      <c r="AK578" s="632"/>
      <c r="AL578" s="619"/>
      <c r="AM578" s="649"/>
      <c r="AN578" s="632"/>
      <c r="AO578" s="649"/>
    </row>
    <row r="579" spans="2:41" s="615" customFormat="1">
      <c r="B579" s="645"/>
      <c r="C579" s="645"/>
      <c r="F579" s="644"/>
      <c r="G579" s="630"/>
      <c r="I579" s="644"/>
      <c r="K579" s="646"/>
      <c r="L579" s="647"/>
      <c r="M579" s="646"/>
      <c r="N579" s="648"/>
      <c r="P579" s="644"/>
      <c r="Q579" s="630"/>
      <c r="V579" s="647"/>
      <c r="X579" s="647"/>
      <c r="AA579" s="644"/>
      <c r="AD579" s="646"/>
      <c r="AF579" s="645"/>
      <c r="AI579" s="645"/>
      <c r="AK579" s="632"/>
      <c r="AL579" s="619"/>
      <c r="AM579" s="649"/>
      <c r="AN579" s="632"/>
      <c r="AO579" s="649"/>
    </row>
    <row r="580" spans="2:41" s="615" customFormat="1">
      <c r="B580" s="645"/>
      <c r="C580" s="645"/>
      <c r="F580" s="644"/>
      <c r="G580" s="630"/>
      <c r="I580" s="644"/>
      <c r="K580" s="646"/>
      <c r="L580" s="647"/>
      <c r="M580" s="646"/>
      <c r="N580" s="648"/>
      <c r="P580" s="644"/>
      <c r="Q580" s="630"/>
      <c r="V580" s="647"/>
      <c r="X580" s="647"/>
      <c r="AA580" s="644"/>
      <c r="AD580" s="646"/>
      <c r="AF580" s="645"/>
      <c r="AI580" s="645"/>
      <c r="AK580" s="632"/>
      <c r="AL580" s="619"/>
      <c r="AM580" s="649"/>
      <c r="AN580" s="632"/>
      <c r="AO580" s="649"/>
    </row>
    <row r="581" spans="2:41" s="615" customFormat="1">
      <c r="B581" s="645"/>
      <c r="C581" s="645"/>
      <c r="F581" s="644"/>
      <c r="G581" s="630"/>
      <c r="I581" s="644"/>
      <c r="K581" s="646"/>
      <c r="L581" s="647"/>
      <c r="M581" s="646"/>
      <c r="N581" s="648"/>
      <c r="P581" s="644"/>
      <c r="Q581" s="630"/>
      <c r="V581" s="647"/>
      <c r="X581" s="647"/>
      <c r="AA581" s="644"/>
      <c r="AD581" s="646"/>
      <c r="AF581" s="645"/>
      <c r="AI581" s="645"/>
      <c r="AK581" s="632"/>
      <c r="AL581" s="619"/>
      <c r="AM581" s="649"/>
      <c r="AN581" s="632"/>
      <c r="AO581" s="649"/>
    </row>
    <row r="582" spans="2:41" s="615" customFormat="1">
      <c r="B582" s="645"/>
      <c r="C582" s="645"/>
      <c r="F582" s="644"/>
      <c r="G582" s="630"/>
      <c r="I582" s="644"/>
      <c r="K582" s="646"/>
      <c r="L582" s="647"/>
      <c r="M582" s="646"/>
      <c r="N582" s="648"/>
      <c r="P582" s="644"/>
      <c r="Q582" s="630"/>
      <c r="V582" s="647"/>
      <c r="X582" s="647"/>
      <c r="AA582" s="644"/>
      <c r="AD582" s="646"/>
      <c r="AF582" s="645"/>
      <c r="AI582" s="645"/>
      <c r="AK582" s="632"/>
      <c r="AL582" s="619"/>
      <c r="AM582" s="649"/>
      <c r="AN582" s="632"/>
      <c r="AO582" s="649"/>
    </row>
    <row r="583" spans="2:41" s="615" customFormat="1">
      <c r="B583" s="645"/>
      <c r="C583" s="645"/>
      <c r="F583" s="644"/>
      <c r="G583" s="630"/>
      <c r="I583" s="644"/>
      <c r="K583" s="646"/>
      <c r="L583" s="647"/>
      <c r="M583" s="646"/>
      <c r="N583" s="648"/>
      <c r="P583" s="644"/>
      <c r="Q583" s="630"/>
      <c r="V583" s="647"/>
      <c r="X583" s="647"/>
      <c r="AA583" s="644"/>
      <c r="AD583" s="646"/>
      <c r="AF583" s="645"/>
      <c r="AI583" s="645"/>
      <c r="AK583" s="632"/>
      <c r="AL583" s="619"/>
      <c r="AM583" s="649"/>
      <c r="AN583" s="632"/>
      <c r="AO583" s="649"/>
    </row>
    <row r="584" spans="2:41" s="615" customFormat="1">
      <c r="B584" s="645"/>
      <c r="C584" s="645"/>
      <c r="F584" s="644"/>
      <c r="G584" s="630"/>
      <c r="I584" s="644"/>
      <c r="K584" s="646"/>
      <c r="L584" s="647"/>
      <c r="M584" s="646"/>
      <c r="N584" s="648"/>
      <c r="P584" s="644"/>
      <c r="Q584" s="630"/>
      <c r="V584" s="647"/>
      <c r="X584" s="647"/>
      <c r="AA584" s="644"/>
      <c r="AD584" s="646"/>
      <c r="AF584" s="645"/>
      <c r="AI584" s="645"/>
      <c r="AK584" s="632"/>
      <c r="AL584" s="619"/>
      <c r="AM584" s="649"/>
      <c r="AN584" s="632"/>
      <c r="AO584" s="649"/>
    </row>
    <row r="585" spans="2:41" s="615" customFormat="1">
      <c r="B585" s="645"/>
      <c r="C585" s="645"/>
      <c r="F585" s="644"/>
      <c r="G585" s="630"/>
      <c r="I585" s="644"/>
      <c r="K585" s="646"/>
      <c r="L585" s="647"/>
      <c r="M585" s="646"/>
      <c r="N585" s="648"/>
      <c r="P585" s="644"/>
      <c r="Q585" s="630"/>
      <c r="V585" s="647"/>
      <c r="X585" s="647"/>
      <c r="AA585" s="644"/>
      <c r="AD585" s="646"/>
      <c r="AF585" s="645"/>
      <c r="AI585" s="645"/>
      <c r="AK585" s="632"/>
      <c r="AL585" s="619"/>
      <c r="AM585" s="649"/>
      <c r="AN585" s="632"/>
      <c r="AO585" s="649"/>
    </row>
    <row r="586" spans="2:41" s="615" customFormat="1">
      <c r="B586" s="645"/>
      <c r="C586" s="645"/>
      <c r="F586" s="644"/>
      <c r="G586" s="630"/>
      <c r="I586" s="644"/>
      <c r="K586" s="646"/>
      <c r="L586" s="647"/>
      <c r="M586" s="646"/>
      <c r="N586" s="648"/>
      <c r="P586" s="644"/>
      <c r="Q586" s="630"/>
      <c r="V586" s="647"/>
      <c r="X586" s="647"/>
      <c r="AA586" s="644"/>
      <c r="AD586" s="646"/>
      <c r="AF586" s="645"/>
      <c r="AI586" s="645"/>
      <c r="AK586" s="632"/>
      <c r="AL586" s="619"/>
      <c r="AM586" s="649"/>
      <c r="AN586" s="632"/>
      <c r="AO586" s="649"/>
    </row>
    <row r="587" spans="2:41" s="615" customFormat="1">
      <c r="B587" s="645"/>
      <c r="C587" s="645"/>
      <c r="F587" s="644"/>
      <c r="G587" s="630"/>
      <c r="I587" s="644"/>
      <c r="K587" s="646"/>
      <c r="L587" s="647"/>
      <c r="M587" s="646"/>
      <c r="N587" s="648"/>
      <c r="P587" s="644"/>
      <c r="Q587" s="630"/>
      <c r="V587" s="647"/>
      <c r="X587" s="647"/>
      <c r="AA587" s="644"/>
      <c r="AD587" s="646"/>
      <c r="AF587" s="645"/>
      <c r="AI587" s="645"/>
      <c r="AK587" s="632"/>
      <c r="AL587" s="619"/>
      <c r="AM587" s="649"/>
      <c r="AN587" s="632"/>
      <c r="AO587" s="649"/>
    </row>
    <row r="588" spans="2:41" s="615" customFormat="1">
      <c r="B588" s="645"/>
      <c r="C588" s="645"/>
      <c r="F588" s="644"/>
      <c r="G588" s="630"/>
      <c r="I588" s="644"/>
      <c r="K588" s="646"/>
      <c r="L588" s="647"/>
      <c r="M588" s="646"/>
      <c r="N588" s="648"/>
      <c r="P588" s="644"/>
      <c r="Q588" s="630"/>
      <c r="V588" s="647"/>
      <c r="X588" s="647"/>
      <c r="AA588" s="644"/>
      <c r="AD588" s="646"/>
      <c r="AF588" s="645"/>
      <c r="AI588" s="645"/>
      <c r="AK588" s="632"/>
      <c r="AL588" s="619"/>
      <c r="AM588" s="649"/>
      <c r="AN588" s="632"/>
      <c r="AO588" s="649"/>
    </row>
    <row r="589" spans="2:41" s="615" customFormat="1">
      <c r="B589" s="645"/>
      <c r="C589" s="645"/>
      <c r="F589" s="644"/>
      <c r="G589" s="630"/>
      <c r="I589" s="644"/>
      <c r="K589" s="646"/>
      <c r="L589" s="647"/>
      <c r="M589" s="646"/>
      <c r="N589" s="648"/>
      <c r="P589" s="644"/>
      <c r="Q589" s="630"/>
      <c r="V589" s="647"/>
      <c r="X589" s="647"/>
      <c r="AA589" s="644"/>
      <c r="AD589" s="646"/>
      <c r="AF589" s="645"/>
      <c r="AI589" s="645"/>
      <c r="AK589" s="632"/>
      <c r="AL589" s="619"/>
      <c r="AM589" s="649"/>
      <c r="AN589" s="632"/>
      <c r="AO589" s="649"/>
    </row>
    <row r="590" spans="2:41" s="615" customFormat="1">
      <c r="B590" s="645"/>
      <c r="C590" s="645"/>
      <c r="F590" s="644"/>
      <c r="G590" s="630"/>
      <c r="I590" s="644"/>
      <c r="K590" s="646"/>
      <c r="L590" s="647"/>
      <c r="M590" s="646"/>
      <c r="N590" s="648"/>
      <c r="P590" s="644"/>
      <c r="Q590" s="630"/>
      <c r="V590" s="647"/>
      <c r="X590" s="647"/>
      <c r="AA590" s="644"/>
      <c r="AD590" s="646"/>
      <c r="AF590" s="645"/>
      <c r="AI590" s="645"/>
      <c r="AK590" s="632"/>
      <c r="AL590" s="619"/>
      <c r="AM590" s="649"/>
      <c r="AN590" s="632"/>
      <c r="AO590" s="649"/>
    </row>
    <row r="591" spans="2:41" s="615" customFormat="1">
      <c r="B591" s="645"/>
      <c r="C591" s="645"/>
      <c r="F591" s="644"/>
      <c r="G591" s="630"/>
      <c r="I591" s="644"/>
      <c r="K591" s="646"/>
      <c r="L591" s="647"/>
      <c r="M591" s="646"/>
      <c r="N591" s="648"/>
      <c r="P591" s="644"/>
      <c r="Q591" s="630"/>
      <c r="V591" s="647"/>
      <c r="X591" s="647"/>
      <c r="AA591" s="644"/>
      <c r="AD591" s="646"/>
      <c r="AF591" s="645"/>
      <c r="AI591" s="645"/>
      <c r="AK591" s="632"/>
      <c r="AL591" s="619"/>
      <c r="AM591" s="649"/>
      <c r="AN591" s="632"/>
      <c r="AO591" s="649"/>
    </row>
    <row r="592" spans="2:41" s="615" customFormat="1">
      <c r="B592" s="645"/>
      <c r="C592" s="645"/>
      <c r="F592" s="644"/>
      <c r="G592" s="630"/>
      <c r="I592" s="644"/>
      <c r="K592" s="646"/>
      <c r="L592" s="647"/>
      <c r="M592" s="646"/>
      <c r="N592" s="648"/>
      <c r="P592" s="644"/>
      <c r="Q592" s="630"/>
      <c r="V592" s="647"/>
      <c r="X592" s="647"/>
      <c r="AA592" s="644"/>
      <c r="AD592" s="646"/>
      <c r="AF592" s="645"/>
      <c r="AI592" s="645"/>
      <c r="AK592" s="632"/>
      <c r="AL592" s="619"/>
      <c r="AM592" s="649"/>
      <c r="AN592" s="632"/>
      <c r="AO592" s="649"/>
    </row>
    <row r="593" spans="2:41" s="615" customFormat="1">
      <c r="B593" s="645"/>
      <c r="C593" s="645"/>
      <c r="F593" s="644"/>
      <c r="G593" s="630"/>
      <c r="I593" s="644"/>
      <c r="K593" s="646"/>
      <c r="L593" s="647"/>
      <c r="M593" s="646"/>
      <c r="N593" s="648"/>
      <c r="P593" s="644"/>
      <c r="Q593" s="630"/>
      <c r="V593" s="647"/>
      <c r="X593" s="647"/>
      <c r="AA593" s="644"/>
      <c r="AD593" s="646"/>
      <c r="AF593" s="645"/>
      <c r="AI593" s="645"/>
      <c r="AK593" s="632"/>
      <c r="AL593" s="619"/>
      <c r="AM593" s="649"/>
      <c r="AN593" s="632"/>
      <c r="AO593" s="649"/>
    </row>
    <row r="594" spans="2:41" s="615" customFormat="1">
      <c r="B594" s="645"/>
      <c r="C594" s="645"/>
      <c r="F594" s="644"/>
      <c r="G594" s="630"/>
      <c r="I594" s="644"/>
      <c r="K594" s="646"/>
      <c r="L594" s="647"/>
      <c r="M594" s="646"/>
      <c r="N594" s="648"/>
      <c r="P594" s="644"/>
      <c r="Q594" s="630"/>
      <c r="V594" s="647"/>
      <c r="X594" s="647"/>
      <c r="AA594" s="644"/>
      <c r="AD594" s="646"/>
      <c r="AF594" s="645"/>
      <c r="AI594" s="645"/>
      <c r="AK594" s="632"/>
      <c r="AL594" s="619"/>
      <c r="AM594" s="649"/>
      <c r="AN594" s="632"/>
      <c r="AO594" s="649"/>
    </row>
    <row r="595" spans="2:41" s="615" customFormat="1">
      <c r="B595" s="645"/>
      <c r="C595" s="645"/>
      <c r="F595" s="644"/>
      <c r="G595" s="630"/>
      <c r="I595" s="644"/>
      <c r="K595" s="646"/>
      <c r="L595" s="647"/>
      <c r="M595" s="646"/>
      <c r="N595" s="648"/>
      <c r="P595" s="644"/>
      <c r="Q595" s="630"/>
      <c r="V595" s="647"/>
      <c r="X595" s="647"/>
      <c r="AA595" s="644"/>
      <c r="AD595" s="646"/>
      <c r="AF595" s="645"/>
      <c r="AI595" s="645"/>
      <c r="AK595" s="632"/>
      <c r="AL595" s="619"/>
      <c r="AM595" s="649"/>
      <c r="AN595" s="632"/>
      <c r="AO595" s="649"/>
    </row>
    <row r="596" spans="2:41" s="615" customFormat="1">
      <c r="B596" s="645"/>
      <c r="C596" s="645"/>
      <c r="F596" s="644"/>
      <c r="G596" s="630"/>
      <c r="I596" s="644"/>
      <c r="K596" s="646"/>
      <c r="L596" s="647"/>
      <c r="M596" s="646"/>
      <c r="N596" s="648"/>
      <c r="P596" s="644"/>
      <c r="Q596" s="630"/>
      <c r="V596" s="647"/>
      <c r="X596" s="647"/>
      <c r="AA596" s="644"/>
      <c r="AD596" s="646"/>
      <c r="AF596" s="645"/>
      <c r="AI596" s="645"/>
      <c r="AK596" s="632"/>
      <c r="AL596" s="619"/>
      <c r="AM596" s="649"/>
      <c r="AN596" s="632"/>
      <c r="AO596" s="649"/>
    </row>
    <row r="597" spans="2:41" s="615" customFormat="1">
      <c r="B597" s="645"/>
      <c r="C597" s="645"/>
      <c r="F597" s="644"/>
      <c r="G597" s="630"/>
      <c r="I597" s="644"/>
      <c r="K597" s="646"/>
      <c r="L597" s="647"/>
      <c r="M597" s="646"/>
      <c r="N597" s="648"/>
      <c r="P597" s="644"/>
      <c r="Q597" s="630"/>
      <c r="V597" s="647"/>
      <c r="X597" s="647"/>
      <c r="AA597" s="644"/>
      <c r="AD597" s="646"/>
      <c r="AF597" s="645"/>
      <c r="AI597" s="645"/>
      <c r="AK597" s="632"/>
      <c r="AL597" s="619"/>
      <c r="AM597" s="649"/>
      <c r="AN597" s="632"/>
      <c r="AO597" s="649"/>
    </row>
    <row r="598" spans="2:41" s="615" customFormat="1">
      <c r="B598" s="645"/>
      <c r="C598" s="645"/>
      <c r="F598" s="644"/>
      <c r="G598" s="630"/>
      <c r="I598" s="644"/>
      <c r="K598" s="646"/>
      <c r="L598" s="647"/>
      <c r="M598" s="646"/>
      <c r="N598" s="648"/>
      <c r="P598" s="644"/>
      <c r="Q598" s="630"/>
      <c r="V598" s="647"/>
      <c r="X598" s="647"/>
      <c r="AA598" s="644"/>
      <c r="AD598" s="646"/>
      <c r="AF598" s="645"/>
      <c r="AI598" s="645"/>
      <c r="AK598" s="632"/>
      <c r="AL598" s="619"/>
      <c r="AM598" s="649"/>
      <c r="AN598" s="632"/>
      <c r="AO598" s="649"/>
    </row>
    <row r="599" spans="2:41" s="615" customFormat="1">
      <c r="B599" s="645"/>
      <c r="C599" s="645"/>
      <c r="F599" s="644"/>
      <c r="G599" s="630"/>
      <c r="I599" s="644"/>
      <c r="K599" s="646"/>
      <c r="L599" s="647"/>
      <c r="M599" s="646"/>
      <c r="N599" s="648"/>
      <c r="P599" s="644"/>
      <c r="Q599" s="630"/>
      <c r="V599" s="647"/>
      <c r="X599" s="647"/>
      <c r="AA599" s="644"/>
      <c r="AD599" s="646"/>
      <c r="AF599" s="645"/>
      <c r="AI599" s="645"/>
      <c r="AK599" s="632"/>
      <c r="AL599" s="619"/>
      <c r="AM599" s="649"/>
      <c r="AN599" s="632"/>
      <c r="AO599" s="649"/>
    </row>
    <row r="600" spans="2:41" s="615" customFormat="1">
      <c r="B600" s="645"/>
      <c r="C600" s="645"/>
      <c r="F600" s="644"/>
      <c r="G600" s="630"/>
      <c r="I600" s="644"/>
      <c r="K600" s="646"/>
      <c r="L600" s="647"/>
      <c r="M600" s="646"/>
      <c r="N600" s="648"/>
      <c r="P600" s="644"/>
      <c r="Q600" s="630"/>
      <c r="V600" s="647"/>
      <c r="X600" s="647"/>
      <c r="AA600" s="644"/>
      <c r="AD600" s="646"/>
      <c r="AF600" s="645"/>
      <c r="AI600" s="645"/>
      <c r="AK600" s="632"/>
      <c r="AL600" s="619"/>
      <c r="AM600" s="649"/>
      <c r="AN600" s="632"/>
      <c r="AO600" s="649"/>
    </row>
    <row r="601" spans="2:41" s="615" customFormat="1">
      <c r="B601" s="645"/>
      <c r="C601" s="645"/>
      <c r="F601" s="644"/>
      <c r="G601" s="630"/>
      <c r="I601" s="644"/>
      <c r="K601" s="646"/>
      <c r="L601" s="647"/>
      <c r="M601" s="646"/>
      <c r="N601" s="648"/>
      <c r="P601" s="644"/>
      <c r="Q601" s="630"/>
      <c r="V601" s="647"/>
      <c r="X601" s="647"/>
      <c r="AA601" s="644"/>
      <c r="AD601" s="646"/>
      <c r="AF601" s="645"/>
      <c r="AI601" s="645"/>
      <c r="AK601" s="632"/>
      <c r="AL601" s="619"/>
      <c r="AM601" s="649"/>
      <c r="AN601" s="632"/>
      <c r="AO601" s="649"/>
    </row>
    <row r="602" spans="2:41" s="615" customFormat="1">
      <c r="B602" s="645"/>
      <c r="C602" s="645"/>
      <c r="F602" s="644"/>
      <c r="G602" s="630"/>
      <c r="I602" s="644"/>
      <c r="K602" s="646"/>
      <c r="L602" s="647"/>
      <c r="M602" s="646"/>
      <c r="N602" s="648"/>
      <c r="P602" s="644"/>
      <c r="Q602" s="630"/>
      <c r="V602" s="647"/>
      <c r="X602" s="647"/>
      <c r="AA602" s="644"/>
      <c r="AD602" s="646"/>
      <c r="AF602" s="645"/>
      <c r="AI602" s="645"/>
      <c r="AK602" s="632"/>
      <c r="AL602" s="619"/>
      <c r="AM602" s="649"/>
      <c r="AN602" s="632"/>
      <c r="AO602" s="649"/>
    </row>
    <row r="603" spans="2:41" s="615" customFormat="1">
      <c r="B603" s="645"/>
      <c r="C603" s="645"/>
      <c r="F603" s="644"/>
      <c r="G603" s="630"/>
      <c r="I603" s="644"/>
      <c r="K603" s="646"/>
      <c r="L603" s="647"/>
      <c r="M603" s="646"/>
      <c r="N603" s="648"/>
      <c r="P603" s="644"/>
      <c r="Q603" s="630"/>
      <c r="V603" s="647"/>
      <c r="X603" s="647"/>
      <c r="AA603" s="644"/>
      <c r="AD603" s="646"/>
      <c r="AF603" s="645"/>
      <c r="AI603" s="645"/>
      <c r="AK603" s="632"/>
      <c r="AL603" s="619"/>
      <c r="AM603" s="649"/>
      <c r="AN603" s="632"/>
      <c r="AO603" s="649"/>
    </row>
    <row r="604" spans="2:41" s="615" customFormat="1">
      <c r="B604" s="645"/>
      <c r="C604" s="645"/>
      <c r="F604" s="644"/>
      <c r="G604" s="630"/>
      <c r="I604" s="644"/>
      <c r="K604" s="646"/>
      <c r="L604" s="647"/>
      <c r="M604" s="646"/>
      <c r="N604" s="648"/>
      <c r="P604" s="644"/>
      <c r="Q604" s="630"/>
      <c r="V604" s="647"/>
      <c r="X604" s="647"/>
      <c r="AA604" s="644"/>
      <c r="AD604" s="646"/>
      <c r="AF604" s="645"/>
      <c r="AI604" s="645"/>
      <c r="AK604" s="632"/>
      <c r="AL604" s="619"/>
      <c r="AM604" s="649"/>
      <c r="AN604" s="632"/>
      <c r="AO604" s="649"/>
    </row>
    <row r="605" spans="2:41" s="615" customFormat="1">
      <c r="B605" s="645"/>
      <c r="C605" s="645"/>
      <c r="F605" s="644"/>
      <c r="G605" s="630"/>
      <c r="I605" s="644"/>
      <c r="K605" s="646"/>
      <c r="L605" s="647"/>
      <c r="M605" s="646"/>
      <c r="N605" s="648"/>
      <c r="P605" s="644"/>
      <c r="Q605" s="630"/>
      <c r="V605" s="647"/>
      <c r="X605" s="647"/>
      <c r="AA605" s="644"/>
      <c r="AD605" s="646"/>
      <c r="AF605" s="645"/>
      <c r="AI605" s="645"/>
      <c r="AK605" s="632"/>
      <c r="AL605" s="619"/>
      <c r="AM605" s="649"/>
      <c r="AN605" s="632"/>
      <c r="AO605" s="649"/>
    </row>
    <row r="606" spans="2:41" s="615" customFormat="1">
      <c r="B606" s="645"/>
      <c r="C606" s="645"/>
      <c r="F606" s="644"/>
      <c r="G606" s="630"/>
      <c r="I606" s="644"/>
      <c r="K606" s="646"/>
      <c r="L606" s="647"/>
      <c r="M606" s="646"/>
      <c r="N606" s="648"/>
      <c r="P606" s="644"/>
      <c r="Q606" s="630"/>
      <c r="V606" s="647"/>
      <c r="X606" s="647"/>
      <c r="AA606" s="644"/>
      <c r="AD606" s="646"/>
      <c r="AF606" s="645"/>
      <c r="AI606" s="645"/>
      <c r="AK606" s="632"/>
      <c r="AL606" s="619"/>
      <c r="AM606" s="649"/>
      <c r="AN606" s="632"/>
      <c r="AO606" s="649"/>
    </row>
    <row r="607" spans="2:41" s="615" customFormat="1">
      <c r="B607" s="645"/>
      <c r="C607" s="645"/>
      <c r="F607" s="644"/>
      <c r="G607" s="630"/>
      <c r="I607" s="644"/>
      <c r="K607" s="646"/>
      <c r="L607" s="647"/>
      <c r="M607" s="646"/>
      <c r="N607" s="648"/>
      <c r="P607" s="644"/>
      <c r="Q607" s="630"/>
      <c r="V607" s="647"/>
      <c r="X607" s="647"/>
      <c r="AA607" s="644"/>
      <c r="AD607" s="646"/>
      <c r="AF607" s="645"/>
      <c r="AI607" s="645"/>
      <c r="AK607" s="632"/>
      <c r="AL607" s="619"/>
      <c r="AM607" s="649"/>
      <c r="AN607" s="632"/>
      <c r="AO607" s="649"/>
    </row>
    <row r="608" spans="2:41" s="615" customFormat="1">
      <c r="B608" s="645"/>
      <c r="C608" s="645"/>
      <c r="F608" s="644"/>
      <c r="G608" s="630"/>
      <c r="I608" s="644"/>
      <c r="K608" s="646"/>
      <c r="L608" s="647"/>
      <c r="M608" s="646"/>
      <c r="N608" s="648"/>
      <c r="P608" s="644"/>
      <c r="Q608" s="630"/>
      <c r="V608" s="647"/>
      <c r="X608" s="647"/>
      <c r="AA608" s="644"/>
      <c r="AD608" s="646"/>
      <c r="AF608" s="645"/>
      <c r="AI608" s="645"/>
      <c r="AK608" s="632"/>
      <c r="AL608" s="619"/>
      <c r="AM608" s="649"/>
      <c r="AN608" s="632"/>
      <c r="AO608" s="649"/>
    </row>
    <row r="609" spans="2:41" s="615" customFormat="1">
      <c r="B609" s="645"/>
      <c r="C609" s="645"/>
      <c r="F609" s="644"/>
      <c r="G609" s="630"/>
      <c r="I609" s="644"/>
      <c r="K609" s="646"/>
      <c r="L609" s="647"/>
      <c r="M609" s="646"/>
      <c r="N609" s="648"/>
      <c r="P609" s="644"/>
      <c r="Q609" s="630"/>
      <c r="V609" s="647"/>
      <c r="X609" s="647"/>
      <c r="AA609" s="644"/>
      <c r="AD609" s="646"/>
      <c r="AF609" s="645"/>
      <c r="AI609" s="645"/>
      <c r="AK609" s="632"/>
      <c r="AL609" s="619"/>
      <c r="AM609" s="649"/>
      <c r="AN609" s="632"/>
      <c r="AO609" s="649"/>
    </row>
    <row r="610" spans="2:41" s="615" customFormat="1">
      <c r="B610" s="645"/>
      <c r="C610" s="645"/>
      <c r="F610" s="644"/>
      <c r="G610" s="630"/>
      <c r="I610" s="644"/>
      <c r="K610" s="646"/>
      <c r="L610" s="647"/>
      <c r="M610" s="646"/>
      <c r="N610" s="648"/>
      <c r="P610" s="644"/>
      <c r="Q610" s="630"/>
      <c r="V610" s="647"/>
      <c r="X610" s="647"/>
      <c r="AA610" s="644"/>
      <c r="AD610" s="646"/>
      <c r="AF610" s="645"/>
      <c r="AI610" s="645"/>
      <c r="AK610" s="632"/>
      <c r="AL610" s="619"/>
      <c r="AM610" s="649"/>
      <c r="AN610" s="632"/>
      <c r="AO610" s="649"/>
    </row>
    <row r="611" spans="2:41" s="615" customFormat="1">
      <c r="B611" s="645"/>
      <c r="C611" s="645"/>
      <c r="F611" s="644"/>
      <c r="G611" s="630"/>
      <c r="I611" s="644"/>
      <c r="K611" s="646"/>
      <c r="L611" s="647"/>
      <c r="M611" s="646"/>
      <c r="N611" s="648"/>
      <c r="P611" s="644"/>
      <c r="Q611" s="630"/>
      <c r="V611" s="647"/>
      <c r="X611" s="647"/>
      <c r="AA611" s="644"/>
      <c r="AD611" s="646"/>
      <c r="AF611" s="645"/>
      <c r="AI611" s="645"/>
      <c r="AK611" s="632"/>
      <c r="AL611" s="619"/>
      <c r="AM611" s="649"/>
      <c r="AN611" s="632"/>
      <c r="AO611" s="649"/>
    </row>
    <row r="612" spans="2:41" s="615" customFormat="1">
      <c r="B612" s="645"/>
      <c r="C612" s="645"/>
      <c r="F612" s="644"/>
      <c r="G612" s="630"/>
      <c r="I612" s="644"/>
      <c r="K612" s="646"/>
      <c r="L612" s="647"/>
      <c r="M612" s="646"/>
      <c r="N612" s="648"/>
      <c r="P612" s="644"/>
      <c r="Q612" s="630"/>
      <c r="V612" s="647"/>
      <c r="X612" s="647"/>
      <c r="AA612" s="644"/>
      <c r="AD612" s="646"/>
      <c r="AF612" s="645"/>
      <c r="AI612" s="645"/>
      <c r="AK612" s="632"/>
      <c r="AL612" s="619"/>
      <c r="AM612" s="649"/>
      <c r="AN612" s="632"/>
      <c r="AO612" s="649"/>
    </row>
    <row r="613" spans="2:41" s="615" customFormat="1">
      <c r="B613" s="645"/>
      <c r="C613" s="645"/>
      <c r="F613" s="644"/>
      <c r="G613" s="630"/>
      <c r="I613" s="644"/>
      <c r="K613" s="646"/>
      <c r="L613" s="647"/>
      <c r="M613" s="646"/>
      <c r="N613" s="648"/>
      <c r="P613" s="644"/>
      <c r="Q613" s="630"/>
      <c r="V613" s="647"/>
      <c r="X613" s="647"/>
      <c r="AA613" s="644"/>
      <c r="AD613" s="646"/>
      <c r="AF613" s="645"/>
      <c r="AI613" s="645"/>
      <c r="AK613" s="632"/>
      <c r="AL613" s="619"/>
      <c r="AM613" s="649"/>
      <c r="AN613" s="632"/>
      <c r="AO613" s="649"/>
    </row>
    <row r="614" spans="2:41" s="615" customFormat="1">
      <c r="B614" s="645"/>
      <c r="C614" s="645"/>
      <c r="F614" s="644"/>
      <c r="G614" s="630"/>
      <c r="I614" s="644"/>
      <c r="K614" s="646"/>
      <c r="L614" s="647"/>
      <c r="M614" s="646"/>
      <c r="N614" s="648"/>
      <c r="P614" s="644"/>
      <c r="Q614" s="630"/>
      <c r="V614" s="647"/>
      <c r="X614" s="647"/>
      <c r="AA614" s="644"/>
      <c r="AD614" s="646"/>
      <c r="AF614" s="645"/>
      <c r="AI614" s="645"/>
      <c r="AK614" s="632"/>
      <c r="AL614" s="619"/>
      <c r="AM614" s="649"/>
      <c r="AN614" s="632"/>
      <c r="AO614" s="649"/>
    </row>
    <row r="615" spans="2:41" s="615" customFormat="1">
      <c r="B615" s="645"/>
      <c r="C615" s="645"/>
      <c r="F615" s="644"/>
      <c r="G615" s="630"/>
      <c r="I615" s="644"/>
      <c r="K615" s="646"/>
      <c r="L615" s="647"/>
      <c r="M615" s="646"/>
      <c r="N615" s="648"/>
      <c r="P615" s="644"/>
      <c r="Q615" s="630"/>
      <c r="V615" s="647"/>
      <c r="X615" s="647"/>
      <c r="AA615" s="644"/>
      <c r="AD615" s="646"/>
      <c r="AF615" s="645"/>
      <c r="AI615" s="645"/>
      <c r="AK615" s="632"/>
      <c r="AL615" s="619"/>
      <c r="AM615" s="649"/>
      <c r="AN615" s="632"/>
      <c r="AO615" s="649"/>
    </row>
    <row r="616" spans="2:41" s="615" customFormat="1">
      <c r="B616" s="645"/>
      <c r="C616" s="645"/>
      <c r="F616" s="644"/>
      <c r="G616" s="630"/>
      <c r="I616" s="644"/>
      <c r="K616" s="646"/>
      <c r="L616" s="647"/>
      <c r="M616" s="646"/>
      <c r="N616" s="648"/>
      <c r="P616" s="644"/>
      <c r="Q616" s="630"/>
      <c r="V616" s="647"/>
      <c r="X616" s="647"/>
      <c r="AA616" s="644"/>
      <c r="AD616" s="646"/>
      <c r="AF616" s="645"/>
      <c r="AI616" s="645"/>
      <c r="AK616" s="632"/>
      <c r="AL616" s="619"/>
      <c r="AM616" s="649"/>
      <c r="AN616" s="632"/>
      <c r="AO616" s="649"/>
    </row>
    <row r="617" spans="2:41" s="615" customFormat="1">
      <c r="B617" s="645"/>
      <c r="C617" s="645"/>
      <c r="F617" s="644"/>
      <c r="G617" s="630"/>
      <c r="I617" s="644"/>
      <c r="K617" s="646"/>
      <c r="L617" s="647"/>
      <c r="M617" s="646"/>
      <c r="N617" s="648"/>
      <c r="P617" s="644"/>
      <c r="Q617" s="630"/>
      <c r="V617" s="647"/>
      <c r="X617" s="647"/>
      <c r="AA617" s="644"/>
      <c r="AD617" s="646"/>
      <c r="AF617" s="645"/>
      <c r="AI617" s="645"/>
      <c r="AK617" s="632"/>
      <c r="AL617" s="619"/>
      <c r="AM617" s="649"/>
      <c r="AN617" s="632"/>
      <c r="AO617" s="649"/>
    </row>
    <row r="618" spans="2:41" s="615" customFormat="1">
      <c r="B618" s="645"/>
      <c r="C618" s="645"/>
      <c r="F618" s="644"/>
      <c r="G618" s="630"/>
      <c r="I618" s="644"/>
      <c r="K618" s="646"/>
      <c r="L618" s="647"/>
      <c r="M618" s="646"/>
      <c r="N618" s="648"/>
      <c r="P618" s="644"/>
      <c r="Q618" s="630"/>
      <c r="V618" s="647"/>
      <c r="X618" s="647"/>
      <c r="AA618" s="644"/>
      <c r="AD618" s="646"/>
      <c r="AF618" s="645"/>
      <c r="AI618" s="645"/>
      <c r="AK618" s="632"/>
      <c r="AL618" s="619"/>
      <c r="AM618" s="649"/>
      <c r="AN618" s="632"/>
      <c r="AO618" s="649"/>
    </row>
    <row r="619" spans="2:41" s="615" customFormat="1">
      <c r="B619" s="645"/>
      <c r="C619" s="645"/>
      <c r="F619" s="644"/>
      <c r="G619" s="630"/>
      <c r="I619" s="644"/>
      <c r="K619" s="646"/>
      <c r="L619" s="647"/>
      <c r="M619" s="646"/>
      <c r="N619" s="648"/>
      <c r="P619" s="644"/>
      <c r="Q619" s="630"/>
      <c r="V619" s="647"/>
      <c r="X619" s="647"/>
      <c r="AA619" s="644"/>
      <c r="AD619" s="646"/>
      <c r="AF619" s="645"/>
      <c r="AI619" s="645"/>
      <c r="AK619" s="632"/>
      <c r="AL619" s="619"/>
      <c r="AM619" s="649"/>
      <c r="AN619" s="632"/>
      <c r="AO619" s="649"/>
    </row>
    <row r="620" spans="2:41" s="615" customFormat="1">
      <c r="B620" s="645"/>
      <c r="C620" s="645"/>
      <c r="F620" s="644"/>
      <c r="G620" s="630"/>
      <c r="I620" s="644"/>
      <c r="K620" s="646"/>
      <c r="L620" s="647"/>
      <c r="M620" s="646"/>
      <c r="N620" s="648"/>
      <c r="P620" s="644"/>
      <c r="Q620" s="630"/>
      <c r="V620" s="647"/>
      <c r="X620" s="647"/>
      <c r="AA620" s="644"/>
      <c r="AD620" s="646"/>
      <c r="AF620" s="645"/>
      <c r="AI620" s="645"/>
      <c r="AK620" s="632"/>
      <c r="AL620" s="619"/>
      <c r="AM620" s="649"/>
      <c r="AN620" s="632"/>
      <c r="AO620" s="649"/>
    </row>
    <row r="621" spans="2:41" s="615" customFormat="1">
      <c r="B621" s="645"/>
      <c r="C621" s="645"/>
      <c r="F621" s="644"/>
      <c r="G621" s="630"/>
      <c r="I621" s="644"/>
      <c r="K621" s="646"/>
      <c r="L621" s="647"/>
      <c r="M621" s="646"/>
      <c r="N621" s="648"/>
      <c r="P621" s="644"/>
      <c r="Q621" s="630"/>
      <c r="V621" s="647"/>
      <c r="X621" s="647"/>
      <c r="AA621" s="644"/>
      <c r="AD621" s="646"/>
      <c r="AF621" s="645"/>
      <c r="AI621" s="645"/>
      <c r="AK621" s="632"/>
      <c r="AL621" s="619"/>
      <c r="AM621" s="649"/>
      <c r="AN621" s="632"/>
      <c r="AO621" s="649"/>
    </row>
    <row r="622" spans="2:41" s="615" customFormat="1">
      <c r="B622" s="645"/>
      <c r="C622" s="645"/>
      <c r="F622" s="644"/>
      <c r="G622" s="630"/>
      <c r="I622" s="644"/>
      <c r="K622" s="646"/>
      <c r="L622" s="647"/>
      <c r="M622" s="646"/>
      <c r="N622" s="648"/>
      <c r="P622" s="644"/>
      <c r="Q622" s="630"/>
      <c r="V622" s="647"/>
      <c r="X622" s="647"/>
      <c r="AA622" s="644"/>
      <c r="AD622" s="646"/>
      <c r="AF622" s="645"/>
      <c r="AI622" s="645"/>
      <c r="AK622" s="632"/>
      <c r="AL622" s="619"/>
      <c r="AM622" s="649"/>
      <c r="AN622" s="632"/>
      <c r="AO622" s="649"/>
    </row>
    <row r="623" spans="2:41" s="615" customFormat="1">
      <c r="B623" s="645"/>
      <c r="C623" s="645"/>
      <c r="F623" s="644"/>
      <c r="G623" s="630"/>
      <c r="I623" s="644"/>
      <c r="K623" s="646"/>
      <c r="L623" s="647"/>
      <c r="M623" s="646"/>
      <c r="N623" s="648"/>
      <c r="P623" s="644"/>
      <c r="Q623" s="630"/>
      <c r="V623" s="647"/>
      <c r="X623" s="647"/>
      <c r="AA623" s="644"/>
      <c r="AD623" s="646"/>
      <c r="AF623" s="645"/>
      <c r="AI623" s="645"/>
      <c r="AK623" s="632"/>
      <c r="AL623" s="619"/>
      <c r="AM623" s="649"/>
      <c r="AN623" s="632"/>
      <c r="AO623" s="649"/>
    </row>
    <row r="624" spans="2:41" s="615" customFormat="1">
      <c r="B624" s="645"/>
      <c r="C624" s="645"/>
      <c r="F624" s="644"/>
      <c r="G624" s="630"/>
      <c r="I624" s="644"/>
      <c r="K624" s="646"/>
      <c r="L624" s="647"/>
      <c r="M624" s="646"/>
      <c r="N624" s="648"/>
      <c r="P624" s="644"/>
      <c r="Q624" s="630"/>
      <c r="V624" s="647"/>
      <c r="X624" s="647"/>
      <c r="AA624" s="644"/>
      <c r="AD624" s="646"/>
      <c r="AF624" s="645"/>
      <c r="AI624" s="645"/>
      <c r="AK624" s="632"/>
      <c r="AL624" s="619"/>
      <c r="AM624" s="649"/>
      <c r="AN624" s="632"/>
      <c r="AO624" s="649"/>
    </row>
    <row r="625" spans="2:41" s="615" customFormat="1">
      <c r="B625" s="645"/>
      <c r="C625" s="645"/>
      <c r="F625" s="644"/>
      <c r="G625" s="630"/>
      <c r="I625" s="644"/>
      <c r="K625" s="646"/>
      <c r="L625" s="647"/>
      <c r="M625" s="646"/>
      <c r="N625" s="648"/>
      <c r="P625" s="644"/>
      <c r="Q625" s="630"/>
      <c r="V625" s="647"/>
      <c r="X625" s="647"/>
      <c r="AA625" s="644"/>
      <c r="AD625" s="646"/>
      <c r="AF625" s="645"/>
      <c r="AI625" s="645"/>
      <c r="AK625" s="632"/>
      <c r="AL625" s="619"/>
      <c r="AM625" s="649"/>
      <c r="AN625" s="632"/>
      <c r="AO625" s="649"/>
    </row>
    <row r="626" spans="2:41" s="615" customFormat="1">
      <c r="B626" s="645"/>
      <c r="C626" s="645"/>
      <c r="F626" s="644"/>
      <c r="G626" s="630"/>
      <c r="I626" s="644"/>
      <c r="K626" s="646"/>
      <c r="L626" s="647"/>
      <c r="M626" s="646"/>
      <c r="N626" s="648"/>
      <c r="P626" s="644"/>
      <c r="Q626" s="630"/>
      <c r="V626" s="647"/>
      <c r="X626" s="647"/>
      <c r="AA626" s="644"/>
      <c r="AD626" s="646"/>
      <c r="AF626" s="645"/>
      <c r="AI626" s="645"/>
      <c r="AK626" s="632"/>
      <c r="AL626" s="619"/>
      <c r="AM626" s="649"/>
      <c r="AN626" s="632"/>
      <c r="AO626" s="649"/>
    </row>
    <row r="627" spans="2:41" s="615" customFormat="1">
      <c r="B627" s="645"/>
      <c r="C627" s="645"/>
      <c r="F627" s="644"/>
      <c r="G627" s="630"/>
      <c r="I627" s="644"/>
      <c r="K627" s="646"/>
      <c r="L627" s="647"/>
      <c r="M627" s="646"/>
      <c r="N627" s="648"/>
      <c r="P627" s="644"/>
      <c r="Q627" s="630"/>
      <c r="V627" s="647"/>
      <c r="X627" s="647"/>
      <c r="AA627" s="644"/>
      <c r="AD627" s="646"/>
      <c r="AF627" s="645"/>
      <c r="AI627" s="645"/>
      <c r="AK627" s="632"/>
      <c r="AL627" s="619"/>
      <c r="AM627" s="649"/>
      <c r="AN627" s="632"/>
      <c r="AO627" s="649"/>
    </row>
    <row r="628" spans="2:41" s="615" customFormat="1">
      <c r="B628" s="645"/>
      <c r="C628" s="645"/>
      <c r="F628" s="644"/>
      <c r="G628" s="630"/>
      <c r="I628" s="644"/>
      <c r="K628" s="646"/>
      <c r="L628" s="647"/>
      <c r="M628" s="646"/>
      <c r="N628" s="648"/>
      <c r="P628" s="644"/>
      <c r="Q628" s="630"/>
      <c r="V628" s="647"/>
      <c r="X628" s="647"/>
      <c r="AA628" s="644"/>
      <c r="AD628" s="646"/>
      <c r="AF628" s="645"/>
      <c r="AI628" s="645"/>
      <c r="AK628" s="632"/>
      <c r="AL628" s="619"/>
      <c r="AM628" s="649"/>
      <c r="AN628" s="632"/>
      <c r="AO628" s="649"/>
    </row>
    <row r="629" spans="2:41" s="615" customFormat="1">
      <c r="B629" s="645"/>
      <c r="C629" s="645"/>
      <c r="F629" s="644"/>
      <c r="G629" s="630"/>
      <c r="I629" s="644"/>
      <c r="K629" s="646"/>
      <c r="L629" s="647"/>
      <c r="M629" s="646"/>
      <c r="N629" s="648"/>
      <c r="P629" s="644"/>
      <c r="Q629" s="630"/>
      <c r="V629" s="647"/>
      <c r="X629" s="647"/>
      <c r="AA629" s="644"/>
      <c r="AD629" s="646"/>
      <c r="AF629" s="645"/>
      <c r="AI629" s="645"/>
      <c r="AK629" s="632"/>
      <c r="AL629" s="619"/>
      <c r="AM629" s="649"/>
      <c r="AN629" s="632"/>
      <c r="AO629" s="649"/>
    </row>
    <row r="630" spans="2:41" s="615" customFormat="1">
      <c r="B630" s="645"/>
      <c r="C630" s="645"/>
      <c r="F630" s="644"/>
      <c r="G630" s="630"/>
      <c r="I630" s="644"/>
      <c r="K630" s="646"/>
      <c r="L630" s="647"/>
      <c r="M630" s="646"/>
      <c r="N630" s="648"/>
      <c r="P630" s="644"/>
      <c r="Q630" s="630"/>
      <c r="V630" s="647"/>
      <c r="X630" s="647"/>
      <c r="AA630" s="644"/>
      <c r="AD630" s="646"/>
      <c r="AF630" s="645"/>
      <c r="AI630" s="645"/>
      <c r="AK630" s="632"/>
      <c r="AL630" s="619"/>
      <c r="AM630" s="649"/>
      <c r="AN630" s="632"/>
      <c r="AO630" s="649"/>
    </row>
    <row r="631" spans="2:41" s="615" customFormat="1">
      <c r="B631" s="645"/>
      <c r="C631" s="645"/>
      <c r="F631" s="644"/>
      <c r="G631" s="630"/>
      <c r="I631" s="644"/>
      <c r="K631" s="646"/>
      <c r="L631" s="647"/>
      <c r="M631" s="646"/>
      <c r="N631" s="648"/>
      <c r="P631" s="644"/>
      <c r="Q631" s="630"/>
      <c r="V631" s="647"/>
      <c r="X631" s="647"/>
      <c r="AA631" s="644"/>
      <c r="AD631" s="646"/>
      <c r="AF631" s="645"/>
      <c r="AI631" s="645"/>
      <c r="AK631" s="632"/>
      <c r="AL631" s="619"/>
      <c r="AM631" s="649"/>
      <c r="AN631" s="632"/>
      <c r="AO631" s="649"/>
    </row>
    <row r="632" spans="2:41" s="615" customFormat="1">
      <c r="B632" s="645"/>
      <c r="C632" s="645"/>
      <c r="F632" s="644"/>
      <c r="G632" s="630"/>
      <c r="I632" s="644"/>
      <c r="K632" s="646"/>
      <c r="L632" s="647"/>
      <c r="M632" s="646"/>
      <c r="N632" s="648"/>
      <c r="P632" s="644"/>
      <c r="Q632" s="630"/>
      <c r="V632" s="647"/>
      <c r="X632" s="647"/>
      <c r="AA632" s="644"/>
      <c r="AD632" s="646"/>
      <c r="AF632" s="645"/>
      <c r="AI632" s="645"/>
      <c r="AK632" s="632"/>
      <c r="AL632" s="619"/>
      <c r="AM632" s="649"/>
      <c r="AN632" s="632"/>
      <c r="AO632" s="649"/>
    </row>
    <row r="633" spans="2:41" s="615" customFormat="1">
      <c r="B633" s="645"/>
      <c r="C633" s="645"/>
      <c r="F633" s="644"/>
      <c r="G633" s="630"/>
      <c r="I633" s="644"/>
      <c r="K633" s="646"/>
      <c r="L633" s="647"/>
      <c r="M633" s="646"/>
      <c r="N633" s="648"/>
      <c r="P633" s="644"/>
      <c r="Q633" s="630"/>
      <c r="V633" s="647"/>
      <c r="X633" s="647"/>
      <c r="AA633" s="644"/>
      <c r="AD633" s="646"/>
      <c r="AF633" s="645"/>
      <c r="AI633" s="645"/>
      <c r="AK633" s="632"/>
      <c r="AL633" s="619"/>
      <c r="AM633" s="649"/>
      <c r="AN633" s="632"/>
      <c r="AO633" s="649"/>
    </row>
    <row r="634" spans="2:41" s="615" customFormat="1">
      <c r="B634" s="645"/>
      <c r="C634" s="645"/>
      <c r="F634" s="644"/>
      <c r="G634" s="630"/>
      <c r="I634" s="644"/>
      <c r="K634" s="646"/>
      <c r="L634" s="647"/>
      <c r="M634" s="646"/>
      <c r="N634" s="648"/>
      <c r="P634" s="644"/>
      <c r="Q634" s="630"/>
      <c r="V634" s="647"/>
      <c r="X634" s="647"/>
      <c r="AA634" s="644"/>
      <c r="AD634" s="646"/>
      <c r="AF634" s="645"/>
      <c r="AI634" s="645"/>
      <c r="AK634" s="632"/>
      <c r="AL634" s="619"/>
      <c r="AM634" s="649"/>
      <c r="AN634" s="632"/>
      <c r="AO634" s="649"/>
    </row>
    <row r="635" spans="2:41" s="615" customFormat="1">
      <c r="B635" s="645"/>
      <c r="C635" s="645"/>
      <c r="F635" s="644"/>
      <c r="G635" s="630"/>
      <c r="I635" s="644"/>
      <c r="K635" s="646"/>
      <c r="L635" s="647"/>
      <c r="M635" s="646"/>
      <c r="N635" s="648"/>
      <c r="P635" s="644"/>
      <c r="Q635" s="630"/>
      <c r="V635" s="647"/>
      <c r="X635" s="647"/>
      <c r="AA635" s="644"/>
      <c r="AD635" s="646"/>
      <c r="AF635" s="645"/>
      <c r="AI635" s="645"/>
      <c r="AK635" s="632"/>
      <c r="AL635" s="619"/>
      <c r="AM635" s="649"/>
      <c r="AN635" s="632"/>
      <c r="AO635" s="649"/>
    </row>
    <row r="636" spans="2:41" s="615" customFormat="1">
      <c r="B636" s="645"/>
      <c r="C636" s="645"/>
      <c r="F636" s="644"/>
      <c r="G636" s="630"/>
      <c r="I636" s="644"/>
      <c r="K636" s="646"/>
      <c r="L636" s="647"/>
      <c r="M636" s="646"/>
      <c r="N636" s="648"/>
      <c r="P636" s="644"/>
      <c r="Q636" s="630"/>
      <c r="V636" s="647"/>
      <c r="X636" s="647"/>
      <c r="AA636" s="644"/>
      <c r="AD636" s="646"/>
      <c r="AF636" s="645"/>
      <c r="AI636" s="645"/>
      <c r="AK636" s="632"/>
      <c r="AL636" s="619"/>
      <c r="AM636" s="649"/>
      <c r="AN636" s="632"/>
      <c r="AO636" s="649"/>
    </row>
    <row r="637" spans="2:41" s="615" customFormat="1">
      <c r="B637" s="645"/>
      <c r="C637" s="645"/>
      <c r="F637" s="644"/>
      <c r="G637" s="630"/>
      <c r="I637" s="644"/>
      <c r="K637" s="646"/>
      <c r="L637" s="647"/>
      <c r="M637" s="646"/>
      <c r="N637" s="648"/>
      <c r="P637" s="644"/>
      <c r="Q637" s="630"/>
      <c r="V637" s="647"/>
      <c r="X637" s="647"/>
      <c r="AA637" s="644"/>
      <c r="AD637" s="646"/>
      <c r="AF637" s="645"/>
      <c r="AI637" s="645"/>
      <c r="AK637" s="632"/>
      <c r="AL637" s="619"/>
      <c r="AM637" s="649"/>
      <c r="AN637" s="632"/>
      <c r="AO637" s="649"/>
    </row>
    <row r="638" spans="2:41" s="615" customFormat="1">
      <c r="B638" s="645"/>
      <c r="C638" s="645"/>
      <c r="F638" s="644"/>
      <c r="G638" s="630"/>
      <c r="I638" s="644"/>
      <c r="K638" s="646"/>
      <c r="L638" s="647"/>
      <c r="M638" s="646"/>
      <c r="N638" s="648"/>
      <c r="P638" s="644"/>
      <c r="Q638" s="630"/>
      <c r="V638" s="647"/>
      <c r="X638" s="647"/>
      <c r="AA638" s="644"/>
      <c r="AD638" s="646"/>
      <c r="AF638" s="645"/>
      <c r="AI638" s="645"/>
      <c r="AK638" s="632"/>
      <c r="AL638" s="619"/>
      <c r="AM638" s="649"/>
      <c r="AN638" s="632"/>
      <c r="AO638" s="649"/>
    </row>
    <row r="639" spans="2:41" s="615" customFormat="1">
      <c r="B639" s="645"/>
      <c r="C639" s="645"/>
      <c r="F639" s="644"/>
      <c r="G639" s="630"/>
      <c r="I639" s="644"/>
      <c r="K639" s="646"/>
      <c r="L639" s="647"/>
      <c r="M639" s="646"/>
      <c r="N639" s="648"/>
      <c r="P639" s="644"/>
      <c r="Q639" s="630"/>
      <c r="V639" s="647"/>
      <c r="X639" s="647"/>
      <c r="AA639" s="644"/>
      <c r="AD639" s="646"/>
      <c r="AF639" s="645"/>
      <c r="AI639" s="645"/>
      <c r="AK639" s="632"/>
      <c r="AL639" s="619"/>
      <c r="AM639" s="649"/>
      <c r="AN639" s="632"/>
      <c r="AO639" s="649"/>
    </row>
    <row r="640" spans="2:41" s="615" customFormat="1">
      <c r="B640" s="645"/>
      <c r="C640" s="645"/>
      <c r="F640" s="644"/>
      <c r="G640" s="630"/>
      <c r="I640" s="644"/>
      <c r="K640" s="646"/>
      <c r="L640" s="647"/>
      <c r="M640" s="646"/>
      <c r="N640" s="648"/>
      <c r="P640" s="644"/>
      <c r="Q640" s="630"/>
      <c r="V640" s="647"/>
      <c r="X640" s="647"/>
      <c r="AA640" s="644"/>
      <c r="AD640" s="646"/>
      <c r="AF640" s="645"/>
      <c r="AI640" s="645"/>
      <c r="AK640" s="632"/>
      <c r="AL640" s="619"/>
      <c r="AM640" s="649"/>
      <c r="AN640" s="632"/>
      <c r="AO640" s="649"/>
    </row>
    <row r="641" spans="2:41" s="615" customFormat="1">
      <c r="B641" s="645"/>
      <c r="C641" s="645"/>
      <c r="F641" s="644"/>
      <c r="G641" s="630"/>
      <c r="I641" s="644"/>
      <c r="K641" s="646"/>
      <c r="L641" s="647"/>
      <c r="M641" s="646"/>
      <c r="N641" s="648"/>
      <c r="P641" s="644"/>
      <c r="Q641" s="630"/>
      <c r="V641" s="647"/>
      <c r="X641" s="647"/>
      <c r="AA641" s="644"/>
      <c r="AD641" s="646"/>
      <c r="AF641" s="645"/>
      <c r="AI641" s="645"/>
      <c r="AK641" s="632"/>
      <c r="AL641" s="619"/>
      <c r="AM641" s="649"/>
      <c r="AN641" s="632"/>
      <c r="AO641" s="649"/>
    </row>
    <row r="642" spans="2:41" s="615" customFormat="1">
      <c r="B642" s="645"/>
      <c r="C642" s="645"/>
      <c r="F642" s="644"/>
      <c r="G642" s="630"/>
      <c r="I642" s="644"/>
      <c r="K642" s="646"/>
      <c r="L642" s="647"/>
      <c r="M642" s="646"/>
      <c r="N642" s="648"/>
      <c r="P642" s="644"/>
      <c r="Q642" s="630"/>
      <c r="V642" s="647"/>
      <c r="X642" s="647"/>
      <c r="AA642" s="644"/>
      <c r="AD642" s="646"/>
      <c r="AF642" s="645"/>
      <c r="AI642" s="645"/>
      <c r="AK642" s="632"/>
      <c r="AL642" s="619"/>
      <c r="AM642" s="649"/>
      <c r="AN642" s="632"/>
      <c r="AO642" s="649"/>
    </row>
    <row r="643" spans="2:41" s="615" customFormat="1">
      <c r="B643" s="645"/>
      <c r="C643" s="645"/>
      <c r="F643" s="644"/>
      <c r="G643" s="630"/>
      <c r="I643" s="644"/>
      <c r="K643" s="646"/>
      <c r="L643" s="647"/>
      <c r="M643" s="646"/>
      <c r="N643" s="648"/>
      <c r="P643" s="644"/>
      <c r="Q643" s="630"/>
      <c r="V643" s="647"/>
      <c r="X643" s="647"/>
      <c r="AA643" s="644"/>
      <c r="AD643" s="646"/>
      <c r="AF643" s="645"/>
      <c r="AI643" s="645"/>
      <c r="AK643" s="632"/>
      <c r="AL643" s="619"/>
      <c r="AM643" s="649"/>
      <c r="AN643" s="632"/>
      <c r="AO643" s="649"/>
    </row>
    <row r="644" spans="2:41" s="615" customFormat="1">
      <c r="B644" s="645"/>
      <c r="C644" s="645"/>
      <c r="F644" s="644"/>
      <c r="G644" s="630"/>
      <c r="I644" s="644"/>
      <c r="K644" s="646"/>
      <c r="L644" s="647"/>
      <c r="M644" s="646"/>
      <c r="N644" s="648"/>
      <c r="P644" s="644"/>
      <c r="Q644" s="630"/>
      <c r="V644" s="647"/>
      <c r="X644" s="647"/>
      <c r="AA644" s="644"/>
      <c r="AD644" s="646"/>
      <c r="AF644" s="645"/>
      <c r="AI644" s="645"/>
      <c r="AK644" s="632"/>
      <c r="AL644" s="619"/>
      <c r="AM644" s="649"/>
      <c r="AN644" s="632"/>
      <c r="AO644" s="649"/>
    </row>
    <row r="645" spans="2:41" s="615" customFormat="1">
      <c r="B645" s="645"/>
      <c r="C645" s="645"/>
      <c r="F645" s="644"/>
      <c r="G645" s="630"/>
      <c r="I645" s="644"/>
      <c r="K645" s="646"/>
      <c r="L645" s="647"/>
      <c r="M645" s="646"/>
      <c r="N645" s="648"/>
      <c r="P645" s="644"/>
      <c r="Q645" s="630"/>
      <c r="V645" s="647"/>
      <c r="X645" s="647"/>
      <c r="AA645" s="644"/>
      <c r="AD645" s="646"/>
      <c r="AF645" s="645"/>
      <c r="AI645" s="645"/>
      <c r="AK645" s="632"/>
      <c r="AL645" s="619"/>
      <c r="AM645" s="649"/>
      <c r="AN645" s="632"/>
      <c r="AO645" s="649"/>
    </row>
    <row r="646" spans="2:41" s="615" customFormat="1">
      <c r="B646" s="645"/>
      <c r="C646" s="645"/>
      <c r="F646" s="644"/>
      <c r="G646" s="630"/>
      <c r="I646" s="644"/>
      <c r="K646" s="646"/>
      <c r="L646" s="647"/>
      <c r="M646" s="646"/>
      <c r="N646" s="648"/>
      <c r="P646" s="644"/>
      <c r="Q646" s="630"/>
      <c r="V646" s="647"/>
      <c r="X646" s="647"/>
      <c r="AA646" s="644"/>
      <c r="AD646" s="646"/>
      <c r="AF646" s="645"/>
      <c r="AI646" s="645"/>
      <c r="AK646" s="632"/>
      <c r="AL646" s="619"/>
      <c r="AM646" s="649"/>
      <c r="AN646" s="632"/>
      <c r="AO646" s="649"/>
    </row>
    <row r="647" spans="2:41" s="615" customFormat="1">
      <c r="B647" s="645"/>
      <c r="C647" s="645"/>
      <c r="F647" s="644"/>
      <c r="G647" s="630"/>
      <c r="I647" s="644"/>
      <c r="K647" s="646"/>
      <c r="L647" s="647"/>
      <c r="M647" s="646"/>
      <c r="N647" s="648"/>
      <c r="P647" s="644"/>
      <c r="Q647" s="630"/>
      <c r="V647" s="647"/>
      <c r="X647" s="647"/>
      <c r="AA647" s="644"/>
      <c r="AD647" s="646"/>
      <c r="AF647" s="645"/>
      <c r="AI647" s="645"/>
      <c r="AK647" s="632"/>
      <c r="AL647" s="619"/>
      <c r="AM647" s="649"/>
      <c r="AN647" s="632"/>
      <c r="AO647" s="649"/>
    </row>
    <row r="648" spans="2:41" s="615" customFormat="1">
      <c r="B648" s="645"/>
      <c r="C648" s="645"/>
      <c r="F648" s="644"/>
      <c r="G648" s="630"/>
      <c r="I648" s="644"/>
      <c r="K648" s="646"/>
      <c r="L648" s="647"/>
      <c r="M648" s="646"/>
      <c r="N648" s="648"/>
      <c r="P648" s="644"/>
      <c r="Q648" s="630"/>
      <c r="V648" s="647"/>
      <c r="X648" s="647"/>
      <c r="AA648" s="644"/>
      <c r="AD648" s="646"/>
      <c r="AF648" s="645"/>
      <c r="AI648" s="645"/>
      <c r="AK648" s="632"/>
      <c r="AL648" s="619"/>
      <c r="AM648" s="649"/>
      <c r="AN648" s="632"/>
      <c r="AO648" s="649"/>
    </row>
    <row r="649" spans="2:41" s="615" customFormat="1">
      <c r="B649" s="645"/>
      <c r="C649" s="645"/>
      <c r="F649" s="644"/>
      <c r="G649" s="630"/>
      <c r="I649" s="644"/>
      <c r="K649" s="646"/>
      <c r="L649" s="647"/>
      <c r="M649" s="646"/>
      <c r="N649" s="648"/>
      <c r="P649" s="644"/>
      <c r="Q649" s="630"/>
      <c r="V649" s="647"/>
      <c r="X649" s="647"/>
      <c r="AA649" s="644"/>
      <c r="AD649" s="646"/>
      <c r="AF649" s="645"/>
      <c r="AI649" s="645"/>
      <c r="AK649" s="632"/>
      <c r="AL649" s="619"/>
      <c r="AM649" s="649"/>
      <c r="AN649" s="632"/>
      <c r="AO649" s="649"/>
    </row>
    <row r="650" spans="2:41" s="615" customFormat="1">
      <c r="B650" s="645"/>
      <c r="C650" s="645"/>
      <c r="F650" s="644"/>
      <c r="G650" s="630"/>
      <c r="I650" s="644"/>
      <c r="K650" s="646"/>
      <c r="L650" s="647"/>
      <c r="M650" s="646"/>
      <c r="N650" s="648"/>
      <c r="P650" s="644"/>
      <c r="Q650" s="630"/>
      <c r="V650" s="647"/>
      <c r="X650" s="647"/>
      <c r="AA650" s="644"/>
      <c r="AD650" s="646"/>
      <c r="AF650" s="645"/>
      <c r="AI650" s="645"/>
      <c r="AK650" s="632"/>
      <c r="AL650" s="619"/>
      <c r="AM650" s="649"/>
      <c r="AN650" s="632"/>
      <c r="AO650" s="649"/>
    </row>
    <row r="651" spans="2:41" s="615" customFormat="1">
      <c r="B651" s="645"/>
      <c r="C651" s="645"/>
      <c r="F651" s="644"/>
      <c r="G651" s="630"/>
      <c r="I651" s="644"/>
      <c r="K651" s="646"/>
      <c r="L651" s="647"/>
      <c r="M651" s="646"/>
      <c r="N651" s="648"/>
      <c r="P651" s="644"/>
      <c r="Q651" s="630"/>
      <c r="V651" s="647"/>
      <c r="X651" s="647"/>
      <c r="AA651" s="644"/>
      <c r="AD651" s="646"/>
      <c r="AF651" s="645"/>
      <c r="AI651" s="645"/>
      <c r="AK651" s="632"/>
      <c r="AL651" s="619"/>
      <c r="AM651" s="649"/>
      <c r="AN651" s="632"/>
      <c r="AO651" s="649"/>
    </row>
    <row r="652" spans="2:41" s="615" customFormat="1">
      <c r="B652" s="645"/>
      <c r="C652" s="645"/>
      <c r="F652" s="644"/>
      <c r="G652" s="630"/>
      <c r="I652" s="644"/>
      <c r="K652" s="646"/>
      <c r="L652" s="647"/>
      <c r="M652" s="646"/>
      <c r="N652" s="648"/>
      <c r="P652" s="644"/>
      <c r="Q652" s="630"/>
      <c r="V652" s="647"/>
      <c r="X652" s="647"/>
      <c r="AA652" s="644"/>
      <c r="AD652" s="646"/>
      <c r="AF652" s="645"/>
      <c r="AI652" s="645"/>
      <c r="AK652" s="632"/>
      <c r="AL652" s="619"/>
      <c r="AM652" s="649"/>
      <c r="AN652" s="632"/>
      <c r="AO652" s="649"/>
    </row>
    <row r="653" spans="2:41" s="615" customFormat="1">
      <c r="B653" s="645"/>
      <c r="C653" s="645"/>
      <c r="F653" s="644"/>
      <c r="G653" s="630"/>
      <c r="I653" s="644"/>
      <c r="K653" s="646"/>
      <c r="L653" s="647"/>
      <c r="M653" s="646"/>
      <c r="N653" s="648"/>
      <c r="P653" s="644"/>
      <c r="Q653" s="630"/>
      <c r="V653" s="647"/>
      <c r="X653" s="647"/>
      <c r="AA653" s="644"/>
      <c r="AD653" s="646"/>
      <c r="AF653" s="645"/>
      <c r="AI653" s="645"/>
      <c r="AK653" s="632"/>
      <c r="AL653" s="619"/>
      <c r="AM653" s="649"/>
      <c r="AN653" s="632"/>
      <c r="AO653" s="649"/>
    </row>
    <row r="654" spans="2:41" s="615" customFormat="1">
      <c r="B654" s="645"/>
      <c r="C654" s="645"/>
      <c r="F654" s="644"/>
      <c r="G654" s="630"/>
      <c r="I654" s="644"/>
      <c r="K654" s="646"/>
      <c r="L654" s="647"/>
      <c r="M654" s="646"/>
      <c r="N654" s="648"/>
      <c r="P654" s="644"/>
      <c r="Q654" s="630"/>
      <c r="V654" s="647"/>
      <c r="X654" s="647"/>
      <c r="AA654" s="644"/>
      <c r="AD654" s="646"/>
      <c r="AF654" s="645"/>
      <c r="AI654" s="645"/>
      <c r="AK654" s="632"/>
      <c r="AL654" s="619"/>
      <c r="AM654" s="649"/>
      <c r="AN654" s="632"/>
      <c r="AO654" s="649"/>
    </row>
    <row r="655" spans="2:41" s="615" customFormat="1">
      <c r="B655" s="645"/>
      <c r="C655" s="645"/>
      <c r="F655" s="644"/>
      <c r="G655" s="630"/>
      <c r="I655" s="644"/>
      <c r="K655" s="646"/>
      <c r="L655" s="647"/>
      <c r="M655" s="646"/>
      <c r="N655" s="648"/>
      <c r="P655" s="644"/>
      <c r="Q655" s="630"/>
      <c r="V655" s="647"/>
      <c r="X655" s="647"/>
      <c r="AA655" s="644"/>
      <c r="AD655" s="646"/>
      <c r="AF655" s="645"/>
      <c r="AI655" s="645"/>
      <c r="AK655" s="632"/>
      <c r="AL655" s="619"/>
      <c r="AM655" s="649"/>
      <c r="AN655" s="632"/>
      <c r="AO655" s="649"/>
    </row>
    <row r="656" spans="2:41" s="615" customFormat="1">
      <c r="B656" s="645"/>
      <c r="C656" s="645"/>
      <c r="F656" s="644"/>
      <c r="G656" s="630"/>
      <c r="I656" s="644"/>
      <c r="K656" s="646"/>
      <c r="L656" s="647"/>
      <c r="M656" s="646"/>
      <c r="N656" s="648"/>
      <c r="P656" s="644"/>
      <c r="Q656" s="630"/>
      <c r="V656" s="647"/>
      <c r="X656" s="647"/>
      <c r="AA656" s="644"/>
      <c r="AD656" s="646"/>
      <c r="AF656" s="645"/>
      <c r="AI656" s="645"/>
      <c r="AK656" s="632"/>
      <c r="AL656" s="619"/>
      <c r="AM656" s="649"/>
      <c r="AN656" s="632"/>
      <c r="AO656" s="649"/>
    </row>
    <row r="657" spans="2:41" s="615" customFormat="1">
      <c r="B657" s="645"/>
      <c r="C657" s="645"/>
      <c r="F657" s="644"/>
      <c r="G657" s="630"/>
      <c r="I657" s="644"/>
      <c r="K657" s="646"/>
      <c r="L657" s="647"/>
      <c r="M657" s="646"/>
      <c r="N657" s="648"/>
      <c r="P657" s="644"/>
      <c r="Q657" s="630"/>
      <c r="V657" s="647"/>
      <c r="X657" s="647"/>
      <c r="AA657" s="644"/>
      <c r="AD657" s="646"/>
      <c r="AF657" s="645"/>
      <c r="AI657" s="645"/>
      <c r="AK657" s="632"/>
      <c r="AL657" s="619"/>
      <c r="AM657" s="649"/>
      <c r="AN657" s="632"/>
      <c r="AO657" s="649"/>
    </row>
    <row r="658" spans="2:41" s="615" customFormat="1">
      <c r="B658" s="645"/>
      <c r="C658" s="645"/>
      <c r="F658" s="644"/>
      <c r="G658" s="630"/>
      <c r="I658" s="644"/>
      <c r="K658" s="646"/>
      <c r="L658" s="647"/>
      <c r="M658" s="646"/>
      <c r="N658" s="648"/>
      <c r="P658" s="644"/>
      <c r="Q658" s="630"/>
      <c r="V658" s="647"/>
      <c r="X658" s="647"/>
      <c r="AA658" s="644"/>
      <c r="AD658" s="646"/>
      <c r="AF658" s="645"/>
      <c r="AI658" s="645"/>
      <c r="AK658" s="632"/>
      <c r="AL658" s="619"/>
      <c r="AM658" s="649"/>
      <c r="AN658" s="632"/>
      <c r="AO658" s="649"/>
    </row>
    <row r="659" spans="2:41" s="615" customFormat="1">
      <c r="B659" s="645"/>
      <c r="C659" s="645"/>
      <c r="F659" s="644"/>
      <c r="G659" s="630"/>
      <c r="I659" s="644"/>
      <c r="K659" s="646"/>
      <c r="L659" s="647"/>
      <c r="M659" s="646"/>
      <c r="N659" s="648"/>
      <c r="P659" s="644"/>
      <c r="Q659" s="630"/>
      <c r="V659" s="647"/>
      <c r="X659" s="647"/>
      <c r="AA659" s="644"/>
      <c r="AD659" s="646"/>
      <c r="AF659" s="645"/>
      <c r="AI659" s="645"/>
      <c r="AK659" s="632"/>
      <c r="AL659" s="619"/>
      <c r="AM659" s="649"/>
      <c r="AN659" s="632"/>
      <c r="AO659" s="649"/>
    </row>
    <row r="660" spans="2:41" s="615" customFormat="1">
      <c r="B660" s="645"/>
      <c r="C660" s="645"/>
      <c r="F660" s="644"/>
      <c r="G660" s="630"/>
      <c r="I660" s="644"/>
      <c r="K660" s="646"/>
      <c r="L660" s="647"/>
      <c r="M660" s="646"/>
      <c r="N660" s="648"/>
      <c r="P660" s="644"/>
      <c r="Q660" s="630"/>
      <c r="V660" s="647"/>
      <c r="X660" s="647"/>
      <c r="AA660" s="644"/>
      <c r="AD660" s="646"/>
      <c r="AF660" s="645"/>
      <c r="AI660" s="645"/>
      <c r="AK660" s="632"/>
      <c r="AL660" s="619"/>
      <c r="AM660" s="649"/>
      <c r="AN660" s="632"/>
      <c r="AO660" s="649"/>
    </row>
    <row r="661" spans="2:41" s="615" customFormat="1">
      <c r="B661" s="645"/>
      <c r="C661" s="645"/>
      <c r="F661" s="644"/>
      <c r="G661" s="630"/>
      <c r="I661" s="644"/>
      <c r="K661" s="646"/>
      <c r="L661" s="647"/>
      <c r="M661" s="646"/>
      <c r="N661" s="648"/>
      <c r="P661" s="644"/>
      <c r="Q661" s="630"/>
      <c r="V661" s="647"/>
      <c r="X661" s="647"/>
      <c r="AA661" s="644"/>
      <c r="AD661" s="646"/>
      <c r="AF661" s="645"/>
      <c r="AI661" s="645"/>
      <c r="AK661" s="632"/>
      <c r="AL661" s="619"/>
      <c r="AM661" s="649"/>
      <c r="AN661" s="632"/>
      <c r="AO661" s="649"/>
    </row>
    <row r="662" spans="2:41" s="615" customFormat="1">
      <c r="B662" s="645"/>
      <c r="C662" s="645"/>
      <c r="F662" s="644"/>
      <c r="G662" s="630"/>
      <c r="I662" s="644"/>
      <c r="K662" s="646"/>
      <c r="L662" s="647"/>
      <c r="M662" s="646"/>
      <c r="N662" s="648"/>
      <c r="P662" s="644"/>
      <c r="Q662" s="630"/>
      <c r="V662" s="647"/>
      <c r="X662" s="647"/>
      <c r="AA662" s="644"/>
      <c r="AD662" s="646"/>
      <c r="AF662" s="645"/>
      <c r="AI662" s="645"/>
      <c r="AK662" s="632"/>
      <c r="AL662" s="619"/>
      <c r="AM662" s="649"/>
      <c r="AN662" s="632"/>
      <c r="AO662" s="649"/>
    </row>
    <row r="663" spans="2:41" s="615" customFormat="1">
      <c r="B663" s="645"/>
      <c r="C663" s="645"/>
      <c r="F663" s="644"/>
      <c r="G663" s="630"/>
      <c r="I663" s="644"/>
      <c r="K663" s="646"/>
      <c r="L663" s="647"/>
      <c r="M663" s="646"/>
      <c r="N663" s="648"/>
      <c r="P663" s="644"/>
      <c r="Q663" s="630"/>
      <c r="V663" s="647"/>
      <c r="X663" s="647"/>
      <c r="AA663" s="644"/>
      <c r="AD663" s="646"/>
      <c r="AF663" s="645"/>
      <c r="AI663" s="645"/>
      <c r="AK663" s="632"/>
      <c r="AL663" s="619"/>
      <c r="AM663" s="649"/>
      <c r="AN663" s="632"/>
      <c r="AO663" s="649"/>
    </row>
    <row r="664" spans="2:41" s="615" customFormat="1">
      <c r="B664" s="645"/>
      <c r="C664" s="645"/>
      <c r="F664" s="644"/>
      <c r="G664" s="630"/>
      <c r="I664" s="644"/>
      <c r="K664" s="646"/>
      <c r="L664" s="647"/>
      <c r="M664" s="646"/>
      <c r="N664" s="648"/>
      <c r="P664" s="644"/>
      <c r="Q664" s="630"/>
      <c r="V664" s="647"/>
      <c r="X664" s="647"/>
      <c r="AA664" s="644"/>
      <c r="AD664" s="646"/>
      <c r="AF664" s="645"/>
      <c r="AI664" s="645"/>
      <c r="AK664" s="632"/>
      <c r="AL664" s="619"/>
      <c r="AM664" s="649"/>
      <c r="AN664" s="632"/>
      <c r="AO664" s="649"/>
    </row>
    <row r="665" spans="2:41" s="615" customFormat="1">
      <c r="B665" s="645"/>
      <c r="C665" s="645"/>
      <c r="F665" s="644"/>
      <c r="G665" s="630"/>
      <c r="I665" s="644"/>
      <c r="K665" s="646"/>
      <c r="L665" s="647"/>
      <c r="M665" s="646"/>
      <c r="N665" s="648"/>
      <c r="P665" s="644"/>
      <c r="Q665" s="630"/>
      <c r="V665" s="647"/>
      <c r="X665" s="647"/>
      <c r="AA665" s="644"/>
      <c r="AD665" s="646"/>
      <c r="AF665" s="645"/>
      <c r="AI665" s="645"/>
      <c r="AK665" s="632"/>
      <c r="AL665" s="619"/>
      <c r="AM665" s="649"/>
      <c r="AN665" s="632"/>
      <c r="AO665" s="649"/>
    </row>
    <row r="666" spans="2:41" s="615" customFormat="1">
      <c r="B666" s="645"/>
      <c r="C666" s="645"/>
      <c r="F666" s="644"/>
      <c r="G666" s="630"/>
      <c r="I666" s="644"/>
      <c r="K666" s="646"/>
      <c r="L666" s="647"/>
      <c r="M666" s="646"/>
      <c r="N666" s="648"/>
      <c r="P666" s="644"/>
      <c r="Q666" s="630"/>
      <c r="V666" s="647"/>
      <c r="X666" s="647"/>
      <c r="AA666" s="644"/>
      <c r="AD666" s="646"/>
      <c r="AF666" s="645"/>
      <c r="AI666" s="645"/>
      <c r="AK666" s="632"/>
      <c r="AL666" s="619"/>
      <c r="AM666" s="649"/>
      <c r="AN666" s="632"/>
      <c r="AO666" s="649"/>
    </row>
    <row r="667" spans="2:41" s="615" customFormat="1">
      <c r="B667" s="645"/>
      <c r="C667" s="645"/>
      <c r="F667" s="644"/>
      <c r="G667" s="630"/>
      <c r="I667" s="644"/>
      <c r="K667" s="646"/>
      <c r="L667" s="647"/>
      <c r="M667" s="646"/>
      <c r="N667" s="648"/>
      <c r="P667" s="644"/>
      <c r="Q667" s="630"/>
      <c r="V667" s="647"/>
      <c r="X667" s="647"/>
      <c r="AA667" s="644"/>
      <c r="AD667" s="646"/>
      <c r="AF667" s="645"/>
      <c r="AI667" s="645"/>
      <c r="AK667" s="632"/>
      <c r="AL667" s="619"/>
      <c r="AM667" s="649"/>
      <c r="AN667" s="632"/>
      <c r="AO667" s="649"/>
    </row>
    <row r="668" spans="2:41" s="615" customFormat="1">
      <c r="B668" s="645"/>
      <c r="C668" s="645"/>
      <c r="F668" s="644"/>
      <c r="G668" s="630"/>
      <c r="I668" s="644"/>
      <c r="K668" s="646"/>
      <c r="L668" s="647"/>
      <c r="M668" s="646"/>
      <c r="N668" s="648"/>
      <c r="P668" s="644"/>
      <c r="Q668" s="630"/>
      <c r="V668" s="647"/>
      <c r="X668" s="647"/>
      <c r="AA668" s="644"/>
      <c r="AD668" s="646"/>
      <c r="AF668" s="645"/>
      <c r="AI668" s="645"/>
      <c r="AK668" s="632"/>
      <c r="AL668" s="619"/>
      <c r="AM668" s="649"/>
      <c r="AN668" s="632"/>
      <c r="AO668" s="649"/>
    </row>
    <row r="669" spans="2:41" s="615" customFormat="1">
      <c r="B669" s="645"/>
      <c r="C669" s="645"/>
      <c r="F669" s="644"/>
      <c r="G669" s="630"/>
      <c r="I669" s="644"/>
      <c r="K669" s="646"/>
      <c r="L669" s="647"/>
      <c r="M669" s="646"/>
      <c r="N669" s="648"/>
      <c r="P669" s="644"/>
      <c r="Q669" s="630"/>
      <c r="V669" s="647"/>
      <c r="X669" s="647"/>
      <c r="AA669" s="644"/>
      <c r="AD669" s="646"/>
      <c r="AF669" s="645"/>
      <c r="AI669" s="645"/>
      <c r="AK669" s="632"/>
      <c r="AL669" s="619"/>
      <c r="AM669" s="649"/>
      <c r="AN669" s="632"/>
      <c r="AO669" s="649"/>
    </row>
    <row r="670" spans="2:41" s="615" customFormat="1">
      <c r="B670" s="645"/>
      <c r="C670" s="645"/>
      <c r="F670" s="644"/>
      <c r="G670" s="630"/>
      <c r="I670" s="644"/>
      <c r="K670" s="646"/>
      <c r="L670" s="647"/>
      <c r="M670" s="646"/>
      <c r="N670" s="648"/>
      <c r="P670" s="644"/>
      <c r="Q670" s="630"/>
      <c r="V670" s="647"/>
      <c r="X670" s="647"/>
      <c r="AA670" s="644"/>
      <c r="AD670" s="646"/>
      <c r="AF670" s="645"/>
      <c r="AI670" s="645"/>
      <c r="AK670" s="632"/>
      <c r="AL670" s="619"/>
      <c r="AM670" s="649"/>
      <c r="AN670" s="632"/>
      <c r="AO670" s="649"/>
    </row>
    <row r="671" spans="2:41" s="615" customFormat="1">
      <c r="B671" s="645"/>
      <c r="C671" s="645"/>
      <c r="F671" s="644"/>
      <c r="G671" s="630"/>
      <c r="I671" s="644"/>
      <c r="K671" s="646"/>
      <c r="L671" s="647"/>
      <c r="M671" s="646"/>
      <c r="N671" s="648"/>
      <c r="P671" s="644"/>
      <c r="Q671" s="630"/>
      <c r="V671" s="647"/>
      <c r="X671" s="647"/>
      <c r="AA671" s="644"/>
      <c r="AD671" s="646"/>
      <c r="AF671" s="645"/>
      <c r="AI671" s="645"/>
      <c r="AK671" s="632"/>
      <c r="AL671" s="619"/>
      <c r="AM671" s="649"/>
      <c r="AN671" s="632"/>
      <c r="AO671" s="649"/>
    </row>
    <row r="672" spans="2:41" s="615" customFormat="1">
      <c r="B672" s="645"/>
      <c r="C672" s="645"/>
      <c r="F672" s="644"/>
      <c r="G672" s="630"/>
      <c r="I672" s="644"/>
      <c r="K672" s="646"/>
      <c r="L672" s="647"/>
      <c r="M672" s="646"/>
      <c r="N672" s="648"/>
      <c r="P672" s="644"/>
      <c r="Q672" s="630"/>
      <c r="V672" s="647"/>
      <c r="X672" s="647"/>
      <c r="AA672" s="644"/>
      <c r="AD672" s="646"/>
      <c r="AF672" s="645"/>
      <c r="AI672" s="645"/>
      <c r="AK672" s="632"/>
      <c r="AL672" s="619"/>
      <c r="AM672" s="649"/>
      <c r="AN672" s="632"/>
      <c r="AO672" s="649"/>
    </row>
    <row r="673" spans="2:41" s="615" customFormat="1">
      <c r="B673" s="645"/>
      <c r="C673" s="645"/>
      <c r="F673" s="644"/>
      <c r="G673" s="630"/>
      <c r="I673" s="644"/>
      <c r="K673" s="646"/>
      <c r="L673" s="647"/>
      <c r="M673" s="646"/>
      <c r="N673" s="648"/>
      <c r="P673" s="644"/>
      <c r="Q673" s="630"/>
      <c r="V673" s="647"/>
      <c r="X673" s="647"/>
      <c r="AA673" s="644"/>
      <c r="AD673" s="646"/>
      <c r="AF673" s="645"/>
      <c r="AI673" s="645"/>
      <c r="AK673" s="632"/>
      <c r="AL673" s="619"/>
      <c r="AM673" s="649"/>
      <c r="AN673" s="632"/>
      <c r="AO673" s="649"/>
    </row>
    <row r="674" spans="2:41" s="615" customFormat="1">
      <c r="B674" s="645"/>
      <c r="C674" s="645"/>
      <c r="F674" s="644"/>
      <c r="G674" s="630"/>
      <c r="I674" s="644"/>
      <c r="K674" s="646"/>
      <c r="L674" s="647"/>
      <c r="M674" s="646"/>
      <c r="N674" s="648"/>
      <c r="P674" s="644"/>
      <c r="Q674" s="630"/>
      <c r="V674" s="647"/>
      <c r="X674" s="647"/>
      <c r="AA674" s="644"/>
      <c r="AD674" s="646"/>
      <c r="AF674" s="645"/>
      <c r="AI674" s="645"/>
      <c r="AK674" s="632"/>
      <c r="AL674" s="619"/>
      <c r="AM674" s="649"/>
      <c r="AN674" s="632"/>
      <c r="AO674" s="649"/>
    </row>
    <row r="675" spans="2:41" s="615" customFormat="1">
      <c r="B675" s="645"/>
      <c r="C675" s="645"/>
      <c r="F675" s="644"/>
      <c r="G675" s="630"/>
      <c r="I675" s="644"/>
      <c r="K675" s="646"/>
      <c r="L675" s="647"/>
      <c r="M675" s="646"/>
      <c r="N675" s="648"/>
      <c r="P675" s="644"/>
      <c r="Q675" s="630"/>
      <c r="V675" s="647"/>
      <c r="X675" s="647"/>
      <c r="AA675" s="644"/>
      <c r="AD675" s="646"/>
      <c r="AF675" s="645"/>
      <c r="AI675" s="645"/>
      <c r="AK675" s="632"/>
      <c r="AL675" s="619"/>
      <c r="AM675" s="649"/>
      <c r="AN675" s="632"/>
      <c r="AO675" s="649"/>
    </row>
    <row r="676" spans="2:41" s="615" customFormat="1">
      <c r="B676" s="645"/>
      <c r="C676" s="645"/>
      <c r="F676" s="644"/>
      <c r="G676" s="630"/>
      <c r="I676" s="644"/>
      <c r="K676" s="646"/>
      <c r="L676" s="647"/>
      <c r="M676" s="646"/>
      <c r="N676" s="648"/>
      <c r="P676" s="644"/>
      <c r="Q676" s="630"/>
      <c r="V676" s="647"/>
      <c r="X676" s="647"/>
      <c r="AA676" s="644"/>
      <c r="AD676" s="646"/>
      <c r="AF676" s="645"/>
      <c r="AI676" s="645"/>
      <c r="AK676" s="632"/>
      <c r="AL676" s="619"/>
      <c r="AM676" s="649"/>
      <c r="AN676" s="632"/>
      <c r="AO676" s="649"/>
    </row>
    <row r="677" spans="2:41" s="615" customFormat="1">
      <c r="B677" s="645"/>
      <c r="C677" s="645"/>
      <c r="F677" s="644"/>
      <c r="G677" s="630"/>
      <c r="I677" s="644"/>
      <c r="K677" s="646"/>
      <c r="L677" s="647"/>
      <c r="M677" s="646"/>
      <c r="N677" s="648"/>
      <c r="P677" s="644"/>
      <c r="Q677" s="630"/>
      <c r="V677" s="647"/>
      <c r="X677" s="647"/>
      <c r="AA677" s="644"/>
      <c r="AD677" s="646"/>
      <c r="AF677" s="645"/>
      <c r="AI677" s="645"/>
      <c r="AK677" s="632"/>
      <c r="AL677" s="619"/>
      <c r="AM677" s="649"/>
      <c r="AN677" s="632"/>
      <c r="AO677" s="649"/>
    </row>
    <row r="678" spans="2:41" s="615" customFormat="1">
      <c r="B678" s="645"/>
      <c r="C678" s="645"/>
      <c r="F678" s="644"/>
      <c r="G678" s="630"/>
      <c r="I678" s="644"/>
      <c r="K678" s="646"/>
      <c r="L678" s="647"/>
      <c r="M678" s="646"/>
      <c r="N678" s="648"/>
      <c r="P678" s="644"/>
      <c r="Q678" s="630"/>
      <c r="V678" s="647"/>
      <c r="X678" s="647"/>
      <c r="AA678" s="644"/>
      <c r="AD678" s="646"/>
      <c r="AF678" s="645"/>
      <c r="AI678" s="645"/>
      <c r="AK678" s="632"/>
      <c r="AL678" s="619"/>
      <c r="AM678" s="649"/>
      <c r="AN678" s="632"/>
      <c r="AO678" s="649"/>
    </row>
    <row r="679" spans="2:41" s="615" customFormat="1">
      <c r="B679" s="645"/>
      <c r="C679" s="645"/>
      <c r="F679" s="644"/>
      <c r="G679" s="630"/>
      <c r="I679" s="644"/>
      <c r="K679" s="646"/>
      <c r="L679" s="647"/>
      <c r="M679" s="646"/>
      <c r="N679" s="648"/>
      <c r="P679" s="644"/>
      <c r="Q679" s="630"/>
      <c r="V679" s="647"/>
      <c r="X679" s="647"/>
      <c r="AA679" s="644"/>
      <c r="AD679" s="646"/>
      <c r="AF679" s="645"/>
      <c r="AI679" s="645"/>
      <c r="AK679" s="632"/>
      <c r="AL679" s="619"/>
      <c r="AM679" s="649"/>
      <c r="AN679" s="632"/>
      <c r="AO679" s="649"/>
    </row>
    <row r="680" spans="2:41" s="615" customFormat="1">
      <c r="B680" s="645"/>
      <c r="C680" s="645"/>
      <c r="F680" s="644"/>
      <c r="G680" s="630"/>
      <c r="I680" s="644"/>
      <c r="K680" s="646"/>
      <c r="L680" s="647"/>
      <c r="M680" s="646"/>
      <c r="N680" s="648"/>
      <c r="P680" s="644"/>
      <c r="Q680" s="630"/>
      <c r="V680" s="647"/>
      <c r="X680" s="647"/>
      <c r="AA680" s="644"/>
      <c r="AD680" s="646"/>
      <c r="AF680" s="645"/>
      <c r="AI680" s="645"/>
      <c r="AK680" s="632"/>
      <c r="AL680" s="619"/>
      <c r="AM680" s="649"/>
      <c r="AN680" s="632"/>
      <c r="AO680" s="649"/>
    </row>
    <row r="681" spans="2:41" s="615" customFormat="1">
      <c r="B681" s="645"/>
      <c r="C681" s="645"/>
      <c r="F681" s="644"/>
      <c r="G681" s="630"/>
      <c r="I681" s="644"/>
      <c r="K681" s="646"/>
      <c r="L681" s="647"/>
      <c r="M681" s="646"/>
      <c r="N681" s="648"/>
      <c r="P681" s="644"/>
      <c r="Q681" s="630"/>
      <c r="V681" s="647"/>
      <c r="X681" s="647"/>
      <c r="AA681" s="644"/>
      <c r="AD681" s="646"/>
      <c r="AF681" s="645"/>
      <c r="AI681" s="645"/>
      <c r="AK681" s="632"/>
      <c r="AL681" s="619"/>
      <c r="AM681" s="649"/>
      <c r="AN681" s="632"/>
      <c r="AO681" s="649"/>
    </row>
    <row r="682" spans="2:41" s="615" customFormat="1">
      <c r="B682" s="645"/>
      <c r="C682" s="645"/>
      <c r="F682" s="644"/>
      <c r="G682" s="630"/>
      <c r="I682" s="644"/>
      <c r="K682" s="646"/>
      <c r="L682" s="647"/>
      <c r="M682" s="646"/>
      <c r="N682" s="648"/>
      <c r="P682" s="644"/>
      <c r="Q682" s="630"/>
      <c r="V682" s="647"/>
      <c r="X682" s="647"/>
      <c r="AA682" s="644"/>
      <c r="AD682" s="646"/>
      <c r="AF682" s="645"/>
      <c r="AI682" s="645"/>
      <c r="AK682" s="632"/>
      <c r="AL682" s="619"/>
      <c r="AM682" s="649"/>
      <c r="AN682" s="632"/>
      <c r="AO682" s="649"/>
    </row>
    <row r="683" spans="2:41" s="615" customFormat="1">
      <c r="B683" s="645"/>
      <c r="C683" s="645"/>
      <c r="F683" s="644"/>
      <c r="G683" s="630"/>
      <c r="I683" s="644"/>
      <c r="K683" s="646"/>
      <c r="L683" s="647"/>
      <c r="M683" s="646"/>
      <c r="N683" s="648"/>
      <c r="P683" s="644"/>
      <c r="Q683" s="630"/>
      <c r="V683" s="647"/>
      <c r="X683" s="647"/>
      <c r="AA683" s="644"/>
      <c r="AD683" s="646"/>
      <c r="AF683" s="645"/>
      <c r="AI683" s="645"/>
      <c r="AK683" s="632"/>
      <c r="AL683" s="619"/>
      <c r="AM683" s="649"/>
      <c r="AN683" s="632"/>
      <c r="AO683" s="649"/>
    </row>
    <row r="684" spans="2:41" s="615" customFormat="1">
      <c r="B684" s="645"/>
      <c r="C684" s="645"/>
      <c r="F684" s="644"/>
      <c r="G684" s="630"/>
      <c r="I684" s="644"/>
      <c r="K684" s="646"/>
      <c r="L684" s="647"/>
      <c r="M684" s="646"/>
      <c r="N684" s="648"/>
      <c r="P684" s="644"/>
      <c r="Q684" s="630"/>
      <c r="V684" s="647"/>
      <c r="X684" s="647"/>
      <c r="AA684" s="644"/>
      <c r="AD684" s="646"/>
      <c r="AF684" s="645"/>
      <c r="AI684" s="645"/>
      <c r="AK684" s="632"/>
      <c r="AL684" s="619"/>
      <c r="AM684" s="649"/>
      <c r="AN684" s="632"/>
      <c r="AO684" s="649"/>
    </row>
    <row r="685" spans="2:41" s="615" customFormat="1">
      <c r="B685" s="645"/>
      <c r="C685" s="645"/>
      <c r="F685" s="644"/>
      <c r="G685" s="630"/>
      <c r="I685" s="644"/>
      <c r="K685" s="646"/>
      <c r="L685" s="647"/>
      <c r="M685" s="646"/>
      <c r="N685" s="648"/>
      <c r="P685" s="644"/>
      <c r="Q685" s="630"/>
      <c r="V685" s="647"/>
      <c r="X685" s="647"/>
      <c r="AA685" s="644"/>
      <c r="AD685" s="646"/>
      <c r="AF685" s="645"/>
      <c r="AI685" s="645"/>
      <c r="AK685" s="632"/>
      <c r="AL685" s="619"/>
      <c r="AM685" s="649"/>
      <c r="AN685" s="632"/>
      <c r="AO685" s="649"/>
    </row>
    <row r="686" spans="2:41" s="615" customFormat="1">
      <c r="B686" s="645"/>
      <c r="C686" s="645"/>
      <c r="F686" s="644"/>
      <c r="G686" s="630"/>
      <c r="I686" s="644"/>
      <c r="K686" s="646"/>
      <c r="L686" s="647"/>
      <c r="M686" s="646"/>
      <c r="N686" s="648"/>
      <c r="P686" s="644"/>
      <c r="Q686" s="630"/>
      <c r="V686" s="647"/>
      <c r="X686" s="647"/>
      <c r="AA686" s="644"/>
      <c r="AD686" s="646"/>
      <c r="AF686" s="645"/>
      <c r="AI686" s="645"/>
      <c r="AK686" s="632"/>
      <c r="AL686" s="619"/>
      <c r="AM686" s="649"/>
      <c r="AN686" s="632"/>
      <c r="AO686" s="649"/>
    </row>
    <row r="687" spans="2:41" s="615" customFormat="1">
      <c r="B687" s="645"/>
      <c r="C687" s="645"/>
      <c r="F687" s="644"/>
      <c r="G687" s="630"/>
      <c r="I687" s="644"/>
      <c r="K687" s="646"/>
      <c r="L687" s="647"/>
      <c r="M687" s="646"/>
      <c r="N687" s="648"/>
      <c r="P687" s="644"/>
      <c r="Q687" s="630"/>
      <c r="V687" s="647"/>
      <c r="X687" s="647"/>
      <c r="AA687" s="644"/>
      <c r="AD687" s="646"/>
      <c r="AF687" s="645"/>
      <c r="AI687" s="645"/>
      <c r="AK687" s="632"/>
      <c r="AL687" s="619"/>
      <c r="AM687" s="649"/>
      <c r="AN687" s="632"/>
      <c r="AO687" s="649"/>
    </row>
    <row r="688" spans="2:41" s="615" customFormat="1">
      <c r="B688" s="645"/>
      <c r="C688" s="645"/>
      <c r="F688" s="644"/>
      <c r="G688" s="630"/>
      <c r="I688" s="644"/>
      <c r="K688" s="646"/>
      <c r="L688" s="647"/>
      <c r="M688" s="646"/>
      <c r="N688" s="648"/>
      <c r="P688" s="644"/>
      <c r="Q688" s="630"/>
      <c r="V688" s="647"/>
      <c r="X688" s="647"/>
      <c r="AA688" s="644"/>
      <c r="AD688" s="646"/>
      <c r="AF688" s="645"/>
      <c r="AI688" s="645"/>
      <c r="AK688" s="632"/>
      <c r="AL688" s="619"/>
      <c r="AM688" s="649"/>
      <c r="AN688" s="632"/>
      <c r="AO688" s="649"/>
    </row>
    <row r="689" spans="2:41" s="615" customFormat="1">
      <c r="B689" s="645"/>
      <c r="C689" s="645"/>
      <c r="F689" s="644"/>
      <c r="G689" s="630"/>
      <c r="I689" s="644"/>
      <c r="K689" s="646"/>
      <c r="L689" s="647"/>
      <c r="M689" s="646"/>
      <c r="N689" s="648"/>
      <c r="P689" s="644"/>
      <c r="Q689" s="630"/>
      <c r="V689" s="647"/>
      <c r="X689" s="647"/>
      <c r="AA689" s="644"/>
      <c r="AD689" s="646"/>
      <c r="AF689" s="645"/>
      <c r="AI689" s="645"/>
      <c r="AK689" s="632"/>
      <c r="AL689" s="619"/>
      <c r="AM689" s="649"/>
      <c r="AN689" s="632"/>
      <c r="AO689" s="649"/>
    </row>
    <row r="690" spans="2:41" s="615" customFormat="1">
      <c r="B690" s="645"/>
      <c r="C690" s="645"/>
      <c r="F690" s="644"/>
      <c r="G690" s="630"/>
      <c r="I690" s="644"/>
      <c r="K690" s="646"/>
      <c r="L690" s="647"/>
      <c r="M690" s="646"/>
      <c r="N690" s="648"/>
      <c r="P690" s="644"/>
      <c r="Q690" s="630"/>
      <c r="V690" s="647"/>
      <c r="X690" s="647"/>
      <c r="AA690" s="644"/>
      <c r="AD690" s="646"/>
      <c r="AF690" s="645"/>
      <c r="AI690" s="645"/>
      <c r="AK690" s="632"/>
      <c r="AL690" s="619"/>
      <c r="AM690" s="649"/>
      <c r="AN690" s="632"/>
      <c r="AO690" s="649"/>
    </row>
    <row r="691" spans="2:41" s="615" customFormat="1">
      <c r="B691" s="645"/>
      <c r="C691" s="645"/>
      <c r="F691" s="644"/>
      <c r="G691" s="630"/>
      <c r="I691" s="644"/>
      <c r="K691" s="646"/>
      <c r="L691" s="647"/>
      <c r="M691" s="646"/>
      <c r="N691" s="648"/>
      <c r="P691" s="644"/>
      <c r="Q691" s="630"/>
      <c r="V691" s="647"/>
      <c r="X691" s="647"/>
      <c r="AA691" s="644"/>
      <c r="AD691" s="646"/>
      <c r="AF691" s="645"/>
      <c r="AI691" s="645"/>
      <c r="AK691" s="632"/>
      <c r="AL691" s="619"/>
      <c r="AM691" s="649"/>
      <c r="AN691" s="632"/>
      <c r="AO691" s="649"/>
    </row>
    <row r="692" spans="2:41" s="615" customFormat="1">
      <c r="B692" s="645"/>
      <c r="C692" s="645"/>
      <c r="F692" s="644"/>
      <c r="G692" s="630"/>
      <c r="I692" s="644"/>
      <c r="K692" s="646"/>
      <c r="L692" s="647"/>
      <c r="M692" s="646"/>
      <c r="N692" s="648"/>
      <c r="P692" s="644"/>
      <c r="Q692" s="630"/>
      <c r="V692" s="647"/>
      <c r="X692" s="647"/>
      <c r="AA692" s="644"/>
      <c r="AD692" s="646"/>
      <c r="AF692" s="645"/>
      <c r="AI692" s="645"/>
      <c r="AK692" s="632"/>
      <c r="AL692" s="619"/>
      <c r="AM692" s="649"/>
      <c r="AN692" s="632"/>
      <c r="AO692" s="649"/>
    </row>
    <row r="693" spans="2:41" s="615" customFormat="1">
      <c r="B693" s="645"/>
      <c r="C693" s="645"/>
      <c r="F693" s="644"/>
      <c r="G693" s="630"/>
      <c r="I693" s="644"/>
      <c r="K693" s="646"/>
      <c r="L693" s="647"/>
      <c r="M693" s="646"/>
      <c r="N693" s="648"/>
      <c r="P693" s="644"/>
      <c r="Q693" s="630"/>
      <c r="V693" s="647"/>
      <c r="X693" s="647"/>
      <c r="AA693" s="644"/>
      <c r="AD693" s="646"/>
      <c r="AF693" s="645"/>
      <c r="AI693" s="645"/>
      <c r="AK693" s="632"/>
      <c r="AL693" s="619"/>
      <c r="AM693" s="649"/>
      <c r="AN693" s="632"/>
      <c r="AO693" s="649"/>
    </row>
    <row r="694" spans="2:41" s="615" customFormat="1">
      <c r="B694" s="645"/>
      <c r="C694" s="645"/>
      <c r="F694" s="644"/>
      <c r="G694" s="630"/>
      <c r="I694" s="644"/>
      <c r="K694" s="646"/>
      <c r="L694" s="647"/>
      <c r="M694" s="646"/>
      <c r="N694" s="648"/>
      <c r="P694" s="644"/>
      <c r="Q694" s="630"/>
      <c r="V694" s="647"/>
      <c r="X694" s="647"/>
      <c r="AA694" s="644"/>
      <c r="AD694" s="646"/>
      <c r="AF694" s="645"/>
      <c r="AI694" s="645"/>
      <c r="AK694" s="632"/>
      <c r="AL694" s="619"/>
      <c r="AM694" s="649"/>
      <c r="AN694" s="632"/>
      <c r="AO694" s="649"/>
    </row>
    <row r="695" spans="2:41" s="615" customFormat="1">
      <c r="B695" s="645"/>
      <c r="C695" s="645"/>
      <c r="F695" s="644"/>
      <c r="G695" s="630"/>
      <c r="I695" s="644"/>
      <c r="K695" s="646"/>
      <c r="L695" s="647"/>
      <c r="M695" s="646"/>
      <c r="N695" s="648"/>
      <c r="P695" s="644"/>
      <c r="Q695" s="630"/>
      <c r="V695" s="647"/>
      <c r="X695" s="647"/>
      <c r="AA695" s="644"/>
      <c r="AD695" s="646"/>
      <c r="AF695" s="645"/>
      <c r="AI695" s="645"/>
      <c r="AK695" s="632"/>
      <c r="AL695" s="619"/>
      <c r="AM695" s="649"/>
      <c r="AN695" s="632"/>
      <c r="AO695" s="649"/>
    </row>
    <row r="696" spans="2:41" s="615" customFormat="1">
      <c r="B696" s="645"/>
      <c r="C696" s="645"/>
      <c r="F696" s="644"/>
      <c r="G696" s="630"/>
      <c r="I696" s="644"/>
      <c r="K696" s="646"/>
      <c r="L696" s="647"/>
      <c r="M696" s="646"/>
      <c r="N696" s="648"/>
      <c r="P696" s="644"/>
      <c r="Q696" s="630"/>
      <c r="V696" s="647"/>
      <c r="X696" s="647"/>
      <c r="AA696" s="644"/>
      <c r="AD696" s="646"/>
      <c r="AF696" s="645"/>
      <c r="AI696" s="645"/>
      <c r="AK696" s="632"/>
      <c r="AL696" s="619"/>
      <c r="AM696" s="649"/>
      <c r="AN696" s="632"/>
      <c r="AO696" s="649"/>
    </row>
    <row r="697" spans="2:41" s="615" customFormat="1">
      <c r="B697" s="645"/>
      <c r="C697" s="645"/>
      <c r="F697" s="644"/>
      <c r="G697" s="630"/>
      <c r="I697" s="644"/>
      <c r="K697" s="646"/>
      <c r="L697" s="647"/>
      <c r="M697" s="646"/>
      <c r="N697" s="648"/>
      <c r="P697" s="644"/>
      <c r="Q697" s="630"/>
      <c r="V697" s="647"/>
      <c r="X697" s="647"/>
      <c r="AA697" s="644"/>
      <c r="AD697" s="646"/>
      <c r="AF697" s="645"/>
      <c r="AI697" s="645"/>
      <c r="AK697" s="632"/>
      <c r="AL697" s="619"/>
      <c r="AM697" s="649"/>
      <c r="AN697" s="632"/>
      <c r="AO697" s="649"/>
    </row>
    <row r="698" spans="2:41" s="615" customFormat="1">
      <c r="B698" s="645"/>
      <c r="C698" s="645"/>
      <c r="F698" s="644"/>
      <c r="G698" s="630"/>
      <c r="I698" s="644"/>
      <c r="K698" s="646"/>
      <c r="L698" s="647"/>
      <c r="M698" s="646"/>
      <c r="N698" s="648"/>
      <c r="P698" s="644"/>
      <c r="Q698" s="630"/>
      <c r="V698" s="647"/>
      <c r="X698" s="647"/>
      <c r="AA698" s="644"/>
      <c r="AD698" s="646"/>
      <c r="AF698" s="645"/>
      <c r="AI698" s="645"/>
      <c r="AK698" s="632"/>
      <c r="AL698" s="619"/>
      <c r="AM698" s="649"/>
      <c r="AN698" s="632"/>
      <c r="AO698" s="649"/>
    </row>
    <row r="699" spans="2:41" s="615" customFormat="1">
      <c r="B699" s="645"/>
      <c r="C699" s="645"/>
      <c r="F699" s="644"/>
      <c r="G699" s="630"/>
      <c r="I699" s="644"/>
      <c r="K699" s="646"/>
      <c r="L699" s="647"/>
      <c r="M699" s="646"/>
      <c r="N699" s="648"/>
      <c r="P699" s="644"/>
      <c r="Q699" s="630"/>
      <c r="V699" s="647"/>
      <c r="X699" s="647"/>
      <c r="AA699" s="644"/>
      <c r="AD699" s="646"/>
      <c r="AF699" s="645"/>
      <c r="AI699" s="645"/>
      <c r="AK699" s="632"/>
      <c r="AL699" s="619"/>
      <c r="AM699" s="649"/>
      <c r="AN699" s="632"/>
      <c r="AO699" s="649"/>
    </row>
    <row r="700" spans="2:41" s="615" customFormat="1">
      <c r="B700" s="645"/>
      <c r="C700" s="645"/>
      <c r="F700" s="644"/>
      <c r="G700" s="630"/>
      <c r="I700" s="644"/>
      <c r="K700" s="646"/>
      <c r="L700" s="647"/>
      <c r="M700" s="646"/>
      <c r="N700" s="648"/>
      <c r="P700" s="644"/>
      <c r="Q700" s="630"/>
      <c r="V700" s="647"/>
      <c r="X700" s="647"/>
      <c r="AA700" s="644"/>
      <c r="AD700" s="646"/>
      <c r="AF700" s="645"/>
      <c r="AI700" s="645"/>
      <c r="AK700" s="632"/>
      <c r="AL700" s="619"/>
      <c r="AM700" s="649"/>
      <c r="AN700" s="632"/>
      <c r="AO700" s="649"/>
    </row>
    <row r="701" spans="2:41" s="615" customFormat="1">
      <c r="B701" s="645"/>
      <c r="C701" s="645"/>
      <c r="F701" s="644"/>
      <c r="G701" s="630"/>
      <c r="I701" s="644"/>
      <c r="K701" s="646"/>
      <c r="L701" s="647"/>
      <c r="M701" s="646"/>
      <c r="N701" s="648"/>
      <c r="P701" s="644"/>
      <c r="Q701" s="630"/>
      <c r="V701" s="647"/>
      <c r="X701" s="647"/>
      <c r="AA701" s="644"/>
      <c r="AD701" s="646"/>
      <c r="AF701" s="645"/>
      <c r="AI701" s="645"/>
      <c r="AK701" s="632"/>
      <c r="AL701" s="619"/>
      <c r="AM701" s="649"/>
      <c r="AN701" s="632"/>
      <c r="AO701" s="649"/>
    </row>
    <row r="702" spans="2:41" s="615" customFormat="1">
      <c r="B702" s="645"/>
      <c r="C702" s="645"/>
      <c r="F702" s="644"/>
      <c r="G702" s="630"/>
      <c r="I702" s="644"/>
      <c r="K702" s="646"/>
      <c r="L702" s="647"/>
      <c r="M702" s="646"/>
      <c r="N702" s="648"/>
      <c r="P702" s="644"/>
      <c r="Q702" s="630"/>
      <c r="V702" s="647"/>
      <c r="X702" s="647"/>
      <c r="AA702" s="644"/>
      <c r="AD702" s="646"/>
      <c r="AF702" s="645"/>
      <c r="AI702" s="645"/>
      <c r="AK702" s="632"/>
      <c r="AL702" s="619"/>
      <c r="AM702" s="649"/>
      <c r="AN702" s="632"/>
      <c r="AO702" s="649"/>
    </row>
    <row r="703" spans="2:41" s="615" customFormat="1">
      <c r="B703" s="645"/>
      <c r="C703" s="645"/>
      <c r="F703" s="644"/>
      <c r="G703" s="630"/>
      <c r="I703" s="644"/>
      <c r="K703" s="646"/>
      <c r="L703" s="647"/>
      <c r="M703" s="646"/>
      <c r="N703" s="648"/>
      <c r="P703" s="644"/>
      <c r="Q703" s="630"/>
      <c r="V703" s="647"/>
      <c r="X703" s="647"/>
      <c r="AA703" s="644"/>
      <c r="AD703" s="646"/>
      <c r="AF703" s="645"/>
      <c r="AI703" s="645"/>
      <c r="AK703" s="632"/>
      <c r="AL703" s="619"/>
      <c r="AM703" s="649"/>
      <c r="AN703" s="632"/>
      <c r="AO703" s="649"/>
    </row>
    <row r="704" spans="2:41" s="615" customFormat="1">
      <c r="B704" s="645"/>
      <c r="C704" s="645"/>
      <c r="F704" s="644"/>
      <c r="G704" s="630"/>
      <c r="I704" s="644"/>
      <c r="K704" s="646"/>
      <c r="L704" s="647"/>
      <c r="M704" s="646"/>
      <c r="N704" s="648"/>
      <c r="P704" s="644"/>
      <c r="Q704" s="630"/>
      <c r="V704" s="647"/>
      <c r="X704" s="647"/>
      <c r="AA704" s="644"/>
      <c r="AD704" s="646"/>
      <c r="AF704" s="645"/>
      <c r="AI704" s="645"/>
      <c r="AK704" s="632"/>
      <c r="AL704" s="619"/>
      <c r="AM704" s="649"/>
      <c r="AN704" s="632"/>
      <c r="AO704" s="649"/>
    </row>
    <row r="705" spans="2:41" s="615" customFormat="1">
      <c r="B705" s="645"/>
      <c r="C705" s="645"/>
      <c r="F705" s="644"/>
      <c r="G705" s="630"/>
      <c r="I705" s="644"/>
      <c r="K705" s="646"/>
      <c r="L705" s="647"/>
      <c r="M705" s="646"/>
      <c r="N705" s="648"/>
      <c r="P705" s="644"/>
      <c r="Q705" s="630"/>
      <c r="V705" s="647"/>
      <c r="X705" s="647"/>
      <c r="AA705" s="644"/>
      <c r="AD705" s="646"/>
      <c r="AF705" s="645"/>
      <c r="AI705" s="645"/>
      <c r="AK705" s="632"/>
      <c r="AL705" s="619"/>
      <c r="AM705" s="649"/>
      <c r="AN705" s="632"/>
      <c r="AO705" s="649"/>
    </row>
    <row r="706" spans="2:41" s="615" customFormat="1">
      <c r="B706" s="645"/>
      <c r="C706" s="645"/>
      <c r="F706" s="644"/>
      <c r="G706" s="630"/>
      <c r="I706" s="644"/>
      <c r="K706" s="646"/>
      <c r="L706" s="647"/>
      <c r="M706" s="646"/>
      <c r="N706" s="648"/>
      <c r="P706" s="644"/>
      <c r="Q706" s="630"/>
      <c r="V706" s="647"/>
      <c r="X706" s="647"/>
      <c r="AA706" s="644"/>
      <c r="AD706" s="646"/>
      <c r="AF706" s="645"/>
      <c r="AI706" s="645"/>
      <c r="AK706" s="632"/>
      <c r="AL706" s="619"/>
      <c r="AM706" s="649"/>
      <c r="AN706" s="632"/>
      <c r="AO706" s="649"/>
    </row>
    <row r="707" spans="2:41" s="615" customFormat="1">
      <c r="B707" s="645"/>
      <c r="C707" s="645"/>
      <c r="F707" s="644"/>
      <c r="G707" s="630"/>
      <c r="I707" s="644"/>
      <c r="K707" s="646"/>
      <c r="L707" s="647"/>
      <c r="M707" s="646"/>
      <c r="N707" s="648"/>
      <c r="P707" s="644"/>
      <c r="Q707" s="630"/>
      <c r="V707" s="647"/>
      <c r="X707" s="647"/>
      <c r="AA707" s="644"/>
      <c r="AD707" s="646"/>
      <c r="AF707" s="645"/>
      <c r="AI707" s="645"/>
      <c r="AK707" s="632"/>
      <c r="AL707" s="619"/>
      <c r="AM707" s="649"/>
      <c r="AN707" s="632"/>
      <c r="AO707" s="649"/>
    </row>
    <row r="708" spans="2:41" s="615" customFormat="1">
      <c r="B708" s="645"/>
      <c r="C708" s="645"/>
      <c r="F708" s="644"/>
      <c r="G708" s="630"/>
      <c r="I708" s="644"/>
      <c r="K708" s="646"/>
      <c r="L708" s="647"/>
      <c r="M708" s="646"/>
      <c r="N708" s="648"/>
      <c r="P708" s="644"/>
      <c r="Q708" s="630"/>
      <c r="V708" s="647"/>
      <c r="X708" s="647"/>
      <c r="AA708" s="644"/>
      <c r="AD708" s="646"/>
      <c r="AF708" s="645"/>
      <c r="AI708" s="645"/>
      <c r="AK708" s="632"/>
      <c r="AL708" s="619"/>
      <c r="AM708" s="649"/>
      <c r="AN708" s="632"/>
      <c r="AO708" s="649"/>
    </row>
    <row r="709" spans="2:41" s="615" customFormat="1">
      <c r="B709" s="645"/>
      <c r="C709" s="645"/>
      <c r="F709" s="644"/>
      <c r="G709" s="630"/>
      <c r="I709" s="644"/>
      <c r="K709" s="646"/>
      <c r="L709" s="647"/>
      <c r="M709" s="646"/>
      <c r="N709" s="648"/>
      <c r="P709" s="644"/>
      <c r="Q709" s="630"/>
      <c r="V709" s="647"/>
      <c r="X709" s="647"/>
      <c r="AA709" s="644"/>
      <c r="AD709" s="646"/>
      <c r="AF709" s="645"/>
      <c r="AI709" s="645"/>
      <c r="AK709" s="632"/>
      <c r="AL709" s="619"/>
      <c r="AM709" s="649"/>
      <c r="AN709" s="632"/>
      <c r="AO709" s="649"/>
    </row>
    <row r="710" spans="2:41" s="615" customFormat="1">
      <c r="B710" s="645"/>
      <c r="C710" s="645"/>
      <c r="F710" s="644"/>
      <c r="G710" s="630"/>
      <c r="I710" s="644"/>
      <c r="K710" s="646"/>
      <c r="L710" s="647"/>
      <c r="M710" s="646"/>
      <c r="N710" s="648"/>
      <c r="P710" s="644"/>
      <c r="Q710" s="630"/>
      <c r="V710" s="647"/>
      <c r="X710" s="647"/>
      <c r="AA710" s="644"/>
      <c r="AD710" s="646"/>
      <c r="AF710" s="645"/>
      <c r="AI710" s="645"/>
      <c r="AK710" s="632"/>
      <c r="AL710" s="619"/>
      <c r="AM710" s="649"/>
      <c r="AN710" s="632"/>
      <c r="AO710" s="649"/>
    </row>
    <row r="711" spans="2:41" s="615" customFormat="1">
      <c r="B711" s="645"/>
      <c r="C711" s="645"/>
      <c r="F711" s="644"/>
      <c r="G711" s="630"/>
      <c r="I711" s="644"/>
      <c r="K711" s="646"/>
      <c r="L711" s="647"/>
      <c r="M711" s="646"/>
      <c r="N711" s="648"/>
      <c r="P711" s="644"/>
      <c r="Q711" s="630"/>
      <c r="V711" s="647"/>
      <c r="X711" s="647"/>
      <c r="AA711" s="644"/>
      <c r="AD711" s="646"/>
      <c r="AF711" s="645"/>
      <c r="AI711" s="645"/>
      <c r="AK711" s="632"/>
      <c r="AL711" s="619"/>
      <c r="AM711" s="649"/>
      <c r="AN711" s="632"/>
      <c r="AO711" s="649"/>
    </row>
    <row r="712" spans="2:41" s="615" customFormat="1">
      <c r="B712" s="645"/>
      <c r="C712" s="645"/>
      <c r="F712" s="644"/>
      <c r="G712" s="630"/>
      <c r="I712" s="644"/>
      <c r="K712" s="646"/>
      <c r="L712" s="647"/>
      <c r="M712" s="646"/>
      <c r="N712" s="648"/>
      <c r="P712" s="644"/>
      <c r="Q712" s="630"/>
      <c r="V712" s="647"/>
      <c r="X712" s="647"/>
      <c r="AA712" s="644"/>
      <c r="AD712" s="646"/>
      <c r="AF712" s="645"/>
      <c r="AI712" s="645"/>
      <c r="AK712" s="632"/>
      <c r="AL712" s="619"/>
      <c r="AM712" s="649"/>
      <c r="AN712" s="632"/>
      <c r="AO712" s="649"/>
    </row>
    <row r="713" spans="2:41" s="615" customFormat="1">
      <c r="B713" s="645"/>
      <c r="C713" s="645"/>
      <c r="F713" s="644"/>
      <c r="G713" s="630"/>
      <c r="I713" s="644"/>
      <c r="K713" s="646"/>
      <c r="L713" s="647"/>
      <c r="M713" s="646"/>
      <c r="N713" s="648"/>
      <c r="P713" s="644"/>
      <c r="Q713" s="630"/>
      <c r="V713" s="647"/>
      <c r="X713" s="647"/>
      <c r="AA713" s="644"/>
      <c r="AD713" s="646"/>
      <c r="AF713" s="645"/>
      <c r="AI713" s="645"/>
      <c r="AK713" s="632"/>
      <c r="AL713" s="619"/>
      <c r="AM713" s="649"/>
      <c r="AN713" s="632"/>
      <c r="AO713" s="649"/>
    </row>
    <row r="714" spans="2:41" s="615" customFormat="1">
      <c r="B714" s="645"/>
      <c r="C714" s="645"/>
      <c r="F714" s="644"/>
      <c r="G714" s="630"/>
      <c r="I714" s="644"/>
      <c r="K714" s="646"/>
      <c r="L714" s="647"/>
      <c r="M714" s="646"/>
      <c r="N714" s="648"/>
      <c r="P714" s="644"/>
      <c r="Q714" s="630"/>
      <c r="V714" s="647"/>
      <c r="X714" s="647"/>
      <c r="AA714" s="644"/>
      <c r="AD714" s="646"/>
      <c r="AF714" s="645"/>
      <c r="AI714" s="645"/>
      <c r="AK714" s="632"/>
      <c r="AL714" s="619"/>
      <c r="AM714" s="649"/>
      <c r="AN714" s="632"/>
      <c r="AO714" s="649"/>
    </row>
    <row r="715" spans="2:41" s="615" customFormat="1">
      <c r="B715" s="645"/>
      <c r="C715" s="645"/>
      <c r="F715" s="644"/>
      <c r="G715" s="630"/>
      <c r="I715" s="644"/>
      <c r="K715" s="646"/>
      <c r="L715" s="647"/>
      <c r="M715" s="646"/>
      <c r="N715" s="648"/>
      <c r="P715" s="644"/>
      <c r="Q715" s="630"/>
      <c r="V715" s="647"/>
      <c r="X715" s="647"/>
      <c r="AA715" s="644"/>
      <c r="AD715" s="646"/>
      <c r="AF715" s="645"/>
      <c r="AI715" s="645"/>
      <c r="AK715" s="632"/>
      <c r="AL715" s="619"/>
      <c r="AM715" s="649"/>
      <c r="AN715" s="632"/>
      <c r="AO715" s="649"/>
    </row>
    <row r="716" spans="2:41" s="615" customFormat="1">
      <c r="B716" s="645"/>
      <c r="C716" s="645"/>
      <c r="F716" s="644"/>
      <c r="G716" s="630"/>
      <c r="I716" s="644"/>
      <c r="K716" s="646"/>
      <c r="L716" s="647"/>
      <c r="M716" s="646"/>
      <c r="N716" s="648"/>
      <c r="P716" s="644"/>
      <c r="Q716" s="630"/>
      <c r="V716" s="647"/>
      <c r="X716" s="647"/>
      <c r="AA716" s="644"/>
      <c r="AD716" s="646"/>
      <c r="AF716" s="645"/>
      <c r="AI716" s="645"/>
      <c r="AK716" s="632"/>
      <c r="AL716" s="619"/>
      <c r="AM716" s="649"/>
      <c r="AN716" s="632"/>
      <c r="AO716" s="649"/>
    </row>
    <row r="717" spans="2:41" s="615" customFormat="1">
      <c r="B717" s="645"/>
      <c r="C717" s="645"/>
      <c r="F717" s="644"/>
      <c r="G717" s="630"/>
      <c r="I717" s="644"/>
      <c r="K717" s="646"/>
      <c r="L717" s="647"/>
      <c r="M717" s="646"/>
      <c r="N717" s="648"/>
      <c r="P717" s="644"/>
      <c r="Q717" s="630"/>
      <c r="V717" s="647"/>
      <c r="X717" s="647"/>
      <c r="AA717" s="644"/>
      <c r="AD717" s="646"/>
      <c r="AF717" s="645"/>
      <c r="AI717" s="645"/>
      <c r="AK717" s="632"/>
      <c r="AL717" s="619"/>
      <c r="AM717" s="649"/>
      <c r="AN717" s="632"/>
      <c r="AO717" s="649"/>
    </row>
    <row r="718" spans="2:41" s="615" customFormat="1">
      <c r="B718" s="645"/>
      <c r="C718" s="645"/>
      <c r="F718" s="644"/>
      <c r="G718" s="630"/>
      <c r="I718" s="644"/>
      <c r="K718" s="646"/>
      <c r="L718" s="647"/>
      <c r="M718" s="646"/>
      <c r="N718" s="648"/>
      <c r="P718" s="644"/>
      <c r="Q718" s="630"/>
      <c r="V718" s="647"/>
      <c r="X718" s="647"/>
      <c r="AA718" s="644"/>
      <c r="AD718" s="646"/>
      <c r="AF718" s="645"/>
      <c r="AI718" s="645"/>
      <c r="AK718" s="632"/>
      <c r="AL718" s="619"/>
      <c r="AM718" s="649"/>
      <c r="AN718" s="632"/>
      <c r="AO718" s="649"/>
    </row>
    <row r="719" spans="2:41" s="615" customFormat="1">
      <c r="B719" s="645"/>
      <c r="C719" s="645"/>
      <c r="F719" s="644"/>
      <c r="G719" s="630"/>
      <c r="I719" s="644"/>
      <c r="K719" s="646"/>
      <c r="L719" s="647"/>
      <c r="M719" s="646"/>
      <c r="N719" s="648"/>
      <c r="P719" s="644"/>
      <c r="Q719" s="630"/>
      <c r="V719" s="647"/>
      <c r="X719" s="647"/>
      <c r="AA719" s="644"/>
      <c r="AD719" s="646"/>
      <c r="AF719" s="645"/>
      <c r="AI719" s="645"/>
      <c r="AK719" s="632"/>
      <c r="AL719" s="619"/>
      <c r="AM719" s="649"/>
      <c r="AN719" s="632"/>
      <c r="AO719" s="649"/>
    </row>
    <row r="720" spans="2:41" s="615" customFormat="1">
      <c r="B720" s="645"/>
      <c r="C720" s="645"/>
      <c r="F720" s="644"/>
      <c r="G720" s="630"/>
      <c r="I720" s="644"/>
      <c r="K720" s="646"/>
      <c r="L720" s="647"/>
      <c r="M720" s="646"/>
      <c r="N720" s="648"/>
      <c r="P720" s="644"/>
      <c r="Q720" s="630"/>
      <c r="V720" s="647"/>
      <c r="X720" s="647"/>
      <c r="AA720" s="644"/>
      <c r="AD720" s="646"/>
      <c r="AF720" s="645"/>
      <c r="AI720" s="645"/>
      <c r="AK720" s="632"/>
      <c r="AL720" s="619"/>
      <c r="AM720" s="649"/>
      <c r="AN720" s="632"/>
      <c r="AO720" s="649"/>
    </row>
    <row r="721" spans="2:41" s="615" customFormat="1">
      <c r="B721" s="645"/>
      <c r="C721" s="645"/>
      <c r="F721" s="644"/>
      <c r="G721" s="630"/>
      <c r="I721" s="644"/>
      <c r="K721" s="646"/>
      <c r="L721" s="647"/>
      <c r="M721" s="646"/>
      <c r="N721" s="648"/>
      <c r="P721" s="644"/>
      <c r="Q721" s="630"/>
      <c r="V721" s="647"/>
      <c r="X721" s="647"/>
      <c r="AA721" s="644"/>
      <c r="AD721" s="646"/>
      <c r="AF721" s="645"/>
      <c r="AI721" s="645"/>
      <c r="AK721" s="632"/>
      <c r="AL721" s="619"/>
      <c r="AM721" s="649"/>
      <c r="AN721" s="632"/>
      <c r="AO721" s="649"/>
    </row>
    <row r="722" spans="2:41" s="615" customFormat="1">
      <c r="B722" s="645"/>
      <c r="C722" s="645"/>
      <c r="F722" s="644"/>
      <c r="G722" s="630"/>
      <c r="I722" s="644"/>
      <c r="K722" s="646"/>
      <c r="L722" s="647"/>
      <c r="M722" s="646"/>
      <c r="N722" s="648"/>
      <c r="P722" s="644"/>
      <c r="Q722" s="630"/>
      <c r="V722" s="647"/>
      <c r="X722" s="647"/>
      <c r="AA722" s="644"/>
      <c r="AD722" s="646"/>
      <c r="AF722" s="645"/>
      <c r="AI722" s="645"/>
      <c r="AK722" s="632"/>
      <c r="AL722" s="619"/>
      <c r="AM722" s="649"/>
      <c r="AN722" s="632"/>
      <c r="AO722" s="649"/>
    </row>
    <row r="723" spans="2:41" s="615" customFormat="1">
      <c r="B723" s="645"/>
      <c r="C723" s="645"/>
      <c r="F723" s="644"/>
      <c r="G723" s="630"/>
      <c r="I723" s="644"/>
      <c r="K723" s="646"/>
      <c r="L723" s="647"/>
      <c r="M723" s="646"/>
      <c r="N723" s="648"/>
      <c r="P723" s="644"/>
      <c r="Q723" s="630"/>
      <c r="V723" s="647"/>
      <c r="X723" s="647"/>
      <c r="AA723" s="644"/>
      <c r="AD723" s="646"/>
      <c r="AF723" s="645"/>
      <c r="AI723" s="645"/>
      <c r="AK723" s="632"/>
      <c r="AL723" s="619"/>
      <c r="AM723" s="649"/>
      <c r="AN723" s="632"/>
      <c r="AO723" s="649"/>
    </row>
    <row r="724" spans="2:41" s="615" customFormat="1">
      <c r="B724" s="645"/>
      <c r="C724" s="645"/>
      <c r="F724" s="644"/>
      <c r="G724" s="630"/>
      <c r="I724" s="644"/>
      <c r="K724" s="646"/>
      <c r="L724" s="647"/>
      <c r="M724" s="646"/>
      <c r="N724" s="648"/>
      <c r="P724" s="644"/>
      <c r="Q724" s="630"/>
      <c r="V724" s="647"/>
      <c r="X724" s="647"/>
      <c r="AA724" s="644"/>
      <c r="AD724" s="646"/>
      <c r="AF724" s="645"/>
      <c r="AI724" s="645"/>
      <c r="AK724" s="632"/>
      <c r="AL724" s="619"/>
      <c r="AM724" s="649"/>
      <c r="AN724" s="632"/>
      <c r="AO724" s="649"/>
    </row>
    <row r="725" spans="2:41" s="615" customFormat="1">
      <c r="B725" s="645"/>
      <c r="C725" s="645"/>
      <c r="F725" s="644"/>
      <c r="G725" s="630"/>
      <c r="I725" s="644"/>
      <c r="K725" s="646"/>
      <c r="L725" s="647"/>
      <c r="M725" s="646"/>
      <c r="N725" s="648"/>
      <c r="P725" s="644"/>
      <c r="Q725" s="630"/>
      <c r="V725" s="647"/>
      <c r="X725" s="647"/>
      <c r="AA725" s="644"/>
      <c r="AD725" s="646"/>
      <c r="AF725" s="645"/>
      <c r="AI725" s="645"/>
      <c r="AK725" s="632"/>
      <c r="AL725" s="619"/>
      <c r="AM725" s="649"/>
      <c r="AN725" s="632"/>
      <c r="AO725" s="649"/>
    </row>
    <row r="726" spans="2:41" s="615" customFormat="1">
      <c r="B726" s="645"/>
      <c r="C726" s="645"/>
      <c r="F726" s="644"/>
      <c r="G726" s="630"/>
      <c r="I726" s="644"/>
      <c r="K726" s="646"/>
      <c r="L726" s="647"/>
      <c r="M726" s="646"/>
      <c r="N726" s="648"/>
      <c r="P726" s="644"/>
      <c r="Q726" s="630"/>
      <c r="V726" s="647"/>
      <c r="X726" s="647"/>
      <c r="AA726" s="644"/>
      <c r="AD726" s="646"/>
      <c r="AF726" s="645"/>
      <c r="AI726" s="645"/>
      <c r="AK726" s="632"/>
      <c r="AL726" s="619"/>
      <c r="AM726" s="649"/>
      <c r="AN726" s="632"/>
      <c r="AO726" s="649"/>
    </row>
    <row r="727" spans="2:41" s="615" customFormat="1">
      <c r="B727" s="645"/>
      <c r="C727" s="645"/>
      <c r="F727" s="644"/>
      <c r="G727" s="630"/>
      <c r="I727" s="644"/>
      <c r="K727" s="646"/>
      <c r="L727" s="647"/>
      <c r="M727" s="646"/>
      <c r="N727" s="648"/>
      <c r="P727" s="644"/>
      <c r="Q727" s="630"/>
      <c r="V727" s="647"/>
      <c r="X727" s="647"/>
      <c r="AA727" s="644"/>
      <c r="AD727" s="646"/>
      <c r="AF727" s="645"/>
      <c r="AI727" s="645"/>
      <c r="AK727" s="632"/>
      <c r="AL727" s="619"/>
      <c r="AM727" s="649"/>
      <c r="AN727" s="632"/>
      <c r="AO727" s="649"/>
    </row>
    <row r="728" spans="2:41" s="615" customFormat="1">
      <c r="B728" s="645"/>
      <c r="C728" s="645"/>
      <c r="F728" s="644"/>
      <c r="G728" s="630"/>
      <c r="I728" s="644"/>
      <c r="K728" s="646"/>
      <c r="L728" s="647"/>
      <c r="M728" s="646"/>
      <c r="N728" s="648"/>
      <c r="P728" s="644"/>
      <c r="Q728" s="630"/>
      <c r="V728" s="647"/>
      <c r="X728" s="647"/>
      <c r="AA728" s="644"/>
      <c r="AD728" s="646"/>
      <c r="AF728" s="645"/>
      <c r="AI728" s="645"/>
      <c r="AK728" s="632"/>
      <c r="AL728" s="619"/>
      <c r="AM728" s="649"/>
      <c r="AN728" s="632"/>
      <c r="AO728" s="649"/>
    </row>
    <row r="729" spans="2:41" s="615" customFormat="1">
      <c r="B729" s="645"/>
      <c r="C729" s="645"/>
      <c r="F729" s="644"/>
      <c r="G729" s="630"/>
      <c r="I729" s="644"/>
      <c r="K729" s="646"/>
      <c r="L729" s="647"/>
      <c r="M729" s="646"/>
      <c r="N729" s="648"/>
      <c r="P729" s="644"/>
      <c r="Q729" s="630"/>
      <c r="V729" s="647"/>
      <c r="X729" s="647"/>
      <c r="AA729" s="644"/>
      <c r="AD729" s="646"/>
      <c r="AF729" s="645"/>
      <c r="AI729" s="645"/>
      <c r="AK729" s="632"/>
      <c r="AL729" s="619"/>
      <c r="AM729" s="649"/>
      <c r="AN729" s="632"/>
      <c r="AO729" s="649"/>
    </row>
    <row r="730" spans="2:41" s="615" customFormat="1">
      <c r="B730" s="645"/>
      <c r="C730" s="645"/>
      <c r="F730" s="644"/>
      <c r="G730" s="630"/>
      <c r="I730" s="644"/>
      <c r="K730" s="646"/>
      <c r="L730" s="647"/>
      <c r="M730" s="646"/>
      <c r="N730" s="648"/>
      <c r="P730" s="644"/>
      <c r="Q730" s="630"/>
      <c r="V730" s="647"/>
      <c r="X730" s="647"/>
      <c r="AA730" s="644"/>
      <c r="AD730" s="646"/>
      <c r="AF730" s="645"/>
      <c r="AI730" s="645"/>
      <c r="AK730" s="632"/>
      <c r="AL730" s="619"/>
      <c r="AM730" s="649"/>
      <c r="AN730" s="632"/>
      <c r="AO730" s="649"/>
    </row>
    <row r="731" spans="2:41" s="615" customFormat="1">
      <c r="B731" s="645"/>
      <c r="C731" s="645"/>
      <c r="F731" s="644"/>
      <c r="G731" s="630"/>
      <c r="I731" s="644"/>
      <c r="K731" s="646"/>
      <c r="L731" s="647"/>
      <c r="M731" s="646"/>
      <c r="N731" s="648"/>
      <c r="P731" s="644"/>
      <c r="Q731" s="630"/>
      <c r="V731" s="647"/>
      <c r="X731" s="647"/>
      <c r="AA731" s="644"/>
      <c r="AD731" s="646"/>
      <c r="AF731" s="645"/>
      <c r="AI731" s="645"/>
      <c r="AK731" s="632"/>
      <c r="AL731" s="619"/>
      <c r="AM731" s="649"/>
      <c r="AN731" s="632"/>
      <c r="AO731" s="649"/>
    </row>
    <row r="732" spans="2:41" s="615" customFormat="1">
      <c r="B732" s="645"/>
      <c r="C732" s="645"/>
      <c r="F732" s="644"/>
      <c r="G732" s="630"/>
      <c r="I732" s="644"/>
      <c r="K732" s="646"/>
      <c r="L732" s="647"/>
      <c r="M732" s="646"/>
      <c r="N732" s="648"/>
      <c r="P732" s="644"/>
      <c r="Q732" s="630"/>
      <c r="V732" s="647"/>
      <c r="X732" s="647"/>
      <c r="AA732" s="644"/>
      <c r="AD732" s="646"/>
      <c r="AF732" s="645"/>
      <c r="AI732" s="645"/>
      <c r="AK732" s="632"/>
      <c r="AL732" s="619"/>
      <c r="AM732" s="649"/>
      <c r="AN732" s="632"/>
      <c r="AO732" s="649"/>
    </row>
    <row r="733" spans="2:41" s="615" customFormat="1">
      <c r="B733" s="645"/>
      <c r="C733" s="645"/>
      <c r="F733" s="644"/>
      <c r="G733" s="630"/>
      <c r="I733" s="644"/>
      <c r="K733" s="646"/>
      <c r="L733" s="647"/>
      <c r="M733" s="646"/>
      <c r="N733" s="648"/>
      <c r="P733" s="644"/>
      <c r="Q733" s="630"/>
      <c r="V733" s="647"/>
      <c r="X733" s="647"/>
      <c r="AA733" s="644"/>
      <c r="AD733" s="646"/>
      <c r="AF733" s="645"/>
      <c r="AI733" s="645"/>
      <c r="AK733" s="632"/>
      <c r="AL733" s="619"/>
      <c r="AM733" s="649"/>
      <c r="AN733" s="632"/>
      <c r="AO733" s="649"/>
    </row>
    <row r="734" spans="2:41" s="615" customFormat="1">
      <c r="B734" s="645"/>
      <c r="C734" s="645"/>
      <c r="F734" s="644"/>
      <c r="G734" s="630"/>
      <c r="I734" s="644"/>
      <c r="K734" s="646"/>
      <c r="L734" s="647"/>
      <c r="M734" s="646"/>
      <c r="N734" s="648"/>
      <c r="P734" s="644"/>
      <c r="Q734" s="630"/>
      <c r="V734" s="647"/>
      <c r="X734" s="647"/>
      <c r="AA734" s="644"/>
      <c r="AD734" s="646"/>
      <c r="AF734" s="645"/>
      <c r="AI734" s="645"/>
      <c r="AK734" s="632"/>
      <c r="AL734" s="619"/>
      <c r="AM734" s="649"/>
      <c r="AN734" s="632"/>
      <c r="AO734" s="649"/>
    </row>
    <row r="735" spans="2:41" s="615" customFormat="1">
      <c r="B735" s="645"/>
      <c r="C735" s="645"/>
      <c r="F735" s="644"/>
      <c r="G735" s="630"/>
      <c r="I735" s="644"/>
      <c r="K735" s="646"/>
      <c r="L735" s="647"/>
      <c r="M735" s="646"/>
      <c r="N735" s="648"/>
      <c r="P735" s="644"/>
      <c r="Q735" s="630"/>
      <c r="V735" s="647"/>
      <c r="X735" s="647"/>
      <c r="AA735" s="644"/>
      <c r="AD735" s="646"/>
      <c r="AF735" s="645"/>
      <c r="AI735" s="645"/>
      <c r="AK735" s="632"/>
      <c r="AL735" s="619"/>
      <c r="AM735" s="649"/>
      <c r="AN735" s="632"/>
      <c r="AO735" s="649"/>
    </row>
    <row r="736" spans="2:41" s="615" customFormat="1">
      <c r="B736" s="645"/>
      <c r="C736" s="645"/>
      <c r="F736" s="644"/>
      <c r="G736" s="630"/>
      <c r="I736" s="644"/>
      <c r="K736" s="646"/>
      <c r="L736" s="647"/>
      <c r="M736" s="646"/>
      <c r="N736" s="648"/>
      <c r="P736" s="644"/>
      <c r="Q736" s="630"/>
      <c r="V736" s="647"/>
      <c r="X736" s="647"/>
      <c r="AA736" s="644"/>
      <c r="AD736" s="646"/>
      <c r="AF736" s="645"/>
      <c r="AI736" s="645"/>
      <c r="AK736" s="632"/>
      <c r="AL736" s="619"/>
      <c r="AM736" s="649"/>
      <c r="AN736" s="632"/>
      <c r="AO736" s="649"/>
    </row>
    <row r="737" spans="2:41" s="615" customFormat="1">
      <c r="B737" s="645"/>
      <c r="C737" s="645"/>
      <c r="F737" s="644"/>
      <c r="G737" s="630"/>
      <c r="I737" s="644"/>
      <c r="K737" s="646"/>
      <c r="L737" s="647"/>
      <c r="M737" s="646"/>
      <c r="N737" s="648"/>
      <c r="P737" s="644"/>
      <c r="Q737" s="630"/>
      <c r="V737" s="647"/>
      <c r="X737" s="647"/>
      <c r="AA737" s="644"/>
      <c r="AD737" s="646"/>
      <c r="AF737" s="645"/>
      <c r="AI737" s="645"/>
      <c r="AK737" s="632"/>
      <c r="AL737" s="619"/>
      <c r="AM737" s="649"/>
      <c r="AN737" s="632"/>
      <c r="AO737" s="649"/>
    </row>
    <row r="738" spans="2:41" s="615" customFormat="1">
      <c r="B738" s="645"/>
      <c r="C738" s="645"/>
      <c r="F738" s="644"/>
      <c r="G738" s="630"/>
      <c r="I738" s="644"/>
      <c r="K738" s="646"/>
      <c r="L738" s="647"/>
      <c r="M738" s="646"/>
      <c r="N738" s="648"/>
      <c r="P738" s="644"/>
      <c r="Q738" s="630"/>
      <c r="V738" s="647"/>
      <c r="X738" s="647"/>
      <c r="AA738" s="644"/>
      <c r="AD738" s="646"/>
      <c r="AF738" s="645"/>
      <c r="AI738" s="645"/>
      <c r="AK738" s="632"/>
      <c r="AL738" s="619"/>
      <c r="AM738" s="649"/>
      <c r="AN738" s="632"/>
      <c r="AO738" s="649"/>
    </row>
    <row r="739" spans="2:41" s="615" customFormat="1">
      <c r="B739" s="645"/>
      <c r="C739" s="645"/>
      <c r="F739" s="644"/>
      <c r="G739" s="630"/>
      <c r="I739" s="644"/>
      <c r="K739" s="646"/>
      <c r="L739" s="647"/>
      <c r="M739" s="646"/>
      <c r="N739" s="648"/>
      <c r="P739" s="644"/>
      <c r="Q739" s="630"/>
      <c r="V739" s="647"/>
      <c r="X739" s="647"/>
      <c r="AA739" s="644"/>
      <c r="AD739" s="646"/>
      <c r="AF739" s="645"/>
      <c r="AI739" s="645"/>
      <c r="AK739" s="632"/>
      <c r="AL739" s="619"/>
      <c r="AM739" s="649"/>
      <c r="AN739" s="632"/>
      <c r="AO739" s="649"/>
    </row>
    <row r="740" spans="2:41" s="615" customFormat="1">
      <c r="B740" s="645"/>
      <c r="C740" s="645"/>
      <c r="F740" s="644"/>
      <c r="G740" s="630"/>
      <c r="I740" s="644"/>
      <c r="K740" s="646"/>
      <c r="L740" s="647"/>
      <c r="M740" s="646"/>
      <c r="N740" s="648"/>
      <c r="P740" s="644"/>
      <c r="Q740" s="630"/>
      <c r="V740" s="647"/>
      <c r="X740" s="647"/>
      <c r="AA740" s="644"/>
      <c r="AD740" s="646"/>
      <c r="AF740" s="645"/>
      <c r="AI740" s="645"/>
      <c r="AK740" s="632"/>
      <c r="AL740" s="619"/>
      <c r="AM740" s="649"/>
      <c r="AN740" s="632"/>
      <c r="AO740" s="649"/>
    </row>
    <row r="741" spans="2:41" s="615" customFormat="1">
      <c r="B741" s="645"/>
      <c r="C741" s="645"/>
      <c r="F741" s="644"/>
      <c r="G741" s="630"/>
      <c r="I741" s="644"/>
      <c r="K741" s="646"/>
      <c r="L741" s="647"/>
      <c r="M741" s="646"/>
      <c r="N741" s="648"/>
      <c r="P741" s="644"/>
      <c r="Q741" s="630"/>
      <c r="V741" s="647"/>
      <c r="X741" s="647"/>
      <c r="AA741" s="644"/>
      <c r="AD741" s="646"/>
      <c r="AF741" s="645"/>
      <c r="AI741" s="645"/>
      <c r="AK741" s="632"/>
      <c r="AL741" s="619"/>
      <c r="AM741" s="649"/>
      <c r="AN741" s="632"/>
      <c r="AO741" s="649"/>
    </row>
    <row r="742" spans="2:41" s="615" customFormat="1">
      <c r="B742" s="645"/>
      <c r="C742" s="645"/>
      <c r="F742" s="644"/>
      <c r="G742" s="630"/>
      <c r="I742" s="644"/>
      <c r="K742" s="646"/>
      <c r="L742" s="647"/>
      <c r="M742" s="646"/>
      <c r="N742" s="648"/>
      <c r="P742" s="644"/>
      <c r="Q742" s="630"/>
      <c r="V742" s="647"/>
      <c r="X742" s="647"/>
      <c r="AA742" s="644"/>
      <c r="AD742" s="646"/>
      <c r="AF742" s="645"/>
      <c r="AI742" s="645"/>
      <c r="AK742" s="632"/>
      <c r="AL742" s="619"/>
      <c r="AM742" s="649"/>
      <c r="AN742" s="632"/>
      <c r="AO742" s="649"/>
    </row>
    <row r="743" spans="2:41" s="615" customFormat="1">
      <c r="B743" s="645"/>
      <c r="C743" s="645"/>
      <c r="F743" s="644"/>
      <c r="G743" s="630"/>
      <c r="I743" s="644"/>
      <c r="K743" s="646"/>
      <c r="L743" s="647"/>
      <c r="M743" s="646"/>
      <c r="N743" s="648"/>
      <c r="P743" s="644"/>
      <c r="Q743" s="630"/>
      <c r="V743" s="647"/>
      <c r="X743" s="647"/>
      <c r="AA743" s="644"/>
      <c r="AD743" s="646"/>
      <c r="AF743" s="645"/>
      <c r="AI743" s="645"/>
      <c r="AK743" s="632"/>
      <c r="AL743" s="619"/>
      <c r="AM743" s="649"/>
      <c r="AN743" s="632"/>
      <c r="AO743" s="649"/>
    </row>
    <row r="744" spans="2:41" s="615" customFormat="1">
      <c r="B744" s="645"/>
      <c r="C744" s="645"/>
      <c r="F744" s="644"/>
      <c r="G744" s="630"/>
      <c r="I744" s="644"/>
      <c r="K744" s="646"/>
      <c r="L744" s="647"/>
      <c r="M744" s="646"/>
      <c r="N744" s="648"/>
      <c r="P744" s="644"/>
      <c r="Q744" s="630"/>
      <c r="V744" s="647"/>
      <c r="X744" s="647"/>
      <c r="AA744" s="644"/>
      <c r="AD744" s="646"/>
      <c r="AF744" s="645"/>
      <c r="AI744" s="645"/>
      <c r="AK744" s="632"/>
      <c r="AL744" s="619"/>
      <c r="AM744" s="649"/>
      <c r="AN744" s="632"/>
      <c r="AO744" s="649"/>
    </row>
    <row r="745" spans="2:41" s="615" customFormat="1">
      <c r="B745" s="645"/>
      <c r="C745" s="645"/>
      <c r="F745" s="644"/>
      <c r="G745" s="630"/>
      <c r="I745" s="644"/>
      <c r="K745" s="646"/>
      <c r="L745" s="647"/>
      <c r="M745" s="646"/>
      <c r="N745" s="648"/>
      <c r="P745" s="644"/>
      <c r="Q745" s="630"/>
      <c r="V745" s="647"/>
      <c r="X745" s="647"/>
      <c r="AA745" s="644"/>
      <c r="AD745" s="646"/>
      <c r="AF745" s="645"/>
      <c r="AI745" s="645"/>
      <c r="AK745" s="632"/>
      <c r="AL745" s="619"/>
      <c r="AM745" s="649"/>
      <c r="AN745" s="632"/>
      <c r="AO745" s="649"/>
    </row>
    <row r="746" spans="2:41" s="615" customFormat="1">
      <c r="B746" s="645"/>
      <c r="C746" s="645"/>
      <c r="F746" s="644"/>
      <c r="G746" s="630"/>
      <c r="I746" s="644"/>
      <c r="K746" s="646"/>
      <c r="L746" s="647"/>
      <c r="M746" s="646"/>
      <c r="N746" s="648"/>
      <c r="P746" s="644"/>
      <c r="Q746" s="630"/>
      <c r="V746" s="647"/>
      <c r="X746" s="647"/>
      <c r="AA746" s="644"/>
      <c r="AD746" s="646"/>
      <c r="AF746" s="645"/>
      <c r="AI746" s="645"/>
      <c r="AK746" s="632"/>
      <c r="AL746" s="619"/>
      <c r="AM746" s="649"/>
      <c r="AN746" s="632"/>
      <c r="AO746" s="649"/>
    </row>
    <row r="747" spans="2:41" s="615" customFormat="1">
      <c r="B747" s="645"/>
      <c r="C747" s="645"/>
      <c r="F747" s="644"/>
      <c r="G747" s="630"/>
      <c r="I747" s="644"/>
      <c r="K747" s="646"/>
      <c r="L747" s="647"/>
      <c r="M747" s="646"/>
      <c r="N747" s="648"/>
      <c r="P747" s="644"/>
      <c r="Q747" s="630"/>
      <c r="V747" s="647"/>
      <c r="X747" s="647"/>
      <c r="AA747" s="644"/>
      <c r="AD747" s="646"/>
      <c r="AF747" s="645"/>
      <c r="AI747" s="645"/>
      <c r="AK747" s="632"/>
      <c r="AL747" s="619"/>
      <c r="AM747" s="649"/>
      <c r="AN747" s="632"/>
      <c r="AO747" s="649"/>
    </row>
    <row r="748" spans="2:41" s="615" customFormat="1">
      <c r="B748" s="645"/>
      <c r="C748" s="645"/>
      <c r="F748" s="644"/>
      <c r="G748" s="630"/>
      <c r="I748" s="644"/>
      <c r="K748" s="646"/>
      <c r="L748" s="647"/>
      <c r="M748" s="646"/>
      <c r="N748" s="648"/>
      <c r="P748" s="644"/>
      <c r="Q748" s="630"/>
      <c r="V748" s="647"/>
      <c r="X748" s="647"/>
      <c r="AA748" s="644"/>
      <c r="AD748" s="646"/>
      <c r="AF748" s="645"/>
      <c r="AI748" s="645"/>
      <c r="AK748" s="632"/>
      <c r="AL748" s="619"/>
      <c r="AM748" s="649"/>
      <c r="AN748" s="632"/>
      <c r="AO748" s="649"/>
    </row>
    <row r="749" spans="2:41" s="615" customFormat="1">
      <c r="B749" s="645"/>
      <c r="C749" s="645"/>
      <c r="F749" s="644"/>
      <c r="G749" s="630"/>
      <c r="I749" s="644"/>
      <c r="K749" s="646"/>
      <c r="L749" s="647"/>
      <c r="M749" s="646"/>
      <c r="N749" s="648"/>
      <c r="P749" s="644"/>
      <c r="Q749" s="630"/>
      <c r="V749" s="647"/>
      <c r="X749" s="647"/>
      <c r="AA749" s="644"/>
      <c r="AD749" s="646"/>
      <c r="AF749" s="645"/>
      <c r="AI749" s="645"/>
      <c r="AK749" s="632"/>
      <c r="AL749" s="619"/>
      <c r="AM749" s="649"/>
      <c r="AN749" s="632"/>
      <c r="AO749" s="649"/>
    </row>
    <row r="750" spans="2:41" s="615" customFormat="1">
      <c r="B750" s="645"/>
      <c r="C750" s="645"/>
      <c r="F750" s="644"/>
      <c r="G750" s="630"/>
      <c r="I750" s="644"/>
      <c r="K750" s="646"/>
      <c r="L750" s="647"/>
      <c r="M750" s="646"/>
      <c r="N750" s="648"/>
      <c r="P750" s="644"/>
      <c r="Q750" s="630"/>
      <c r="V750" s="647"/>
      <c r="X750" s="647"/>
      <c r="AA750" s="644"/>
      <c r="AD750" s="646"/>
      <c r="AF750" s="645"/>
      <c r="AI750" s="645"/>
      <c r="AK750" s="632"/>
      <c r="AL750" s="619"/>
      <c r="AM750" s="649"/>
      <c r="AN750" s="632"/>
      <c r="AO750" s="649"/>
    </row>
    <row r="751" spans="2:41" s="615" customFormat="1">
      <c r="B751" s="645"/>
      <c r="C751" s="645"/>
      <c r="F751" s="644"/>
      <c r="G751" s="630"/>
      <c r="I751" s="644"/>
      <c r="K751" s="646"/>
      <c r="L751" s="647"/>
      <c r="M751" s="646"/>
      <c r="N751" s="648"/>
      <c r="P751" s="644"/>
      <c r="Q751" s="630"/>
      <c r="V751" s="647"/>
      <c r="X751" s="647"/>
      <c r="AA751" s="644"/>
      <c r="AD751" s="646"/>
      <c r="AF751" s="645"/>
      <c r="AI751" s="645"/>
      <c r="AK751" s="632"/>
      <c r="AL751" s="619"/>
      <c r="AM751" s="649"/>
      <c r="AN751" s="632"/>
      <c r="AO751" s="649"/>
    </row>
    <row r="752" spans="2:41" s="615" customFormat="1">
      <c r="B752" s="645"/>
      <c r="C752" s="645"/>
      <c r="F752" s="644"/>
      <c r="G752" s="630"/>
      <c r="I752" s="644"/>
      <c r="K752" s="646"/>
      <c r="L752" s="647"/>
      <c r="M752" s="646"/>
      <c r="N752" s="648"/>
      <c r="P752" s="644"/>
      <c r="Q752" s="630"/>
      <c r="V752" s="647"/>
      <c r="X752" s="647"/>
      <c r="AA752" s="644"/>
      <c r="AD752" s="646"/>
      <c r="AF752" s="645"/>
      <c r="AI752" s="645"/>
      <c r="AK752" s="632"/>
      <c r="AL752" s="619"/>
      <c r="AM752" s="649"/>
      <c r="AN752" s="632"/>
      <c r="AO752" s="649"/>
    </row>
    <row r="753" spans="2:41" s="615" customFormat="1">
      <c r="B753" s="645"/>
      <c r="C753" s="645"/>
      <c r="F753" s="644"/>
      <c r="G753" s="630"/>
      <c r="I753" s="644"/>
      <c r="K753" s="646"/>
      <c r="L753" s="647"/>
      <c r="M753" s="646"/>
      <c r="N753" s="648"/>
      <c r="P753" s="644"/>
      <c r="Q753" s="630"/>
      <c r="V753" s="647"/>
      <c r="X753" s="647"/>
      <c r="AA753" s="644"/>
      <c r="AD753" s="646"/>
      <c r="AF753" s="645"/>
      <c r="AI753" s="645"/>
      <c r="AK753" s="632"/>
      <c r="AL753" s="619"/>
      <c r="AM753" s="649"/>
      <c r="AN753" s="632"/>
      <c r="AO753" s="649"/>
    </row>
    <row r="754" spans="2:41" s="615" customFormat="1">
      <c r="B754" s="645"/>
      <c r="C754" s="645"/>
      <c r="F754" s="644"/>
      <c r="G754" s="630"/>
      <c r="I754" s="644"/>
      <c r="K754" s="646"/>
      <c r="L754" s="647"/>
      <c r="M754" s="646"/>
      <c r="N754" s="648"/>
      <c r="P754" s="644"/>
      <c r="Q754" s="630"/>
      <c r="V754" s="647"/>
      <c r="X754" s="647"/>
      <c r="AA754" s="644"/>
      <c r="AD754" s="646"/>
      <c r="AF754" s="645"/>
      <c r="AI754" s="645"/>
      <c r="AK754" s="632"/>
      <c r="AL754" s="619"/>
      <c r="AM754" s="649"/>
      <c r="AN754" s="632"/>
      <c r="AO754" s="649"/>
    </row>
    <row r="755" spans="2:41" s="615" customFormat="1">
      <c r="B755" s="645"/>
      <c r="C755" s="645"/>
      <c r="F755" s="644"/>
      <c r="G755" s="630"/>
      <c r="I755" s="644"/>
      <c r="K755" s="646"/>
      <c r="L755" s="647"/>
      <c r="M755" s="646"/>
      <c r="N755" s="648"/>
      <c r="P755" s="644"/>
      <c r="Q755" s="630"/>
      <c r="V755" s="647"/>
      <c r="X755" s="647"/>
      <c r="AA755" s="644"/>
      <c r="AD755" s="646"/>
      <c r="AF755" s="645"/>
      <c r="AI755" s="645"/>
      <c r="AK755" s="632"/>
      <c r="AL755" s="619"/>
      <c r="AM755" s="649"/>
      <c r="AN755" s="632"/>
      <c r="AO755" s="649"/>
    </row>
    <row r="756" spans="2:41" s="615" customFormat="1">
      <c r="B756" s="645"/>
      <c r="C756" s="645"/>
      <c r="F756" s="644"/>
      <c r="G756" s="630"/>
      <c r="I756" s="644"/>
      <c r="K756" s="646"/>
      <c r="L756" s="647"/>
      <c r="M756" s="646"/>
      <c r="N756" s="648"/>
      <c r="P756" s="644"/>
      <c r="Q756" s="630"/>
      <c r="V756" s="647"/>
      <c r="X756" s="647"/>
      <c r="AA756" s="644"/>
      <c r="AD756" s="646"/>
      <c r="AF756" s="645"/>
      <c r="AI756" s="645"/>
      <c r="AK756" s="632"/>
      <c r="AL756" s="619"/>
      <c r="AM756" s="649"/>
      <c r="AN756" s="632"/>
      <c r="AO756" s="649"/>
    </row>
    <row r="757" spans="2:41" s="615" customFormat="1">
      <c r="B757" s="645"/>
      <c r="C757" s="645"/>
      <c r="F757" s="644"/>
      <c r="G757" s="630"/>
      <c r="I757" s="644"/>
      <c r="K757" s="646"/>
      <c r="L757" s="647"/>
      <c r="M757" s="646"/>
      <c r="N757" s="648"/>
      <c r="P757" s="644"/>
      <c r="Q757" s="630"/>
      <c r="V757" s="647"/>
      <c r="X757" s="647"/>
      <c r="AA757" s="644"/>
      <c r="AD757" s="646"/>
      <c r="AF757" s="645"/>
      <c r="AI757" s="645"/>
      <c r="AK757" s="632"/>
      <c r="AL757" s="619"/>
      <c r="AM757" s="649"/>
      <c r="AN757" s="632"/>
      <c r="AO757" s="649"/>
    </row>
    <row r="758" spans="2:41" s="615" customFormat="1">
      <c r="B758" s="645"/>
      <c r="C758" s="645"/>
      <c r="F758" s="644"/>
      <c r="G758" s="630"/>
      <c r="I758" s="644"/>
      <c r="K758" s="646"/>
      <c r="L758" s="647"/>
      <c r="M758" s="646"/>
      <c r="N758" s="648"/>
      <c r="P758" s="644"/>
      <c r="Q758" s="630"/>
      <c r="V758" s="647"/>
      <c r="X758" s="647"/>
      <c r="AA758" s="644"/>
      <c r="AD758" s="646"/>
      <c r="AF758" s="645"/>
      <c r="AI758" s="645"/>
      <c r="AK758" s="632"/>
      <c r="AL758" s="619"/>
      <c r="AM758" s="649"/>
      <c r="AN758" s="632"/>
      <c r="AO758" s="649"/>
    </row>
    <row r="759" spans="2:41" s="615" customFormat="1">
      <c r="B759" s="645"/>
      <c r="C759" s="645"/>
      <c r="F759" s="644"/>
      <c r="G759" s="630"/>
      <c r="I759" s="644"/>
      <c r="K759" s="646"/>
      <c r="L759" s="647"/>
      <c r="M759" s="646"/>
      <c r="N759" s="648"/>
      <c r="P759" s="644"/>
      <c r="Q759" s="630"/>
      <c r="V759" s="647"/>
      <c r="X759" s="647"/>
      <c r="AA759" s="644"/>
      <c r="AD759" s="646"/>
      <c r="AF759" s="645"/>
      <c r="AI759" s="645"/>
      <c r="AK759" s="632"/>
      <c r="AL759" s="619"/>
      <c r="AM759" s="649"/>
      <c r="AN759" s="632"/>
      <c r="AO759" s="649"/>
    </row>
    <row r="760" spans="2:41" s="615" customFormat="1">
      <c r="B760" s="645"/>
      <c r="C760" s="645"/>
      <c r="F760" s="644"/>
      <c r="G760" s="630"/>
      <c r="I760" s="644"/>
      <c r="K760" s="646"/>
      <c r="L760" s="647"/>
      <c r="M760" s="646"/>
      <c r="N760" s="648"/>
      <c r="P760" s="644"/>
      <c r="Q760" s="630"/>
      <c r="V760" s="647"/>
      <c r="X760" s="647"/>
      <c r="AA760" s="644"/>
      <c r="AD760" s="646"/>
      <c r="AF760" s="645"/>
      <c r="AI760" s="645"/>
      <c r="AK760" s="632"/>
      <c r="AL760" s="619"/>
      <c r="AM760" s="649"/>
      <c r="AN760" s="632"/>
      <c r="AO760" s="649"/>
    </row>
    <row r="761" spans="2:41" s="615" customFormat="1">
      <c r="B761" s="645"/>
      <c r="C761" s="645"/>
      <c r="F761" s="644"/>
      <c r="G761" s="630"/>
      <c r="I761" s="644"/>
      <c r="K761" s="646"/>
      <c r="L761" s="647"/>
      <c r="M761" s="646"/>
      <c r="N761" s="648"/>
      <c r="P761" s="644"/>
      <c r="Q761" s="630"/>
      <c r="V761" s="647"/>
      <c r="X761" s="647"/>
      <c r="AA761" s="644"/>
      <c r="AD761" s="646"/>
      <c r="AF761" s="645"/>
      <c r="AI761" s="645"/>
      <c r="AK761" s="632"/>
      <c r="AL761" s="619"/>
      <c r="AM761" s="649"/>
      <c r="AN761" s="632"/>
      <c r="AO761" s="649"/>
    </row>
    <row r="762" spans="2:41" s="615" customFormat="1">
      <c r="B762" s="645"/>
      <c r="C762" s="645"/>
      <c r="F762" s="644"/>
      <c r="G762" s="630"/>
      <c r="I762" s="644"/>
      <c r="K762" s="646"/>
      <c r="L762" s="647"/>
      <c r="M762" s="646"/>
      <c r="N762" s="648"/>
      <c r="P762" s="644"/>
      <c r="Q762" s="630"/>
      <c r="V762" s="647"/>
      <c r="X762" s="647"/>
      <c r="AA762" s="644"/>
      <c r="AD762" s="646"/>
      <c r="AF762" s="645"/>
      <c r="AI762" s="645"/>
      <c r="AK762" s="632"/>
      <c r="AL762" s="619"/>
      <c r="AM762" s="649"/>
      <c r="AN762" s="632"/>
      <c r="AO762" s="649"/>
    </row>
    <row r="763" spans="2:41" s="615" customFormat="1">
      <c r="B763" s="645"/>
      <c r="C763" s="645"/>
      <c r="F763" s="644"/>
      <c r="G763" s="630"/>
      <c r="I763" s="644"/>
      <c r="K763" s="646"/>
      <c r="L763" s="647"/>
      <c r="M763" s="646"/>
      <c r="N763" s="648"/>
      <c r="P763" s="644"/>
      <c r="Q763" s="630"/>
      <c r="V763" s="647"/>
      <c r="X763" s="647"/>
      <c r="AA763" s="644"/>
      <c r="AD763" s="646"/>
      <c r="AF763" s="645"/>
      <c r="AI763" s="645"/>
      <c r="AK763" s="632"/>
      <c r="AL763" s="619"/>
      <c r="AM763" s="649"/>
      <c r="AN763" s="632"/>
      <c r="AO763" s="649"/>
    </row>
    <row r="764" spans="2:41" s="615" customFormat="1">
      <c r="B764" s="645"/>
      <c r="C764" s="645"/>
      <c r="F764" s="644"/>
      <c r="G764" s="630"/>
      <c r="I764" s="644"/>
      <c r="K764" s="646"/>
      <c r="L764" s="647"/>
      <c r="M764" s="646"/>
      <c r="N764" s="648"/>
      <c r="P764" s="644"/>
      <c r="Q764" s="630"/>
      <c r="V764" s="647"/>
      <c r="X764" s="647"/>
      <c r="AA764" s="644"/>
      <c r="AD764" s="646"/>
      <c r="AF764" s="645"/>
      <c r="AI764" s="645"/>
      <c r="AK764" s="632"/>
      <c r="AL764" s="619"/>
      <c r="AM764" s="649"/>
      <c r="AN764" s="632"/>
      <c r="AO764" s="649"/>
    </row>
    <row r="765" spans="2:41" s="615" customFormat="1">
      <c r="B765" s="645"/>
      <c r="C765" s="645"/>
      <c r="F765" s="644"/>
      <c r="G765" s="630"/>
      <c r="I765" s="644"/>
      <c r="K765" s="646"/>
      <c r="L765" s="647"/>
      <c r="M765" s="646"/>
      <c r="N765" s="648"/>
      <c r="P765" s="644"/>
      <c r="Q765" s="630"/>
      <c r="V765" s="647"/>
      <c r="X765" s="647"/>
      <c r="AA765" s="644"/>
      <c r="AD765" s="646"/>
      <c r="AF765" s="645"/>
      <c r="AI765" s="645"/>
      <c r="AK765" s="632"/>
      <c r="AL765" s="619"/>
      <c r="AM765" s="649"/>
      <c r="AN765" s="632"/>
      <c r="AO765" s="649"/>
    </row>
    <row r="766" spans="2:41" s="615" customFormat="1">
      <c r="B766" s="645"/>
      <c r="C766" s="645"/>
      <c r="F766" s="644"/>
      <c r="G766" s="630"/>
      <c r="I766" s="644"/>
      <c r="K766" s="646"/>
      <c r="L766" s="647"/>
      <c r="M766" s="646"/>
      <c r="N766" s="648"/>
      <c r="P766" s="644"/>
      <c r="Q766" s="630"/>
      <c r="V766" s="647"/>
      <c r="X766" s="647"/>
      <c r="AA766" s="644"/>
      <c r="AD766" s="646"/>
      <c r="AF766" s="645"/>
      <c r="AI766" s="645"/>
      <c r="AK766" s="632"/>
      <c r="AL766" s="619"/>
      <c r="AM766" s="649"/>
      <c r="AN766" s="632"/>
      <c r="AO766" s="649"/>
    </row>
    <row r="767" spans="2:41" s="615" customFormat="1">
      <c r="B767" s="645"/>
      <c r="C767" s="645"/>
      <c r="F767" s="644"/>
      <c r="G767" s="630"/>
      <c r="I767" s="644"/>
      <c r="K767" s="646"/>
      <c r="L767" s="647"/>
      <c r="M767" s="646"/>
      <c r="N767" s="648"/>
      <c r="P767" s="644"/>
      <c r="Q767" s="630"/>
      <c r="V767" s="647"/>
      <c r="X767" s="647"/>
      <c r="AA767" s="644"/>
      <c r="AD767" s="646"/>
      <c r="AF767" s="645"/>
      <c r="AI767" s="645"/>
      <c r="AK767" s="632"/>
      <c r="AL767" s="619"/>
      <c r="AM767" s="649"/>
      <c r="AN767" s="632"/>
      <c r="AO767" s="649"/>
    </row>
    <row r="768" spans="2:41" s="615" customFormat="1">
      <c r="B768" s="645"/>
      <c r="C768" s="645"/>
      <c r="F768" s="644"/>
      <c r="G768" s="630"/>
      <c r="I768" s="644"/>
      <c r="K768" s="646"/>
      <c r="L768" s="647"/>
      <c r="M768" s="646"/>
      <c r="N768" s="648"/>
      <c r="P768" s="644"/>
      <c r="Q768" s="630"/>
      <c r="V768" s="647"/>
      <c r="X768" s="647"/>
      <c r="AA768" s="644"/>
      <c r="AD768" s="646"/>
      <c r="AF768" s="645"/>
      <c r="AI768" s="645"/>
      <c r="AK768" s="632"/>
      <c r="AL768" s="619"/>
      <c r="AM768" s="649"/>
      <c r="AN768" s="632"/>
      <c r="AO768" s="649"/>
    </row>
    <row r="769" spans="2:41" s="615" customFormat="1">
      <c r="B769" s="645"/>
      <c r="C769" s="645"/>
      <c r="F769" s="644"/>
      <c r="G769" s="630"/>
      <c r="I769" s="644"/>
      <c r="K769" s="646"/>
      <c r="L769" s="647"/>
      <c r="M769" s="646"/>
      <c r="N769" s="648"/>
      <c r="P769" s="644"/>
      <c r="Q769" s="630"/>
      <c r="V769" s="647"/>
      <c r="X769" s="647"/>
      <c r="AA769" s="644"/>
      <c r="AD769" s="646"/>
      <c r="AF769" s="645"/>
      <c r="AI769" s="645"/>
      <c r="AK769" s="632"/>
      <c r="AL769" s="619"/>
      <c r="AM769" s="649"/>
      <c r="AN769" s="632"/>
      <c r="AO769" s="649"/>
    </row>
    <row r="770" spans="2:41" s="615" customFormat="1">
      <c r="B770" s="645"/>
      <c r="C770" s="645"/>
      <c r="F770" s="644"/>
      <c r="G770" s="630"/>
      <c r="I770" s="644"/>
      <c r="K770" s="646"/>
      <c r="L770" s="647"/>
      <c r="M770" s="646"/>
      <c r="N770" s="648"/>
      <c r="P770" s="644"/>
      <c r="Q770" s="630"/>
      <c r="V770" s="647"/>
      <c r="X770" s="647"/>
      <c r="AA770" s="644"/>
      <c r="AD770" s="646"/>
      <c r="AF770" s="645"/>
      <c r="AI770" s="645"/>
      <c r="AK770" s="632"/>
      <c r="AL770" s="619"/>
      <c r="AM770" s="649"/>
      <c r="AN770" s="632"/>
      <c r="AO770" s="649"/>
    </row>
    <row r="771" spans="2:41" s="615" customFormat="1">
      <c r="B771" s="645"/>
      <c r="C771" s="645"/>
      <c r="F771" s="644"/>
      <c r="G771" s="630"/>
      <c r="I771" s="644"/>
      <c r="K771" s="646"/>
      <c r="L771" s="647"/>
      <c r="M771" s="646"/>
      <c r="N771" s="648"/>
      <c r="P771" s="644"/>
      <c r="Q771" s="630"/>
      <c r="V771" s="647"/>
      <c r="X771" s="647"/>
      <c r="AA771" s="644"/>
      <c r="AD771" s="646"/>
      <c r="AF771" s="645"/>
      <c r="AI771" s="645"/>
      <c r="AK771" s="632"/>
      <c r="AL771" s="619"/>
      <c r="AM771" s="649"/>
      <c r="AN771" s="632"/>
      <c r="AO771" s="649"/>
    </row>
    <row r="772" spans="2:41" s="615" customFormat="1">
      <c r="B772" s="645"/>
      <c r="C772" s="645"/>
      <c r="F772" s="644"/>
      <c r="G772" s="630"/>
      <c r="I772" s="644"/>
      <c r="K772" s="646"/>
      <c r="L772" s="647"/>
      <c r="M772" s="646"/>
      <c r="N772" s="648"/>
      <c r="P772" s="644"/>
      <c r="Q772" s="630"/>
      <c r="V772" s="647"/>
      <c r="X772" s="647"/>
      <c r="AA772" s="644"/>
      <c r="AD772" s="646"/>
      <c r="AF772" s="645"/>
      <c r="AI772" s="645"/>
      <c r="AK772" s="632"/>
      <c r="AL772" s="619"/>
      <c r="AM772" s="649"/>
      <c r="AN772" s="632"/>
      <c r="AO772" s="649"/>
    </row>
    <row r="773" spans="2:41" s="615" customFormat="1">
      <c r="B773" s="645"/>
      <c r="C773" s="645"/>
      <c r="F773" s="644"/>
      <c r="G773" s="630"/>
      <c r="I773" s="644"/>
      <c r="K773" s="646"/>
      <c r="L773" s="647"/>
      <c r="M773" s="646"/>
      <c r="N773" s="648"/>
      <c r="P773" s="644"/>
      <c r="Q773" s="630"/>
      <c r="V773" s="647"/>
      <c r="X773" s="647"/>
      <c r="AA773" s="644"/>
      <c r="AD773" s="646"/>
      <c r="AF773" s="645"/>
      <c r="AI773" s="645"/>
      <c r="AK773" s="632"/>
      <c r="AL773" s="619"/>
      <c r="AM773" s="649"/>
      <c r="AN773" s="632"/>
      <c r="AO773" s="649"/>
    </row>
    <row r="774" spans="2:41" s="615" customFormat="1">
      <c r="B774" s="645"/>
      <c r="C774" s="645"/>
      <c r="F774" s="644"/>
      <c r="G774" s="630"/>
      <c r="I774" s="644"/>
      <c r="K774" s="646"/>
      <c r="L774" s="647"/>
      <c r="M774" s="646"/>
      <c r="N774" s="648"/>
      <c r="P774" s="644"/>
      <c r="Q774" s="630"/>
      <c r="V774" s="647"/>
      <c r="X774" s="647"/>
      <c r="AA774" s="644"/>
      <c r="AD774" s="646"/>
      <c r="AF774" s="645"/>
      <c r="AI774" s="645"/>
      <c r="AK774" s="632"/>
      <c r="AL774" s="619"/>
      <c r="AM774" s="649"/>
      <c r="AN774" s="632"/>
      <c r="AO774" s="649"/>
    </row>
    <row r="775" spans="2:41" s="615" customFormat="1">
      <c r="B775" s="645"/>
      <c r="C775" s="645"/>
      <c r="F775" s="644"/>
      <c r="G775" s="630"/>
      <c r="I775" s="644"/>
      <c r="K775" s="646"/>
      <c r="L775" s="647"/>
      <c r="M775" s="646"/>
      <c r="N775" s="648"/>
      <c r="P775" s="644"/>
      <c r="Q775" s="630"/>
      <c r="V775" s="647"/>
      <c r="X775" s="647"/>
      <c r="AA775" s="644"/>
      <c r="AD775" s="646"/>
      <c r="AF775" s="645"/>
      <c r="AI775" s="645"/>
      <c r="AK775" s="632"/>
      <c r="AL775" s="619"/>
      <c r="AM775" s="649"/>
      <c r="AN775" s="632"/>
      <c r="AO775" s="649"/>
    </row>
    <row r="776" spans="2:41" s="615" customFormat="1">
      <c r="B776" s="645"/>
      <c r="C776" s="645"/>
      <c r="F776" s="644"/>
      <c r="G776" s="630"/>
      <c r="I776" s="644"/>
      <c r="K776" s="646"/>
      <c r="L776" s="647"/>
      <c r="M776" s="646"/>
      <c r="N776" s="648"/>
      <c r="P776" s="644"/>
      <c r="Q776" s="630"/>
      <c r="V776" s="647"/>
      <c r="X776" s="647"/>
      <c r="AA776" s="644"/>
      <c r="AD776" s="646"/>
      <c r="AF776" s="645"/>
      <c r="AI776" s="645"/>
      <c r="AK776" s="632"/>
      <c r="AL776" s="619"/>
      <c r="AM776" s="649"/>
      <c r="AN776" s="632"/>
      <c r="AO776" s="649"/>
    </row>
    <row r="777" spans="2:41" s="615" customFormat="1">
      <c r="B777" s="645"/>
      <c r="C777" s="645"/>
      <c r="F777" s="644"/>
      <c r="G777" s="630"/>
      <c r="I777" s="644"/>
      <c r="K777" s="646"/>
      <c r="L777" s="647"/>
      <c r="M777" s="646"/>
      <c r="N777" s="648"/>
      <c r="P777" s="644"/>
      <c r="Q777" s="630"/>
      <c r="V777" s="647"/>
      <c r="X777" s="647"/>
      <c r="AA777" s="644"/>
      <c r="AD777" s="646"/>
      <c r="AF777" s="645"/>
      <c r="AI777" s="645"/>
      <c r="AK777" s="632"/>
      <c r="AL777" s="619"/>
      <c r="AM777" s="649"/>
      <c r="AN777" s="632"/>
      <c r="AO777" s="649"/>
    </row>
    <row r="778" spans="2:41" s="615" customFormat="1">
      <c r="B778" s="645"/>
      <c r="C778" s="645"/>
      <c r="F778" s="644"/>
      <c r="G778" s="630"/>
      <c r="I778" s="644"/>
      <c r="K778" s="646"/>
      <c r="L778" s="647"/>
      <c r="M778" s="646"/>
      <c r="N778" s="648"/>
      <c r="P778" s="644"/>
      <c r="Q778" s="630"/>
      <c r="V778" s="647"/>
      <c r="X778" s="647"/>
      <c r="AA778" s="644"/>
      <c r="AD778" s="646"/>
      <c r="AF778" s="645"/>
      <c r="AI778" s="645"/>
      <c r="AK778" s="632"/>
      <c r="AL778" s="619"/>
      <c r="AM778" s="649"/>
      <c r="AN778" s="632"/>
      <c r="AO778" s="649"/>
    </row>
    <row r="779" spans="2:41" s="615" customFormat="1">
      <c r="B779" s="645"/>
      <c r="C779" s="645"/>
      <c r="F779" s="644"/>
      <c r="G779" s="630"/>
      <c r="I779" s="644"/>
      <c r="K779" s="646"/>
      <c r="L779" s="647"/>
      <c r="M779" s="646"/>
      <c r="N779" s="648"/>
      <c r="P779" s="644"/>
      <c r="Q779" s="630"/>
      <c r="V779" s="647"/>
      <c r="X779" s="647"/>
      <c r="AA779" s="644"/>
      <c r="AD779" s="646"/>
      <c r="AF779" s="645"/>
      <c r="AI779" s="645"/>
      <c r="AK779" s="632"/>
      <c r="AL779" s="619"/>
      <c r="AM779" s="649"/>
      <c r="AN779" s="632"/>
      <c r="AO779" s="649"/>
    </row>
    <row r="780" spans="2:41" s="615" customFormat="1">
      <c r="B780" s="645"/>
      <c r="C780" s="645"/>
      <c r="F780" s="644"/>
      <c r="G780" s="630"/>
      <c r="I780" s="644"/>
      <c r="K780" s="646"/>
      <c r="L780" s="647"/>
      <c r="M780" s="646"/>
      <c r="N780" s="648"/>
      <c r="P780" s="644"/>
      <c r="Q780" s="630"/>
      <c r="V780" s="647"/>
      <c r="X780" s="647"/>
      <c r="AA780" s="644"/>
      <c r="AD780" s="646"/>
      <c r="AF780" s="645"/>
      <c r="AI780" s="645"/>
      <c r="AK780" s="632"/>
      <c r="AL780" s="619"/>
      <c r="AM780" s="649"/>
      <c r="AN780" s="632"/>
      <c r="AO780" s="649"/>
    </row>
    <row r="781" spans="2:41" s="615" customFormat="1">
      <c r="B781" s="645"/>
      <c r="C781" s="645"/>
      <c r="F781" s="644"/>
      <c r="G781" s="630"/>
      <c r="I781" s="644"/>
      <c r="K781" s="646"/>
      <c r="L781" s="647"/>
      <c r="M781" s="646"/>
      <c r="N781" s="648"/>
      <c r="P781" s="644"/>
      <c r="Q781" s="630"/>
      <c r="V781" s="647"/>
      <c r="X781" s="647"/>
      <c r="AA781" s="644"/>
      <c r="AD781" s="646"/>
      <c r="AF781" s="645"/>
      <c r="AI781" s="645"/>
      <c r="AK781" s="632"/>
      <c r="AL781" s="619"/>
      <c r="AM781" s="649"/>
      <c r="AN781" s="632"/>
      <c r="AO781" s="649"/>
    </row>
    <row r="782" spans="2:41" s="615" customFormat="1">
      <c r="B782" s="645"/>
      <c r="C782" s="645"/>
      <c r="F782" s="644"/>
      <c r="G782" s="630"/>
      <c r="I782" s="644"/>
      <c r="K782" s="646"/>
      <c r="L782" s="647"/>
      <c r="M782" s="646"/>
      <c r="N782" s="648"/>
      <c r="P782" s="644"/>
      <c r="Q782" s="630"/>
      <c r="V782" s="647"/>
      <c r="X782" s="647"/>
      <c r="AA782" s="644"/>
      <c r="AD782" s="646"/>
      <c r="AF782" s="645"/>
      <c r="AI782" s="645"/>
      <c r="AK782" s="632"/>
      <c r="AL782" s="619"/>
      <c r="AM782" s="649"/>
      <c r="AN782" s="632"/>
      <c r="AO782" s="649"/>
    </row>
    <row r="783" spans="2:41" s="615" customFormat="1">
      <c r="B783" s="645"/>
      <c r="C783" s="645"/>
      <c r="F783" s="644"/>
      <c r="G783" s="630"/>
      <c r="I783" s="644"/>
      <c r="K783" s="646"/>
      <c r="L783" s="647"/>
      <c r="M783" s="646"/>
      <c r="N783" s="648"/>
      <c r="P783" s="644"/>
      <c r="Q783" s="630"/>
      <c r="V783" s="647"/>
      <c r="X783" s="647"/>
      <c r="AA783" s="644"/>
      <c r="AD783" s="646"/>
      <c r="AF783" s="645"/>
      <c r="AI783" s="645"/>
      <c r="AK783" s="632"/>
      <c r="AL783" s="619"/>
      <c r="AM783" s="649"/>
      <c r="AN783" s="632"/>
      <c r="AO783" s="649"/>
    </row>
    <row r="784" spans="2:41" s="615" customFormat="1">
      <c r="B784" s="645"/>
      <c r="C784" s="645"/>
      <c r="F784" s="644"/>
      <c r="G784" s="630"/>
      <c r="I784" s="644"/>
      <c r="K784" s="646"/>
      <c r="L784" s="647"/>
      <c r="M784" s="646"/>
      <c r="N784" s="648"/>
      <c r="P784" s="644"/>
      <c r="Q784" s="630"/>
      <c r="V784" s="647"/>
      <c r="X784" s="647"/>
      <c r="AA784" s="644"/>
      <c r="AD784" s="646"/>
      <c r="AF784" s="645"/>
      <c r="AI784" s="645"/>
      <c r="AK784" s="632"/>
      <c r="AL784" s="619"/>
      <c r="AM784" s="649"/>
      <c r="AN784" s="632"/>
      <c r="AO784" s="649"/>
    </row>
    <row r="785" spans="2:41" s="615" customFormat="1">
      <c r="B785" s="645"/>
      <c r="C785" s="645"/>
      <c r="F785" s="644"/>
      <c r="G785" s="630"/>
      <c r="I785" s="644"/>
      <c r="K785" s="646"/>
      <c r="L785" s="647"/>
      <c r="M785" s="646"/>
      <c r="N785" s="648"/>
      <c r="P785" s="644"/>
      <c r="Q785" s="630"/>
      <c r="V785" s="647"/>
      <c r="X785" s="647"/>
      <c r="AA785" s="644"/>
      <c r="AD785" s="646"/>
      <c r="AF785" s="645"/>
      <c r="AI785" s="645"/>
      <c r="AK785" s="632"/>
      <c r="AL785" s="619"/>
      <c r="AM785" s="649"/>
      <c r="AN785" s="632"/>
      <c r="AO785" s="649"/>
    </row>
    <row r="786" spans="2:41" s="615" customFormat="1">
      <c r="B786" s="645"/>
      <c r="C786" s="645"/>
      <c r="F786" s="644"/>
      <c r="G786" s="630"/>
      <c r="I786" s="644"/>
      <c r="K786" s="646"/>
      <c r="L786" s="647"/>
      <c r="M786" s="646"/>
      <c r="N786" s="648"/>
      <c r="P786" s="644"/>
      <c r="Q786" s="630"/>
      <c r="V786" s="647"/>
      <c r="X786" s="647"/>
      <c r="AA786" s="644"/>
      <c r="AD786" s="646"/>
      <c r="AF786" s="645"/>
      <c r="AI786" s="645"/>
      <c r="AK786" s="632"/>
      <c r="AL786" s="619"/>
      <c r="AM786" s="649"/>
      <c r="AN786" s="632"/>
      <c r="AO786" s="649"/>
    </row>
    <row r="787" spans="2:41" s="615" customFormat="1">
      <c r="B787" s="645"/>
      <c r="C787" s="645"/>
      <c r="F787" s="644"/>
      <c r="G787" s="630"/>
      <c r="I787" s="644"/>
      <c r="K787" s="646"/>
      <c r="L787" s="647"/>
      <c r="M787" s="646"/>
      <c r="N787" s="648"/>
      <c r="P787" s="644"/>
      <c r="Q787" s="630"/>
      <c r="V787" s="647"/>
      <c r="X787" s="647"/>
      <c r="AA787" s="644"/>
      <c r="AD787" s="646"/>
      <c r="AF787" s="645"/>
      <c r="AI787" s="645"/>
      <c r="AK787" s="632"/>
      <c r="AL787" s="619"/>
      <c r="AM787" s="649"/>
      <c r="AN787" s="632"/>
      <c r="AO787" s="649"/>
    </row>
    <row r="788" spans="2:41" s="615" customFormat="1">
      <c r="B788" s="645"/>
      <c r="C788" s="645"/>
      <c r="F788" s="644"/>
      <c r="G788" s="630"/>
      <c r="I788" s="644"/>
      <c r="K788" s="646"/>
      <c r="L788" s="647"/>
      <c r="M788" s="646"/>
      <c r="N788" s="648"/>
      <c r="P788" s="644"/>
      <c r="Q788" s="630"/>
      <c r="V788" s="647"/>
      <c r="X788" s="647"/>
      <c r="AA788" s="644"/>
      <c r="AD788" s="646"/>
      <c r="AF788" s="645"/>
      <c r="AI788" s="645"/>
      <c r="AK788" s="632"/>
      <c r="AL788" s="619"/>
      <c r="AM788" s="649"/>
      <c r="AN788" s="632"/>
      <c r="AO788" s="649"/>
    </row>
    <row r="789" spans="2:41" s="615" customFormat="1">
      <c r="B789" s="645"/>
      <c r="C789" s="645"/>
      <c r="F789" s="644"/>
      <c r="G789" s="630"/>
      <c r="I789" s="644"/>
      <c r="K789" s="646"/>
      <c r="L789" s="647"/>
      <c r="M789" s="646"/>
      <c r="N789" s="648"/>
      <c r="P789" s="644"/>
      <c r="Q789" s="630"/>
      <c r="V789" s="647"/>
      <c r="X789" s="647"/>
      <c r="AA789" s="644"/>
      <c r="AD789" s="646"/>
      <c r="AF789" s="645"/>
      <c r="AI789" s="645"/>
      <c r="AK789" s="632"/>
      <c r="AL789" s="619"/>
      <c r="AM789" s="649"/>
      <c r="AN789" s="632"/>
      <c r="AO789" s="649"/>
    </row>
    <row r="790" spans="2:41" s="615" customFormat="1">
      <c r="B790" s="645"/>
      <c r="C790" s="645"/>
      <c r="F790" s="644"/>
      <c r="G790" s="630"/>
      <c r="I790" s="644"/>
      <c r="K790" s="646"/>
      <c r="L790" s="647"/>
      <c r="M790" s="646"/>
      <c r="N790" s="648"/>
      <c r="P790" s="644"/>
      <c r="Q790" s="630"/>
      <c r="V790" s="647"/>
      <c r="X790" s="647"/>
      <c r="AA790" s="644"/>
      <c r="AD790" s="646"/>
      <c r="AF790" s="645"/>
      <c r="AI790" s="645"/>
      <c r="AK790" s="632"/>
      <c r="AL790" s="619"/>
      <c r="AM790" s="649"/>
      <c r="AN790" s="632"/>
      <c r="AO790" s="649"/>
    </row>
    <row r="791" spans="2:41" s="615" customFormat="1">
      <c r="B791" s="645"/>
      <c r="C791" s="645"/>
      <c r="F791" s="644"/>
      <c r="G791" s="630"/>
      <c r="I791" s="644"/>
      <c r="K791" s="646"/>
      <c r="L791" s="647"/>
      <c r="M791" s="646"/>
      <c r="N791" s="648"/>
      <c r="P791" s="644"/>
      <c r="Q791" s="630"/>
      <c r="V791" s="647"/>
      <c r="X791" s="647"/>
      <c r="AA791" s="644"/>
      <c r="AD791" s="646"/>
      <c r="AF791" s="645"/>
      <c r="AI791" s="645"/>
      <c r="AK791" s="632"/>
      <c r="AL791" s="619"/>
      <c r="AM791" s="649"/>
      <c r="AN791" s="632"/>
      <c r="AO791" s="649"/>
    </row>
    <row r="792" spans="2:41" s="615" customFormat="1">
      <c r="B792" s="645"/>
      <c r="C792" s="645"/>
      <c r="F792" s="644"/>
      <c r="G792" s="630"/>
      <c r="I792" s="644"/>
      <c r="K792" s="646"/>
      <c r="L792" s="647"/>
      <c r="M792" s="646"/>
      <c r="N792" s="648"/>
      <c r="P792" s="644"/>
      <c r="Q792" s="630"/>
      <c r="V792" s="647"/>
      <c r="X792" s="647"/>
      <c r="AA792" s="644"/>
      <c r="AD792" s="646"/>
      <c r="AF792" s="645"/>
      <c r="AI792" s="645"/>
      <c r="AK792" s="632"/>
      <c r="AL792" s="619"/>
      <c r="AM792" s="649"/>
      <c r="AN792" s="632"/>
      <c r="AO792" s="649"/>
    </row>
    <row r="793" spans="2:41" s="615" customFormat="1">
      <c r="B793" s="645"/>
      <c r="C793" s="645"/>
      <c r="F793" s="644"/>
      <c r="G793" s="630"/>
      <c r="I793" s="644"/>
      <c r="K793" s="646"/>
      <c r="L793" s="647"/>
      <c r="M793" s="646"/>
      <c r="N793" s="648"/>
      <c r="P793" s="644"/>
      <c r="Q793" s="630"/>
      <c r="V793" s="647"/>
      <c r="X793" s="647"/>
      <c r="AA793" s="644"/>
      <c r="AD793" s="646"/>
      <c r="AF793" s="645"/>
      <c r="AI793" s="645"/>
      <c r="AK793" s="632"/>
      <c r="AL793" s="619"/>
      <c r="AM793" s="649"/>
      <c r="AN793" s="632"/>
      <c r="AO793" s="649"/>
    </row>
    <row r="794" spans="2:41" s="615" customFormat="1">
      <c r="B794" s="645"/>
      <c r="C794" s="645"/>
      <c r="F794" s="644"/>
      <c r="G794" s="630"/>
      <c r="I794" s="644"/>
      <c r="K794" s="646"/>
      <c r="L794" s="647"/>
      <c r="M794" s="646"/>
      <c r="N794" s="648"/>
      <c r="P794" s="644"/>
      <c r="Q794" s="630"/>
      <c r="V794" s="647"/>
      <c r="X794" s="647"/>
      <c r="AA794" s="644"/>
      <c r="AD794" s="646"/>
      <c r="AF794" s="645"/>
      <c r="AI794" s="645"/>
      <c r="AK794" s="632"/>
      <c r="AL794" s="619"/>
      <c r="AM794" s="649"/>
      <c r="AN794" s="632"/>
      <c r="AO794" s="649"/>
    </row>
    <row r="795" spans="2:41" s="615" customFormat="1">
      <c r="B795" s="645"/>
      <c r="C795" s="645"/>
      <c r="F795" s="644"/>
      <c r="G795" s="630"/>
      <c r="I795" s="644"/>
      <c r="K795" s="646"/>
      <c r="L795" s="647"/>
      <c r="M795" s="646"/>
      <c r="N795" s="648"/>
      <c r="P795" s="644"/>
      <c r="Q795" s="630"/>
      <c r="V795" s="647"/>
      <c r="X795" s="647"/>
      <c r="AA795" s="644"/>
      <c r="AD795" s="646"/>
      <c r="AF795" s="645"/>
      <c r="AI795" s="645"/>
      <c r="AK795" s="632"/>
      <c r="AL795" s="619"/>
      <c r="AM795" s="649"/>
      <c r="AN795" s="632"/>
      <c r="AO795" s="649"/>
    </row>
    <row r="796" spans="2:41" s="615" customFormat="1">
      <c r="B796" s="645"/>
      <c r="C796" s="645"/>
      <c r="F796" s="644"/>
      <c r="G796" s="630"/>
      <c r="I796" s="644"/>
      <c r="K796" s="646"/>
      <c r="L796" s="647"/>
      <c r="M796" s="646"/>
      <c r="N796" s="648"/>
      <c r="P796" s="644"/>
      <c r="Q796" s="630"/>
      <c r="V796" s="647"/>
      <c r="X796" s="647"/>
      <c r="AA796" s="644"/>
      <c r="AD796" s="646"/>
      <c r="AF796" s="645"/>
      <c r="AI796" s="645"/>
      <c r="AK796" s="632"/>
      <c r="AL796" s="619"/>
      <c r="AM796" s="649"/>
      <c r="AN796" s="632"/>
      <c r="AO796" s="649"/>
    </row>
    <row r="797" spans="2:41" s="615" customFormat="1">
      <c r="B797" s="645"/>
      <c r="C797" s="645"/>
      <c r="F797" s="644"/>
      <c r="G797" s="630"/>
      <c r="I797" s="644"/>
      <c r="K797" s="646"/>
      <c r="L797" s="647"/>
      <c r="M797" s="646"/>
      <c r="N797" s="648"/>
      <c r="P797" s="644"/>
      <c r="Q797" s="630"/>
      <c r="V797" s="647"/>
      <c r="X797" s="647"/>
      <c r="AA797" s="644"/>
      <c r="AD797" s="646"/>
      <c r="AF797" s="645"/>
      <c r="AI797" s="645"/>
      <c r="AK797" s="632"/>
      <c r="AL797" s="619"/>
      <c r="AM797" s="649"/>
      <c r="AN797" s="632"/>
      <c r="AO797" s="649"/>
    </row>
    <row r="798" spans="2:41" s="615" customFormat="1">
      <c r="B798" s="645"/>
      <c r="C798" s="645"/>
      <c r="F798" s="644"/>
      <c r="G798" s="630"/>
      <c r="I798" s="644"/>
      <c r="K798" s="646"/>
      <c r="L798" s="647"/>
      <c r="M798" s="646"/>
      <c r="N798" s="648"/>
      <c r="P798" s="644"/>
      <c r="Q798" s="630"/>
      <c r="V798" s="647"/>
      <c r="X798" s="647"/>
      <c r="AA798" s="644"/>
      <c r="AD798" s="646"/>
      <c r="AF798" s="645"/>
      <c r="AI798" s="645"/>
      <c r="AK798" s="632"/>
      <c r="AL798" s="619"/>
      <c r="AM798" s="649"/>
      <c r="AN798" s="632"/>
      <c r="AO798" s="649"/>
    </row>
    <row r="799" spans="2:41" s="615" customFormat="1">
      <c r="B799" s="645"/>
      <c r="C799" s="645"/>
      <c r="F799" s="644"/>
      <c r="G799" s="630"/>
      <c r="I799" s="644"/>
      <c r="K799" s="646"/>
      <c r="L799" s="647"/>
      <c r="M799" s="646"/>
      <c r="N799" s="648"/>
      <c r="P799" s="644"/>
      <c r="Q799" s="630"/>
      <c r="V799" s="647"/>
      <c r="X799" s="647"/>
      <c r="AA799" s="644"/>
      <c r="AD799" s="646"/>
      <c r="AF799" s="645"/>
      <c r="AI799" s="645"/>
      <c r="AK799" s="632"/>
      <c r="AL799" s="619"/>
      <c r="AM799" s="649"/>
      <c r="AN799" s="632"/>
      <c r="AO799" s="649"/>
    </row>
    <row r="800" spans="2:41" s="615" customFormat="1">
      <c r="B800" s="645"/>
      <c r="C800" s="645"/>
      <c r="F800" s="644"/>
      <c r="G800" s="630"/>
      <c r="I800" s="644"/>
      <c r="K800" s="646"/>
      <c r="L800" s="647"/>
      <c r="M800" s="646"/>
      <c r="N800" s="648"/>
      <c r="P800" s="644"/>
      <c r="Q800" s="630"/>
      <c r="V800" s="647"/>
      <c r="X800" s="647"/>
      <c r="AA800" s="644"/>
      <c r="AD800" s="646"/>
      <c r="AF800" s="645"/>
      <c r="AI800" s="645"/>
      <c r="AK800" s="632"/>
      <c r="AL800" s="619"/>
      <c r="AM800" s="649"/>
      <c r="AN800" s="632"/>
      <c r="AO800" s="649"/>
    </row>
    <row r="801" spans="2:41" s="615" customFormat="1">
      <c r="B801" s="645"/>
      <c r="C801" s="645"/>
      <c r="F801" s="644"/>
      <c r="G801" s="630"/>
      <c r="I801" s="644"/>
      <c r="K801" s="646"/>
      <c r="L801" s="647"/>
      <c r="M801" s="646"/>
      <c r="N801" s="648"/>
      <c r="P801" s="644"/>
      <c r="Q801" s="630"/>
      <c r="V801" s="647"/>
      <c r="X801" s="647"/>
      <c r="AA801" s="644"/>
      <c r="AD801" s="646"/>
      <c r="AF801" s="645"/>
      <c r="AI801" s="645"/>
      <c r="AK801" s="632"/>
      <c r="AL801" s="619"/>
      <c r="AM801" s="649"/>
      <c r="AN801" s="632"/>
      <c r="AO801" s="649"/>
    </row>
    <row r="802" spans="2:41" s="615" customFormat="1">
      <c r="B802" s="645"/>
      <c r="C802" s="645"/>
      <c r="F802" s="644"/>
      <c r="G802" s="630"/>
      <c r="I802" s="644"/>
      <c r="K802" s="646"/>
      <c r="L802" s="647"/>
      <c r="M802" s="646"/>
      <c r="N802" s="648"/>
      <c r="P802" s="644"/>
      <c r="Q802" s="630"/>
      <c r="V802" s="647"/>
      <c r="X802" s="647"/>
      <c r="AA802" s="644"/>
      <c r="AD802" s="646"/>
      <c r="AF802" s="645"/>
      <c r="AI802" s="645"/>
      <c r="AK802" s="632"/>
      <c r="AL802" s="619"/>
      <c r="AM802" s="649"/>
      <c r="AN802" s="632"/>
      <c r="AO802" s="649"/>
    </row>
    <row r="803" spans="2:41" s="615" customFormat="1">
      <c r="B803" s="645"/>
      <c r="C803" s="645"/>
      <c r="F803" s="644"/>
      <c r="G803" s="630"/>
      <c r="I803" s="644"/>
      <c r="K803" s="646"/>
      <c r="L803" s="647"/>
      <c r="M803" s="646"/>
      <c r="N803" s="648"/>
      <c r="P803" s="644"/>
      <c r="Q803" s="630"/>
      <c r="V803" s="647"/>
      <c r="X803" s="647"/>
      <c r="AA803" s="644"/>
      <c r="AD803" s="646"/>
      <c r="AF803" s="645"/>
      <c r="AI803" s="645"/>
      <c r="AK803" s="632"/>
      <c r="AL803" s="619"/>
      <c r="AM803" s="649"/>
      <c r="AN803" s="632"/>
      <c r="AO803" s="649"/>
    </row>
    <row r="804" spans="2:41" s="615" customFormat="1">
      <c r="B804" s="645"/>
      <c r="C804" s="645"/>
      <c r="F804" s="644"/>
      <c r="G804" s="630"/>
      <c r="I804" s="644"/>
      <c r="K804" s="646"/>
      <c r="L804" s="647"/>
      <c r="M804" s="646"/>
      <c r="N804" s="648"/>
      <c r="P804" s="644"/>
      <c r="Q804" s="630"/>
      <c r="V804" s="647"/>
      <c r="X804" s="647"/>
      <c r="AA804" s="644"/>
      <c r="AD804" s="646"/>
      <c r="AF804" s="645"/>
      <c r="AI804" s="645"/>
      <c r="AK804" s="632"/>
      <c r="AL804" s="619"/>
      <c r="AM804" s="649"/>
      <c r="AN804" s="632"/>
      <c r="AO804" s="649"/>
    </row>
    <row r="805" spans="2:41" s="615" customFormat="1">
      <c r="B805" s="645"/>
      <c r="C805" s="645"/>
      <c r="F805" s="644"/>
      <c r="G805" s="630"/>
      <c r="I805" s="644"/>
      <c r="K805" s="646"/>
      <c r="L805" s="647"/>
      <c r="M805" s="646"/>
      <c r="N805" s="648"/>
      <c r="P805" s="644"/>
      <c r="Q805" s="630"/>
      <c r="V805" s="647"/>
      <c r="X805" s="647"/>
      <c r="AA805" s="644"/>
      <c r="AD805" s="646"/>
      <c r="AF805" s="645"/>
      <c r="AI805" s="645"/>
      <c r="AK805" s="632"/>
      <c r="AL805" s="619"/>
      <c r="AM805" s="649"/>
      <c r="AN805" s="632"/>
      <c r="AO805" s="649"/>
    </row>
    <row r="806" spans="2:41" s="615" customFormat="1">
      <c r="B806" s="645"/>
      <c r="C806" s="645"/>
      <c r="F806" s="644"/>
      <c r="G806" s="630"/>
      <c r="I806" s="644"/>
      <c r="K806" s="646"/>
      <c r="L806" s="647"/>
      <c r="M806" s="646"/>
      <c r="N806" s="648"/>
      <c r="P806" s="644"/>
      <c r="Q806" s="630"/>
      <c r="V806" s="647"/>
      <c r="X806" s="647"/>
      <c r="AA806" s="644"/>
      <c r="AD806" s="646"/>
      <c r="AF806" s="645"/>
      <c r="AI806" s="645"/>
      <c r="AK806" s="632"/>
      <c r="AL806" s="619"/>
      <c r="AM806" s="649"/>
      <c r="AN806" s="632"/>
      <c r="AO806" s="649"/>
    </row>
    <row r="807" spans="2:41" s="615" customFormat="1">
      <c r="B807" s="645"/>
      <c r="C807" s="645"/>
      <c r="F807" s="644"/>
      <c r="G807" s="630"/>
      <c r="I807" s="644"/>
      <c r="K807" s="646"/>
      <c r="L807" s="647"/>
      <c r="M807" s="646"/>
      <c r="N807" s="648"/>
      <c r="P807" s="644"/>
      <c r="Q807" s="630"/>
      <c r="V807" s="647"/>
      <c r="X807" s="647"/>
      <c r="AA807" s="644"/>
      <c r="AD807" s="646"/>
      <c r="AF807" s="645"/>
      <c r="AI807" s="645"/>
      <c r="AK807" s="632"/>
      <c r="AL807" s="619"/>
      <c r="AM807" s="649"/>
      <c r="AN807" s="632"/>
      <c r="AO807" s="649"/>
    </row>
    <row r="808" spans="2:41" s="615" customFormat="1">
      <c r="B808" s="645"/>
      <c r="C808" s="645"/>
      <c r="F808" s="644"/>
      <c r="G808" s="630"/>
      <c r="I808" s="644"/>
      <c r="K808" s="646"/>
      <c r="L808" s="647"/>
      <c r="M808" s="646"/>
      <c r="N808" s="648"/>
      <c r="P808" s="644"/>
      <c r="Q808" s="630"/>
      <c r="V808" s="647"/>
      <c r="X808" s="647"/>
      <c r="AA808" s="644"/>
      <c r="AD808" s="646"/>
      <c r="AF808" s="645"/>
      <c r="AI808" s="645"/>
      <c r="AK808" s="632"/>
      <c r="AL808" s="619"/>
      <c r="AM808" s="649"/>
      <c r="AN808" s="632"/>
      <c r="AO808" s="649"/>
    </row>
    <row r="809" spans="2:41" s="615" customFormat="1">
      <c r="B809" s="645"/>
      <c r="C809" s="645"/>
      <c r="F809" s="644"/>
      <c r="G809" s="630"/>
      <c r="I809" s="644"/>
      <c r="K809" s="646"/>
      <c r="L809" s="647"/>
      <c r="M809" s="646"/>
      <c r="N809" s="648"/>
      <c r="P809" s="644"/>
      <c r="Q809" s="630"/>
      <c r="V809" s="647"/>
      <c r="X809" s="647"/>
      <c r="AA809" s="644"/>
      <c r="AD809" s="646"/>
      <c r="AF809" s="645"/>
      <c r="AI809" s="645"/>
      <c r="AK809" s="632"/>
      <c r="AL809" s="619"/>
      <c r="AM809" s="649"/>
      <c r="AN809" s="632"/>
      <c r="AO809" s="649"/>
    </row>
    <row r="810" spans="2:41" s="615" customFormat="1">
      <c r="B810" s="645"/>
      <c r="C810" s="645"/>
      <c r="F810" s="644"/>
      <c r="G810" s="630"/>
      <c r="I810" s="644"/>
      <c r="K810" s="646"/>
      <c r="L810" s="647"/>
      <c r="M810" s="646"/>
      <c r="N810" s="648"/>
      <c r="P810" s="644"/>
      <c r="Q810" s="630"/>
      <c r="V810" s="647"/>
      <c r="X810" s="647"/>
      <c r="AA810" s="644"/>
      <c r="AD810" s="646"/>
      <c r="AF810" s="645"/>
      <c r="AI810" s="645"/>
      <c r="AK810" s="632"/>
      <c r="AL810" s="619"/>
      <c r="AM810" s="649"/>
      <c r="AN810" s="632"/>
      <c r="AO810" s="649"/>
    </row>
    <row r="811" spans="2:41" s="615" customFormat="1">
      <c r="B811" s="645"/>
      <c r="C811" s="645"/>
      <c r="F811" s="644"/>
      <c r="G811" s="630"/>
      <c r="I811" s="644"/>
      <c r="K811" s="646"/>
      <c r="L811" s="647"/>
      <c r="M811" s="646"/>
      <c r="N811" s="648"/>
      <c r="P811" s="644"/>
      <c r="Q811" s="630"/>
      <c r="V811" s="647"/>
      <c r="X811" s="647"/>
      <c r="AA811" s="644"/>
      <c r="AD811" s="646"/>
      <c r="AF811" s="645"/>
      <c r="AI811" s="645"/>
      <c r="AK811" s="632"/>
      <c r="AL811" s="619"/>
      <c r="AM811" s="649"/>
      <c r="AN811" s="632"/>
      <c r="AO811" s="649"/>
    </row>
    <row r="812" spans="2:41" s="615" customFormat="1">
      <c r="B812" s="645"/>
      <c r="C812" s="645"/>
      <c r="F812" s="644"/>
      <c r="G812" s="630"/>
      <c r="I812" s="644"/>
      <c r="K812" s="646"/>
      <c r="L812" s="647"/>
      <c r="M812" s="646"/>
      <c r="N812" s="648"/>
      <c r="P812" s="644"/>
      <c r="Q812" s="630"/>
      <c r="V812" s="647"/>
      <c r="X812" s="647"/>
      <c r="AA812" s="644"/>
      <c r="AD812" s="646"/>
      <c r="AF812" s="645"/>
      <c r="AI812" s="645"/>
      <c r="AK812" s="632"/>
      <c r="AL812" s="619"/>
      <c r="AM812" s="649"/>
      <c r="AN812" s="632"/>
      <c r="AO812" s="649"/>
    </row>
    <row r="813" spans="2:41" s="615" customFormat="1">
      <c r="B813" s="645"/>
      <c r="C813" s="645"/>
      <c r="F813" s="644"/>
      <c r="G813" s="630"/>
      <c r="I813" s="644"/>
      <c r="K813" s="646"/>
      <c r="L813" s="647"/>
      <c r="M813" s="646"/>
      <c r="N813" s="648"/>
      <c r="P813" s="644"/>
      <c r="Q813" s="630"/>
      <c r="V813" s="647"/>
      <c r="X813" s="647"/>
      <c r="AA813" s="644"/>
      <c r="AD813" s="646"/>
      <c r="AF813" s="645"/>
      <c r="AI813" s="645"/>
      <c r="AK813" s="632"/>
      <c r="AL813" s="619"/>
      <c r="AM813" s="649"/>
      <c r="AN813" s="632"/>
      <c r="AO813" s="649"/>
    </row>
    <row r="814" spans="2:41" s="615" customFormat="1">
      <c r="B814" s="645"/>
      <c r="C814" s="645"/>
      <c r="F814" s="644"/>
      <c r="G814" s="630"/>
      <c r="I814" s="644"/>
      <c r="K814" s="646"/>
      <c r="L814" s="647"/>
      <c r="M814" s="646"/>
      <c r="N814" s="648"/>
      <c r="P814" s="644"/>
      <c r="Q814" s="630"/>
      <c r="V814" s="647"/>
      <c r="X814" s="647"/>
      <c r="AA814" s="644"/>
      <c r="AD814" s="646"/>
      <c r="AF814" s="645"/>
      <c r="AI814" s="645"/>
      <c r="AK814" s="632"/>
      <c r="AL814" s="619"/>
      <c r="AM814" s="649"/>
      <c r="AN814" s="632"/>
      <c r="AO814" s="649"/>
    </row>
    <row r="815" spans="2:41" s="615" customFormat="1">
      <c r="B815" s="645"/>
      <c r="C815" s="645"/>
      <c r="F815" s="644"/>
      <c r="G815" s="630"/>
      <c r="I815" s="644"/>
      <c r="K815" s="646"/>
      <c r="L815" s="647"/>
      <c r="M815" s="646"/>
      <c r="N815" s="648"/>
      <c r="P815" s="644"/>
      <c r="Q815" s="630"/>
      <c r="V815" s="647"/>
      <c r="X815" s="647"/>
      <c r="AA815" s="644"/>
      <c r="AD815" s="646"/>
      <c r="AF815" s="645"/>
      <c r="AI815" s="645"/>
      <c r="AK815" s="632"/>
      <c r="AL815" s="619"/>
      <c r="AM815" s="649"/>
      <c r="AN815" s="632"/>
      <c r="AO815" s="649"/>
    </row>
    <row r="816" spans="2:41" s="615" customFormat="1">
      <c r="B816" s="645"/>
      <c r="C816" s="645"/>
      <c r="F816" s="644"/>
      <c r="G816" s="630"/>
      <c r="I816" s="644"/>
      <c r="K816" s="646"/>
      <c r="L816" s="647"/>
      <c r="M816" s="646"/>
      <c r="N816" s="648"/>
      <c r="P816" s="644"/>
      <c r="Q816" s="630"/>
      <c r="V816" s="647"/>
      <c r="X816" s="647"/>
      <c r="AA816" s="644"/>
      <c r="AD816" s="646"/>
      <c r="AF816" s="645"/>
      <c r="AI816" s="645"/>
      <c r="AK816" s="632"/>
      <c r="AL816" s="619"/>
      <c r="AM816" s="649"/>
      <c r="AN816" s="632"/>
      <c r="AO816" s="649"/>
    </row>
    <row r="817" spans="2:41" s="615" customFormat="1">
      <c r="B817" s="645"/>
      <c r="C817" s="645"/>
      <c r="F817" s="644"/>
      <c r="G817" s="630"/>
      <c r="I817" s="644"/>
      <c r="K817" s="646"/>
      <c r="L817" s="647"/>
      <c r="M817" s="646"/>
      <c r="N817" s="648"/>
      <c r="P817" s="644"/>
      <c r="Q817" s="630"/>
      <c r="V817" s="647"/>
      <c r="X817" s="647"/>
      <c r="AA817" s="644"/>
      <c r="AD817" s="646"/>
      <c r="AF817" s="645"/>
      <c r="AI817" s="645"/>
      <c r="AK817" s="632"/>
      <c r="AL817" s="619"/>
      <c r="AM817" s="649"/>
      <c r="AN817" s="632"/>
      <c r="AO817" s="649"/>
    </row>
    <row r="818" spans="2:41" s="615" customFormat="1">
      <c r="B818" s="645"/>
      <c r="C818" s="645"/>
      <c r="F818" s="644"/>
      <c r="G818" s="630"/>
      <c r="I818" s="644"/>
      <c r="K818" s="646"/>
      <c r="L818" s="647"/>
      <c r="M818" s="646"/>
      <c r="N818" s="648"/>
      <c r="P818" s="644"/>
      <c r="Q818" s="630"/>
      <c r="V818" s="647"/>
      <c r="X818" s="647"/>
      <c r="AA818" s="644"/>
      <c r="AD818" s="646"/>
      <c r="AF818" s="645"/>
      <c r="AI818" s="645"/>
      <c r="AK818" s="632"/>
      <c r="AL818" s="619"/>
      <c r="AM818" s="649"/>
      <c r="AN818" s="632"/>
      <c r="AO818" s="649"/>
    </row>
    <row r="819" spans="2:41" s="615" customFormat="1">
      <c r="B819" s="645"/>
      <c r="C819" s="645"/>
      <c r="F819" s="644"/>
      <c r="G819" s="630"/>
      <c r="I819" s="644"/>
      <c r="K819" s="646"/>
      <c r="L819" s="647"/>
      <c r="M819" s="646"/>
      <c r="N819" s="648"/>
      <c r="P819" s="644"/>
      <c r="Q819" s="630"/>
      <c r="V819" s="647"/>
      <c r="X819" s="647"/>
      <c r="AA819" s="644"/>
      <c r="AD819" s="646"/>
      <c r="AF819" s="645"/>
      <c r="AI819" s="645"/>
      <c r="AK819" s="632"/>
      <c r="AL819" s="619"/>
      <c r="AM819" s="649"/>
      <c r="AN819" s="632"/>
      <c r="AO819" s="649"/>
    </row>
    <row r="820" spans="2:41" s="615" customFormat="1">
      <c r="B820" s="645"/>
      <c r="C820" s="645"/>
      <c r="F820" s="644"/>
      <c r="G820" s="630"/>
      <c r="I820" s="644"/>
      <c r="K820" s="646"/>
      <c r="L820" s="647"/>
      <c r="M820" s="646"/>
      <c r="N820" s="648"/>
      <c r="P820" s="644"/>
      <c r="Q820" s="630"/>
      <c r="V820" s="647"/>
      <c r="X820" s="647"/>
      <c r="AA820" s="644"/>
      <c r="AD820" s="646"/>
      <c r="AF820" s="645"/>
      <c r="AI820" s="645"/>
      <c r="AK820" s="632"/>
      <c r="AL820" s="619"/>
      <c r="AM820" s="649"/>
      <c r="AN820" s="632"/>
      <c r="AO820" s="649"/>
    </row>
    <row r="821" spans="2:41" s="615" customFormat="1">
      <c r="B821" s="645"/>
      <c r="C821" s="645"/>
      <c r="F821" s="644"/>
      <c r="G821" s="630"/>
      <c r="I821" s="644"/>
      <c r="K821" s="646"/>
      <c r="L821" s="647"/>
      <c r="M821" s="646"/>
      <c r="N821" s="648"/>
      <c r="P821" s="644"/>
      <c r="Q821" s="630"/>
      <c r="V821" s="647"/>
      <c r="X821" s="647"/>
      <c r="AA821" s="644"/>
      <c r="AD821" s="646"/>
      <c r="AF821" s="645"/>
      <c r="AI821" s="645"/>
      <c r="AK821" s="632"/>
      <c r="AL821" s="619"/>
      <c r="AM821" s="649"/>
      <c r="AN821" s="632"/>
      <c r="AO821" s="649"/>
    </row>
    <row r="822" spans="2:41" s="615" customFormat="1">
      <c r="B822" s="645"/>
      <c r="C822" s="645"/>
      <c r="F822" s="644"/>
      <c r="G822" s="630"/>
      <c r="I822" s="644"/>
      <c r="K822" s="646"/>
      <c r="L822" s="647"/>
      <c r="M822" s="646"/>
      <c r="N822" s="648"/>
      <c r="P822" s="644"/>
      <c r="Q822" s="630"/>
      <c r="V822" s="647"/>
      <c r="X822" s="647"/>
      <c r="AA822" s="644"/>
      <c r="AD822" s="646"/>
      <c r="AF822" s="645"/>
      <c r="AI822" s="645"/>
      <c r="AK822" s="632"/>
      <c r="AL822" s="619"/>
      <c r="AM822" s="649"/>
      <c r="AN822" s="632"/>
      <c r="AO822" s="649"/>
    </row>
    <row r="823" spans="2:41" s="615" customFormat="1">
      <c r="B823" s="645"/>
      <c r="C823" s="645"/>
      <c r="F823" s="644"/>
      <c r="G823" s="630"/>
      <c r="I823" s="644"/>
      <c r="K823" s="646"/>
      <c r="L823" s="647"/>
      <c r="M823" s="646"/>
      <c r="N823" s="648"/>
      <c r="P823" s="644"/>
      <c r="Q823" s="630"/>
      <c r="V823" s="647"/>
      <c r="X823" s="647"/>
      <c r="AA823" s="644"/>
      <c r="AD823" s="646"/>
      <c r="AF823" s="645"/>
      <c r="AI823" s="645"/>
      <c r="AK823" s="632"/>
      <c r="AL823" s="619"/>
      <c r="AM823" s="649"/>
      <c r="AN823" s="632"/>
      <c r="AO823" s="649"/>
    </row>
    <row r="824" spans="2:41" s="615" customFormat="1">
      <c r="B824" s="645"/>
      <c r="C824" s="645"/>
      <c r="F824" s="644"/>
      <c r="G824" s="630"/>
      <c r="I824" s="644"/>
      <c r="K824" s="646"/>
      <c r="L824" s="647"/>
      <c r="M824" s="646"/>
      <c r="N824" s="648"/>
      <c r="P824" s="644"/>
      <c r="Q824" s="630"/>
      <c r="V824" s="647"/>
      <c r="X824" s="647"/>
      <c r="AA824" s="644"/>
      <c r="AD824" s="646"/>
      <c r="AF824" s="645"/>
      <c r="AI824" s="645"/>
      <c r="AK824" s="632"/>
      <c r="AL824" s="619"/>
      <c r="AM824" s="649"/>
      <c r="AN824" s="632"/>
      <c r="AO824" s="649"/>
    </row>
    <row r="825" spans="2:41" s="615" customFormat="1">
      <c r="B825" s="645"/>
      <c r="C825" s="645"/>
      <c r="F825" s="644"/>
      <c r="G825" s="630"/>
      <c r="I825" s="644"/>
      <c r="K825" s="646"/>
      <c r="L825" s="647"/>
      <c r="M825" s="646"/>
      <c r="N825" s="648"/>
      <c r="P825" s="644"/>
      <c r="Q825" s="630"/>
      <c r="V825" s="647"/>
      <c r="X825" s="647"/>
      <c r="AA825" s="644"/>
      <c r="AD825" s="646"/>
      <c r="AF825" s="645"/>
      <c r="AI825" s="645"/>
      <c r="AK825" s="632"/>
      <c r="AL825" s="619"/>
      <c r="AM825" s="649"/>
      <c r="AN825" s="632"/>
      <c r="AO825" s="649"/>
    </row>
    <row r="826" spans="2:41" s="615" customFormat="1">
      <c r="B826" s="645"/>
      <c r="C826" s="645"/>
      <c r="F826" s="644"/>
      <c r="G826" s="630"/>
      <c r="I826" s="644"/>
      <c r="K826" s="646"/>
      <c r="L826" s="647"/>
      <c r="M826" s="646"/>
      <c r="N826" s="648"/>
      <c r="P826" s="644"/>
      <c r="Q826" s="630"/>
      <c r="V826" s="647"/>
      <c r="X826" s="647"/>
      <c r="AA826" s="644"/>
      <c r="AD826" s="646"/>
      <c r="AF826" s="645"/>
      <c r="AI826" s="645"/>
      <c r="AK826" s="632"/>
      <c r="AL826" s="619"/>
      <c r="AM826" s="649"/>
      <c r="AN826" s="632"/>
      <c r="AO826" s="649"/>
    </row>
    <row r="827" spans="2:41" s="615" customFormat="1">
      <c r="B827" s="645"/>
      <c r="C827" s="645"/>
      <c r="F827" s="644"/>
      <c r="G827" s="630"/>
      <c r="I827" s="644"/>
      <c r="K827" s="646"/>
      <c r="L827" s="647"/>
      <c r="M827" s="646"/>
      <c r="N827" s="648"/>
      <c r="P827" s="644"/>
      <c r="Q827" s="630"/>
      <c r="V827" s="647"/>
      <c r="X827" s="647"/>
      <c r="AA827" s="644"/>
      <c r="AD827" s="646"/>
      <c r="AF827" s="645"/>
      <c r="AI827" s="645"/>
      <c r="AK827" s="632"/>
      <c r="AL827" s="619"/>
      <c r="AM827" s="649"/>
      <c r="AN827" s="632"/>
      <c r="AO827" s="649"/>
    </row>
    <row r="828" spans="2:41" s="615" customFormat="1">
      <c r="B828" s="645"/>
      <c r="C828" s="645"/>
      <c r="F828" s="644"/>
      <c r="G828" s="630"/>
      <c r="I828" s="644"/>
      <c r="K828" s="646"/>
      <c r="L828" s="647"/>
      <c r="M828" s="646"/>
      <c r="N828" s="648"/>
      <c r="P828" s="644"/>
      <c r="Q828" s="630"/>
      <c r="V828" s="647"/>
      <c r="X828" s="647"/>
      <c r="AA828" s="644"/>
      <c r="AD828" s="646"/>
      <c r="AF828" s="645"/>
      <c r="AI828" s="645"/>
      <c r="AK828" s="632"/>
      <c r="AL828" s="619"/>
      <c r="AM828" s="649"/>
      <c r="AN828" s="632"/>
      <c r="AO828" s="649"/>
    </row>
    <row r="829" spans="2:41" s="615" customFormat="1">
      <c r="B829" s="645"/>
      <c r="C829" s="645"/>
      <c r="F829" s="644"/>
      <c r="G829" s="630"/>
      <c r="I829" s="644"/>
      <c r="K829" s="646"/>
      <c r="L829" s="647"/>
      <c r="M829" s="646"/>
      <c r="N829" s="648"/>
      <c r="P829" s="644"/>
      <c r="Q829" s="630"/>
      <c r="V829" s="647"/>
      <c r="X829" s="647"/>
      <c r="AA829" s="644"/>
      <c r="AD829" s="646"/>
      <c r="AF829" s="645"/>
      <c r="AI829" s="645"/>
      <c r="AK829" s="632"/>
      <c r="AL829" s="619"/>
      <c r="AM829" s="649"/>
      <c r="AN829" s="632"/>
      <c r="AO829" s="649"/>
    </row>
    <row r="830" spans="2:41" s="615" customFormat="1">
      <c r="B830" s="645"/>
      <c r="C830" s="645"/>
      <c r="F830" s="644"/>
      <c r="G830" s="630"/>
      <c r="I830" s="644"/>
      <c r="K830" s="646"/>
      <c r="L830" s="647"/>
      <c r="M830" s="646"/>
      <c r="N830" s="648"/>
      <c r="P830" s="644"/>
      <c r="Q830" s="630"/>
      <c r="V830" s="647"/>
      <c r="X830" s="647"/>
      <c r="AA830" s="644"/>
      <c r="AD830" s="646"/>
      <c r="AF830" s="645"/>
      <c r="AI830" s="645"/>
      <c r="AK830" s="632"/>
      <c r="AL830" s="619"/>
      <c r="AM830" s="649"/>
      <c r="AN830" s="632"/>
      <c r="AO830" s="649"/>
    </row>
    <row r="831" spans="2:41" s="615" customFormat="1">
      <c r="B831" s="645"/>
      <c r="C831" s="645"/>
      <c r="F831" s="644"/>
      <c r="G831" s="630"/>
      <c r="I831" s="644"/>
      <c r="K831" s="646"/>
      <c r="L831" s="647"/>
      <c r="M831" s="646"/>
      <c r="N831" s="648"/>
      <c r="P831" s="644"/>
      <c r="Q831" s="630"/>
      <c r="V831" s="647"/>
      <c r="X831" s="647"/>
      <c r="AA831" s="644"/>
      <c r="AD831" s="646"/>
      <c r="AF831" s="645"/>
      <c r="AI831" s="645"/>
      <c r="AK831" s="632"/>
      <c r="AL831" s="619"/>
      <c r="AM831" s="649"/>
      <c r="AN831" s="632"/>
      <c r="AO831" s="649"/>
    </row>
    <row r="832" spans="2:41" s="615" customFormat="1">
      <c r="B832" s="645"/>
      <c r="C832" s="645"/>
      <c r="F832" s="644"/>
      <c r="G832" s="630"/>
      <c r="I832" s="644"/>
      <c r="K832" s="646"/>
      <c r="L832" s="647"/>
      <c r="M832" s="646"/>
      <c r="N832" s="648"/>
      <c r="P832" s="644"/>
      <c r="Q832" s="630"/>
      <c r="V832" s="647"/>
      <c r="X832" s="647"/>
      <c r="AA832" s="644"/>
      <c r="AD832" s="646"/>
      <c r="AF832" s="645"/>
      <c r="AI832" s="645"/>
      <c r="AK832" s="632"/>
      <c r="AL832" s="619"/>
      <c r="AM832" s="649"/>
      <c r="AN832" s="632"/>
      <c r="AO832" s="649"/>
    </row>
    <row r="833" spans="2:41" s="615" customFormat="1">
      <c r="B833" s="645"/>
      <c r="C833" s="645"/>
      <c r="F833" s="644"/>
      <c r="G833" s="630"/>
      <c r="I833" s="644"/>
      <c r="K833" s="646"/>
      <c r="L833" s="647"/>
      <c r="M833" s="646"/>
      <c r="N833" s="648"/>
      <c r="P833" s="644"/>
      <c r="Q833" s="630"/>
      <c r="V833" s="647"/>
      <c r="X833" s="647"/>
      <c r="AA833" s="644"/>
      <c r="AD833" s="646"/>
      <c r="AF833" s="645"/>
      <c r="AI833" s="645"/>
      <c r="AK833" s="632"/>
      <c r="AL833" s="619"/>
      <c r="AM833" s="649"/>
      <c r="AN833" s="632"/>
      <c r="AO833" s="649"/>
    </row>
    <row r="834" spans="2:41" s="615" customFormat="1">
      <c r="B834" s="645"/>
      <c r="C834" s="645"/>
      <c r="F834" s="644"/>
      <c r="G834" s="630"/>
      <c r="I834" s="644"/>
      <c r="K834" s="646"/>
      <c r="L834" s="647"/>
      <c r="M834" s="646"/>
      <c r="N834" s="648"/>
      <c r="P834" s="644"/>
      <c r="Q834" s="630"/>
      <c r="V834" s="647"/>
      <c r="X834" s="647"/>
      <c r="AA834" s="644"/>
      <c r="AD834" s="646"/>
      <c r="AF834" s="645"/>
      <c r="AI834" s="645"/>
      <c r="AK834" s="632"/>
      <c r="AL834" s="619"/>
      <c r="AM834" s="649"/>
      <c r="AN834" s="632"/>
      <c r="AO834" s="649"/>
    </row>
    <row r="835" spans="2:41" s="615" customFormat="1">
      <c r="B835" s="645"/>
      <c r="C835" s="645"/>
      <c r="F835" s="644"/>
      <c r="G835" s="630"/>
      <c r="I835" s="644"/>
      <c r="K835" s="646"/>
      <c r="L835" s="647"/>
      <c r="M835" s="646"/>
      <c r="N835" s="648"/>
      <c r="P835" s="644"/>
      <c r="Q835" s="630"/>
      <c r="V835" s="647"/>
      <c r="X835" s="647"/>
      <c r="AA835" s="644"/>
      <c r="AD835" s="646"/>
      <c r="AF835" s="645"/>
      <c r="AI835" s="645"/>
      <c r="AK835" s="632"/>
      <c r="AL835" s="619"/>
      <c r="AM835" s="649"/>
      <c r="AN835" s="632"/>
      <c r="AO835" s="649"/>
    </row>
    <row r="836" spans="2:41" s="615" customFormat="1">
      <c r="B836" s="645"/>
      <c r="C836" s="645"/>
      <c r="F836" s="644"/>
      <c r="G836" s="630"/>
      <c r="I836" s="644"/>
      <c r="K836" s="646"/>
      <c r="L836" s="647"/>
      <c r="M836" s="646"/>
      <c r="N836" s="648"/>
      <c r="P836" s="644"/>
      <c r="Q836" s="630"/>
      <c r="V836" s="647"/>
      <c r="X836" s="647"/>
      <c r="AA836" s="644"/>
      <c r="AD836" s="646"/>
      <c r="AF836" s="645"/>
      <c r="AI836" s="645"/>
      <c r="AK836" s="632"/>
      <c r="AL836" s="619"/>
      <c r="AM836" s="649"/>
      <c r="AN836" s="632"/>
      <c r="AO836" s="649"/>
    </row>
    <row r="837" spans="2:41" s="615" customFormat="1">
      <c r="B837" s="645"/>
      <c r="C837" s="645"/>
      <c r="F837" s="644"/>
      <c r="G837" s="630"/>
      <c r="I837" s="644"/>
      <c r="K837" s="646"/>
      <c r="L837" s="647"/>
      <c r="M837" s="646"/>
      <c r="N837" s="648"/>
      <c r="P837" s="644"/>
      <c r="Q837" s="630"/>
      <c r="V837" s="647"/>
      <c r="X837" s="647"/>
      <c r="AA837" s="644"/>
      <c r="AD837" s="646"/>
      <c r="AF837" s="645"/>
      <c r="AI837" s="645"/>
      <c r="AK837" s="632"/>
      <c r="AL837" s="619"/>
      <c r="AM837" s="649"/>
      <c r="AN837" s="632"/>
      <c r="AO837" s="649"/>
    </row>
    <row r="838" spans="2:41" s="615" customFormat="1">
      <c r="B838" s="645"/>
      <c r="C838" s="645"/>
      <c r="F838" s="644"/>
      <c r="G838" s="630"/>
      <c r="I838" s="644"/>
      <c r="K838" s="646"/>
      <c r="L838" s="647"/>
      <c r="M838" s="646"/>
      <c r="N838" s="648"/>
      <c r="P838" s="644"/>
      <c r="Q838" s="630"/>
      <c r="V838" s="647"/>
      <c r="X838" s="647"/>
      <c r="AA838" s="644"/>
      <c r="AD838" s="646"/>
      <c r="AF838" s="645"/>
      <c r="AI838" s="645"/>
      <c r="AK838" s="632"/>
      <c r="AL838" s="619"/>
      <c r="AM838" s="649"/>
      <c r="AN838" s="632"/>
      <c r="AO838" s="649"/>
    </row>
    <row r="839" spans="2:41" s="615" customFormat="1">
      <c r="B839" s="645"/>
      <c r="C839" s="645"/>
      <c r="F839" s="644"/>
      <c r="G839" s="630"/>
      <c r="I839" s="644"/>
      <c r="K839" s="646"/>
      <c r="L839" s="647"/>
      <c r="M839" s="646"/>
      <c r="N839" s="648"/>
      <c r="P839" s="644"/>
      <c r="Q839" s="630"/>
      <c r="V839" s="647"/>
      <c r="X839" s="647"/>
      <c r="AA839" s="644"/>
      <c r="AD839" s="646"/>
      <c r="AF839" s="645"/>
      <c r="AI839" s="645"/>
      <c r="AK839" s="632"/>
      <c r="AL839" s="619"/>
      <c r="AM839" s="649"/>
      <c r="AN839" s="632"/>
      <c r="AO839" s="649"/>
    </row>
    <row r="840" spans="2:41" s="615" customFormat="1">
      <c r="B840" s="645"/>
      <c r="C840" s="645"/>
      <c r="F840" s="644"/>
      <c r="G840" s="630"/>
      <c r="I840" s="644"/>
      <c r="K840" s="646"/>
      <c r="L840" s="647"/>
      <c r="M840" s="646"/>
      <c r="N840" s="648"/>
      <c r="P840" s="644"/>
      <c r="Q840" s="630"/>
      <c r="V840" s="647"/>
      <c r="X840" s="647"/>
      <c r="AA840" s="644"/>
      <c r="AD840" s="646"/>
      <c r="AF840" s="645"/>
      <c r="AI840" s="645"/>
      <c r="AK840" s="632"/>
      <c r="AL840" s="619"/>
      <c r="AM840" s="649"/>
      <c r="AN840" s="632"/>
      <c r="AO840" s="649"/>
    </row>
    <row r="841" spans="2:41" s="615" customFormat="1">
      <c r="B841" s="645"/>
      <c r="C841" s="645"/>
      <c r="F841" s="644"/>
      <c r="G841" s="630"/>
      <c r="I841" s="644"/>
      <c r="K841" s="646"/>
      <c r="L841" s="647"/>
      <c r="M841" s="646"/>
      <c r="N841" s="648"/>
      <c r="P841" s="644"/>
      <c r="Q841" s="630"/>
      <c r="V841" s="647"/>
      <c r="X841" s="647"/>
      <c r="AA841" s="644"/>
      <c r="AD841" s="646"/>
      <c r="AF841" s="645"/>
      <c r="AI841" s="645"/>
      <c r="AK841" s="632"/>
      <c r="AL841" s="619"/>
      <c r="AM841" s="649"/>
      <c r="AN841" s="632"/>
      <c r="AO841" s="649"/>
    </row>
    <row r="842" spans="2:41" s="615" customFormat="1">
      <c r="B842" s="645"/>
      <c r="C842" s="645"/>
      <c r="F842" s="644"/>
      <c r="G842" s="630"/>
      <c r="I842" s="644"/>
      <c r="K842" s="646"/>
      <c r="L842" s="647"/>
      <c r="M842" s="646"/>
      <c r="N842" s="648"/>
      <c r="P842" s="644"/>
      <c r="Q842" s="630"/>
      <c r="V842" s="647"/>
      <c r="X842" s="647"/>
      <c r="AA842" s="644"/>
      <c r="AD842" s="646"/>
      <c r="AF842" s="645"/>
      <c r="AI842" s="645"/>
      <c r="AK842" s="632"/>
      <c r="AL842" s="619"/>
      <c r="AM842" s="649"/>
      <c r="AN842" s="632"/>
      <c r="AO842" s="649"/>
    </row>
    <row r="843" spans="2:41" s="615" customFormat="1">
      <c r="B843" s="645"/>
      <c r="C843" s="645"/>
      <c r="F843" s="644"/>
      <c r="G843" s="630"/>
      <c r="I843" s="644"/>
      <c r="K843" s="646"/>
      <c r="L843" s="647"/>
      <c r="M843" s="646"/>
      <c r="N843" s="648"/>
      <c r="P843" s="644"/>
      <c r="Q843" s="630"/>
      <c r="V843" s="647"/>
      <c r="X843" s="647"/>
      <c r="AA843" s="644"/>
      <c r="AD843" s="646"/>
      <c r="AF843" s="645"/>
      <c r="AI843" s="645"/>
      <c r="AK843" s="632"/>
      <c r="AL843" s="619"/>
      <c r="AM843" s="649"/>
      <c r="AN843" s="632"/>
      <c r="AO843" s="649"/>
    </row>
    <row r="844" spans="2:41" s="615" customFormat="1">
      <c r="B844" s="645"/>
      <c r="C844" s="645"/>
      <c r="F844" s="644"/>
      <c r="G844" s="630"/>
      <c r="I844" s="644"/>
      <c r="K844" s="646"/>
      <c r="L844" s="647"/>
      <c r="M844" s="646"/>
      <c r="N844" s="648"/>
      <c r="P844" s="644"/>
      <c r="Q844" s="630"/>
      <c r="V844" s="647"/>
      <c r="X844" s="647"/>
      <c r="AA844" s="644"/>
      <c r="AD844" s="646"/>
      <c r="AF844" s="645"/>
      <c r="AI844" s="645"/>
      <c r="AK844" s="632"/>
      <c r="AL844" s="619"/>
      <c r="AM844" s="649"/>
      <c r="AN844" s="632"/>
      <c r="AO844" s="649"/>
    </row>
    <row r="845" spans="2:41" s="615" customFormat="1">
      <c r="B845" s="645"/>
      <c r="C845" s="645"/>
      <c r="F845" s="644"/>
      <c r="G845" s="630"/>
      <c r="I845" s="644"/>
      <c r="K845" s="646"/>
      <c r="L845" s="647"/>
      <c r="M845" s="646"/>
      <c r="N845" s="648"/>
      <c r="P845" s="644"/>
      <c r="Q845" s="630"/>
      <c r="V845" s="647"/>
      <c r="X845" s="647"/>
      <c r="AA845" s="644"/>
      <c r="AD845" s="646"/>
      <c r="AF845" s="645"/>
      <c r="AI845" s="645"/>
      <c r="AK845" s="632"/>
      <c r="AL845" s="619"/>
      <c r="AM845" s="649"/>
      <c r="AN845" s="632"/>
      <c r="AO845" s="649"/>
    </row>
    <row r="846" spans="2:41" s="615" customFormat="1">
      <c r="B846" s="645"/>
      <c r="C846" s="645"/>
      <c r="F846" s="644"/>
      <c r="G846" s="630"/>
      <c r="I846" s="644"/>
      <c r="K846" s="646"/>
      <c r="L846" s="647"/>
      <c r="M846" s="646"/>
      <c r="N846" s="648"/>
      <c r="P846" s="644"/>
      <c r="Q846" s="630"/>
      <c r="V846" s="647"/>
      <c r="X846" s="647"/>
      <c r="AA846" s="644"/>
      <c r="AD846" s="646"/>
      <c r="AF846" s="645"/>
      <c r="AI846" s="645"/>
      <c r="AK846" s="632"/>
      <c r="AL846" s="619"/>
      <c r="AM846" s="649"/>
      <c r="AN846" s="632"/>
      <c r="AO846" s="649"/>
    </row>
    <row r="847" spans="2:41" s="615" customFormat="1">
      <c r="B847" s="645"/>
      <c r="C847" s="645"/>
      <c r="F847" s="644"/>
      <c r="G847" s="630"/>
      <c r="I847" s="644"/>
      <c r="K847" s="646"/>
      <c r="L847" s="647"/>
      <c r="M847" s="646"/>
      <c r="N847" s="648"/>
      <c r="P847" s="644"/>
      <c r="Q847" s="630"/>
      <c r="V847" s="647"/>
      <c r="X847" s="647"/>
      <c r="AA847" s="644"/>
      <c r="AD847" s="646"/>
      <c r="AF847" s="645"/>
      <c r="AI847" s="645"/>
      <c r="AK847" s="632"/>
      <c r="AL847" s="619"/>
      <c r="AM847" s="649"/>
      <c r="AN847" s="632"/>
      <c r="AO847" s="649"/>
    </row>
    <row r="848" spans="2:41" s="615" customFormat="1">
      <c r="B848" s="645"/>
      <c r="C848" s="645"/>
      <c r="F848" s="644"/>
      <c r="G848" s="630"/>
      <c r="I848" s="644"/>
      <c r="K848" s="646"/>
      <c r="L848" s="647"/>
      <c r="M848" s="646"/>
      <c r="N848" s="648"/>
      <c r="P848" s="644"/>
      <c r="Q848" s="630"/>
      <c r="V848" s="647"/>
      <c r="X848" s="647"/>
      <c r="AA848" s="644"/>
      <c r="AD848" s="646"/>
      <c r="AF848" s="645"/>
      <c r="AI848" s="645"/>
      <c r="AK848" s="632"/>
      <c r="AL848" s="619"/>
      <c r="AM848" s="649"/>
      <c r="AN848" s="632"/>
      <c r="AO848" s="649"/>
    </row>
    <row r="849" spans="2:41" s="615" customFormat="1">
      <c r="B849" s="645"/>
      <c r="C849" s="645"/>
      <c r="F849" s="644"/>
      <c r="G849" s="630"/>
      <c r="I849" s="644"/>
      <c r="K849" s="646"/>
      <c r="L849" s="647"/>
      <c r="M849" s="646"/>
      <c r="N849" s="648"/>
      <c r="P849" s="644"/>
      <c r="Q849" s="630"/>
      <c r="V849" s="647"/>
      <c r="X849" s="647"/>
      <c r="AA849" s="644"/>
      <c r="AD849" s="646"/>
      <c r="AF849" s="645"/>
      <c r="AI849" s="645"/>
      <c r="AK849" s="632"/>
      <c r="AL849" s="619"/>
      <c r="AM849" s="649"/>
      <c r="AN849" s="632"/>
      <c r="AO849" s="649"/>
    </row>
    <row r="850" spans="2:41" s="615" customFormat="1">
      <c r="B850" s="645"/>
      <c r="C850" s="645"/>
      <c r="F850" s="644"/>
      <c r="G850" s="630"/>
      <c r="I850" s="644"/>
      <c r="K850" s="646"/>
      <c r="L850" s="647"/>
      <c r="M850" s="646"/>
      <c r="N850" s="648"/>
      <c r="P850" s="644"/>
      <c r="Q850" s="630"/>
      <c r="V850" s="647"/>
      <c r="X850" s="647"/>
      <c r="AA850" s="644"/>
      <c r="AD850" s="646"/>
      <c r="AF850" s="645"/>
      <c r="AI850" s="645"/>
      <c r="AK850" s="632"/>
      <c r="AL850" s="619"/>
      <c r="AM850" s="649"/>
      <c r="AN850" s="632"/>
      <c r="AO850" s="649"/>
    </row>
    <row r="851" spans="2:41" s="615" customFormat="1">
      <c r="B851" s="645"/>
      <c r="C851" s="645"/>
      <c r="F851" s="644"/>
      <c r="G851" s="630"/>
      <c r="I851" s="644"/>
      <c r="K851" s="646"/>
      <c r="L851" s="647"/>
      <c r="M851" s="646"/>
      <c r="N851" s="648"/>
      <c r="P851" s="644"/>
      <c r="Q851" s="630"/>
      <c r="V851" s="647"/>
      <c r="X851" s="647"/>
      <c r="AA851" s="644"/>
      <c r="AD851" s="646"/>
      <c r="AF851" s="645"/>
      <c r="AI851" s="645"/>
      <c r="AK851" s="632"/>
      <c r="AL851" s="619"/>
      <c r="AM851" s="649"/>
      <c r="AN851" s="632"/>
      <c r="AO851" s="649"/>
    </row>
    <row r="852" spans="2:41" s="615" customFormat="1">
      <c r="B852" s="645"/>
      <c r="C852" s="645"/>
      <c r="F852" s="644"/>
      <c r="G852" s="630"/>
      <c r="I852" s="644"/>
      <c r="K852" s="646"/>
      <c r="L852" s="647"/>
      <c r="M852" s="646"/>
      <c r="N852" s="648"/>
      <c r="P852" s="644"/>
      <c r="Q852" s="630"/>
      <c r="V852" s="647"/>
      <c r="X852" s="647"/>
      <c r="AA852" s="644"/>
      <c r="AD852" s="646"/>
      <c r="AF852" s="645"/>
      <c r="AI852" s="645"/>
      <c r="AK852" s="632"/>
      <c r="AL852" s="619"/>
      <c r="AM852" s="649"/>
      <c r="AN852" s="632"/>
      <c r="AO852" s="649"/>
    </row>
    <row r="853" spans="2:41" s="615" customFormat="1">
      <c r="B853" s="645"/>
      <c r="C853" s="645"/>
      <c r="F853" s="644"/>
      <c r="G853" s="630"/>
      <c r="I853" s="644"/>
      <c r="K853" s="646"/>
      <c r="L853" s="647"/>
      <c r="M853" s="646"/>
      <c r="N853" s="648"/>
      <c r="P853" s="644"/>
      <c r="Q853" s="630"/>
      <c r="V853" s="647"/>
      <c r="X853" s="647"/>
      <c r="AA853" s="644"/>
      <c r="AD853" s="646"/>
      <c r="AF853" s="645"/>
      <c r="AI853" s="645"/>
      <c r="AK853" s="632"/>
      <c r="AL853" s="619"/>
      <c r="AM853" s="649"/>
      <c r="AN853" s="632"/>
      <c r="AO853" s="649"/>
    </row>
    <row r="854" spans="2:41" s="615" customFormat="1">
      <c r="B854" s="645"/>
      <c r="C854" s="645"/>
      <c r="F854" s="644"/>
      <c r="G854" s="630"/>
      <c r="I854" s="644"/>
      <c r="K854" s="646"/>
      <c r="L854" s="647"/>
      <c r="M854" s="646"/>
      <c r="N854" s="648"/>
      <c r="P854" s="644"/>
      <c r="Q854" s="630"/>
      <c r="V854" s="647"/>
      <c r="X854" s="647"/>
      <c r="AA854" s="644"/>
      <c r="AD854" s="646"/>
      <c r="AF854" s="645"/>
      <c r="AI854" s="645"/>
      <c r="AK854" s="632"/>
      <c r="AL854" s="619"/>
      <c r="AM854" s="649"/>
      <c r="AN854" s="632"/>
      <c r="AO854" s="649"/>
    </row>
    <row r="855" spans="2:41" s="615" customFormat="1">
      <c r="B855" s="645"/>
      <c r="C855" s="645"/>
      <c r="F855" s="644"/>
      <c r="G855" s="630"/>
      <c r="I855" s="644"/>
      <c r="K855" s="646"/>
      <c r="L855" s="647"/>
      <c r="M855" s="646"/>
      <c r="N855" s="648"/>
      <c r="P855" s="644"/>
      <c r="Q855" s="630"/>
      <c r="V855" s="647"/>
      <c r="X855" s="647"/>
      <c r="AA855" s="644"/>
      <c r="AD855" s="646"/>
      <c r="AF855" s="645"/>
      <c r="AI855" s="645"/>
      <c r="AK855" s="632"/>
      <c r="AL855" s="619"/>
      <c r="AM855" s="649"/>
      <c r="AN855" s="632"/>
      <c r="AO855" s="649"/>
    </row>
    <row r="856" spans="2:41" s="615" customFormat="1">
      <c r="B856" s="645"/>
      <c r="C856" s="645"/>
      <c r="F856" s="644"/>
      <c r="G856" s="630"/>
      <c r="I856" s="644"/>
      <c r="K856" s="646"/>
      <c r="L856" s="647"/>
      <c r="M856" s="646"/>
      <c r="N856" s="648"/>
      <c r="P856" s="644"/>
      <c r="Q856" s="630"/>
      <c r="V856" s="647"/>
      <c r="X856" s="647"/>
      <c r="AA856" s="644"/>
      <c r="AD856" s="646"/>
      <c r="AF856" s="645"/>
      <c r="AI856" s="645"/>
      <c r="AK856" s="632"/>
      <c r="AL856" s="619"/>
      <c r="AM856" s="649"/>
      <c r="AN856" s="632"/>
      <c r="AO856" s="649"/>
    </row>
    <row r="857" spans="2:41" s="615" customFormat="1">
      <c r="B857" s="645"/>
      <c r="C857" s="645"/>
      <c r="F857" s="644"/>
      <c r="G857" s="630"/>
      <c r="I857" s="644"/>
      <c r="K857" s="646"/>
      <c r="L857" s="647"/>
      <c r="M857" s="646"/>
      <c r="N857" s="648"/>
      <c r="P857" s="644"/>
      <c r="Q857" s="630"/>
      <c r="V857" s="647"/>
      <c r="X857" s="647"/>
      <c r="AA857" s="644"/>
      <c r="AD857" s="646"/>
      <c r="AF857" s="645"/>
      <c r="AI857" s="645"/>
      <c r="AK857" s="632"/>
      <c r="AL857" s="619"/>
      <c r="AM857" s="649"/>
      <c r="AN857" s="632"/>
      <c r="AO857" s="649"/>
    </row>
    <row r="858" spans="2:41" s="615" customFormat="1">
      <c r="B858" s="645"/>
      <c r="C858" s="645"/>
      <c r="F858" s="644"/>
      <c r="G858" s="630"/>
      <c r="I858" s="644"/>
      <c r="K858" s="646"/>
      <c r="L858" s="647"/>
      <c r="M858" s="646"/>
      <c r="N858" s="648"/>
      <c r="P858" s="644"/>
      <c r="Q858" s="630"/>
      <c r="V858" s="647"/>
      <c r="X858" s="647"/>
      <c r="AA858" s="644"/>
      <c r="AD858" s="646"/>
      <c r="AF858" s="645"/>
      <c r="AI858" s="645"/>
      <c r="AK858" s="632"/>
      <c r="AL858" s="619"/>
      <c r="AM858" s="649"/>
      <c r="AN858" s="632"/>
      <c r="AO858" s="649"/>
    </row>
    <row r="859" spans="2:41" s="615" customFormat="1">
      <c r="B859" s="645"/>
      <c r="C859" s="645"/>
      <c r="F859" s="644"/>
      <c r="G859" s="630"/>
      <c r="I859" s="644"/>
      <c r="K859" s="646"/>
      <c r="L859" s="647"/>
      <c r="M859" s="646"/>
      <c r="N859" s="648"/>
      <c r="P859" s="644"/>
      <c r="Q859" s="630"/>
      <c r="V859" s="647"/>
      <c r="X859" s="647"/>
      <c r="AA859" s="644"/>
      <c r="AD859" s="646"/>
      <c r="AF859" s="645"/>
      <c r="AI859" s="645"/>
      <c r="AK859" s="632"/>
      <c r="AL859" s="619"/>
      <c r="AM859" s="649"/>
      <c r="AN859" s="632"/>
      <c r="AO859" s="649"/>
    </row>
    <row r="860" spans="2:41" s="615" customFormat="1">
      <c r="B860" s="645"/>
      <c r="C860" s="645"/>
      <c r="F860" s="644"/>
      <c r="G860" s="630"/>
      <c r="I860" s="644"/>
      <c r="K860" s="646"/>
      <c r="L860" s="647"/>
      <c r="M860" s="646"/>
      <c r="N860" s="648"/>
      <c r="P860" s="644"/>
      <c r="Q860" s="630"/>
      <c r="V860" s="647"/>
      <c r="X860" s="647"/>
      <c r="AA860" s="644"/>
      <c r="AD860" s="646"/>
      <c r="AF860" s="645"/>
      <c r="AI860" s="645"/>
      <c r="AK860" s="632"/>
      <c r="AL860" s="619"/>
      <c r="AM860" s="649"/>
      <c r="AN860" s="632"/>
      <c r="AO860" s="649"/>
    </row>
    <row r="861" spans="2:41" s="615" customFormat="1">
      <c r="B861" s="645"/>
      <c r="C861" s="645"/>
      <c r="F861" s="644"/>
      <c r="G861" s="630"/>
      <c r="I861" s="644"/>
      <c r="K861" s="646"/>
      <c r="L861" s="647"/>
      <c r="M861" s="646"/>
      <c r="N861" s="648"/>
      <c r="P861" s="644"/>
      <c r="Q861" s="630"/>
      <c r="V861" s="647"/>
      <c r="X861" s="647"/>
      <c r="AA861" s="644"/>
      <c r="AD861" s="646"/>
      <c r="AF861" s="645"/>
      <c r="AI861" s="645"/>
      <c r="AK861" s="632"/>
      <c r="AL861" s="619"/>
      <c r="AM861" s="649"/>
      <c r="AN861" s="632"/>
      <c r="AO861" s="649"/>
    </row>
    <row r="862" spans="2:41" s="615" customFormat="1">
      <c r="B862" s="645"/>
      <c r="C862" s="645"/>
      <c r="F862" s="644"/>
      <c r="G862" s="630"/>
      <c r="I862" s="644"/>
      <c r="K862" s="646"/>
      <c r="L862" s="647"/>
      <c r="M862" s="646"/>
      <c r="N862" s="648"/>
      <c r="P862" s="644"/>
      <c r="Q862" s="630"/>
      <c r="V862" s="647"/>
      <c r="X862" s="647"/>
      <c r="AA862" s="644"/>
      <c r="AD862" s="646"/>
      <c r="AF862" s="645"/>
      <c r="AI862" s="645"/>
      <c r="AK862" s="632"/>
      <c r="AL862" s="619"/>
      <c r="AM862" s="649"/>
      <c r="AN862" s="632"/>
      <c r="AO862" s="649"/>
    </row>
    <row r="863" spans="2:41" s="615" customFormat="1">
      <c r="B863" s="645"/>
      <c r="C863" s="645"/>
      <c r="F863" s="644"/>
      <c r="G863" s="630"/>
      <c r="I863" s="644"/>
      <c r="K863" s="646"/>
      <c r="L863" s="647"/>
      <c r="M863" s="646"/>
      <c r="N863" s="648"/>
      <c r="P863" s="644"/>
      <c r="Q863" s="630"/>
      <c r="V863" s="647"/>
      <c r="X863" s="647"/>
      <c r="AA863" s="644"/>
      <c r="AD863" s="646"/>
      <c r="AF863" s="645"/>
      <c r="AI863" s="645"/>
      <c r="AK863" s="632"/>
      <c r="AL863" s="619"/>
      <c r="AM863" s="649"/>
      <c r="AN863" s="632"/>
      <c r="AO863" s="649"/>
    </row>
    <row r="864" spans="2:41" s="615" customFormat="1">
      <c r="B864" s="645"/>
      <c r="C864" s="645"/>
      <c r="F864" s="644"/>
      <c r="G864" s="630"/>
      <c r="I864" s="644"/>
      <c r="K864" s="646"/>
      <c r="L864" s="647"/>
      <c r="M864" s="646"/>
      <c r="N864" s="648"/>
      <c r="P864" s="644"/>
      <c r="Q864" s="630"/>
      <c r="V864" s="647"/>
      <c r="X864" s="647"/>
      <c r="AA864" s="644"/>
      <c r="AD864" s="646"/>
      <c r="AF864" s="645"/>
      <c r="AI864" s="645"/>
      <c r="AK864" s="632"/>
      <c r="AL864" s="619"/>
      <c r="AM864" s="649"/>
      <c r="AN864" s="632"/>
      <c r="AO864" s="649"/>
    </row>
    <row r="865" spans="2:41" s="615" customFormat="1">
      <c r="B865" s="645"/>
      <c r="C865" s="645"/>
      <c r="F865" s="644"/>
      <c r="G865" s="630"/>
      <c r="I865" s="644"/>
      <c r="K865" s="646"/>
      <c r="L865" s="647"/>
      <c r="M865" s="646"/>
      <c r="N865" s="648"/>
      <c r="P865" s="644"/>
      <c r="Q865" s="630"/>
      <c r="V865" s="647"/>
      <c r="X865" s="647"/>
      <c r="AA865" s="644"/>
      <c r="AD865" s="646"/>
      <c r="AF865" s="645"/>
      <c r="AI865" s="645"/>
      <c r="AK865" s="632"/>
      <c r="AL865" s="619"/>
      <c r="AM865" s="649"/>
      <c r="AN865" s="632"/>
      <c r="AO865" s="649"/>
    </row>
    <row r="866" spans="2:41" s="615" customFormat="1">
      <c r="B866" s="645"/>
      <c r="C866" s="645"/>
      <c r="F866" s="644"/>
      <c r="G866" s="630"/>
      <c r="I866" s="644"/>
      <c r="K866" s="646"/>
      <c r="L866" s="647"/>
      <c r="M866" s="646"/>
      <c r="N866" s="648"/>
      <c r="P866" s="644"/>
      <c r="Q866" s="630"/>
      <c r="V866" s="647"/>
      <c r="X866" s="647"/>
      <c r="AA866" s="644"/>
      <c r="AD866" s="646"/>
      <c r="AF866" s="645"/>
      <c r="AI866" s="645"/>
      <c r="AK866" s="632"/>
      <c r="AL866" s="619"/>
      <c r="AM866" s="649"/>
      <c r="AN866" s="632"/>
      <c r="AO866" s="649"/>
    </row>
    <row r="867" spans="2:41" s="615" customFormat="1">
      <c r="B867" s="645"/>
      <c r="C867" s="645"/>
      <c r="F867" s="644"/>
      <c r="G867" s="630"/>
      <c r="I867" s="644"/>
      <c r="K867" s="646"/>
      <c r="L867" s="647"/>
      <c r="M867" s="646"/>
      <c r="N867" s="648"/>
      <c r="P867" s="644"/>
      <c r="Q867" s="630"/>
      <c r="V867" s="647"/>
      <c r="X867" s="647"/>
      <c r="AA867" s="644"/>
      <c r="AD867" s="646"/>
      <c r="AF867" s="645"/>
      <c r="AI867" s="645"/>
      <c r="AK867" s="632"/>
      <c r="AL867" s="619"/>
      <c r="AM867" s="649"/>
      <c r="AN867" s="632"/>
      <c r="AO867" s="649"/>
    </row>
    <row r="868" spans="2:41" s="615" customFormat="1">
      <c r="B868" s="645"/>
      <c r="C868" s="645"/>
      <c r="F868" s="644"/>
      <c r="G868" s="630"/>
      <c r="I868" s="644"/>
      <c r="K868" s="646"/>
      <c r="L868" s="647"/>
      <c r="M868" s="646"/>
      <c r="N868" s="648"/>
      <c r="P868" s="644"/>
      <c r="Q868" s="630"/>
      <c r="V868" s="647"/>
      <c r="X868" s="647"/>
      <c r="AA868" s="644"/>
      <c r="AD868" s="646"/>
      <c r="AF868" s="645"/>
      <c r="AI868" s="645"/>
      <c r="AK868" s="632"/>
      <c r="AL868" s="619"/>
      <c r="AM868" s="649"/>
      <c r="AN868" s="632"/>
      <c r="AO868" s="649"/>
    </row>
    <row r="869" spans="2:41" s="615" customFormat="1">
      <c r="B869" s="645"/>
      <c r="C869" s="645"/>
      <c r="F869" s="644"/>
      <c r="G869" s="630"/>
      <c r="I869" s="644"/>
      <c r="K869" s="646"/>
      <c r="L869" s="647"/>
      <c r="M869" s="646"/>
      <c r="N869" s="648"/>
      <c r="P869" s="644"/>
      <c r="Q869" s="630"/>
      <c r="V869" s="647"/>
      <c r="X869" s="647"/>
      <c r="AA869" s="644"/>
      <c r="AD869" s="646"/>
      <c r="AF869" s="645"/>
      <c r="AI869" s="645"/>
      <c r="AK869" s="632"/>
      <c r="AL869" s="619"/>
      <c r="AM869" s="649"/>
      <c r="AN869" s="632"/>
      <c r="AO869" s="649"/>
    </row>
    <row r="870" spans="2:41" s="615" customFormat="1">
      <c r="B870" s="645"/>
      <c r="C870" s="645"/>
      <c r="F870" s="644"/>
      <c r="G870" s="630"/>
      <c r="I870" s="644"/>
      <c r="K870" s="646"/>
      <c r="L870" s="647"/>
      <c r="M870" s="646"/>
      <c r="N870" s="648"/>
      <c r="P870" s="644"/>
      <c r="Q870" s="630"/>
      <c r="V870" s="647"/>
      <c r="X870" s="647"/>
      <c r="AA870" s="644"/>
      <c r="AD870" s="646"/>
      <c r="AF870" s="645"/>
      <c r="AI870" s="645"/>
      <c r="AK870" s="632"/>
      <c r="AL870" s="619"/>
      <c r="AM870" s="649"/>
      <c r="AN870" s="632"/>
      <c r="AO870" s="649"/>
    </row>
    <row r="871" spans="2:41" s="615" customFormat="1">
      <c r="B871" s="645"/>
      <c r="C871" s="645"/>
      <c r="F871" s="644"/>
      <c r="G871" s="630"/>
      <c r="I871" s="644"/>
      <c r="K871" s="646"/>
      <c r="L871" s="647"/>
      <c r="M871" s="646"/>
      <c r="N871" s="648"/>
      <c r="P871" s="644"/>
      <c r="Q871" s="630"/>
      <c r="V871" s="647"/>
      <c r="X871" s="647"/>
      <c r="AA871" s="644"/>
      <c r="AD871" s="646"/>
      <c r="AF871" s="645"/>
      <c r="AI871" s="645"/>
      <c r="AK871" s="632"/>
      <c r="AL871" s="619"/>
      <c r="AM871" s="649"/>
      <c r="AN871" s="632"/>
      <c r="AO871" s="649"/>
    </row>
    <row r="872" spans="2:41" s="615" customFormat="1">
      <c r="B872" s="645"/>
      <c r="C872" s="645"/>
      <c r="F872" s="644"/>
      <c r="G872" s="630"/>
      <c r="I872" s="644"/>
      <c r="K872" s="646"/>
      <c r="L872" s="647"/>
      <c r="M872" s="646"/>
      <c r="N872" s="648"/>
      <c r="P872" s="644"/>
      <c r="Q872" s="630"/>
      <c r="V872" s="647"/>
      <c r="X872" s="647"/>
      <c r="AA872" s="644"/>
      <c r="AD872" s="646"/>
      <c r="AF872" s="645"/>
      <c r="AI872" s="645"/>
      <c r="AK872" s="632"/>
      <c r="AL872" s="619"/>
      <c r="AM872" s="649"/>
      <c r="AN872" s="632"/>
      <c r="AO872" s="649"/>
    </row>
    <row r="873" spans="2:41" s="615" customFormat="1">
      <c r="B873" s="645"/>
      <c r="C873" s="645"/>
      <c r="F873" s="644"/>
      <c r="G873" s="630"/>
      <c r="I873" s="644"/>
      <c r="K873" s="646"/>
      <c r="L873" s="647"/>
      <c r="M873" s="646"/>
      <c r="N873" s="648"/>
      <c r="P873" s="644"/>
      <c r="Q873" s="630"/>
      <c r="V873" s="647"/>
      <c r="X873" s="647"/>
      <c r="AA873" s="644"/>
      <c r="AD873" s="646"/>
      <c r="AF873" s="645"/>
      <c r="AI873" s="645"/>
      <c r="AK873" s="632"/>
      <c r="AL873" s="619"/>
      <c r="AM873" s="649"/>
      <c r="AN873" s="632"/>
      <c r="AO873" s="649"/>
    </row>
    <row r="874" spans="2:41" s="615" customFormat="1">
      <c r="B874" s="645"/>
      <c r="C874" s="645"/>
      <c r="F874" s="644"/>
      <c r="G874" s="630"/>
      <c r="I874" s="644"/>
      <c r="K874" s="646"/>
      <c r="L874" s="647"/>
      <c r="M874" s="646"/>
      <c r="N874" s="648"/>
      <c r="P874" s="644"/>
      <c r="Q874" s="630"/>
      <c r="V874" s="647"/>
      <c r="X874" s="647"/>
      <c r="AA874" s="644"/>
      <c r="AD874" s="646"/>
      <c r="AF874" s="645"/>
      <c r="AI874" s="645"/>
      <c r="AK874" s="632"/>
      <c r="AL874" s="619"/>
      <c r="AM874" s="649"/>
      <c r="AN874" s="632"/>
      <c r="AO874" s="649"/>
    </row>
    <row r="875" spans="2:41" s="615" customFormat="1">
      <c r="B875" s="645"/>
      <c r="C875" s="645"/>
      <c r="F875" s="644"/>
      <c r="G875" s="630"/>
      <c r="I875" s="644"/>
      <c r="K875" s="646"/>
      <c r="L875" s="647"/>
      <c r="M875" s="646"/>
      <c r="N875" s="648"/>
      <c r="P875" s="644"/>
      <c r="Q875" s="630"/>
      <c r="V875" s="647"/>
      <c r="X875" s="647"/>
      <c r="AA875" s="644"/>
      <c r="AD875" s="646"/>
      <c r="AF875" s="645"/>
      <c r="AI875" s="645"/>
      <c r="AK875" s="632"/>
      <c r="AL875" s="619"/>
      <c r="AM875" s="649"/>
      <c r="AN875" s="632"/>
      <c r="AO875" s="649"/>
    </row>
    <row r="876" spans="2:41" s="615" customFormat="1">
      <c r="B876" s="645"/>
      <c r="C876" s="645"/>
      <c r="F876" s="644"/>
      <c r="G876" s="630"/>
      <c r="I876" s="644"/>
      <c r="K876" s="646"/>
      <c r="L876" s="647"/>
      <c r="M876" s="646"/>
      <c r="N876" s="648"/>
      <c r="P876" s="644"/>
      <c r="Q876" s="630"/>
      <c r="V876" s="647"/>
      <c r="X876" s="647"/>
      <c r="AA876" s="644"/>
      <c r="AD876" s="646"/>
      <c r="AF876" s="645"/>
      <c r="AI876" s="645"/>
      <c r="AK876" s="632"/>
      <c r="AL876" s="619"/>
      <c r="AM876" s="649"/>
      <c r="AN876" s="632"/>
      <c r="AO876" s="649"/>
    </row>
    <row r="877" spans="2:41" s="615" customFormat="1">
      <c r="B877" s="645"/>
      <c r="C877" s="645"/>
      <c r="F877" s="644"/>
      <c r="G877" s="630"/>
      <c r="I877" s="644"/>
      <c r="K877" s="646"/>
      <c r="L877" s="647"/>
      <c r="M877" s="646"/>
      <c r="N877" s="648"/>
      <c r="P877" s="644"/>
      <c r="Q877" s="630"/>
      <c r="V877" s="647"/>
      <c r="X877" s="647"/>
      <c r="AA877" s="644"/>
      <c r="AD877" s="646"/>
      <c r="AF877" s="645"/>
      <c r="AI877" s="645"/>
      <c r="AK877" s="632"/>
      <c r="AL877" s="619"/>
      <c r="AM877" s="649"/>
      <c r="AN877" s="632"/>
      <c r="AO877" s="649"/>
    </row>
    <row r="878" spans="2:41" s="615" customFormat="1">
      <c r="B878" s="645"/>
      <c r="C878" s="645"/>
      <c r="F878" s="644"/>
      <c r="G878" s="630"/>
      <c r="I878" s="644"/>
      <c r="K878" s="646"/>
      <c r="L878" s="647"/>
      <c r="M878" s="646"/>
      <c r="N878" s="648"/>
      <c r="P878" s="644"/>
      <c r="Q878" s="630"/>
      <c r="V878" s="647"/>
      <c r="X878" s="647"/>
      <c r="AA878" s="644"/>
      <c r="AD878" s="646"/>
      <c r="AF878" s="645"/>
      <c r="AI878" s="645"/>
      <c r="AK878" s="632"/>
      <c r="AL878" s="619"/>
      <c r="AM878" s="649"/>
      <c r="AN878" s="632"/>
      <c r="AO878" s="649"/>
    </row>
    <row r="879" spans="2:41" s="615" customFormat="1">
      <c r="B879" s="645"/>
      <c r="C879" s="645"/>
      <c r="F879" s="644"/>
      <c r="G879" s="630"/>
      <c r="I879" s="644"/>
      <c r="K879" s="646"/>
      <c r="L879" s="647"/>
      <c r="M879" s="646"/>
      <c r="N879" s="648"/>
      <c r="P879" s="644"/>
      <c r="Q879" s="630"/>
      <c r="V879" s="647"/>
      <c r="X879" s="647"/>
      <c r="AA879" s="644"/>
      <c r="AD879" s="646"/>
      <c r="AF879" s="645"/>
      <c r="AI879" s="645"/>
      <c r="AK879" s="632"/>
      <c r="AL879" s="619"/>
      <c r="AM879" s="649"/>
      <c r="AN879" s="632"/>
      <c r="AO879" s="649"/>
    </row>
    <row r="880" spans="2:41" s="615" customFormat="1">
      <c r="B880" s="645"/>
      <c r="C880" s="645"/>
      <c r="F880" s="644"/>
      <c r="G880" s="630"/>
      <c r="I880" s="644"/>
      <c r="K880" s="646"/>
      <c r="L880" s="647"/>
      <c r="M880" s="646"/>
      <c r="N880" s="648"/>
      <c r="P880" s="644"/>
      <c r="Q880" s="630"/>
      <c r="V880" s="647"/>
      <c r="X880" s="647"/>
      <c r="AA880" s="644"/>
      <c r="AD880" s="646"/>
      <c r="AF880" s="645"/>
      <c r="AI880" s="645"/>
      <c r="AK880" s="632"/>
      <c r="AL880" s="619"/>
      <c r="AM880" s="649"/>
      <c r="AN880" s="632"/>
      <c r="AO880" s="649"/>
    </row>
    <row r="881" spans="2:41" s="615" customFormat="1">
      <c r="B881" s="645"/>
      <c r="C881" s="645"/>
      <c r="F881" s="644"/>
      <c r="G881" s="630"/>
      <c r="I881" s="644"/>
      <c r="K881" s="646"/>
      <c r="L881" s="647"/>
      <c r="M881" s="646"/>
      <c r="N881" s="648"/>
      <c r="P881" s="644"/>
      <c r="Q881" s="630"/>
      <c r="V881" s="647"/>
      <c r="X881" s="647"/>
      <c r="AA881" s="644"/>
      <c r="AD881" s="646"/>
      <c r="AF881" s="645"/>
      <c r="AI881" s="645"/>
      <c r="AK881" s="632"/>
      <c r="AL881" s="619"/>
      <c r="AM881" s="649"/>
      <c r="AN881" s="632"/>
      <c r="AO881" s="649"/>
    </row>
    <row r="882" spans="2:41" s="615" customFormat="1">
      <c r="B882" s="645"/>
      <c r="C882" s="645"/>
      <c r="F882" s="644"/>
      <c r="G882" s="630"/>
      <c r="I882" s="644"/>
      <c r="K882" s="646"/>
      <c r="L882" s="647"/>
      <c r="M882" s="646"/>
      <c r="N882" s="648"/>
      <c r="P882" s="644"/>
      <c r="Q882" s="630"/>
      <c r="V882" s="647"/>
      <c r="X882" s="647"/>
      <c r="AA882" s="644"/>
      <c r="AD882" s="646"/>
      <c r="AF882" s="645"/>
      <c r="AI882" s="645"/>
      <c r="AK882" s="632"/>
      <c r="AL882" s="619"/>
      <c r="AM882" s="649"/>
      <c r="AN882" s="632"/>
      <c r="AO882" s="649"/>
    </row>
    <row r="883" spans="2:41" s="615" customFormat="1">
      <c r="B883" s="645"/>
      <c r="C883" s="645"/>
      <c r="F883" s="644"/>
      <c r="G883" s="630"/>
      <c r="I883" s="644"/>
      <c r="K883" s="646"/>
      <c r="L883" s="647"/>
      <c r="M883" s="646"/>
      <c r="N883" s="648"/>
      <c r="P883" s="644"/>
      <c r="Q883" s="630"/>
      <c r="V883" s="647"/>
      <c r="X883" s="647"/>
      <c r="AA883" s="644"/>
      <c r="AD883" s="646"/>
      <c r="AF883" s="645"/>
      <c r="AI883" s="645"/>
      <c r="AK883" s="632"/>
      <c r="AL883" s="619"/>
      <c r="AM883" s="649"/>
      <c r="AN883" s="632"/>
      <c r="AO883" s="649"/>
    </row>
    <row r="884" spans="2:41" s="615" customFormat="1">
      <c r="B884" s="645"/>
      <c r="C884" s="645"/>
      <c r="F884" s="644"/>
      <c r="G884" s="630"/>
      <c r="I884" s="644"/>
      <c r="K884" s="646"/>
      <c r="L884" s="647"/>
      <c r="M884" s="646"/>
      <c r="N884" s="648"/>
      <c r="P884" s="644"/>
      <c r="Q884" s="630"/>
      <c r="V884" s="647"/>
      <c r="X884" s="647"/>
      <c r="AA884" s="644"/>
      <c r="AD884" s="646"/>
      <c r="AF884" s="645"/>
      <c r="AI884" s="645"/>
      <c r="AK884" s="632"/>
      <c r="AL884" s="619"/>
      <c r="AM884" s="649"/>
      <c r="AN884" s="632"/>
      <c r="AO884" s="649"/>
    </row>
    <row r="885" spans="2:41" s="615" customFormat="1">
      <c r="B885" s="645"/>
      <c r="C885" s="645"/>
      <c r="F885" s="644"/>
      <c r="G885" s="630"/>
      <c r="I885" s="644"/>
      <c r="K885" s="646"/>
      <c r="L885" s="647"/>
      <c r="M885" s="646"/>
      <c r="N885" s="648"/>
      <c r="P885" s="644"/>
      <c r="Q885" s="630"/>
      <c r="V885" s="647"/>
      <c r="X885" s="647"/>
      <c r="AA885" s="644"/>
      <c r="AD885" s="646"/>
      <c r="AF885" s="645"/>
      <c r="AI885" s="645"/>
      <c r="AK885" s="632"/>
      <c r="AL885" s="619"/>
      <c r="AM885" s="649"/>
      <c r="AN885" s="632"/>
      <c r="AO885" s="649"/>
    </row>
    <row r="886" spans="2:41" s="615" customFormat="1">
      <c r="B886" s="645"/>
      <c r="C886" s="645"/>
      <c r="F886" s="644"/>
      <c r="G886" s="630"/>
      <c r="I886" s="644"/>
      <c r="K886" s="646"/>
      <c r="L886" s="647"/>
      <c r="M886" s="646"/>
      <c r="N886" s="648"/>
      <c r="P886" s="644"/>
      <c r="Q886" s="630"/>
      <c r="V886" s="647"/>
      <c r="X886" s="647"/>
      <c r="AA886" s="644"/>
      <c r="AD886" s="646"/>
      <c r="AF886" s="645"/>
      <c r="AI886" s="645"/>
      <c r="AK886" s="632"/>
      <c r="AL886" s="619"/>
      <c r="AM886" s="649"/>
      <c r="AN886" s="632"/>
      <c r="AO886" s="649"/>
    </row>
    <row r="887" spans="2:41" s="615" customFormat="1">
      <c r="B887" s="645"/>
      <c r="C887" s="645"/>
      <c r="F887" s="644"/>
      <c r="G887" s="630"/>
      <c r="I887" s="644"/>
      <c r="K887" s="646"/>
      <c r="L887" s="647"/>
      <c r="M887" s="646"/>
      <c r="N887" s="648"/>
      <c r="P887" s="644"/>
      <c r="Q887" s="630"/>
      <c r="V887" s="647"/>
      <c r="X887" s="647"/>
      <c r="AA887" s="644"/>
      <c r="AD887" s="646"/>
      <c r="AF887" s="645"/>
      <c r="AI887" s="645"/>
      <c r="AK887" s="632"/>
      <c r="AL887" s="619"/>
      <c r="AM887" s="649"/>
      <c r="AN887" s="632"/>
      <c r="AO887" s="649"/>
    </row>
    <row r="888" spans="2:41" s="615" customFormat="1">
      <c r="B888" s="645"/>
      <c r="C888" s="645"/>
      <c r="F888" s="644"/>
      <c r="G888" s="630"/>
      <c r="I888" s="644"/>
      <c r="K888" s="646"/>
      <c r="L888" s="647"/>
      <c r="M888" s="646"/>
      <c r="N888" s="648"/>
      <c r="P888" s="644"/>
      <c r="Q888" s="630"/>
      <c r="V888" s="647"/>
      <c r="X888" s="647"/>
      <c r="AA888" s="644"/>
      <c r="AD888" s="646"/>
      <c r="AF888" s="645"/>
      <c r="AI888" s="645"/>
      <c r="AK888" s="632"/>
      <c r="AL888" s="619"/>
      <c r="AM888" s="649"/>
      <c r="AN888" s="632"/>
      <c r="AO888" s="649"/>
    </row>
    <row r="889" spans="2:41" s="615" customFormat="1">
      <c r="B889" s="645"/>
      <c r="C889" s="645"/>
      <c r="F889" s="644"/>
      <c r="G889" s="630"/>
      <c r="I889" s="644"/>
      <c r="K889" s="646"/>
      <c r="L889" s="647"/>
      <c r="M889" s="646"/>
      <c r="N889" s="648"/>
      <c r="P889" s="644"/>
      <c r="Q889" s="630"/>
      <c r="V889" s="647"/>
      <c r="X889" s="647"/>
      <c r="AA889" s="644"/>
      <c r="AD889" s="646"/>
      <c r="AF889" s="645"/>
      <c r="AI889" s="645"/>
      <c r="AK889" s="632"/>
      <c r="AL889" s="619"/>
      <c r="AM889" s="649"/>
      <c r="AN889" s="632"/>
      <c r="AO889" s="649"/>
    </row>
    <row r="890" spans="2:41" s="615" customFormat="1">
      <c r="B890" s="645"/>
      <c r="C890" s="645"/>
      <c r="F890" s="644"/>
      <c r="G890" s="630"/>
      <c r="I890" s="644"/>
      <c r="K890" s="646"/>
      <c r="L890" s="647"/>
      <c r="M890" s="646"/>
      <c r="N890" s="648"/>
      <c r="P890" s="644"/>
      <c r="Q890" s="630"/>
      <c r="V890" s="647"/>
      <c r="X890" s="647"/>
      <c r="AA890" s="644"/>
      <c r="AD890" s="646"/>
      <c r="AF890" s="645"/>
      <c r="AI890" s="645"/>
      <c r="AK890" s="632"/>
      <c r="AL890" s="619"/>
      <c r="AM890" s="649"/>
      <c r="AN890" s="632"/>
      <c r="AO890" s="649"/>
    </row>
    <row r="891" spans="2:41" s="615" customFormat="1">
      <c r="B891" s="645"/>
      <c r="C891" s="645"/>
      <c r="F891" s="644"/>
      <c r="G891" s="630"/>
      <c r="I891" s="644"/>
      <c r="K891" s="646"/>
      <c r="L891" s="647"/>
      <c r="M891" s="646"/>
      <c r="N891" s="648"/>
      <c r="P891" s="644"/>
      <c r="Q891" s="630"/>
      <c r="V891" s="647"/>
      <c r="X891" s="647"/>
      <c r="AA891" s="644"/>
      <c r="AD891" s="646"/>
      <c r="AF891" s="645"/>
      <c r="AI891" s="645"/>
      <c r="AK891" s="632"/>
      <c r="AL891" s="619"/>
      <c r="AM891" s="649"/>
      <c r="AN891" s="632"/>
      <c r="AO891" s="649"/>
    </row>
    <row r="892" spans="2:41" s="615" customFormat="1">
      <c r="B892" s="645"/>
      <c r="C892" s="645"/>
      <c r="F892" s="644"/>
      <c r="G892" s="630"/>
      <c r="I892" s="644"/>
      <c r="K892" s="646"/>
      <c r="L892" s="647"/>
      <c r="M892" s="646"/>
      <c r="N892" s="648"/>
      <c r="P892" s="644"/>
      <c r="Q892" s="630"/>
      <c r="V892" s="647"/>
      <c r="X892" s="647"/>
      <c r="AA892" s="644"/>
      <c r="AD892" s="646"/>
      <c r="AF892" s="645"/>
      <c r="AI892" s="645"/>
      <c r="AK892" s="632"/>
      <c r="AL892" s="619"/>
      <c r="AM892" s="649"/>
      <c r="AN892" s="632"/>
      <c r="AO892" s="649"/>
    </row>
    <row r="893" spans="2:41" s="615" customFormat="1">
      <c r="B893" s="645"/>
      <c r="C893" s="645"/>
      <c r="F893" s="644"/>
      <c r="G893" s="630"/>
      <c r="I893" s="644"/>
      <c r="K893" s="646"/>
      <c r="L893" s="647"/>
      <c r="M893" s="646"/>
      <c r="N893" s="648"/>
      <c r="P893" s="644"/>
      <c r="Q893" s="630"/>
      <c r="V893" s="647"/>
      <c r="X893" s="647"/>
      <c r="AA893" s="644"/>
      <c r="AD893" s="646"/>
      <c r="AF893" s="645"/>
      <c r="AI893" s="645"/>
      <c r="AK893" s="632"/>
      <c r="AL893" s="619"/>
      <c r="AM893" s="649"/>
      <c r="AN893" s="632"/>
      <c r="AO893" s="649"/>
    </row>
    <row r="894" spans="2:41" s="615" customFormat="1">
      <c r="B894" s="645"/>
      <c r="C894" s="645"/>
      <c r="F894" s="644"/>
      <c r="G894" s="630"/>
      <c r="I894" s="644"/>
      <c r="K894" s="646"/>
      <c r="L894" s="647"/>
      <c r="M894" s="646"/>
      <c r="N894" s="648"/>
      <c r="P894" s="644"/>
      <c r="Q894" s="630"/>
      <c r="V894" s="647"/>
      <c r="X894" s="647"/>
      <c r="AA894" s="644"/>
      <c r="AD894" s="646"/>
      <c r="AF894" s="645"/>
      <c r="AI894" s="645"/>
      <c r="AK894" s="632"/>
      <c r="AL894" s="619"/>
      <c r="AM894" s="649"/>
      <c r="AN894" s="632"/>
      <c r="AO894" s="649"/>
    </row>
    <row r="895" spans="2:41" s="615" customFormat="1">
      <c r="B895" s="645"/>
      <c r="C895" s="645"/>
      <c r="F895" s="644"/>
      <c r="G895" s="630"/>
      <c r="I895" s="644"/>
      <c r="K895" s="646"/>
      <c r="L895" s="647"/>
      <c r="M895" s="646"/>
      <c r="N895" s="648"/>
      <c r="P895" s="644"/>
      <c r="Q895" s="630"/>
      <c r="V895" s="647"/>
      <c r="X895" s="647"/>
      <c r="AA895" s="644"/>
      <c r="AD895" s="646"/>
      <c r="AF895" s="645"/>
      <c r="AI895" s="645"/>
      <c r="AK895" s="632"/>
      <c r="AL895" s="619"/>
      <c r="AM895" s="649"/>
      <c r="AN895" s="632"/>
      <c r="AO895" s="649"/>
    </row>
    <row r="896" spans="2:41" s="615" customFormat="1">
      <c r="B896" s="645"/>
      <c r="C896" s="645"/>
      <c r="F896" s="644"/>
      <c r="G896" s="630"/>
      <c r="I896" s="644"/>
      <c r="K896" s="646"/>
      <c r="L896" s="647"/>
      <c r="M896" s="646"/>
      <c r="N896" s="648"/>
      <c r="P896" s="644"/>
      <c r="Q896" s="630"/>
      <c r="V896" s="647"/>
      <c r="X896" s="647"/>
      <c r="AA896" s="644"/>
      <c r="AD896" s="646"/>
      <c r="AF896" s="645"/>
      <c r="AI896" s="645"/>
      <c r="AK896" s="632"/>
      <c r="AL896" s="619"/>
      <c r="AM896" s="649"/>
      <c r="AN896" s="632"/>
      <c r="AO896" s="649"/>
    </row>
    <row r="897" spans="2:41" s="615" customFormat="1">
      <c r="B897" s="645"/>
      <c r="C897" s="645"/>
      <c r="F897" s="644"/>
      <c r="G897" s="630"/>
      <c r="I897" s="644"/>
      <c r="K897" s="646"/>
      <c r="L897" s="647"/>
      <c r="M897" s="646"/>
      <c r="N897" s="648"/>
      <c r="P897" s="644"/>
      <c r="Q897" s="630"/>
      <c r="V897" s="647"/>
      <c r="X897" s="647"/>
      <c r="AA897" s="644"/>
      <c r="AD897" s="646"/>
      <c r="AF897" s="645"/>
      <c r="AI897" s="645"/>
      <c r="AK897" s="632"/>
      <c r="AL897" s="619"/>
      <c r="AM897" s="649"/>
      <c r="AN897" s="632"/>
      <c r="AO897" s="649"/>
    </row>
    <row r="898" spans="2:41" s="615" customFormat="1">
      <c r="B898" s="645"/>
      <c r="C898" s="645"/>
      <c r="F898" s="644"/>
      <c r="G898" s="630"/>
      <c r="I898" s="644"/>
      <c r="K898" s="646"/>
      <c r="L898" s="647"/>
      <c r="M898" s="646"/>
      <c r="N898" s="648"/>
      <c r="P898" s="644"/>
      <c r="Q898" s="630"/>
      <c r="V898" s="647"/>
      <c r="X898" s="647"/>
      <c r="AA898" s="644"/>
      <c r="AD898" s="646"/>
      <c r="AF898" s="645"/>
      <c r="AI898" s="645"/>
      <c r="AK898" s="632"/>
      <c r="AL898" s="619"/>
      <c r="AM898" s="649"/>
      <c r="AN898" s="632"/>
      <c r="AO898" s="649"/>
    </row>
    <row r="899" spans="2:41" s="615" customFormat="1">
      <c r="B899" s="645"/>
      <c r="C899" s="645"/>
      <c r="F899" s="644"/>
      <c r="G899" s="630"/>
      <c r="I899" s="644"/>
      <c r="K899" s="646"/>
      <c r="L899" s="647"/>
      <c r="M899" s="646"/>
      <c r="N899" s="648"/>
      <c r="P899" s="644"/>
      <c r="Q899" s="630"/>
      <c r="V899" s="647"/>
      <c r="X899" s="647"/>
      <c r="AA899" s="644"/>
      <c r="AD899" s="646"/>
      <c r="AF899" s="645"/>
      <c r="AI899" s="645"/>
      <c r="AK899" s="632"/>
      <c r="AL899" s="619"/>
      <c r="AM899" s="649"/>
      <c r="AN899" s="632"/>
      <c r="AO899" s="649"/>
    </row>
    <row r="900" spans="2:41" s="615" customFormat="1">
      <c r="B900" s="645"/>
      <c r="C900" s="645"/>
      <c r="F900" s="644"/>
      <c r="G900" s="630"/>
      <c r="I900" s="644"/>
      <c r="K900" s="646"/>
      <c r="L900" s="647"/>
      <c r="M900" s="646"/>
      <c r="N900" s="648"/>
      <c r="P900" s="644"/>
      <c r="Q900" s="630"/>
      <c r="V900" s="647"/>
      <c r="X900" s="647"/>
      <c r="AA900" s="644"/>
      <c r="AD900" s="646"/>
      <c r="AF900" s="645"/>
      <c r="AI900" s="645"/>
      <c r="AK900" s="632"/>
      <c r="AL900" s="619"/>
      <c r="AM900" s="649"/>
      <c r="AN900" s="632"/>
      <c r="AO900" s="649"/>
    </row>
    <row r="901" spans="2:41" s="615" customFormat="1">
      <c r="B901" s="645"/>
      <c r="C901" s="645"/>
      <c r="F901" s="644"/>
      <c r="G901" s="630"/>
      <c r="I901" s="644"/>
      <c r="K901" s="646"/>
      <c r="L901" s="647"/>
      <c r="M901" s="646"/>
      <c r="N901" s="648"/>
      <c r="P901" s="644"/>
      <c r="Q901" s="630"/>
      <c r="V901" s="647"/>
      <c r="X901" s="647"/>
      <c r="AA901" s="644"/>
      <c r="AD901" s="646"/>
      <c r="AF901" s="645"/>
      <c r="AI901" s="645"/>
      <c r="AK901" s="632"/>
      <c r="AL901" s="619"/>
      <c r="AM901" s="649"/>
      <c r="AN901" s="632"/>
      <c r="AO901" s="649"/>
    </row>
    <row r="902" spans="2:41" s="615" customFormat="1">
      <c r="B902" s="645"/>
      <c r="C902" s="645"/>
      <c r="F902" s="644"/>
      <c r="G902" s="630"/>
      <c r="I902" s="644"/>
      <c r="K902" s="646"/>
      <c r="L902" s="647"/>
      <c r="M902" s="646"/>
      <c r="N902" s="648"/>
      <c r="P902" s="644"/>
      <c r="Q902" s="630"/>
      <c r="V902" s="647"/>
      <c r="X902" s="647"/>
      <c r="AA902" s="644"/>
      <c r="AD902" s="646"/>
      <c r="AF902" s="645"/>
      <c r="AI902" s="645"/>
      <c r="AK902" s="632"/>
      <c r="AL902" s="619"/>
      <c r="AM902" s="649"/>
      <c r="AN902" s="632"/>
      <c r="AO902" s="649"/>
    </row>
    <row r="903" spans="2:41" s="615" customFormat="1">
      <c r="B903" s="645"/>
      <c r="C903" s="645"/>
      <c r="F903" s="644"/>
      <c r="G903" s="630"/>
      <c r="I903" s="644"/>
      <c r="K903" s="646"/>
      <c r="L903" s="647"/>
      <c r="M903" s="646"/>
      <c r="N903" s="648"/>
      <c r="P903" s="644"/>
      <c r="Q903" s="630"/>
      <c r="V903" s="647"/>
      <c r="X903" s="647"/>
      <c r="AA903" s="644"/>
      <c r="AD903" s="646"/>
      <c r="AF903" s="645"/>
      <c r="AI903" s="645"/>
      <c r="AK903" s="632"/>
      <c r="AL903" s="619"/>
      <c r="AM903" s="649"/>
      <c r="AN903" s="632"/>
      <c r="AO903" s="649"/>
    </row>
    <row r="904" spans="2:41" s="615" customFormat="1">
      <c r="B904" s="645"/>
      <c r="C904" s="645"/>
      <c r="F904" s="644"/>
      <c r="G904" s="630"/>
      <c r="I904" s="644"/>
      <c r="K904" s="646"/>
      <c r="L904" s="647"/>
      <c r="M904" s="646"/>
      <c r="N904" s="648"/>
      <c r="P904" s="644"/>
      <c r="Q904" s="630"/>
      <c r="V904" s="647"/>
      <c r="X904" s="647"/>
      <c r="AA904" s="644"/>
      <c r="AD904" s="646"/>
      <c r="AF904" s="645"/>
      <c r="AI904" s="645"/>
      <c r="AK904" s="632"/>
      <c r="AL904" s="619"/>
      <c r="AM904" s="649"/>
      <c r="AN904" s="632"/>
      <c r="AO904" s="649"/>
    </row>
    <row r="905" spans="2:41" s="615" customFormat="1">
      <c r="B905" s="645"/>
      <c r="C905" s="645"/>
      <c r="F905" s="644"/>
      <c r="G905" s="630"/>
      <c r="I905" s="644"/>
      <c r="K905" s="646"/>
      <c r="L905" s="647"/>
      <c r="M905" s="646"/>
      <c r="N905" s="648"/>
      <c r="P905" s="644"/>
      <c r="Q905" s="630"/>
      <c r="V905" s="647"/>
      <c r="X905" s="647"/>
      <c r="AA905" s="644"/>
      <c r="AD905" s="646"/>
      <c r="AF905" s="645"/>
      <c r="AI905" s="645"/>
      <c r="AK905" s="632"/>
      <c r="AL905" s="619"/>
      <c r="AM905" s="649"/>
      <c r="AN905" s="632"/>
      <c r="AO905" s="649"/>
    </row>
    <row r="906" spans="2:41" s="615" customFormat="1">
      <c r="B906" s="645"/>
      <c r="C906" s="645"/>
      <c r="F906" s="644"/>
      <c r="G906" s="630"/>
      <c r="I906" s="644"/>
      <c r="K906" s="646"/>
      <c r="L906" s="647"/>
      <c r="M906" s="646"/>
      <c r="N906" s="648"/>
      <c r="P906" s="644"/>
      <c r="Q906" s="630"/>
      <c r="V906" s="647"/>
      <c r="X906" s="647"/>
      <c r="AA906" s="644"/>
      <c r="AD906" s="646"/>
      <c r="AF906" s="645"/>
      <c r="AI906" s="645"/>
      <c r="AK906" s="632"/>
      <c r="AL906" s="619"/>
      <c r="AM906" s="649"/>
      <c r="AN906" s="632"/>
      <c r="AO906" s="649"/>
    </row>
    <row r="907" spans="2:41" s="615" customFormat="1">
      <c r="B907" s="645"/>
      <c r="C907" s="645"/>
      <c r="F907" s="644"/>
      <c r="G907" s="630"/>
      <c r="I907" s="644"/>
      <c r="K907" s="646"/>
      <c r="L907" s="647"/>
      <c r="M907" s="646"/>
      <c r="N907" s="648"/>
      <c r="P907" s="644"/>
      <c r="Q907" s="630"/>
      <c r="V907" s="647"/>
      <c r="X907" s="647"/>
      <c r="AA907" s="644"/>
      <c r="AD907" s="646"/>
      <c r="AF907" s="645"/>
      <c r="AI907" s="645"/>
      <c r="AK907" s="632"/>
      <c r="AL907" s="619"/>
      <c r="AM907" s="649"/>
      <c r="AN907" s="632"/>
      <c r="AO907" s="649"/>
    </row>
    <row r="908" spans="2:41" s="615" customFormat="1">
      <c r="B908" s="645"/>
      <c r="C908" s="645"/>
      <c r="F908" s="644"/>
      <c r="G908" s="630"/>
      <c r="I908" s="644"/>
      <c r="K908" s="646"/>
      <c r="L908" s="647"/>
      <c r="M908" s="646"/>
      <c r="N908" s="648"/>
      <c r="P908" s="644"/>
      <c r="Q908" s="630"/>
      <c r="V908" s="647"/>
      <c r="X908" s="647"/>
      <c r="AA908" s="644"/>
      <c r="AD908" s="646"/>
      <c r="AF908" s="645"/>
      <c r="AI908" s="645"/>
      <c r="AK908" s="632"/>
      <c r="AL908" s="619"/>
      <c r="AM908" s="649"/>
      <c r="AN908" s="632"/>
      <c r="AO908" s="649"/>
    </row>
    <row r="909" spans="2:41" s="615" customFormat="1">
      <c r="B909" s="645"/>
      <c r="C909" s="645"/>
      <c r="F909" s="644"/>
      <c r="G909" s="630"/>
      <c r="I909" s="644"/>
      <c r="K909" s="646"/>
      <c r="L909" s="647"/>
      <c r="M909" s="646"/>
      <c r="N909" s="648"/>
      <c r="P909" s="644"/>
      <c r="Q909" s="630"/>
      <c r="V909" s="647"/>
      <c r="X909" s="647"/>
      <c r="AA909" s="644"/>
      <c r="AD909" s="646"/>
      <c r="AF909" s="645"/>
      <c r="AI909" s="645"/>
      <c r="AK909" s="632"/>
      <c r="AL909" s="619"/>
      <c r="AM909" s="649"/>
      <c r="AN909" s="632"/>
      <c r="AO909" s="649"/>
    </row>
    <row r="910" spans="2:41" s="615" customFormat="1">
      <c r="B910" s="645"/>
      <c r="C910" s="645"/>
      <c r="F910" s="644"/>
      <c r="G910" s="630"/>
      <c r="I910" s="644"/>
      <c r="K910" s="646"/>
      <c r="L910" s="647"/>
      <c r="M910" s="646"/>
      <c r="N910" s="648"/>
      <c r="P910" s="644"/>
      <c r="Q910" s="630"/>
      <c r="V910" s="647"/>
      <c r="X910" s="647"/>
      <c r="AA910" s="644"/>
      <c r="AD910" s="646"/>
      <c r="AF910" s="645"/>
      <c r="AI910" s="645"/>
      <c r="AK910" s="632"/>
      <c r="AL910" s="619"/>
      <c r="AM910" s="649"/>
      <c r="AN910" s="632"/>
      <c r="AO910" s="649"/>
    </row>
    <row r="911" spans="2:41" s="615" customFormat="1">
      <c r="B911" s="645"/>
      <c r="C911" s="645"/>
      <c r="F911" s="644"/>
      <c r="G911" s="630"/>
      <c r="I911" s="644"/>
      <c r="K911" s="646"/>
      <c r="L911" s="647"/>
      <c r="M911" s="646"/>
      <c r="N911" s="648"/>
      <c r="P911" s="644"/>
      <c r="Q911" s="630"/>
      <c r="V911" s="647"/>
      <c r="X911" s="647"/>
      <c r="AA911" s="644"/>
      <c r="AD911" s="646"/>
      <c r="AF911" s="645"/>
      <c r="AI911" s="645"/>
      <c r="AK911" s="632"/>
      <c r="AL911" s="619"/>
      <c r="AM911" s="649"/>
      <c r="AN911" s="632"/>
      <c r="AO911" s="649"/>
    </row>
    <row r="912" spans="2:41" s="615" customFormat="1">
      <c r="B912" s="645"/>
      <c r="C912" s="645"/>
      <c r="F912" s="644"/>
      <c r="G912" s="630"/>
      <c r="I912" s="644"/>
      <c r="K912" s="646"/>
      <c r="L912" s="647"/>
      <c r="M912" s="646"/>
      <c r="N912" s="648"/>
      <c r="P912" s="644"/>
      <c r="Q912" s="630"/>
      <c r="V912" s="647"/>
      <c r="X912" s="647"/>
      <c r="AA912" s="644"/>
      <c r="AD912" s="646"/>
      <c r="AF912" s="645"/>
      <c r="AI912" s="645"/>
      <c r="AK912" s="632"/>
      <c r="AL912" s="619"/>
      <c r="AM912" s="649"/>
      <c r="AN912" s="632"/>
      <c r="AO912" s="649"/>
    </row>
    <row r="913" spans="2:41" s="615" customFormat="1">
      <c r="B913" s="645"/>
      <c r="C913" s="645"/>
      <c r="F913" s="644"/>
      <c r="G913" s="630"/>
      <c r="I913" s="644"/>
      <c r="K913" s="646"/>
      <c r="L913" s="647"/>
      <c r="M913" s="646"/>
      <c r="N913" s="648"/>
      <c r="P913" s="644"/>
      <c r="Q913" s="630"/>
      <c r="V913" s="647"/>
      <c r="X913" s="647"/>
      <c r="AA913" s="644"/>
      <c r="AD913" s="646"/>
      <c r="AF913" s="645"/>
      <c r="AI913" s="645"/>
      <c r="AK913" s="632"/>
      <c r="AL913" s="619"/>
      <c r="AM913" s="649"/>
      <c r="AN913" s="632"/>
      <c r="AO913" s="649"/>
    </row>
    <row r="914" spans="2:41" s="615" customFormat="1">
      <c r="B914" s="645"/>
      <c r="C914" s="645"/>
      <c r="F914" s="644"/>
      <c r="G914" s="630"/>
      <c r="I914" s="644"/>
      <c r="K914" s="646"/>
      <c r="L914" s="647"/>
      <c r="M914" s="646"/>
      <c r="N914" s="648"/>
      <c r="P914" s="644"/>
      <c r="Q914" s="630"/>
      <c r="V914" s="647"/>
      <c r="X914" s="647"/>
      <c r="AA914" s="644"/>
      <c r="AD914" s="646"/>
      <c r="AF914" s="645"/>
      <c r="AI914" s="645"/>
      <c r="AK914" s="632"/>
      <c r="AL914" s="619"/>
      <c r="AM914" s="649"/>
      <c r="AN914" s="632"/>
      <c r="AO914" s="649"/>
    </row>
    <row r="915" spans="2:41" s="615" customFormat="1">
      <c r="B915" s="645"/>
      <c r="C915" s="645"/>
      <c r="F915" s="644"/>
      <c r="G915" s="630"/>
      <c r="I915" s="644"/>
      <c r="K915" s="646"/>
      <c r="L915" s="647"/>
      <c r="M915" s="646"/>
      <c r="N915" s="648"/>
      <c r="P915" s="644"/>
      <c r="Q915" s="630"/>
      <c r="V915" s="647"/>
      <c r="X915" s="647"/>
      <c r="AA915" s="644"/>
      <c r="AD915" s="646"/>
      <c r="AF915" s="645"/>
      <c r="AI915" s="645"/>
      <c r="AK915" s="632"/>
      <c r="AL915" s="619"/>
      <c r="AM915" s="649"/>
      <c r="AN915" s="632"/>
      <c r="AO915" s="649"/>
    </row>
    <row r="916" spans="2:41" s="615" customFormat="1">
      <c r="B916" s="645"/>
      <c r="C916" s="645"/>
      <c r="F916" s="644"/>
      <c r="G916" s="630"/>
      <c r="I916" s="644"/>
      <c r="K916" s="646"/>
      <c r="L916" s="647"/>
      <c r="M916" s="646"/>
      <c r="N916" s="648"/>
      <c r="P916" s="644"/>
      <c r="Q916" s="630"/>
      <c r="V916" s="647"/>
      <c r="X916" s="647"/>
      <c r="AA916" s="644"/>
      <c r="AD916" s="646"/>
      <c r="AF916" s="645"/>
      <c r="AI916" s="645"/>
      <c r="AK916" s="632"/>
      <c r="AL916" s="619"/>
      <c r="AM916" s="649"/>
      <c r="AN916" s="632"/>
      <c r="AO916" s="649"/>
    </row>
    <row r="917" spans="2:41" s="615" customFormat="1">
      <c r="B917" s="645"/>
      <c r="C917" s="645"/>
      <c r="F917" s="644"/>
      <c r="G917" s="630"/>
      <c r="I917" s="644"/>
      <c r="K917" s="646"/>
      <c r="L917" s="647"/>
      <c r="M917" s="646"/>
      <c r="N917" s="648"/>
      <c r="P917" s="644"/>
      <c r="Q917" s="630"/>
      <c r="V917" s="647"/>
      <c r="X917" s="647"/>
      <c r="AA917" s="644"/>
      <c r="AD917" s="646"/>
      <c r="AF917" s="645"/>
      <c r="AI917" s="645"/>
      <c r="AK917" s="632"/>
      <c r="AL917" s="619"/>
      <c r="AM917" s="649"/>
      <c r="AN917" s="632"/>
      <c r="AO917" s="649"/>
    </row>
    <row r="918" spans="2:41" s="615" customFormat="1">
      <c r="B918" s="645"/>
      <c r="C918" s="645"/>
      <c r="F918" s="644"/>
      <c r="G918" s="630"/>
      <c r="I918" s="644"/>
      <c r="K918" s="646"/>
      <c r="L918" s="647"/>
      <c r="M918" s="646"/>
      <c r="N918" s="648"/>
      <c r="P918" s="644"/>
      <c r="Q918" s="630"/>
      <c r="V918" s="647"/>
      <c r="X918" s="647"/>
      <c r="AA918" s="644"/>
      <c r="AD918" s="646"/>
      <c r="AF918" s="645"/>
      <c r="AI918" s="645"/>
      <c r="AK918" s="632"/>
      <c r="AL918" s="619"/>
      <c r="AM918" s="649"/>
      <c r="AN918" s="632"/>
      <c r="AO918" s="649"/>
    </row>
    <row r="919" spans="2:41" s="615" customFormat="1">
      <c r="B919" s="645"/>
      <c r="C919" s="645"/>
      <c r="F919" s="644"/>
      <c r="G919" s="630"/>
      <c r="I919" s="644"/>
      <c r="K919" s="646"/>
      <c r="L919" s="647"/>
      <c r="M919" s="646"/>
      <c r="N919" s="648"/>
      <c r="P919" s="644"/>
      <c r="Q919" s="630"/>
      <c r="V919" s="647"/>
      <c r="X919" s="647"/>
      <c r="AA919" s="644"/>
      <c r="AD919" s="646"/>
      <c r="AF919" s="645"/>
      <c r="AI919" s="645"/>
      <c r="AK919" s="632"/>
      <c r="AL919" s="619"/>
      <c r="AM919" s="649"/>
      <c r="AN919" s="632"/>
      <c r="AO919" s="649"/>
    </row>
    <row r="920" spans="2:41" s="615" customFormat="1">
      <c r="B920" s="645"/>
      <c r="C920" s="645"/>
      <c r="F920" s="644"/>
      <c r="G920" s="630"/>
      <c r="I920" s="644"/>
      <c r="K920" s="646"/>
      <c r="L920" s="647"/>
      <c r="M920" s="646"/>
      <c r="N920" s="648"/>
      <c r="P920" s="644"/>
      <c r="Q920" s="630"/>
      <c r="V920" s="647"/>
      <c r="X920" s="647"/>
      <c r="AA920" s="644"/>
      <c r="AD920" s="646"/>
      <c r="AF920" s="645"/>
      <c r="AI920" s="645"/>
      <c r="AK920" s="632"/>
      <c r="AL920" s="619"/>
      <c r="AM920" s="649"/>
      <c r="AN920" s="632"/>
      <c r="AO920" s="649"/>
    </row>
    <row r="921" spans="2:41" s="615" customFormat="1">
      <c r="B921" s="645"/>
      <c r="C921" s="645"/>
      <c r="F921" s="644"/>
      <c r="G921" s="630"/>
      <c r="I921" s="644"/>
      <c r="K921" s="646"/>
      <c r="L921" s="647"/>
      <c r="M921" s="646"/>
      <c r="N921" s="648"/>
      <c r="P921" s="644"/>
      <c r="Q921" s="630"/>
      <c r="V921" s="647"/>
      <c r="X921" s="647"/>
      <c r="AA921" s="644"/>
      <c r="AD921" s="646"/>
      <c r="AF921" s="645"/>
      <c r="AI921" s="645"/>
      <c r="AK921" s="632"/>
      <c r="AL921" s="619"/>
      <c r="AM921" s="649"/>
      <c r="AN921" s="632"/>
      <c r="AO921" s="649"/>
    </row>
    <row r="922" spans="2:41" s="615" customFormat="1">
      <c r="B922" s="645"/>
      <c r="C922" s="645"/>
      <c r="F922" s="644"/>
      <c r="G922" s="630"/>
      <c r="I922" s="644"/>
      <c r="K922" s="646"/>
      <c r="L922" s="647"/>
      <c r="M922" s="646"/>
      <c r="N922" s="648"/>
      <c r="P922" s="644"/>
      <c r="Q922" s="630"/>
      <c r="V922" s="647"/>
      <c r="X922" s="647"/>
      <c r="AA922" s="644"/>
      <c r="AD922" s="646"/>
      <c r="AF922" s="645"/>
      <c r="AI922" s="645"/>
      <c r="AK922" s="632"/>
      <c r="AL922" s="619"/>
      <c r="AM922" s="649"/>
      <c r="AN922" s="632"/>
      <c r="AO922" s="649"/>
    </row>
    <row r="923" spans="2:41" s="615" customFormat="1">
      <c r="B923" s="645"/>
      <c r="C923" s="645"/>
      <c r="F923" s="644"/>
      <c r="G923" s="630"/>
      <c r="I923" s="644"/>
      <c r="K923" s="646"/>
      <c r="L923" s="647"/>
      <c r="M923" s="646"/>
      <c r="N923" s="648"/>
      <c r="P923" s="644"/>
      <c r="Q923" s="630"/>
      <c r="V923" s="647"/>
      <c r="X923" s="647"/>
      <c r="AA923" s="644"/>
      <c r="AD923" s="646"/>
      <c r="AF923" s="645"/>
      <c r="AI923" s="645"/>
      <c r="AK923" s="632"/>
      <c r="AL923" s="619"/>
      <c r="AM923" s="649"/>
      <c r="AN923" s="632"/>
      <c r="AO923" s="649"/>
    </row>
    <row r="924" spans="2:41" s="615" customFormat="1">
      <c r="B924" s="645"/>
      <c r="C924" s="645"/>
      <c r="F924" s="644"/>
      <c r="G924" s="630"/>
      <c r="I924" s="644"/>
      <c r="K924" s="646"/>
      <c r="L924" s="647"/>
      <c r="M924" s="646"/>
      <c r="N924" s="648"/>
      <c r="P924" s="644"/>
      <c r="Q924" s="630"/>
      <c r="V924" s="647"/>
      <c r="X924" s="647"/>
      <c r="AA924" s="644"/>
      <c r="AD924" s="646"/>
      <c r="AF924" s="645"/>
      <c r="AI924" s="645"/>
      <c r="AK924" s="632"/>
      <c r="AL924" s="619"/>
      <c r="AM924" s="649"/>
      <c r="AN924" s="632"/>
      <c r="AO924" s="649"/>
    </row>
    <row r="925" spans="2:41" s="615" customFormat="1">
      <c r="B925" s="645"/>
      <c r="C925" s="645"/>
      <c r="F925" s="644"/>
      <c r="G925" s="630"/>
      <c r="I925" s="644"/>
      <c r="K925" s="646"/>
      <c r="L925" s="647"/>
      <c r="M925" s="646"/>
      <c r="N925" s="648"/>
      <c r="P925" s="644"/>
      <c r="Q925" s="630"/>
      <c r="V925" s="647"/>
      <c r="X925" s="647"/>
      <c r="AA925" s="644"/>
      <c r="AD925" s="646"/>
      <c r="AF925" s="645"/>
      <c r="AI925" s="645"/>
      <c r="AK925" s="632"/>
      <c r="AL925" s="619"/>
      <c r="AM925" s="649"/>
      <c r="AN925" s="632"/>
      <c r="AO925" s="649"/>
    </row>
    <row r="926" spans="2:41" s="615" customFormat="1">
      <c r="B926" s="645"/>
      <c r="C926" s="645"/>
      <c r="F926" s="644"/>
      <c r="G926" s="630"/>
      <c r="I926" s="644"/>
      <c r="K926" s="646"/>
      <c r="L926" s="647"/>
      <c r="M926" s="646"/>
      <c r="N926" s="648"/>
      <c r="P926" s="644"/>
      <c r="Q926" s="630"/>
      <c r="V926" s="647"/>
      <c r="X926" s="647"/>
      <c r="AA926" s="644"/>
      <c r="AD926" s="646"/>
      <c r="AF926" s="645"/>
      <c r="AI926" s="645"/>
      <c r="AK926" s="632"/>
      <c r="AL926" s="619"/>
      <c r="AM926" s="649"/>
      <c r="AN926" s="632"/>
      <c r="AO926" s="649"/>
    </row>
    <row r="927" spans="2:41" s="615" customFormat="1">
      <c r="B927" s="645"/>
      <c r="C927" s="645"/>
      <c r="F927" s="644"/>
      <c r="G927" s="630"/>
      <c r="I927" s="644"/>
      <c r="K927" s="646"/>
      <c r="L927" s="647"/>
      <c r="M927" s="646"/>
      <c r="N927" s="648"/>
      <c r="P927" s="644"/>
      <c r="Q927" s="630"/>
      <c r="V927" s="647"/>
      <c r="X927" s="647"/>
      <c r="AA927" s="644"/>
      <c r="AD927" s="646"/>
      <c r="AF927" s="645"/>
      <c r="AI927" s="645"/>
      <c r="AK927" s="632"/>
      <c r="AL927" s="619"/>
      <c r="AM927" s="649"/>
      <c r="AN927" s="632"/>
      <c r="AO927" s="649"/>
    </row>
    <row r="928" spans="2:41" s="615" customFormat="1">
      <c r="B928" s="645"/>
      <c r="C928" s="645"/>
      <c r="F928" s="644"/>
      <c r="G928" s="630"/>
      <c r="I928" s="644"/>
      <c r="K928" s="646"/>
      <c r="L928" s="647"/>
      <c r="M928" s="646"/>
      <c r="N928" s="648"/>
      <c r="P928" s="644"/>
      <c r="Q928" s="630"/>
      <c r="V928" s="647"/>
      <c r="X928" s="647"/>
      <c r="AA928" s="644"/>
      <c r="AD928" s="646"/>
      <c r="AF928" s="645"/>
      <c r="AI928" s="645"/>
      <c r="AK928" s="632"/>
      <c r="AL928" s="619"/>
      <c r="AM928" s="649"/>
      <c r="AN928" s="632"/>
      <c r="AO928" s="649"/>
    </row>
    <row r="929" spans="2:41" s="615" customFormat="1">
      <c r="B929" s="645"/>
      <c r="C929" s="645"/>
      <c r="F929" s="644"/>
      <c r="G929" s="630"/>
      <c r="I929" s="644"/>
      <c r="K929" s="646"/>
      <c r="L929" s="647"/>
      <c r="M929" s="646"/>
      <c r="N929" s="648"/>
      <c r="P929" s="644"/>
      <c r="Q929" s="630"/>
      <c r="V929" s="647"/>
      <c r="X929" s="647"/>
      <c r="AA929" s="644"/>
      <c r="AD929" s="646"/>
      <c r="AF929" s="645"/>
      <c r="AI929" s="645"/>
      <c r="AK929" s="632"/>
      <c r="AL929" s="619"/>
      <c r="AM929" s="649"/>
      <c r="AN929" s="632"/>
      <c r="AO929" s="649"/>
    </row>
    <row r="930" spans="2:41" s="615" customFormat="1">
      <c r="B930" s="645"/>
      <c r="C930" s="645"/>
      <c r="F930" s="644"/>
      <c r="G930" s="630"/>
      <c r="I930" s="644"/>
      <c r="K930" s="646"/>
      <c r="L930" s="647"/>
      <c r="M930" s="646"/>
      <c r="N930" s="648"/>
      <c r="P930" s="644"/>
      <c r="Q930" s="630"/>
      <c r="V930" s="647"/>
      <c r="X930" s="647"/>
      <c r="AA930" s="644"/>
      <c r="AD930" s="646"/>
      <c r="AF930" s="645"/>
      <c r="AI930" s="645"/>
      <c r="AK930" s="632"/>
      <c r="AL930" s="619"/>
      <c r="AM930" s="649"/>
      <c r="AN930" s="632"/>
      <c r="AO930" s="649"/>
    </row>
    <row r="931" spans="2:41" s="615" customFormat="1">
      <c r="B931" s="645"/>
      <c r="C931" s="645"/>
      <c r="F931" s="644"/>
      <c r="G931" s="630"/>
      <c r="I931" s="644"/>
      <c r="K931" s="646"/>
      <c r="L931" s="647"/>
      <c r="M931" s="646"/>
      <c r="N931" s="648"/>
      <c r="P931" s="644"/>
      <c r="Q931" s="630"/>
      <c r="V931" s="647"/>
      <c r="X931" s="647"/>
      <c r="AA931" s="644"/>
      <c r="AD931" s="646"/>
      <c r="AF931" s="645"/>
      <c r="AI931" s="645"/>
      <c r="AK931" s="632"/>
      <c r="AL931" s="619"/>
      <c r="AM931" s="649"/>
      <c r="AN931" s="632"/>
      <c r="AO931" s="649"/>
    </row>
    <row r="932" spans="2:41" s="615" customFormat="1">
      <c r="B932" s="645"/>
      <c r="C932" s="645"/>
      <c r="F932" s="644"/>
      <c r="G932" s="630"/>
      <c r="I932" s="644"/>
      <c r="K932" s="646"/>
      <c r="L932" s="647"/>
      <c r="M932" s="646"/>
      <c r="N932" s="648"/>
      <c r="P932" s="644"/>
      <c r="Q932" s="630"/>
      <c r="V932" s="647"/>
      <c r="X932" s="647"/>
      <c r="AA932" s="644"/>
      <c r="AD932" s="646"/>
      <c r="AF932" s="645"/>
      <c r="AI932" s="645"/>
      <c r="AK932" s="632"/>
      <c r="AL932" s="619"/>
      <c r="AM932" s="649"/>
      <c r="AN932" s="632"/>
      <c r="AO932" s="649"/>
    </row>
    <row r="933" spans="2:41" s="615" customFormat="1">
      <c r="B933" s="645"/>
      <c r="C933" s="645"/>
      <c r="F933" s="644"/>
      <c r="G933" s="630"/>
      <c r="I933" s="644"/>
      <c r="K933" s="646"/>
      <c r="L933" s="647"/>
      <c r="M933" s="646"/>
      <c r="N933" s="648"/>
      <c r="P933" s="644"/>
      <c r="Q933" s="630"/>
      <c r="V933" s="647"/>
      <c r="X933" s="647"/>
      <c r="AA933" s="644"/>
      <c r="AD933" s="646"/>
      <c r="AF933" s="645"/>
      <c r="AI933" s="645"/>
      <c r="AK933" s="632"/>
      <c r="AL933" s="619"/>
      <c r="AM933" s="649"/>
      <c r="AN933" s="632"/>
      <c r="AO933" s="649"/>
    </row>
    <row r="934" spans="2:41" s="615" customFormat="1">
      <c r="B934" s="645"/>
      <c r="C934" s="645"/>
      <c r="F934" s="644"/>
      <c r="G934" s="630"/>
      <c r="I934" s="644"/>
      <c r="K934" s="646"/>
      <c r="L934" s="647"/>
      <c r="M934" s="646"/>
      <c r="N934" s="648"/>
      <c r="P934" s="644"/>
      <c r="Q934" s="630"/>
      <c r="V934" s="647"/>
      <c r="X934" s="647"/>
      <c r="AA934" s="644"/>
      <c r="AD934" s="646"/>
      <c r="AF934" s="645"/>
      <c r="AI934" s="645"/>
      <c r="AK934" s="632"/>
      <c r="AL934" s="619"/>
      <c r="AM934" s="649"/>
      <c r="AN934" s="632"/>
      <c r="AO934" s="649"/>
    </row>
    <row r="935" spans="2:41" s="615" customFormat="1">
      <c r="B935" s="645"/>
      <c r="C935" s="645"/>
      <c r="F935" s="644"/>
      <c r="G935" s="630"/>
      <c r="I935" s="644"/>
      <c r="K935" s="646"/>
      <c r="L935" s="647"/>
      <c r="M935" s="646"/>
      <c r="N935" s="648"/>
      <c r="P935" s="644"/>
      <c r="Q935" s="630"/>
      <c r="V935" s="647"/>
      <c r="X935" s="647"/>
      <c r="AA935" s="644"/>
      <c r="AD935" s="646"/>
      <c r="AF935" s="645"/>
      <c r="AI935" s="645"/>
      <c r="AK935" s="632"/>
      <c r="AL935" s="619"/>
      <c r="AM935" s="649"/>
      <c r="AN935" s="632"/>
      <c r="AO935" s="649"/>
    </row>
    <row r="936" spans="2:41" s="615" customFormat="1">
      <c r="B936" s="645"/>
      <c r="C936" s="645"/>
      <c r="F936" s="644"/>
      <c r="G936" s="630"/>
      <c r="I936" s="644"/>
      <c r="K936" s="646"/>
      <c r="L936" s="647"/>
      <c r="M936" s="646"/>
      <c r="N936" s="648"/>
      <c r="P936" s="644"/>
      <c r="Q936" s="630"/>
      <c r="V936" s="647"/>
      <c r="X936" s="647"/>
      <c r="AA936" s="644"/>
      <c r="AD936" s="646"/>
      <c r="AF936" s="645"/>
      <c r="AI936" s="645"/>
      <c r="AK936" s="632"/>
      <c r="AL936" s="619"/>
      <c r="AM936" s="649"/>
      <c r="AN936" s="632"/>
      <c r="AO936" s="649"/>
    </row>
    <row r="937" spans="2:41" s="615" customFormat="1">
      <c r="B937" s="645"/>
      <c r="C937" s="645"/>
      <c r="F937" s="644"/>
      <c r="G937" s="630"/>
      <c r="I937" s="644"/>
      <c r="K937" s="646"/>
      <c r="L937" s="647"/>
      <c r="M937" s="646"/>
      <c r="N937" s="648"/>
      <c r="P937" s="644"/>
      <c r="Q937" s="630"/>
      <c r="V937" s="647"/>
      <c r="X937" s="647"/>
      <c r="AA937" s="644"/>
      <c r="AD937" s="646"/>
      <c r="AF937" s="645"/>
      <c r="AI937" s="645"/>
      <c r="AK937" s="632"/>
      <c r="AL937" s="619"/>
      <c r="AM937" s="649"/>
      <c r="AN937" s="632"/>
      <c r="AO937" s="649"/>
    </row>
    <row r="938" spans="2:41" s="615" customFormat="1">
      <c r="B938" s="645"/>
      <c r="C938" s="645"/>
      <c r="F938" s="644"/>
      <c r="G938" s="630"/>
      <c r="I938" s="644"/>
      <c r="K938" s="646"/>
      <c r="L938" s="647"/>
      <c r="M938" s="646"/>
      <c r="N938" s="648"/>
      <c r="P938" s="644"/>
      <c r="Q938" s="630"/>
      <c r="V938" s="647"/>
      <c r="X938" s="647"/>
      <c r="AA938" s="644"/>
      <c r="AD938" s="646"/>
      <c r="AF938" s="645"/>
      <c r="AI938" s="645"/>
      <c r="AK938" s="632"/>
      <c r="AL938" s="619"/>
      <c r="AM938" s="649"/>
      <c r="AN938" s="632"/>
      <c r="AO938" s="649"/>
    </row>
    <row r="939" spans="2:41" s="615" customFormat="1">
      <c r="B939" s="645"/>
      <c r="C939" s="645"/>
      <c r="F939" s="644"/>
      <c r="G939" s="630"/>
      <c r="I939" s="644"/>
      <c r="K939" s="646"/>
      <c r="L939" s="647"/>
      <c r="M939" s="646"/>
      <c r="N939" s="648"/>
      <c r="P939" s="644"/>
      <c r="Q939" s="630"/>
      <c r="V939" s="647"/>
      <c r="X939" s="647"/>
      <c r="AA939" s="644"/>
      <c r="AD939" s="646"/>
      <c r="AF939" s="645"/>
      <c r="AI939" s="645"/>
      <c r="AK939" s="632"/>
      <c r="AL939" s="619"/>
      <c r="AM939" s="649"/>
      <c r="AN939" s="632"/>
      <c r="AO939" s="649"/>
    </row>
    <row r="940" spans="2:41" s="615" customFormat="1">
      <c r="B940" s="645"/>
      <c r="C940" s="645"/>
      <c r="F940" s="644"/>
      <c r="G940" s="630"/>
      <c r="I940" s="644"/>
      <c r="K940" s="646"/>
      <c r="L940" s="647"/>
      <c r="M940" s="646"/>
      <c r="N940" s="648"/>
      <c r="P940" s="644"/>
      <c r="Q940" s="630"/>
      <c r="V940" s="647"/>
      <c r="X940" s="647"/>
      <c r="AA940" s="644"/>
      <c r="AD940" s="646"/>
      <c r="AF940" s="645"/>
      <c r="AI940" s="645"/>
      <c r="AK940" s="632"/>
      <c r="AL940" s="619"/>
      <c r="AM940" s="649"/>
      <c r="AN940" s="632"/>
      <c r="AO940" s="649"/>
    </row>
    <row r="941" spans="2:41" s="615" customFormat="1">
      <c r="B941" s="645"/>
      <c r="C941" s="645"/>
      <c r="F941" s="644"/>
      <c r="G941" s="630"/>
      <c r="I941" s="644"/>
      <c r="K941" s="646"/>
      <c r="L941" s="647"/>
      <c r="M941" s="646"/>
      <c r="N941" s="648"/>
      <c r="P941" s="644"/>
      <c r="Q941" s="630"/>
      <c r="V941" s="647"/>
      <c r="X941" s="647"/>
      <c r="AA941" s="644"/>
      <c r="AD941" s="646"/>
      <c r="AF941" s="645"/>
      <c r="AI941" s="645"/>
      <c r="AK941" s="632"/>
      <c r="AL941" s="619"/>
      <c r="AM941" s="649"/>
      <c r="AN941" s="632"/>
      <c r="AO941" s="649"/>
    </row>
    <row r="942" spans="2:41" s="615" customFormat="1">
      <c r="B942" s="645"/>
      <c r="C942" s="645"/>
      <c r="F942" s="644"/>
      <c r="G942" s="630"/>
      <c r="I942" s="644"/>
      <c r="K942" s="646"/>
      <c r="L942" s="647"/>
      <c r="M942" s="646"/>
      <c r="N942" s="648"/>
      <c r="P942" s="644"/>
      <c r="Q942" s="630"/>
      <c r="V942" s="647"/>
      <c r="X942" s="647"/>
      <c r="AA942" s="644"/>
      <c r="AD942" s="646"/>
      <c r="AF942" s="645"/>
      <c r="AI942" s="645"/>
      <c r="AK942" s="632"/>
      <c r="AL942" s="619"/>
      <c r="AM942" s="649"/>
      <c r="AN942" s="632"/>
      <c r="AO942" s="649"/>
    </row>
    <row r="943" spans="2:41" s="615" customFormat="1">
      <c r="B943" s="645"/>
      <c r="C943" s="645"/>
      <c r="F943" s="644"/>
      <c r="G943" s="630"/>
      <c r="I943" s="644"/>
      <c r="K943" s="646"/>
      <c r="L943" s="647"/>
      <c r="M943" s="646"/>
      <c r="N943" s="648"/>
      <c r="P943" s="644"/>
      <c r="Q943" s="630"/>
      <c r="V943" s="647"/>
      <c r="X943" s="647"/>
      <c r="AA943" s="644"/>
      <c r="AD943" s="646"/>
      <c r="AF943" s="645"/>
      <c r="AI943" s="645"/>
      <c r="AK943" s="632"/>
      <c r="AL943" s="619"/>
      <c r="AM943" s="649"/>
      <c r="AN943" s="632"/>
      <c r="AO943" s="649"/>
    </row>
    <row r="944" spans="2:41" s="615" customFormat="1">
      <c r="B944" s="645"/>
      <c r="C944" s="645"/>
      <c r="F944" s="644"/>
      <c r="G944" s="630"/>
      <c r="I944" s="644"/>
      <c r="K944" s="646"/>
      <c r="L944" s="647"/>
      <c r="M944" s="646"/>
      <c r="N944" s="648"/>
      <c r="P944" s="644"/>
      <c r="Q944" s="630"/>
      <c r="V944" s="647"/>
      <c r="X944" s="647"/>
      <c r="AA944" s="644"/>
      <c r="AD944" s="646"/>
      <c r="AF944" s="645"/>
      <c r="AI944" s="645"/>
      <c r="AK944" s="632"/>
      <c r="AL944" s="619"/>
      <c r="AM944" s="649"/>
      <c r="AN944" s="632"/>
      <c r="AO944" s="649"/>
    </row>
    <row r="945" spans="2:41" s="615" customFormat="1">
      <c r="B945" s="645"/>
      <c r="C945" s="645"/>
      <c r="F945" s="644"/>
      <c r="G945" s="630"/>
      <c r="I945" s="644"/>
      <c r="K945" s="646"/>
      <c r="L945" s="647"/>
      <c r="M945" s="646"/>
      <c r="N945" s="648"/>
      <c r="P945" s="644"/>
      <c r="Q945" s="630"/>
      <c r="V945" s="647"/>
      <c r="X945" s="647"/>
      <c r="AA945" s="644"/>
      <c r="AD945" s="646"/>
      <c r="AF945" s="645"/>
      <c r="AI945" s="645"/>
      <c r="AK945" s="632"/>
      <c r="AL945" s="619"/>
      <c r="AM945" s="649"/>
      <c r="AN945" s="632"/>
      <c r="AO945" s="649"/>
    </row>
    <row r="946" spans="2:41" s="615" customFormat="1">
      <c r="B946" s="645"/>
      <c r="C946" s="645"/>
      <c r="F946" s="644"/>
      <c r="G946" s="630"/>
      <c r="I946" s="644"/>
      <c r="K946" s="646"/>
      <c r="L946" s="647"/>
      <c r="M946" s="646"/>
      <c r="N946" s="648"/>
      <c r="P946" s="644"/>
      <c r="Q946" s="630"/>
      <c r="V946" s="647"/>
      <c r="X946" s="647"/>
      <c r="AA946" s="644"/>
      <c r="AD946" s="646"/>
      <c r="AF946" s="645"/>
      <c r="AI946" s="645"/>
      <c r="AK946" s="632"/>
      <c r="AL946" s="619"/>
      <c r="AM946" s="649"/>
      <c r="AN946" s="632"/>
      <c r="AO946" s="649"/>
    </row>
    <row r="947" spans="2:41" s="615" customFormat="1">
      <c r="B947" s="645"/>
      <c r="C947" s="645"/>
      <c r="F947" s="644"/>
      <c r="G947" s="630"/>
      <c r="I947" s="644"/>
      <c r="K947" s="646"/>
      <c r="L947" s="647"/>
      <c r="M947" s="646"/>
      <c r="N947" s="648"/>
      <c r="P947" s="644"/>
      <c r="Q947" s="630"/>
      <c r="V947" s="647"/>
      <c r="X947" s="647"/>
      <c r="AA947" s="644"/>
      <c r="AD947" s="646"/>
      <c r="AF947" s="645"/>
      <c r="AI947" s="645"/>
      <c r="AK947" s="632"/>
      <c r="AL947" s="619"/>
      <c r="AM947" s="649"/>
      <c r="AN947" s="632"/>
      <c r="AO947" s="649"/>
    </row>
    <row r="948" spans="2:41" s="615" customFormat="1">
      <c r="B948" s="645"/>
      <c r="C948" s="645"/>
      <c r="F948" s="644"/>
      <c r="G948" s="630"/>
      <c r="I948" s="644"/>
      <c r="K948" s="646"/>
      <c r="L948" s="647"/>
      <c r="M948" s="646"/>
      <c r="N948" s="648"/>
      <c r="P948" s="644"/>
      <c r="Q948" s="630"/>
      <c r="V948" s="647"/>
      <c r="X948" s="647"/>
      <c r="AA948" s="644"/>
      <c r="AD948" s="646"/>
      <c r="AF948" s="645"/>
      <c r="AI948" s="645"/>
      <c r="AK948" s="632"/>
      <c r="AL948" s="619"/>
      <c r="AM948" s="649"/>
      <c r="AN948" s="632"/>
      <c r="AO948" s="649"/>
    </row>
    <row r="949" spans="2:41" s="615" customFormat="1">
      <c r="B949" s="645"/>
      <c r="C949" s="645"/>
      <c r="F949" s="644"/>
      <c r="G949" s="630"/>
      <c r="I949" s="644"/>
      <c r="K949" s="646"/>
      <c r="L949" s="647"/>
      <c r="M949" s="646"/>
      <c r="N949" s="648"/>
      <c r="P949" s="644"/>
      <c r="Q949" s="630"/>
      <c r="V949" s="647"/>
      <c r="X949" s="647"/>
      <c r="AA949" s="644"/>
      <c r="AD949" s="646"/>
      <c r="AF949" s="645"/>
      <c r="AI949" s="645"/>
      <c r="AK949" s="632"/>
      <c r="AL949" s="619"/>
      <c r="AM949" s="649"/>
      <c r="AN949" s="632"/>
      <c r="AO949" s="649"/>
    </row>
    <row r="950" spans="2:41" s="615" customFormat="1">
      <c r="B950" s="645"/>
      <c r="C950" s="645"/>
      <c r="F950" s="644"/>
      <c r="G950" s="630"/>
      <c r="I950" s="644"/>
      <c r="K950" s="646"/>
      <c r="L950" s="647"/>
      <c r="M950" s="646"/>
      <c r="N950" s="648"/>
      <c r="P950" s="644"/>
      <c r="Q950" s="630"/>
      <c r="V950" s="647"/>
      <c r="X950" s="647"/>
      <c r="AA950" s="644"/>
      <c r="AD950" s="646"/>
      <c r="AF950" s="645"/>
      <c r="AI950" s="645"/>
      <c r="AK950" s="632"/>
      <c r="AL950" s="619"/>
      <c r="AM950" s="649"/>
      <c r="AN950" s="632"/>
      <c r="AO950" s="649"/>
    </row>
    <row r="951" spans="2:41" s="615" customFormat="1">
      <c r="B951" s="645"/>
      <c r="C951" s="645"/>
      <c r="F951" s="644"/>
      <c r="G951" s="630"/>
      <c r="I951" s="644"/>
      <c r="K951" s="646"/>
      <c r="L951" s="647"/>
      <c r="M951" s="646"/>
      <c r="N951" s="648"/>
      <c r="P951" s="644"/>
      <c r="Q951" s="630"/>
      <c r="V951" s="647"/>
      <c r="X951" s="647"/>
      <c r="AA951" s="644"/>
      <c r="AD951" s="646"/>
      <c r="AF951" s="645"/>
      <c r="AI951" s="645"/>
      <c r="AK951" s="632"/>
      <c r="AL951" s="619"/>
      <c r="AM951" s="649"/>
      <c r="AN951" s="632"/>
      <c r="AO951" s="649"/>
    </row>
    <row r="952" spans="2:41" s="615" customFormat="1">
      <c r="B952" s="645"/>
      <c r="C952" s="645"/>
      <c r="F952" s="644"/>
      <c r="G952" s="630"/>
      <c r="I952" s="644"/>
      <c r="K952" s="646"/>
      <c r="L952" s="647"/>
      <c r="M952" s="646"/>
      <c r="N952" s="648"/>
      <c r="P952" s="644"/>
      <c r="Q952" s="630"/>
      <c r="V952" s="647"/>
      <c r="X952" s="647"/>
      <c r="AA952" s="644"/>
      <c r="AD952" s="646"/>
      <c r="AF952" s="645"/>
      <c r="AI952" s="645"/>
      <c r="AK952" s="632"/>
      <c r="AL952" s="619"/>
      <c r="AM952" s="649"/>
      <c r="AN952" s="632"/>
      <c r="AO952" s="649"/>
    </row>
    <row r="953" spans="2:41" s="615" customFormat="1">
      <c r="B953" s="645"/>
      <c r="C953" s="645"/>
      <c r="F953" s="644"/>
      <c r="G953" s="630"/>
      <c r="I953" s="644"/>
      <c r="K953" s="646"/>
      <c r="L953" s="647"/>
      <c r="M953" s="646"/>
      <c r="N953" s="648"/>
      <c r="P953" s="644"/>
      <c r="Q953" s="630"/>
      <c r="V953" s="647"/>
      <c r="X953" s="647"/>
      <c r="AA953" s="644"/>
      <c r="AD953" s="646"/>
      <c r="AF953" s="645"/>
      <c r="AI953" s="645"/>
      <c r="AK953" s="632"/>
      <c r="AL953" s="619"/>
      <c r="AM953" s="649"/>
      <c r="AN953" s="632"/>
      <c r="AO953" s="649"/>
    </row>
    <row r="954" spans="2:41" s="615" customFormat="1">
      <c r="B954" s="645"/>
      <c r="C954" s="645"/>
      <c r="F954" s="644"/>
      <c r="G954" s="630"/>
      <c r="I954" s="644"/>
      <c r="K954" s="646"/>
      <c r="L954" s="647"/>
      <c r="M954" s="646"/>
      <c r="N954" s="648"/>
      <c r="P954" s="644"/>
      <c r="Q954" s="630"/>
      <c r="V954" s="647"/>
      <c r="X954" s="647"/>
      <c r="AA954" s="644"/>
      <c r="AD954" s="646"/>
      <c r="AF954" s="645"/>
      <c r="AI954" s="645"/>
      <c r="AK954" s="632"/>
      <c r="AL954" s="619"/>
      <c r="AM954" s="649"/>
      <c r="AN954" s="632"/>
      <c r="AO954" s="649"/>
    </row>
    <row r="955" spans="2:41" s="615" customFormat="1">
      <c r="B955" s="645"/>
      <c r="C955" s="645"/>
      <c r="F955" s="644"/>
      <c r="G955" s="630"/>
      <c r="I955" s="644"/>
      <c r="K955" s="646"/>
      <c r="L955" s="647"/>
      <c r="M955" s="646"/>
      <c r="N955" s="648"/>
      <c r="P955" s="644"/>
      <c r="Q955" s="630"/>
      <c r="V955" s="647"/>
      <c r="X955" s="647"/>
      <c r="AA955" s="644"/>
      <c r="AD955" s="646"/>
      <c r="AF955" s="645"/>
      <c r="AI955" s="645"/>
      <c r="AK955" s="632"/>
      <c r="AL955" s="619"/>
      <c r="AM955" s="649"/>
      <c r="AN955" s="632"/>
      <c r="AO955" s="649"/>
    </row>
    <row r="956" spans="2:41" s="615" customFormat="1">
      <c r="B956" s="645"/>
      <c r="C956" s="645"/>
      <c r="F956" s="644"/>
      <c r="G956" s="630"/>
      <c r="I956" s="644"/>
      <c r="K956" s="646"/>
      <c r="L956" s="647"/>
      <c r="M956" s="646"/>
      <c r="N956" s="648"/>
      <c r="P956" s="644"/>
      <c r="Q956" s="630"/>
      <c r="V956" s="647"/>
      <c r="X956" s="647"/>
      <c r="AA956" s="644"/>
      <c r="AD956" s="646"/>
      <c r="AF956" s="645"/>
      <c r="AI956" s="645"/>
      <c r="AK956" s="632"/>
      <c r="AL956" s="619"/>
      <c r="AM956" s="649"/>
      <c r="AN956" s="632"/>
      <c r="AO956" s="649"/>
    </row>
    <row r="957" spans="2:41" s="615" customFormat="1">
      <c r="B957" s="645"/>
      <c r="C957" s="645"/>
      <c r="F957" s="644"/>
      <c r="G957" s="630"/>
      <c r="I957" s="644"/>
      <c r="K957" s="646"/>
      <c r="L957" s="647"/>
      <c r="M957" s="646"/>
      <c r="N957" s="648"/>
      <c r="P957" s="644"/>
      <c r="Q957" s="630"/>
      <c r="V957" s="647"/>
      <c r="X957" s="647"/>
      <c r="AA957" s="644"/>
      <c r="AD957" s="646"/>
      <c r="AF957" s="645"/>
      <c r="AI957" s="645"/>
      <c r="AK957" s="632"/>
      <c r="AL957" s="619"/>
      <c r="AM957" s="649"/>
      <c r="AN957" s="632"/>
      <c r="AO957" s="649"/>
    </row>
    <row r="958" spans="2:41" s="615" customFormat="1">
      <c r="B958" s="645"/>
      <c r="C958" s="645"/>
      <c r="F958" s="644"/>
      <c r="G958" s="630"/>
      <c r="I958" s="644"/>
      <c r="K958" s="646"/>
      <c r="L958" s="647"/>
      <c r="M958" s="646"/>
      <c r="N958" s="648"/>
      <c r="P958" s="644"/>
      <c r="Q958" s="630"/>
      <c r="V958" s="647"/>
      <c r="X958" s="647"/>
      <c r="AA958" s="644"/>
      <c r="AD958" s="646"/>
      <c r="AF958" s="645"/>
      <c r="AI958" s="645"/>
      <c r="AK958" s="632"/>
      <c r="AL958" s="619"/>
      <c r="AM958" s="649"/>
      <c r="AN958" s="632"/>
      <c r="AO958" s="649"/>
    </row>
    <row r="959" spans="2:41" s="615" customFormat="1">
      <c r="B959" s="645"/>
      <c r="C959" s="645"/>
      <c r="F959" s="644"/>
      <c r="G959" s="630"/>
      <c r="I959" s="644"/>
      <c r="K959" s="646"/>
      <c r="L959" s="647"/>
      <c r="M959" s="646"/>
      <c r="N959" s="648"/>
      <c r="P959" s="644"/>
      <c r="Q959" s="630"/>
      <c r="V959" s="647"/>
      <c r="X959" s="647"/>
      <c r="AA959" s="644"/>
      <c r="AD959" s="646"/>
      <c r="AF959" s="645"/>
      <c r="AI959" s="645"/>
      <c r="AK959" s="632"/>
      <c r="AL959" s="619"/>
      <c r="AM959" s="649"/>
      <c r="AN959" s="632"/>
      <c r="AO959" s="649"/>
    </row>
    <row r="960" spans="2:41" s="615" customFormat="1">
      <c r="B960" s="645"/>
      <c r="C960" s="645"/>
      <c r="F960" s="644"/>
      <c r="G960" s="630"/>
      <c r="I960" s="644"/>
      <c r="K960" s="646"/>
      <c r="L960" s="647"/>
      <c r="M960" s="646"/>
      <c r="N960" s="648"/>
      <c r="P960" s="644"/>
      <c r="Q960" s="630"/>
      <c r="V960" s="647"/>
      <c r="X960" s="647"/>
      <c r="AA960" s="644"/>
      <c r="AD960" s="646"/>
      <c r="AF960" s="645"/>
      <c r="AI960" s="645"/>
      <c r="AK960" s="632"/>
      <c r="AL960" s="619"/>
      <c r="AM960" s="649"/>
      <c r="AN960" s="632"/>
      <c r="AO960" s="649"/>
    </row>
    <row r="961" spans="2:41" s="615" customFormat="1">
      <c r="B961" s="645"/>
      <c r="C961" s="645"/>
      <c r="F961" s="644"/>
      <c r="G961" s="630"/>
      <c r="I961" s="644"/>
      <c r="K961" s="646"/>
      <c r="L961" s="647"/>
      <c r="M961" s="646"/>
      <c r="N961" s="648"/>
      <c r="P961" s="644"/>
      <c r="Q961" s="630"/>
      <c r="V961" s="647"/>
      <c r="X961" s="647"/>
      <c r="AA961" s="644"/>
      <c r="AD961" s="646"/>
      <c r="AF961" s="645"/>
      <c r="AI961" s="645"/>
      <c r="AK961" s="632"/>
      <c r="AL961" s="619"/>
      <c r="AM961" s="649"/>
      <c r="AN961" s="632"/>
      <c r="AO961" s="649"/>
    </row>
    <row r="962" spans="2:41" s="615" customFormat="1">
      <c r="B962" s="645"/>
      <c r="C962" s="645"/>
      <c r="F962" s="644"/>
      <c r="G962" s="630"/>
      <c r="I962" s="644"/>
      <c r="K962" s="646"/>
      <c r="L962" s="647"/>
      <c r="M962" s="646"/>
      <c r="N962" s="648"/>
      <c r="P962" s="644"/>
      <c r="Q962" s="630"/>
      <c r="V962" s="647"/>
      <c r="X962" s="647"/>
      <c r="AA962" s="644"/>
      <c r="AD962" s="646"/>
      <c r="AF962" s="645"/>
      <c r="AI962" s="645"/>
      <c r="AK962" s="632"/>
      <c r="AL962" s="619"/>
      <c r="AM962" s="649"/>
      <c r="AN962" s="632"/>
      <c r="AO962" s="649"/>
    </row>
    <row r="963" spans="2:41" s="615" customFormat="1">
      <c r="B963" s="645"/>
      <c r="C963" s="645"/>
      <c r="F963" s="644"/>
      <c r="G963" s="630"/>
      <c r="I963" s="644"/>
      <c r="K963" s="646"/>
      <c r="L963" s="647"/>
      <c r="M963" s="646"/>
      <c r="N963" s="648"/>
      <c r="P963" s="644"/>
      <c r="Q963" s="630"/>
      <c r="V963" s="647"/>
      <c r="X963" s="647"/>
      <c r="AA963" s="644"/>
      <c r="AD963" s="646"/>
      <c r="AF963" s="645"/>
      <c r="AI963" s="645"/>
      <c r="AK963" s="632"/>
      <c r="AL963" s="619"/>
      <c r="AM963" s="649"/>
      <c r="AN963" s="632"/>
      <c r="AO963" s="649"/>
    </row>
    <row r="964" spans="2:41" s="615" customFormat="1">
      <c r="B964" s="645"/>
      <c r="C964" s="645"/>
      <c r="F964" s="644"/>
      <c r="G964" s="630"/>
      <c r="I964" s="644"/>
      <c r="K964" s="646"/>
      <c r="L964" s="647"/>
      <c r="M964" s="646"/>
      <c r="N964" s="648"/>
      <c r="P964" s="644"/>
      <c r="Q964" s="630"/>
      <c r="V964" s="647"/>
      <c r="X964" s="647"/>
      <c r="AA964" s="644"/>
      <c r="AD964" s="646"/>
      <c r="AF964" s="645"/>
      <c r="AI964" s="645"/>
      <c r="AK964" s="632"/>
      <c r="AL964" s="619"/>
      <c r="AM964" s="649"/>
      <c r="AN964" s="632"/>
      <c r="AO964" s="649"/>
    </row>
    <row r="965" spans="2:41" s="615" customFormat="1">
      <c r="B965" s="645"/>
      <c r="C965" s="645"/>
      <c r="F965" s="644"/>
      <c r="G965" s="630"/>
      <c r="I965" s="644"/>
      <c r="K965" s="646"/>
      <c r="L965" s="647"/>
      <c r="M965" s="646"/>
      <c r="N965" s="648"/>
      <c r="P965" s="644"/>
      <c r="Q965" s="630"/>
      <c r="V965" s="647"/>
      <c r="X965" s="647"/>
      <c r="AA965" s="644"/>
      <c r="AD965" s="646"/>
      <c r="AF965" s="645"/>
      <c r="AI965" s="645"/>
      <c r="AK965" s="632"/>
      <c r="AL965" s="619"/>
      <c r="AM965" s="649"/>
      <c r="AN965" s="632"/>
      <c r="AO965" s="649"/>
    </row>
    <row r="966" spans="2:41" s="615" customFormat="1">
      <c r="B966" s="645"/>
      <c r="C966" s="645"/>
      <c r="F966" s="644"/>
      <c r="G966" s="630"/>
      <c r="I966" s="644"/>
      <c r="K966" s="646"/>
      <c r="L966" s="647"/>
      <c r="M966" s="646"/>
      <c r="N966" s="648"/>
      <c r="P966" s="644"/>
      <c r="Q966" s="630"/>
      <c r="V966" s="647"/>
      <c r="X966" s="647"/>
      <c r="AA966" s="644"/>
      <c r="AD966" s="646"/>
      <c r="AF966" s="645"/>
      <c r="AI966" s="645"/>
      <c r="AK966" s="632"/>
      <c r="AL966" s="619"/>
      <c r="AM966" s="649"/>
      <c r="AN966" s="632"/>
      <c r="AO966" s="649"/>
    </row>
    <row r="967" spans="2:41" s="615" customFormat="1">
      <c r="B967" s="645"/>
      <c r="C967" s="645"/>
      <c r="F967" s="644"/>
      <c r="G967" s="630"/>
      <c r="I967" s="644"/>
      <c r="K967" s="646"/>
      <c r="L967" s="647"/>
      <c r="M967" s="646"/>
      <c r="N967" s="648"/>
      <c r="P967" s="644"/>
      <c r="Q967" s="630"/>
      <c r="V967" s="647"/>
      <c r="X967" s="647"/>
      <c r="AA967" s="644"/>
      <c r="AD967" s="646"/>
      <c r="AF967" s="645"/>
      <c r="AI967" s="645"/>
      <c r="AK967" s="632"/>
      <c r="AL967" s="619"/>
      <c r="AM967" s="649"/>
      <c r="AN967" s="632"/>
      <c r="AO967" s="649"/>
    </row>
    <row r="968" spans="2:41" s="615" customFormat="1">
      <c r="B968" s="645"/>
      <c r="C968" s="645"/>
      <c r="F968" s="644"/>
      <c r="G968" s="630"/>
      <c r="I968" s="644"/>
      <c r="K968" s="646"/>
      <c r="L968" s="647"/>
      <c r="M968" s="646"/>
      <c r="N968" s="648"/>
      <c r="P968" s="644"/>
      <c r="Q968" s="630"/>
      <c r="V968" s="647"/>
      <c r="X968" s="647"/>
      <c r="AA968" s="644"/>
      <c r="AD968" s="646"/>
      <c r="AF968" s="645"/>
      <c r="AI968" s="645"/>
      <c r="AK968" s="632"/>
      <c r="AL968" s="619"/>
      <c r="AM968" s="649"/>
      <c r="AN968" s="632"/>
      <c r="AO968" s="649"/>
    </row>
    <row r="969" spans="2:41" s="615" customFormat="1">
      <c r="B969" s="645"/>
      <c r="C969" s="645"/>
      <c r="F969" s="644"/>
      <c r="G969" s="630"/>
      <c r="I969" s="644"/>
      <c r="K969" s="646"/>
      <c r="L969" s="647"/>
      <c r="M969" s="646"/>
      <c r="N969" s="648"/>
      <c r="P969" s="644"/>
      <c r="Q969" s="630"/>
      <c r="V969" s="647"/>
      <c r="X969" s="647"/>
      <c r="AA969" s="644"/>
      <c r="AD969" s="646"/>
      <c r="AF969" s="645"/>
      <c r="AI969" s="645"/>
      <c r="AK969" s="632"/>
      <c r="AL969" s="619"/>
      <c r="AM969" s="649"/>
      <c r="AN969" s="632"/>
      <c r="AO969" s="649"/>
    </row>
    <row r="970" spans="2:41" s="615" customFormat="1">
      <c r="B970" s="645"/>
      <c r="C970" s="645"/>
      <c r="F970" s="644"/>
      <c r="G970" s="630"/>
      <c r="I970" s="644"/>
      <c r="K970" s="646"/>
      <c r="L970" s="647"/>
      <c r="M970" s="646"/>
      <c r="N970" s="648"/>
      <c r="P970" s="644"/>
      <c r="Q970" s="630"/>
      <c r="V970" s="647"/>
      <c r="X970" s="647"/>
      <c r="AA970" s="644"/>
      <c r="AD970" s="646"/>
      <c r="AF970" s="645"/>
      <c r="AI970" s="645"/>
      <c r="AK970" s="632"/>
      <c r="AL970" s="619"/>
      <c r="AM970" s="649"/>
      <c r="AN970" s="632"/>
      <c r="AO970" s="649"/>
    </row>
    <row r="971" spans="2:41" s="615" customFormat="1">
      <c r="B971" s="645"/>
      <c r="C971" s="645"/>
      <c r="F971" s="644"/>
      <c r="G971" s="630"/>
      <c r="I971" s="644"/>
      <c r="K971" s="646"/>
      <c r="L971" s="647"/>
      <c r="M971" s="646"/>
      <c r="N971" s="648"/>
      <c r="P971" s="644"/>
      <c r="Q971" s="630"/>
      <c r="V971" s="647"/>
      <c r="X971" s="647"/>
      <c r="AA971" s="644"/>
      <c r="AD971" s="646"/>
      <c r="AF971" s="645"/>
      <c r="AI971" s="645"/>
      <c r="AK971" s="632"/>
      <c r="AL971" s="619"/>
      <c r="AM971" s="649"/>
      <c r="AN971" s="632"/>
      <c r="AO971" s="649"/>
    </row>
    <row r="972" spans="2:41" s="615" customFormat="1">
      <c r="B972" s="645"/>
      <c r="C972" s="645"/>
      <c r="F972" s="644"/>
      <c r="G972" s="630"/>
      <c r="I972" s="644"/>
      <c r="K972" s="646"/>
      <c r="L972" s="647"/>
      <c r="M972" s="646"/>
      <c r="N972" s="648"/>
      <c r="P972" s="644"/>
      <c r="Q972" s="630"/>
      <c r="V972" s="647"/>
      <c r="X972" s="647"/>
      <c r="AA972" s="644"/>
      <c r="AD972" s="646"/>
      <c r="AF972" s="645"/>
      <c r="AI972" s="645"/>
      <c r="AK972" s="632"/>
      <c r="AL972" s="619"/>
      <c r="AM972" s="649"/>
      <c r="AN972" s="632"/>
      <c r="AO972" s="649"/>
    </row>
    <row r="973" spans="2:41" s="615" customFormat="1">
      <c r="B973" s="645"/>
      <c r="C973" s="645"/>
      <c r="F973" s="644"/>
      <c r="G973" s="630"/>
      <c r="I973" s="644"/>
      <c r="K973" s="646"/>
      <c r="L973" s="647"/>
      <c r="M973" s="646"/>
      <c r="N973" s="648"/>
      <c r="P973" s="644"/>
      <c r="Q973" s="630"/>
      <c r="V973" s="647"/>
      <c r="X973" s="647"/>
      <c r="AA973" s="644"/>
      <c r="AD973" s="646"/>
      <c r="AF973" s="645"/>
      <c r="AI973" s="645"/>
      <c r="AK973" s="632"/>
      <c r="AL973" s="619"/>
      <c r="AM973" s="649"/>
      <c r="AN973" s="632"/>
      <c r="AO973" s="649"/>
    </row>
    <row r="974" spans="2:41" s="615" customFormat="1">
      <c r="B974" s="645"/>
      <c r="C974" s="645"/>
      <c r="F974" s="644"/>
      <c r="G974" s="630"/>
      <c r="I974" s="644"/>
      <c r="K974" s="646"/>
      <c r="L974" s="647"/>
      <c r="M974" s="646"/>
      <c r="N974" s="648"/>
      <c r="P974" s="644"/>
      <c r="Q974" s="630"/>
      <c r="V974" s="647"/>
      <c r="X974" s="647"/>
      <c r="AA974" s="644"/>
      <c r="AD974" s="646"/>
      <c r="AF974" s="645"/>
      <c r="AI974" s="645"/>
      <c r="AK974" s="632"/>
      <c r="AL974" s="619"/>
      <c r="AM974" s="649"/>
      <c r="AN974" s="632"/>
      <c r="AO974" s="649"/>
    </row>
    <row r="975" spans="2:41" s="615" customFormat="1">
      <c r="B975" s="645"/>
      <c r="C975" s="645"/>
      <c r="F975" s="644"/>
      <c r="G975" s="630"/>
      <c r="I975" s="644"/>
      <c r="K975" s="646"/>
      <c r="L975" s="647"/>
      <c r="M975" s="646"/>
      <c r="N975" s="648"/>
      <c r="P975" s="644"/>
      <c r="Q975" s="630"/>
      <c r="V975" s="647"/>
      <c r="X975" s="647"/>
      <c r="AA975" s="644"/>
      <c r="AD975" s="646"/>
      <c r="AF975" s="645"/>
      <c r="AI975" s="645"/>
      <c r="AK975" s="632"/>
      <c r="AL975" s="619"/>
      <c r="AM975" s="649"/>
      <c r="AN975" s="632"/>
      <c r="AO975" s="649"/>
    </row>
    <row r="976" spans="2:41" s="615" customFormat="1">
      <c r="B976" s="645"/>
      <c r="C976" s="645"/>
      <c r="F976" s="644"/>
      <c r="G976" s="630"/>
      <c r="I976" s="644"/>
      <c r="K976" s="646"/>
      <c r="L976" s="647"/>
      <c r="M976" s="646"/>
      <c r="N976" s="648"/>
      <c r="P976" s="644"/>
      <c r="Q976" s="630"/>
      <c r="V976" s="647"/>
      <c r="X976" s="647"/>
      <c r="AA976" s="644"/>
      <c r="AD976" s="646"/>
      <c r="AF976" s="645"/>
      <c r="AI976" s="645"/>
      <c r="AK976" s="632"/>
      <c r="AL976" s="619"/>
      <c r="AM976" s="649"/>
      <c r="AN976" s="632"/>
      <c r="AO976" s="649"/>
    </row>
    <row r="977" spans="2:41" s="615" customFormat="1">
      <c r="B977" s="645"/>
      <c r="C977" s="645"/>
      <c r="F977" s="644"/>
      <c r="G977" s="630"/>
      <c r="I977" s="644"/>
      <c r="K977" s="646"/>
      <c r="L977" s="647"/>
      <c r="M977" s="646"/>
      <c r="N977" s="648"/>
      <c r="P977" s="644"/>
      <c r="Q977" s="630"/>
      <c r="V977" s="647"/>
      <c r="X977" s="647"/>
      <c r="AA977" s="644"/>
      <c r="AD977" s="646"/>
      <c r="AF977" s="645"/>
      <c r="AI977" s="645"/>
      <c r="AK977" s="632"/>
      <c r="AL977" s="619"/>
      <c r="AM977" s="649"/>
      <c r="AN977" s="632"/>
      <c r="AO977" s="649"/>
    </row>
    <row r="978" spans="2:41" s="615" customFormat="1">
      <c r="B978" s="645"/>
      <c r="C978" s="645"/>
      <c r="F978" s="644"/>
      <c r="G978" s="630"/>
      <c r="I978" s="644"/>
      <c r="K978" s="646"/>
      <c r="L978" s="647"/>
      <c r="M978" s="646"/>
      <c r="N978" s="648"/>
      <c r="P978" s="644"/>
      <c r="Q978" s="630"/>
      <c r="V978" s="647"/>
      <c r="X978" s="647"/>
      <c r="AA978" s="644"/>
      <c r="AD978" s="646"/>
      <c r="AF978" s="645"/>
      <c r="AI978" s="645"/>
      <c r="AK978" s="632"/>
      <c r="AL978" s="619"/>
      <c r="AM978" s="649"/>
      <c r="AN978" s="632"/>
      <c r="AO978" s="649"/>
    </row>
    <row r="979" spans="2:41" s="615" customFormat="1">
      <c r="B979" s="645"/>
      <c r="C979" s="645"/>
      <c r="F979" s="644"/>
      <c r="G979" s="630"/>
      <c r="I979" s="644"/>
      <c r="K979" s="646"/>
      <c r="L979" s="647"/>
      <c r="M979" s="646"/>
      <c r="N979" s="648"/>
      <c r="P979" s="644"/>
      <c r="Q979" s="630"/>
      <c r="V979" s="647"/>
      <c r="X979" s="647"/>
      <c r="AA979" s="644"/>
      <c r="AD979" s="646"/>
      <c r="AF979" s="645"/>
      <c r="AI979" s="645"/>
      <c r="AK979" s="632"/>
      <c r="AL979" s="619"/>
      <c r="AM979" s="649"/>
      <c r="AN979" s="632"/>
      <c r="AO979" s="649"/>
    </row>
    <row r="980" spans="2:41" s="615" customFormat="1">
      <c r="B980" s="645"/>
      <c r="C980" s="645"/>
      <c r="F980" s="644"/>
      <c r="G980" s="630"/>
      <c r="I980" s="644"/>
      <c r="K980" s="646"/>
      <c r="L980" s="647"/>
      <c r="M980" s="646"/>
      <c r="N980" s="648"/>
      <c r="P980" s="644"/>
      <c r="Q980" s="630"/>
      <c r="V980" s="647"/>
      <c r="X980" s="647"/>
      <c r="AA980" s="644"/>
      <c r="AD980" s="646"/>
      <c r="AF980" s="645"/>
      <c r="AI980" s="645"/>
      <c r="AK980" s="632"/>
      <c r="AL980" s="619"/>
      <c r="AM980" s="649"/>
      <c r="AN980" s="632"/>
      <c r="AO980" s="649"/>
    </row>
    <row r="981" spans="2:41" s="615" customFormat="1">
      <c r="B981" s="645"/>
      <c r="C981" s="645"/>
      <c r="F981" s="644"/>
      <c r="G981" s="630"/>
      <c r="I981" s="644"/>
      <c r="K981" s="646"/>
      <c r="L981" s="647"/>
      <c r="M981" s="646"/>
      <c r="N981" s="648"/>
      <c r="P981" s="644"/>
      <c r="Q981" s="630"/>
      <c r="V981" s="647"/>
      <c r="X981" s="647"/>
      <c r="AA981" s="644"/>
      <c r="AD981" s="646"/>
      <c r="AF981" s="645"/>
      <c r="AI981" s="645"/>
      <c r="AK981" s="632"/>
      <c r="AL981" s="619"/>
      <c r="AM981" s="649"/>
      <c r="AN981" s="632"/>
      <c r="AO981" s="649"/>
    </row>
    <row r="982" spans="2:41" s="615" customFormat="1">
      <c r="B982" s="645"/>
      <c r="C982" s="645"/>
      <c r="F982" s="644"/>
      <c r="G982" s="630"/>
      <c r="I982" s="644"/>
      <c r="K982" s="646"/>
      <c r="L982" s="647"/>
      <c r="M982" s="646"/>
      <c r="N982" s="648"/>
      <c r="P982" s="644"/>
      <c r="Q982" s="630"/>
      <c r="V982" s="647"/>
      <c r="X982" s="647"/>
      <c r="AA982" s="644"/>
      <c r="AD982" s="646"/>
      <c r="AF982" s="645"/>
      <c r="AI982" s="645"/>
      <c r="AK982" s="632"/>
      <c r="AL982" s="619"/>
      <c r="AM982" s="649"/>
      <c r="AN982" s="632"/>
      <c r="AO982" s="649"/>
    </row>
    <row r="983" spans="2:41" s="615" customFormat="1">
      <c r="B983" s="645"/>
      <c r="C983" s="645"/>
      <c r="F983" s="644"/>
      <c r="G983" s="630"/>
      <c r="I983" s="644"/>
      <c r="K983" s="646"/>
      <c r="L983" s="647"/>
      <c r="M983" s="646"/>
      <c r="N983" s="648"/>
      <c r="P983" s="644"/>
      <c r="Q983" s="630"/>
      <c r="V983" s="647"/>
      <c r="X983" s="647"/>
      <c r="AA983" s="644"/>
      <c r="AD983" s="646"/>
      <c r="AF983" s="645"/>
      <c r="AI983" s="645"/>
      <c r="AK983" s="632"/>
      <c r="AL983" s="619"/>
      <c r="AM983" s="649"/>
      <c r="AN983" s="632"/>
      <c r="AO983" s="649"/>
    </row>
    <row r="984" spans="2:41" s="615" customFormat="1">
      <c r="B984" s="645"/>
      <c r="C984" s="645"/>
      <c r="F984" s="644"/>
      <c r="G984" s="630"/>
      <c r="I984" s="644"/>
      <c r="K984" s="646"/>
      <c r="L984" s="647"/>
      <c r="M984" s="646"/>
      <c r="N984" s="648"/>
      <c r="P984" s="644"/>
      <c r="Q984" s="630"/>
      <c r="V984" s="647"/>
      <c r="X984" s="647"/>
      <c r="AA984" s="644"/>
      <c r="AD984" s="646"/>
      <c r="AF984" s="645"/>
      <c r="AI984" s="645"/>
      <c r="AK984" s="632"/>
      <c r="AL984" s="619"/>
      <c r="AM984" s="649"/>
      <c r="AN984" s="632"/>
      <c r="AO984" s="649"/>
    </row>
    <row r="985" spans="2:41" s="615" customFormat="1">
      <c r="B985" s="645"/>
      <c r="C985" s="645"/>
      <c r="F985" s="644"/>
      <c r="G985" s="630"/>
      <c r="I985" s="644"/>
      <c r="K985" s="646"/>
      <c r="L985" s="647"/>
      <c r="M985" s="646"/>
      <c r="N985" s="648"/>
      <c r="P985" s="644"/>
      <c r="Q985" s="630"/>
      <c r="V985" s="647"/>
      <c r="X985" s="647"/>
      <c r="AA985" s="644"/>
      <c r="AD985" s="646"/>
      <c r="AF985" s="645"/>
      <c r="AI985" s="645"/>
      <c r="AK985" s="632"/>
      <c r="AL985" s="619"/>
      <c r="AM985" s="649"/>
      <c r="AN985" s="632"/>
      <c r="AO985" s="649"/>
    </row>
    <row r="986" spans="2:41" s="615" customFormat="1">
      <c r="B986" s="645"/>
      <c r="C986" s="645"/>
      <c r="F986" s="644"/>
      <c r="G986" s="630"/>
      <c r="I986" s="644"/>
      <c r="K986" s="646"/>
      <c r="L986" s="647"/>
      <c r="M986" s="646"/>
      <c r="N986" s="648"/>
      <c r="P986" s="644"/>
      <c r="Q986" s="630"/>
      <c r="V986" s="647"/>
      <c r="X986" s="647"/>
      <c r="AA986" s="644"/>
      <c r="AD986" s="646"/>
      <c r="AF986" s="645"/>
      <c r="AI986" s="645"/>
      <c r="AK986" s="632"/>
      <c r="AL986" s="619"/>
      <c r="AM986" s="649"/>
      <c r="AN986" s="632"/>
      <c r="AO986" s="649"/>
    </row>
    <row r="987" spans="2:41" s="615" customFormat="1">
      <c r="B987" s="645"/>
      <c r="C987" s="645"/>
      <c r="F987" s="644"/>
      <c r="G987" s="630"/>
      <c r="I987" s="644"/>
      <c r="K987" s="646"/>
      <c r="L987" s="647"/>
      <c r="M987" s="646"/>
      <c r="N987" s="648"/>
      <c r="P987" s="644"/>
      <c r="Q987" s="630"/>
      <c r="V987" s="647"/>
      <c r="X987" s="647"/>
      <c r="AA987" s="644"/>
      <c r="AD987" s="646"/>
      <c r="AF987" s="645"/>
      <c r="AI987" s="645"/>
      <c r="AK987" s="632"/>
      <c r="AL987" s="619"/>
      <c r="AM987" s="649"/>
      <c r="AN987" s="632"/>
      <c r="AO987" s="649"/>
    </row>
    <row r="988" spans="2:41" s="615" customFormat="1">
      <c r="B988" s="645"/>
      <c r="C988" s="645"/>
      <c r="F988" s="644"/>
      <c r="G988" s="630"/>
      <c r="I988" s="644"/>
      <c r="K988" s="646"/>
      <c r="L988" s="647"/>
      <c r="M988" s="646"/>
      <c r="N988" s="648"/>
      <c r="P988" s="644"/>
      <c r="Q988" s="630"/>
      <c r="V988" s="647"/>
      <c r="X988" s="647"/>
      <c r="AA988" s="644"/>
      <c r="AD988" s="646"/>
      <c r="AF988" s="645"/>
      <c r="AI988" s="645"/>
      <c r="AK988" s="632"/>
      <c r="AL988" s="619"/>
      <c r="AM988" s="649"/>
      <c r="AN988" s="632"/>
      <c r="AO988" s="649"/>
    </row>
    <row r="989" spans="2:41" s="615" customFormat="1">
      <c r="B989" s="645"/>
      <c r="C989" s="645"/>
      <c r="F989" s="644"/>
      <c r="G989" s="630"/>
      <c r="I989" s="644"/>
      <c r="K989" s="646"/>
      <c r="L989" s="647"/>
      <c r="M989" s="646"/>
      <c r="N989" s="648"/>
      <c r="P989" s="644"/>
      <c r="Q989" s="630"/>
      <c r="V989" s="647"/>
      <c r="X989" s="647"/>
      <c r="AA989" s="644"/>
      <c r="AD989" s="646"/>
      <c r="AF989" s="645"/>
      <c r="AI989" s="645"/>
      <c r="AK989" s="632"/>
      <c r="AL989" s="619"/>
      <c r="AM989" s="649"/>
      <c r="AN989" s="632"/>
      <c r="AO989" s="649"/>
    </row>
    <row r="990" spans="2:41" s="615" customFormat="1">
      <c r="B990" s="645"/>
      <c r="C990" s="645"/>
      <c r="F990" s="644"/>
      <c r="G990" s="630"/>
      <c r="I990" s="644"/>
      <c r="K990" s="646"/>
      <c r="L990" s="647"/>
      <c r="M990" s="646"/>
      <c r="N990" s="648"/>
      <c r="P990" s="644"/>
      <c r="Q990" s="630"/>
      <c r="V990" s="647"/>
      <c r="X990" s="647"/>
      <c r="AA990" s="644"/>
      <c r="AD990" s="646"/>
      <c r="AF990" s="645"/>
      <c r="AI990" s="645"/>
      <c r="AK990" s="632"/>
      <c r="AL990" s="619"/>
      <c r="AM990" s="649"/>
      <c r="AN990" s="632"/>
      <c r="AO990" s="649"/>
    </row>
    <row r="991" spans="2:41" s="615" customFormat="1">
      <c r="B991" s="645"/>
      <c r="C991" s="645"/>
      <c r="F991" s="644"/>
      <c r="G991" s="630"/>
      <c r="I991" s="644"/>
      <c r="K991" s="646"/>
      <c r="L991" s="647"/>
      <c r="M991" s="646"/>
      <c r="N991" s="648"/>
      <c r="P991" s="644"/>
      <c r="Q991" s="630"/>
      <c r="V991" s="647"/>
      <c r="X991" s="647"/>
      <c r="AA991" s="644"/>
      <c r="AD991" s="646"/>
      <c r="AF991" s="645"/>
      <c r="AI991" s="645"/>
      <c r="AK991" s="632"/>
      <c r="AL991" s="619"/>
      <c r="AM991" s="649"/>
      <c r="AN991" s="632"/>
      <c r="AO991" s="649"/>
    </row>
    <row r="992" spans="2:41" s="615" customFormat="1">
      <c r="B992" s="645"/>
      <c r="C992" s="645"/>
      <c r="F992" s="644"/>
      <c r="G992" s="630"/>
      <c r="I992" s="644"/>
      <c r="K992" s="646"/>
      <c r="L992" s="647"/>
      <c r="M992" s="646"/>
      <c r="N992" s="648"/>
      <c r="P992" s="644"/>
      <c r="Q992" s="630"/>
      <c r="V992" s="647"/>
      <c r="X992" s="647"/>
      <c r="AA992" s="644"/>
      <c r="AD992" s="646"/>
      <c r="AF992" s="645"/>
      <c r="AI992" s="645"/>
      <c r="AK992" s="632"/>
      <c r="AL992" s="619"/>
      <c r="AM992" s="649"/>
      <c r="AN992" s="632"/>
      <c r="AO992" s="649"/>
    </row>
    <row r="993" spans="2:41" s="615" customFormat="1">
      <c r="B993" s="645"/>
      <c r="C993" s="645"/>
      <c r="F993" s="644"/>
      <c r="G993" s="630"/>
      <c r="I993" s="644"/>
      <c r="K993" s="646"/>
      <c r="L993" s="647"/>
      <c r="M993" s="646"/>
      <c r="N993" s="648"/>
      <c r="P993" s="644"/>
      <c r="Q993" s="630"/>
      <c r="V993" s="647"/>
      <c r="X993" s="647"/>
      <c r="AA993" s="644"/>
      <c r="AD993" s="646"/>
      <c r="AF993" s="645"/>
      <c r="AI993" s="645"/>
      <c r="AK993" s="632"/>
      <c r="AL993" s="619"/>
      <c r="AM993" s="649"/>
      <c r="AN993" s="632"/>
      <c r="AO993" s="649"/>
    </row>
    <row r="994" spans="2:41" s="615" customFormat="1">
      <c r="B994" s="645"/>
      <c r="C994" s="645"/>
      <c r="F994" s="644"/>
      <c r="G994" s="630"/>
      <c r="I994" s="644"/>
      <c r="K994" s="646"/>
      <c r="L994" s="647"/>
      <c r="M994" s="646"/>
      <c r="N994" s="648"/>
      <c r="P994" s="644"/>
      <c r="Q994" s="630"/>
      <c r="V994" s="647"/>
      <c r="X994" s="647"/>
      <c r="AA994" s="644"/>
      <c r="AD994" s="646"/>
      <c r="AF994" s="645"/>
      <c r="AI994" s="645"/>
      <c r="AK994" s="632"/>
      <c r="AL994" s="619"/>
      <c r="AM994" s="649"/>
      <c r="AN994" s="632"/>
      <c r="AO994" s="649"/>
    </row>
    <row r="995" spans="2:41" s="615" customFormat="1">
      <c r="B995" s="645"/>
      <c r="C995" s="645"/>
      <c r="F995" s="644"/>
      <c r="G995" s="630"/>
      <c r="I995" s="644"/>
      <c r="K995" s="646"/>
      <c r="L995" s="647"/>
      <c r="M995" s="646"/>
      <c r="N995" s="648"/>
      <c r="P995" s="644"/>
      <c r="Q995" s="630"/>
      <c r="V995" s="647"/>
      <c r="X995" s="647"/>
      <c r="AA995" s="644"/>
      <c r="AD995" s="646"/>
      <c r="AF995" s="645"/>
      <c r="AI995" s="645"/>
      <c r="AK995" s="632"/>
      <c r="AL995" s="619"/>
      <c r="AM995" s="649"/>
      <c r="AN995" s="632"/>
      <c r="AO995" s="649"/>
    </row>
    <row r="996" spans="2:41" s="615" customFormat="1">
      <c r="B996" s="645"/>
      <c r="C996" s="645"/>
      <c r="F996" s="644"/>
      <c r="G996" s="630"/>
      <c r="I996" s="644"/>
      <c r="K996" s="646"/>
      <c r="L996" s="647"/>
      <c r="M996" s="646"/>
      <c r="N996" s="648"/>
      <c r="P996" s="644"/>
      <c r="Q996" s="630"/>
      <c r="V996" s="647"/>
      <c r="X996" s="647"/>
      <c r="AA996" s="644"/>
      <c r="AD996" s="646"/>
      <c r="AF996" s="645"/>
      <c r="AI996" s="645"/>
      <c r="AK996" s="632"/>
      <c r="AL996" s="619"/>
      <c r="AM996" s="649"/>
      <c r="AN996" s="632"/>
      <c r="AO996" s="649"/>
    </row>
    <row r="997" spans="2:41" s="615" customFormat="1">
      <c r="B997" s="645"/>
      <c r="C997" s="645"/>
      <c r="F997" s="644"/>
      <c r="G997" s="630"/>
      <c r="I997" s="644"/>
      <c r="K997" s="646"/>
      <c r="L997" s="647"/>
      <c r="M997" s="646"/>
      <c r="N997" s="648"/>
      <c r="P997" s="644"/>
      <c r="Q997" s="630"/>
      <c r="V997" s="647"/>
      <c r="X997" s="647"/>
      <c r="AA997" s="644"/>
      <c r="AD997" s="646"/>
      <c r="AF997" s="645"/>
      <c r="AI997" s="645"/>
      <c r="AK997" s="632"/>
      <c r="AL997" s="619"/>
      <c r="AM997" s="649"/>
      <c r="AN997" s="632"/>
      <c r="AO997" s="649"/>
    </row>
    <row r="998" spans="2:41" s="615" customFormat="1">
      <c r="B998" s="645"/>
      <c r="C998" s="645"/>
      <c r="F998" s="644"/>
      <c r="G998" s="630"/>
      <c r="I998" s="644"/>
      <c r="K998" s="646"/>
      <c r="L998" s="647"/>
      <c r="M998" s="646"/>
      <c r="N998" s="648"/>
      <c r="P998" s="644"/>
      <c r="Q998" s="630"/>
      <c r="V998" s="647"/>
      <c r="X998" s="647"/>
      <c r="AA998" s="644"/>
      <c r="AD998" s="646"/>
      <c r="AF998" s="645"/>
      <c r="AI998" s="645"/>
      <c r="AK998" s="632"/>
      <c r="AL998" s="619"/>
      <c r="AM998" s="649"/>
      <c r="AN998" s="632"/>
      <c r="AO998" s="649"/>
    </row>
    <row r="999" spans="2:41" s="615" customFormat="1">
      <c r="B999" s="645"/>
      <c r="C999" s="645"/>
      <c r="F999" s="644"/>
      <c r="G999" s="630"/>
      <c r="I999" s="644"/>
      <c r="K999" s="646"/>
      <c r="L999" s="647"/>
      <c r="M999" s="646"/>
      <c r="N999" s="648"/>
      <c r="P999" s="644"/>
      <c r="Q999" s="630"/>
      <c r="V999" s="647"/>
      <c r="X999" s="647"/>
      <c r="AA999" s="644"/>
      <c r="AD999" s="646"/>
      <c r="AF999" s="645"/>
      <c r="AI999" s="645"/>
      <c r="AK999" s="632"/>
      <c r="AL999" s="619"/>
      <c r="AM999" s="649"/>
      <c r="AN999" s="632"/>
      <c r="AO999" s="649"/>
    </row>
    <row r="1000" spans="2:41" s="615" customFormat="1">
      <c r="B1000" s="645"/>
      <c r="C1000" s="645"/>
      <c r="F1000" s="644"/>
      <c r="G1000" s="630"/>
      <c r="I1000" s="644"/>
      <c r="K1000" s="646"/>
      <c r="L1000" s="647"/>
      <c r="M1000" s="646"/>
      <c r="N1000" s="648"/>
      <c r="P1000" s="644"/>
      <c r="Q1000" s="630"/>
      <c r="V1000" s="647"/>
      <c r="X1000" s="647"/>
      <c r="AA1000" s="644"/>
      <c r="AD1000" s="646"/>
      <c r="AF1000" s="645"/>
      <c r="AI1000" s="645"/>
      <c r="AK1000" s="632"/>
      <c r="AL1000" s="619"/>
      <c r="AM1000" s="649"/>
      <c r="AN1000" s="632"/>
      <c r="AO1000" s="649"/>
    </row>
    <row r="1001" spans="2:41" s="615" customFormat="1">
      <c r="B1001" s="645"/>
      <c r="C1001" s="645"/>
      <c r="F1001" s="644"/>
      <c r="G1001" s="630"/>
      <c r="I1001" s="644"/>
      <c r="K1001" s="646"/>
      <c r="L1001" s="647"/>
      <c r="M1001" s="646"/>
      <c r="N1001" s="648"/>
      <c r="P1001" s="644"/>
      <c r="Q1001" s="630"/>
      <c r="V1001" s="647"/>
      <c r="X1001" s="647"/>
      <c r="AA1001" s="644"/>
      <c r="AD1001" s="646"/>
      <c r="AF1001" s="645"/>
      <c r="AI1001" s="645"/>
      <c r="AK1001" s="632"/>
      <c r="AL1001" s="619"/>
      <c r="AM1001" s="649"/>
      <c r="AN1001" s="632"/>
      <c r="AO1001" s="649"/>
    </row>
    <row r="1002" spans="2:41" s="615" customFormat="1">
      <c r="B1002" s="645"/>
      <c r="C1002" s="645"/>
      <c r="F1002" s="644"/>
      <c r="G1002" s="630"/>
      <c r="I1002" s="644"/>
      <c r="K1002" s="646"/>
      <c r="L1002" s="647"/>
      <c r="M1002" s="646"/>
      <c r="N1002" s="648"/>
      <c r="P1002" s="644"/>
      <c r="Q1002" s="630"/>
      <c r="V1002" s="647"/>
      <c r="X1002" s="647"/>
      <c r="AA1002" s="644"/>
      <c r="AD1002" s="646"/>
      <c r="AF1002" s="645"/>
      <c r="AI1002" s="645"/>
      <c r="AK1002" s="632"/>
      <c r="AL1002" s="619"/>
      <c r="AM1002" s="649"/>
      <c r="AN1002" s="632"/>
      <c r="AO1002" s="649"/>
    </row>
    <row r="1003" spans="2:41" s="615" customFormat="1">
      <c r="B1003" s="645"/>
      <c r="C1003" s="645"/>
      <c r="F1003" s="644"/>
      <c r="G1003" s="630"/>
      <c r="I1003" s="644"/>
      <c r="K1003" s="646"/>
      <c r="L1003" s="647"/>
      <c r="M1003" s="646"/>
      <c r="N1003" s="648"/>
      <c r="P1003" s="644"/>
      <c r="Q1003" s="630"/>
      <c r="V1003" s="647"/>
      <c r="X1003" s="647"/>
      <c r="AA1003" s="644"/>
      <c r="AD1003" s="646"/>
      <c r="AF1003" s="645"/>
      <c r="AI1003" s="645"/>
      <c r="AK1003" s="632"/>
      <c r="AL1003" s="619"/>
      <c r="AM1003" s="649"/>
      <c r="AN1003" s="632"/>
      <c r="AO1003" s="649"/>
    </row>
    <row r="1004" spans="2:41" s="615" customFormat="1">
      <c r="B1004" s="645"/>
      <c r="C1004" s="645"/>
      <c r="F1004" s="644"/>
      <c r="G1004" s="630"/>
      <c r="I1004" s="644"/>
      <c r="K1004" s="646"/>
      <c r="L1004" s="647"/>
      <c r="M1004" s="646"/>
      <c r="N1004" s="648"/>
      <c r="P1004" s="644"/>
      <c r="Q1004" s="630"/>
      <c r="V1004" s="647"/>
      <c r="X1004" s="647"/>
      <c r="AA1004" s="644"/>
      <c r="AD1004" s="646"/>
      <c r="AF1004" s="645"/>
      <c r="AI1004" s="645"/>
      <c r="AK1004" s="632"/>
      <c r="AL1004" s="619"/>
      <c r="AM1004" s="649"/>
      <c r="AN1004" s="632"/>
      <c r="AO1004" s="649"/>
    </row>
    <row r="1005" spans="2:41" s="615" customFormat="1">
      <c r="B1005" s="645"/>
      <c r="C1005" s="645"/>
      <c r="F1005" s="644"/>
      <c r="G1005" s="630"/>
      <c r="I1005" s="644"/>
      <c r="K1005" s="646"/>
      <c r="L1005" s="647"/>
      <c r="M1005" s="646"/>
      <c r="N1005" s="648"/>
      <c r="P1005" s="644"/>
      <c r="Q1005" s="630"/>
      <c r="V1005" s="647"/>
      <c r="X1005" s="647"/>
      <c r="AA1005" s="644"/>
      <c r="AD1005" s="646"/>
      <c r="AF1005" s="645"/>
      <c r="AI1005" s="645"/>
      <c r="AK1005" s="632"/>
      <c r="AL1005" s="619"/>
      <c r="AM1005" s="649"/>
      <c r="AN1005" s="632"/>
      <c r="AO1005" s="649"/>
    </row>
    <row r="1006" spans="2:41" s="615" customFormat="1">
      <c r="B1006" s="645"/>
      <c r="C1006" s="645"/>
      <c r="F1006" s="644"/>
      <c r="G1006" s="630"/>
      <c r="I1006" s="644"/>
      <c r="K1006" s="646"/>
      <c r="L1006" s="647"/>
      <c r="M1006" s="646"/>
      <c r="N1006" s="648"/>
      <c r="P1006" s="644"/>
      <c r="Q1006" s="630"/>
      <c r="V1006" s="647"/>
      <c r="X1006" s="647"/>
      <c r="AA1006" s="644"/>
      <c r="AD1006" s="646"/>
      <c r="AF1006" s="645"/>
      <c r="AI1006" s="645"/>
      <c r="AK1006" s="632"/>
      <c r="AL1006" s="619"/>
      <c r="AM1006" s="649"/>
      <c r="AN1006" s="632"/>
      <c r="AO1006" s="649"/>
    </row>
    <row r="1007" spans="2:41" s="615" customFormat="1">
      <c r="B1007" s="645"/>
      <c r="C1007" s="645"/>
      <c r="F1007" s="644"/>
      <c r="G1007" s="630"/>
      <c r="I1007" s="644"/>
      <c r="K1007" s="646"/>
      <c r="L1007" s="647"/>
      <c r="M1007" s="646"/>
      <c r="N1007" s="648"/>
      <c r="P1007" s="644"/>
      <c r="Q1007" s="630"/>
      <c r="V1007" s="647"/>
      <c r="X1007" s="647"/>
      <c r="AA1007" s="644"/>
      <c r="AD1007" s="646"/>
      <c r="AF1007" s="645"/>
      <c r="AI1007" s="645"/>
      <c r="AK1007" s="632"/>
      <c r="AL1007" s="619"/>
      <c r="AM1007" s="649"/>
      <c r="AN1007" s="632"/>
      <c r="AO1007" s="649"/>
    </row>
    <row r="1008" spans="2:41" s="615" customFormat="1">
      <c r="B1008" s="645"/>
      <c r="C1008" s="645"/>
      <c r="F1008" s="644"/>
      <c r="G1008" s="630"/>
      <c r="I1008" s="644"/>
      <c r="K1008" s="646"/>
      <c r="L1008" s="647"/>
      <c r="M1008" s="646"/>
      <c r="N1008" s="648"/>
      <c r="P1008" s="644"/>
      <c r="Q1008" s="630"/>
      <c r="V1008" s="647"/>
      <c r="X1008" s="647"/>
      <c r="AA1008" s="644"/>
      <c r="AD1008" s="646"/>
      <c r="AF1008" s="645"/>
      <c r="AI1008" s="645"/>
      <c r="AK1008" s="632"/>
      <c r="AL1008" s="619"/>
      <c r="AM1008" s="649"/>
      <c r="AN1008" s="632"/>
      <c r="AO1008" s="649"/>
    </row>
    <row r="1009" spans="2:41" s="615" customFormat="1">
      <c r="B1009" s="645"/>
      <c r="C1009" s="645"/>
      <c r="F1009" s="644"/>
      <c r="G1009" s="630"/>
      <c r="I1009" s="644"/>
      <c r="K1009" s="646"/>
      <c r="L1009" s="647"/>
      <c r="M1009" s="646"/>
      <c r="N1009" s="648"/>
      <c r="P1009" s="644"/>
      <c r="Q1009" s="630"/>
      <c r="V1009" s="647"/>
      <c r="X1009" s="647"/>
      <c r="AA1009" s="644"/>
      <c r="AD1009" s="646"/>
      <c r="AF1009" s="645"/>
      <c r="AI1009" s="645"/>
      <c r="AK1009" s="632"/>
      <c r="AL1009" s="619"/>
      <c r="AM1009" s="649"/>
      <c r="AN1009" s="632"/>
      <c r="AO1009" s="649"/>
    </row>
    <row r="1010" spans="2:41" s="615" customFormat="1">
      <c r="B1010" s="645"/>
      <c r="C1010" s="645"/>
      <c r="F1010" s="644"/>
      <c r="G1010" s="630"/>
      <c r="I1010" s="644"/>
      <c r="K1010" s="646"/>
      <c r="L1010" s="647"/>
      <c r="M1010" s="646"/>
      <c r="N1010" s="648"/>
      <c r="P1010" s="644"/>
      <c r="Q1010" s="630"/>
      <c r="V1010" s="647"/>
      <c r="X1010" s="647"/>
      <c r="AA1010" s="644"/>
      <c r="AD1010" s="646"/>
      <c r="AF1010" s="645"/>
      <c r="AI1010" s="645"/>
      <c r="AK1010" s="632"/>
      <c r="AL1010" s="619"/>
      <c r="AM1010" s="649"/>
      <c r="AN1010" s="632"/>
      <c r="AO1010" s="649"/>
    </row>
    <row r="1011" spans="2:41" s="615" customFormat="1">
      <c r="B1011" s="645"/>
      <c r="C1011" s="645"/>
      <c r="F1011" s="644"/>
      <c r="G1011" s="630"/>
      <c r="I1011" s="644"/>
      <c r="K1011" s="646"/>
      <c r="L1011" s="647"/>
      <c r="M1011" s="646"/>
      <c r="N1011" s="648"/>
      <c r="P1011" s="644"/>
      <c r="Q1011" s="630"/>
      <c r="V1011" s="647"/>
      <c r="X1011" s="647"/>
      <c r="AA1011" s="644"/>
      <c r="AD1011" s="646"/>
      <c r="AF1011" s="645"/>
      <c r="AI1011" s="645"/>
      <c r="AK1011" s="632"/>
      <c r="AL1011" s="619"/>
      <c r="AM1011" s="649"/>
      <c r="AN1011" s="632"/>
      <c r="AO1011" s="649"/>
    </row>
    <row r="1012" spans="2:41" s="615" customFormat="1">
      <c r="B1012" s="645"/>
      <c r="C1012" s="645"/>
      <c r="F1012" s="644"/>
      <c r="G1012" s="630"/>
      <c r="I1012" s="644"/>
      <c r="K1012" s="646"/>
      <c r="L1012" s="647"/>
      <c r="M1012" s="646"/>
      <c r="N1012" s="648"/>
      <c r="P1012" s="644"/>
      <c r="Q1012" s="630"/>
      <c r="V1012" s="647"/>
      <c r="X1012" s="647"/>
      <c r="AA1012" s="644"/>
      <c r="AD1012" s="646"/>
      <c r="AF1012" s="645"/>
      <c r="AI1012" s="645"/>
      <c r="AK1012" s="632"/>
      <c r="AL1012" s="619"/>
      <c r="AM1012" s="649"/>
      <c r="AN1012" s="632"/>
      <c r="AO1012" s="649"/>
    </row>
    <row r="1013" spans="2:41" s="615" customFormat="1">
      <c r="B1013" s="645"/>
      <c r="C1013" s="645"/>
      <c r="F1013" s="644"/>
      <c r="G1013" s="630"/>
      <c r="I1013" s="644"/>
      <c r="K1013" s="646"/>
      <c r="L1013" s="647"/>
      <c r="M1013" s="646"/>
      <c r="N1013" s="648"/>
      <c r="P1013" s="644"/>
      <c r="Q1013" s="630"/>
      <c r="V1013" s="647"/>
      <c r="X1013" s="647"/>
      <c r="AA1013" s="644"/>
      <c r="AD1013" s="646"/>
      <c r="AF1013" s="645"/>
      <c r="AI1013" s="645"/>
      <c r="AK1013" s="632"/>
      <c r="AL1013" s="619"/>
      <c r="AM1013" s="649"/>
      <c r="AN1013" s="632"/>
      <c r="AO1013" s="649"/>
    </row>
    <row r="1014" spans="2:41" s="615" customFormat="1">
      <c r="B1014" s="645"/>
      <c r="C1014" s="645"/>
      <c r="F1014" s="644"/>
      <c r="G1014" s="630"/>
      <c r="I1014" s="644"/>
      <c r="K1014" s="646"/>
      <c r="L1014" s="647"/>
      <c r="M1014" s="646"/>
      <c r="N1014" s="648"/>
      <c r="P1014" s="644"/>
      <c r="Q1014" s="630"/>
      <c r="V1014" s="647"/>
      <c r="X1014" s="647"/>
      <c r="AA1014" s="644"/>
      <c r="AD1014" s="646"/>
      <c r="AF1014" s="645"/>
      <c r="AI1014" s="645"/>
      <c r="AK1014" s="632"/>
      <c r="AL1014" s="619"/>
      <c r="AM1014" s="649"/>
      <c r="AN1014" s="632"/>
      <c r="AO1014" s="649"/>
    </row>
    <row r="1015" spans="2:41" s="615" customFormat="1">
      <c r="B1015" s="645"/>
      <c r="C1015" s="645"/>
      <c r="F1015" s="644"/>
      <c r="G1015" s="630"/>
      <c r="I1015" s="644"/>
      <c r="K1015" s="646"/>
      <c r="L1015" s="647"/>
      <c r="M1015" s="646"/>
      <c r="N1015" s="648"/>
      <c r="P1015" s="644"/>
      <c r="Q1015" s="630"/>
      <c r="V1015" s="647"/>
      <c r="X1015" s="647"/>
      <c r="AA1015" s="644"/>
      <c r="AD1015" s="646"/>
      <c r="AF1015" s="645"/>
      <c r="AI1015" s="645"/>
      <c r="AK1015" s="632"/>
      <c r="AL1015" s="619"/>
      <c r="AM1015" s="649"/>
      <c r="AN1015" s="632"/>
      <c r="AO1015" s="649"/>
    </row>
    <row r="1016" spans="2:41" s="615" customFormat="1">
      <c r="B1016" s="645"/>
      <c r="C1016" s="645"/>
      <c r="F1016" s="644"/>
      <c r="G1016" s="630"/>
      <c r="I1016" s="644"/>
      <c r="K1016" s="646"/>
      <c r="L1016" s="647"/>
      <c r="M1016" s="646"/>
      <c r="N1016" s="648"/>
      <c r="P1016" s="644"/>
      <c r="Q1016" s="630"/>
      <c r="V1016" s="647"/>
      <c r="X1016" s="647"/>
      <c r="AA1016" s="644"/>
      <c r="AD1016" s="646"/>
      <c r="AF1016" s="645"/>
      <c r="AI1016" s="645"/>
      <c r="AK1016" s="632"/>
      <c r="AL1016" s="619"/>
      <c r="AM1016" s="649"/>
      <c r="AN1016" s="632"/>
      <c r="AO1016" s="649"/>
    </row>
    <row r="1017" spans="2:41" s="615" customFormat="1">
      <c r="B1017" s="645"/>
      <c r="C1017" s="645"/>
      <c r="F1017" s="644"/>
      <c r="G1017" s="630"/>
      <c r="I1017" s="644"/>
      <c r="K1017" s="646"/>
      <c r="L1017" s="647"/>
      <c r="M1017" s="646"/>
      <c r="N1017" s="648"/>
      <c r="P1017" s="644"/>
      <c r="Q1017" s="630"/>
      <c r="V1017" s="647"/>
      <c r="X1017" s="647"/>
      <c r="AA1017" s="644"/>
      <c r="AD1017" s="646"/>
      <c r="AF1017" s="645"/>
      <c r="AI1017" s="645"/>
      <c r="AK1017" s="632"/>
      <c r="AL1017" s="619"/>
      <c r="AM1017" s="649"/>
      <c r="AN1017" s="632"/>
      <c r="AO1017" s="649"/>
    </row>
    <row r="1018" spans="2:41" s="615" customFormat="1">
      <c r="B1018" s="645"/>
      <c r="C1018" s="645"/>
      <c r="F1018" s="644"/>
      <c r="G1018" s="630"/>
      <c r="I1018" s="644"/>
      <c r="K1018" s="646"/>
      <c r="L1018" s="647"/>
      <c r="M1018" s="646"/>
      <c r="N1018" s="648"/>
      <c r="P1018" s="644"/>
      <c r="Q1018" s="630"/>
      <c r="V1018" s="647"/>
      <c r="X1018" s="647"/>
      <c r="AA1018" s="644"/>
      <c r="AD1018" s="646"/>
      <c r="AF1018" s="645"/>
      <c r="AI1018" s="645"/>
      <c r="AK1018" s="632"/>
      <c r="AL1018" s="619"/>
      <c r="AM1018" s="649"/>
      <c r="AN1018" s="632"/>
      <c r="AO1018" s="649"/>
    </row>
    <row r="1019" spans="2:41" s="615" customFormat="1">
      <c r="B1019" s="645"/>
      <c r="C1019" s="645"/>
      <c r="F1019" s="644"/>
      <c r="G1019" s="630"/>
      <c r="I1019" s="644"/>
      <c r="K1019" s="646"/>
      <c r="L1019" s="647"/>
      <c r="M1019" s="646"/>
      <c r="N1019" s="648"/>
      <c r="P1019" s="644"/>
      <c r="Q1019" s="630"/>
      <c r="V1019" s="647"/>
      <c r="X1019" s="647"/>
      <c r="AA1019" s="644"/>
      <c r="AD1019" s="646"/>
      <c r="AF1019" s="645"/>
      <c r="AI1019" s="645"/>
      <c r="AK1019" s="632"/>
      <c r="AL1019" s="619"/>
      <c r="AM1019" s="649"/>
      <c r="AN1019" s="632"/>
      <c r="AO1019" s="649"/>
    </row>
    <row r="1020" spans="2:41" s="615" customFormat="1">
      <c r="B1020" s="645"/>
      <c r="C1020" s="645"/>
      <c r="F1020" s="644"/>
      <c r="G1020" s="630"/>
      <c r="I1020" s="644"/>
      <c r="K1020" s="646"/>
      <c r="L1020" s="647"/>
      <c r="M1020" s="646"/>
      <c r="N1020" s="648"/>
      <c r="P1020" s="644"/>
      <c r="Q1020" s="630"/>
      <c r="V1020" s="647"/>
      <c r="X1020" s="647"/>
      <c r="AA1020" s="644"/>
      <c r="AD1020" s="646"/>
      <c r="AF1020" s="645"/>
      <c r="AI1020" s="645"/>
      <c r="AK1020" s="632"/>
      <c r="AL1020" s="619"/>
      <c r="AM1020" s="649"/>
      <c r="AN1020" s="632"/>
      <c r="AO1020" s="649"/>
    </row>
    <row r="1021" spans="2:41" s="615" customFormat="1">
      <c r="B1021" s="645"/>
      <c r="C1021" s="645"/>
      <c r="F1021" s="644"/>
      <c r="G1021" s="630"/>
      <c r="I1021" s="644"/>
      <c r="K1021" s="646"/>
      <c r="L1021" s="647"/>
      <c r="M1021" s="646"/>
      <c r="N1021" s="648"/>
      <c r="P1021" s="644"/>
      <c r="Q1021" s="630"/>
      <c r="V1021" s="647"/>
      <c r="X1021" s="647"/>
      <c r="AA1021" s="644"/>
      <c r="AD1021" s="646"/>
      <c r="AF1021" s="645"/>
      <c r="AI1021" s="645"/>
      <c r="AK1021" s="632"/>
      <c r="AL1021" s="619"/>
      <c r="AM1021" s="649"/>
      <c r="AN1021" s="632"/>
      <c r="AO1021" s="649"/>
    </row>
    <row r="1022" spans="2:41" s="615" customFormat="1">
      <c r="B1022" s="645"/>
      <c r="C1022" s="645"/>
      <c r="F1022" s="644"/>
      <c r="G1022" s="630"/>
      <c r="I1022" s="644"/>
      <c r="K1022" s="646"/>
      <c r="L1022" s="647"/>
      <c r="M1022" s="646"/>
      <c r="N1022" s="648"/>
      <c r="P1022" s="644"/>
      <c r="Q1022" s="630"/>
      <c r="V1022" s="647"/>
      <c r="X1022" s="647"/>
      <c r="AA1022" s="644"/>
      <c r="AD1022" s="646"/>
      <c r="AF1022" s="645"/>
      <c r="AI1022" s="645"/>
      <c r="AK1022" s="632"/>
      <c r="AL1022" s="619"/>
      <c r="AM1022" s="649"/>
      <c r="AN1022" s="632"/>
      <c r="AO1022" s="649"/>
    </row>
    <row r="1023" spans="2:41" s="615" customFormat="1">
      <c r="B1023" s="645"/>
      <c r="C1023" s="645"/>
      <c r="F1023" s="644"/>
      <c r="G1023" s="630"/>
      <c r="I1023" s="644"/>
      <c r="K1023" s="646"/>
      <c r="L1023" s="647"/>
      <c r="M1023" s="646"/>
      <c r="N1023" s="648"/>
      <c r="P1023" s="644"/>
      <c r="Q1023" s="630"/>
      <c r="V1023" s="647"/>
      <c r="X1023" s="647"/>
      <c r="AA1023" s="644"/>
      <c r="AD1023" s="646"/>
      <c r="AF1023" s="645"/>
      <c r="AI1023" s="645"/>
      <c r="AK1023" s="632"/>
      <c r="AL1023" s="619"/>
      <c r="AM1023" s="649"/>
      <c r="AN1023" s="632"/>
      <c r="AO1023" s="649"/>
    </row>
    <row r="1024" spans="2:41" s="615" customFormat="1">
      <c r="B1024" s="645"/>
      <c r="C1024" s="645"/>
      <c r="F1024" s="644"/>
      <c r="G1024" s="630"/>
      <c r="I1024" s="644"/>
      <c r="K1024" s="646"/>
      <c r="L1024" s="647"/>
      <c r="M1024" s="646"/>
      <c r="N1024" s="648"/>
      <c r="P1024" s="644"/>
      <c r="Q1024" s="630"/>
      <c r="V1024" s="647"/>
      <c r="X1024" s="647"/>
      <c r="AA1024" s="644"/>
      <c r="AD1024" s="646"/>
      <c r="AF1024" s="645"/>
      <c r="AI1024" s="645"/>
      <c r="AK1024" s="632"/>
      <c r="AL1024" s="619"/>
      <c r="AM1024" s="649"/>
      <c r="AN1024" s="632"/>
      <c r="AO1024" s="649"/>
    </row>
    <row r="1025" spans="2:41" s="615" customFormat="1">
      <c r="B1025" s="645"/>
      <c r="C1025" s="645"/>
      <c r="F1025" s="644"/>
      <c r="G1025" s="630"/>
      <c r="I1025" s="644"/>
      <c r="K1025" s="646"/>
      <c r="L1025" s="647"/>
      <c r="M1025" s="646"/>
      <c r="N1025" s="648"/>
      <c r="P1025" s="644"/>
      <c r="Q1025" s="630"/>
      <c r="V1025" s="647"/>
      <c r="X1025" s="647"/>
      <c r="AA1025" s="644"/>
      <c r="AD1025" s="646"/>
      <c r="AF1025" s="645"/>
      <c r="AI1025" s="645"/>
      <c r="AK1025" s="632"/>
      <c r="AL1025" s="619"/>
      <c r="AM1025" s="649"/>
      <c r="AN1025" s="632"/>
      <c r="AO1025" s="649"/>
    </row>
    <row r="1026" spans="2:41" s="615" customFormat="1">
      <c r="B1026" s="645"/>
      <c r="C1026" s="645"/>
      <c r="F1026" s="644"/>
      <c r="G1026" s="630"/>
      <c r="I1026" s="644"/>
      <c r="K1026" s="646"/>
      <c r="L1026" s="647"/>
      <c r="M1026" s="646"/>
      <c r="N1026" s="648"/>
      <c r="P1026" s="644"/>
      <c r="Q1026" s="630"/>
      <c r="V1026" s="647"/>
      <c r="X1026" s="647"/>
      <c r="AA1026" s="644"/>
      <c r="AD1026" s="646"/>
      <c r="AF1026" s="645"/>
      <c r="AI1026" s="645"/>
      <c r="AK1026" s="632"/>
      <c r="AL1026" s="619"/>
      <c r="AM1026" s="649"/>
      <c r="AN1026" s="632"/>
      <c r="AO1026" s="649"/>
    </row>
    <row r="1027" spans="2:41" s="615" customFormat="1">
      <c r="B1027" s="645"/>
      <c r="C1027" s="645"/>
      <c r="F1027" s="644"/>
      <c r="G1027" s="630"/>
      <c r="I1027" s="644"/>
      <c r="K1027" s="646"/>
      <c r="L1027" s="647"/>
      <c r="M1027" s="646"/>
      <c r="N1027" s="648"/>
      <c r="P1027" s="644"/>
      <c r="Q1027" s="630"/>
      <c r="V1027" s="647"/>
      <c r="X1027" s="647"/>
      <c r="AA1027" s="644"/>
      <c r="AD1027" s="646"/>
      <c r="AF1027" s="645"/>
      <c r="AI1027" s="645"/>
      <c r="AK1027" s="632"/>
      <c r="AL1027" s="619"/>
      <c r="AM1027" s="649"/>
      <c r="AN1027" s="632"/>
      <c r="AO1027" s="649"/>
    </row>
    <row r="1028" spans="2:41" s="615" customFormat="1">
      <c r="B1028" s="645"/>
      <c r="C1028" s="645"/>
      <c r="F1028" s="644"/>
      <c r="G1028" s="630"/>
      <c r="I1028" s="644"/>
      <c r="K1028" s="646"/>
      <c r="L1028" s="647"/>
      <c r="M1028" s="646"/>
      <c r="N1028" s="648"/>
      <c r="P1028" s="644"/>
      <c r="Q1028" s="630"/>
      <c r="V1028" s="647"/>
      <c r="X1028" s="647"/>
      <c r="AA1028" s="644"/>
      <c r="AD1028" s="646"/>
      <c r="AF1028" s="645"/>
      <c r="AI1028" s="645"/>
      <c r="AK1028" s="632"/>
      <c r="AL1028" s="619"/>
      <c r="AM1028" s="649"/>
      <c r="AN1028" s="632"/>
      <c r="AO1028" s="649"/>
    </row>
    <row r="1029" spans="2:41" s="615" customFormat="1">
      <c r="B1029" s="645"/>
      <c r="C1029" s="645"/>
      <c r="F1029" s="644"/>
      <c r="G1029" s="630"/>
      <c r="I1029" s="644"/>
      <c r="K1029" s="646"/>
      <c r="L1029" s="647"/>
      <c r="M1029" s="646"/>
      <c r="N1029" s="648"/>
      <c r="P1029" s="644"/>
      <c r="Q1029" s="630"/>
      <c r="V1029" s="647"/>
      <c r="X1029" s="647"/>
      <c r="AA1029" s="644"/>
      <c r="AD1029" s="646"/>
      <c r="AF1029" s="645"/>
      <c r="AI1029" s="645"/>
      <c r="AK1029" s="632"/>
      <c r="AL1029" s="619"/>
      <c r="AM1029" s="649"/>
      <c r="AN1029" s="632"/>
      <c r="AO1029" s="649"/>
    </row>
    <row r="1030" spans="2:41" s="615" customFormat="1">
      <c r="B1030" s="645"/>
      <c r="C1030" s="645"/>
      <c r="F1030" s="644"/>
      <c r="G1030" s="630"/>
      <c r="I1030" s="644"/>
      <c r="K1030" s="646"/>
      <c r="L1030" s="647"/>
      <c r="M1030" s="646"/>
      <c r="N1030" s="648"/>
      <c r="P1030" s="644"/>
      <c r="Q1030" s="630"/>
      <c r="V1030" s="647"/>
      <c r="X1030" s="647"/>
      <c r="AA1030" s="644"/>
      <c r="AD1030" s="646"/>
      <c r="AF1030" s="645"/>
      <c r="AI1030" s="645"/>
      <c r="AK1030" s="632"/>
      <c r="AL1030" s="619"/>
      <c r="AM1030" s="649"/>
      <c r="AN1030" s="632"/>
      <c r="AO1030" s="649"/>
    </row>
    <row r="1031" spans="2:41" s="615" customFormat="1">
      <c r="B1031" s="645"/>
      <c r="C1031" s="645"/>
      <c r="F1031" s="644"/>
      <c r="G1031" s="630"/>
      <c r="I1031" s="644"/>
      <c r="K1031" s="646"/>
      <c r="L1031" s="647"/>
      <c r="M1031" s="646"/>
      <c r="N1031" s="648"/>
      <c r="P1031" s="644"/>
      <c r="Q1031" s="630"/>
      <c r="V1031" s="647"/>
      <c r="X1031" s="647"/>
      <c r="AA1031" s="644"/>
      <c r="AD1031" s="646"/>
      <c r="AF1031" s="645"/>
      <c r="AI1031" s="645"/>
      <c r="AK1031" s="632"/>
      <c r="AL1031" s="619"/>
      <c r="AM1031" s="649"/>
      <c r="AN1031" s="632"/>
      <c r="AO1031" s="649"/>
    </row>
    <row r="1032" spans="2:41" s="615" customFormat="1">
      <c r="B1032" s="645"/>
      <c r="C1032" s="645"/>
      <c r="F1032" s="644"/>
      <c r="G1032" s="630"/>
      <c r="I1032" s="644"/>
      <c r="K1032" s="646"/>
      <c r="L1032" s="647"/>
      <c r="M1032" s="646"/>
      <c r="N1032" s="648"/>
      <c r="P1032" s="644"/>
      <c r="Q1032" s="630"/>
      <c r="V1032" s="647"/>
      <c r="X1032" s="647"/>
      <c r="AA1032" s="644"/>
      <c r="AD1032" s="646"/>
      <c r="AF1032" s="645"/>
      <c r="AI1032" s="645"/>
      <c r="AK1032" s="632"/>
      <c r="AL1032" s="619"/>
      <c r="AM1032" s="649"/>
      <c r="AN1032" s="632"/>
      <c r="AO1032" s="649"/>
    </row>
    <row r="1033" spans="2:41" s="615" customFormat="1">
      <c r="B1033" s="645"/>
      <c r="C1033" s="645"/>
      <c r="F1033" s="644"/>
      <c r="G1033" s="630"/>
      <c r="I1033" s="644"/>
      <c r="K1033" s="646"/>
      <c r="L1033" s="647"/>
      <c r="M1033" s="646"/>
      <c r="N1033" s="648"/>
      <c r="P1033" s="644"/>
      <c r="Q1033" s="630"/>
      <c r="V1033" s="647"/>
      <c r="X1033" s="647"/>
      <c r="AA1033" s="644"/>
      <c r="AD1033" s="646"/>
      <c r="AF1033" s="645"/>
      <c r="AI1033" s="645"/>
      <c r="AK1033" s="632"/>
      <c r="AL1033" s="619"/>
      <c r="AM1033" s="649"/>
      <c r="AN1033" s="632"/>
      <c r="AO1033" s="649"/>
    </row>
    <row r="1034" spans="2:41" s="615" customFormat="1">
      <c r="B1034" s="645"/>
      <c r="C1034" s="645"/>
      <c r="F1034" s="644"/>
      <c r="G1034" s="630"/>
      <c r="I1034" s="644"/>
      <c r="K1034" s="646"/>
      <c r="L1034" s="647"/>
      <c r="M1034" s="646"/>
      <c r="N1034" s="648"/>
      <c r="P1034" s="644"/>
      <c r="Q1034" s="630"/>
      <c r="V1034" s="647"/>
      <c r="X1034" s="647"/>
      <c r="AA1034" s="644"/>
      <c r="AD1034" s="646"/>
      <c r="AF1034" s="645"/>
      <c r="AI1034" s="645"/>
      <c r="AK1034" s="632"/>
      <c r="AL1034" s="619"/>
      <c r="AM1034" s="649"/>
      <c r="AN1034" s="632"/>
      <c r="AO1034" s="649"/>
    </row>
    <row r="1035" spans="2:41" s="615" customFormat="1">
      <c r="B1035" s="645"/>
      <c r="C1035" s="645"/>
      <c r="F1035" s="644"/>
      <c r="G1035" s="630"/>
      <c r="I1035" s="644"/>
      <c r="K1035" s="646"/>
      <c r="L1035" s="647"/>
      <c r="M1035" s="646"/>
      <c r="N1035" s="648"/>
      <c r="P1035" s="644"/>
      <c r="Q1035" s="630"/>
      <c r="V1035" s="647"/>
      <c r="X1035" s="647"/>
      <c r="AA1035" s="644"/>
      <c r="AD1035" s="646"/>
      <c r="AF1035" s="645"/>
      <c r="AI1035" s="645"/>
      <c r="AK1035" s="632"/>
      <c r="AL1035" s="619"/>
      <c r="AM1035" s="649"/>
      <c r="AN1035" s="632"/>
      <c r="AO1035" s="649"/>
    </row>
    <row r="1036" spans="2:41" s="615" customFormat="1">
      <c r="B1036" s="645"/>
      <c r="C1036" s="645"/>
      <c r="F1036" s="644"/>
      <c r="G1036" s="630"/>
      <c r="I1036" s="644"/>
      <c r="K1036" s="646"/>
      <c r="L1036" s="647"/>
      <c r="M1036" s="646"/>
      <c r="N1036" s="648"/>
      <c r="P1036" s="644"/>
      <c r="Q1036" s="630"/>
      <c r="V1036" s="647"/>
      <c r="X1036" s="647"/>
      <c r="AA1036" s="644"/>
      <c r="AD1036" s="646"/>
      <c r="AF1036" s="645"/>
      <c r="AI1036" s="645"/>
      <c r="AK1036" s="632"/>
      <c r="AL1036" s="619"/>
      <c r="AM1036" s="649"/>
      <c r="AN1036" s="632"/>
      <c r="AO1036" s="649"/>
    </row>
    <row r="1037" spans="2:41" s="615" customFormat="1">
      <c r="B1037" s="645"/>
      <c r="C1037" s="645"/>
      <c r="F1037" s="644"/>
      <c r="G1037" s="630"/>
      <c r="I1037" s="644"/>
      <c r="K1037" s="646"/>
      <c r="L1037" s="647"/>
      <c r="M1037" s="646"/>
      <c r="N1037" s="648"/>
      <c r="P1037" s="644"/>
      <c r="Q1037" s="630"/>
      <c r="V1037" s="647"/>
      <c r="X1037" s="647"/>
      <c r="AA1037" s="644"/>
      <c r="AD1037" s="646"/>
      <c r="AF1037" s="645"/>
      <c r="AI1037" s="645"/>
      <c r="AK1037" s="632"/>
      <c r="AL1037" s="619"/>
      <c r="AM1037" s="649"/>
      <c r="AN1037" s="632"/>
      <c r="AO1037" s="649"/>
    </row>
    <row r="1038" spans="2:41" s="615" customFormat="1">
      <c r="B1038" s="645"/>
      <c r="C1038" s="645"/>
      <c r="F1038" s="644"/>
      <c r="G1038" s="630"/>
      <c r="I1038" s="644"/>
      <c r="K1038" s="646"/>
      <c r="L1038" s="647"/>
      <c r="M1038" s="646"/>
      <c r="N1038" s="648"/>
      <c r="P1038" s="644"/>
      <c r="Q1038" s="630"/>
      <c r="V1038" s="647"/>
      <c r="X1038" s="647"/>
      <c r="AA1038" s="644"/>
      <c r="AD1038" s="646"/>
      <c r="AF1038" s="645"/>
      <c r="AI1038" s="645"/>
      <c r="AK1038" s="632"/>
      <c r="AL1038" s="619"/>
      <c r="AM1038" s="649"/>
      <c r="AN1038" s="632"/>
      <c r="AO1038" s="649"/>
    </row>
    <row r="1039" spans="2:41" s="615" customFormat="1">
      <c r="B1039" s="645"/>
      <c r="C1039" s="645"/>
      <c r="F1039" s="644"/>
      <c r="G1039" s="630"/>
      <c r="I1039" s="644"/>
      <c r="K1039" s="646"/>
      <c r="L1039" s="647"/>
      <c r="M1039" s="646"/>
      <c r="N1039" s="648"/>
      <c r="P1039" s="644"/>
      <c r="Q1039" s="630"/>
      <c r="V1039" s="647"/>
      <c r="X1039" s="647"/>
      <c r="AA1039" s="644"/>
      <c r="AD1039" s="646"/>
      <c r="AF1039" s="645"/>
      <c r="AI1039" s="645"/>
      <c r="AK1039" s="632"/>
      <c r="AL1039" s="619"/>
      <c r="AM1039" s="649"/>
      <c r="AN1039" s="632"/>
      <c r="AO1039" s="649"/>
    </row>
    <row r="1040" spans="2:41" s="615" customFormat="1">
      <c r="B1040" s="645"/>
      <c r="C1040" s="645"/>
      <c r="F1040" s="644"/>
      <c r="G1040" s="630"/>
      <c r="I1040" s="644"/>
      <c r="K1040" s="646"/>
      <c r="L1040" s="647"/>
      <c r="M1040" s="646"/>
      <c r="N1040" s="648"/>
      <c r="P1040" s="644"/>
      <c r="Q1040" s="630"/>
      <c r="V1040" s="647"/>
      <c r="X1040" s="647"/>
      <c r="AA1040" s="644"/>
      <c r="AD1040" s="646"/>
      <c r="AF1040" s="645"/>
      <c r="AI1040" s="645"/>
      <c r="AK1040" s="632"/>
      <c r="AL1040" s="619"/>
      <c r="AM1040" s="649"/>
      <c r="AN1040" s="632"/>
      <c r="AO1040" s="649"/>
    </row>
    <row r="1041" spans="2:41" s="615" customFormat="1">
      <c r="B1041" s="645"/>
      <c r="C1041" s="645"/>
      <c r="F1041" s="644"/>
      <c r="G1041" s="630"/>
      <c r="I1041" s="644"/>
      <c r="K1041" s="646"/>
      <c r="L1041" s="647"/>
      <c r="M1041" s="646"/>
      <c r="N1041" s="648"/>
      <c r="P1041" s="644"/>
      <c r="Q1041" s="630"/>
      <c r="V1041" s="647"/>
      <c r="X1041" s="647"/>
      <c r="AA1041" s="644"/>
      <c r="AD1041" s="646"/>
      <c r="AF1041" s="645"/>
      <c r="AI1041" s="645"/>
      <c r="AK1041" s="632"/>
      <c r="AL1041" s="619"/>
      <c r="AM1041" s="649"/>
      <c r="AN1041" s="632"/>
      <c r="AO1041" s="649"/>
    </row>
    <row r="1042" spans="2:41" s="615" customFormat="1">
      <c r="B1042" s="645"/>
      <c r="C1042" s="645"/>
      <c r="F1042" s="644"/>
      <c r="G1042" s="630"/>
      <c r="I1042" s="644"/>
      <c r="K1042" s="646"/>
      <c r="L1042" s="647"/>
      <c r="M1042" s="646"/>
      <c r="N1042" s="648"/>
      <c r="P1042" s="644"/>
      <c r="Q1042" s="630"/>
      <c r="V1042" s="647"/>
      <c r="X1042" s="647"/>
      <c r="AA1042" s="644"/>
      <c r="AD1042" s="646"/>
      <c r="AF1042" s="645"/>
      <c r="AI1042" s="645"/>
      <c r="AK1042" s="632"/>
      <c r="AL1042" s="619"/>
      <c r="AM1042" s="649"/>
      <c r="AN1042" s="632"/>
      <c r="AO1042" s="649"/>
    </row>
    <row r="1043" spans="2:41" s="615" customFormat="1">
      <c r="B1043" s="645"/>
      <c r="C1043" s="645"/>
      <c r="F1043" s="644"/>
      <c r="G1043" s="630"/>
      <c r="I1043" s="644"/>
      <c r="K1043" s="646"/>
      <c r="L1043" s="647"/>
      <c r="M1043" s="646"/>
      <c r="N1043" s="648"/>
      <c r="P1043" s="644"/>
      <c r="Q1043" s="630"/>
      <c r="V1043" s="647"/>
      <c r="X1043" s="647"/>
      <c r="AA1043" s="644"/>
      <c r="AD1043" s="646"/>
      <c r="AF1043" s="645"/>
      <c r="AI1043" s="645"/>
      <c r="AK1043" s="632"/>
      <c r="AL1043" s="619"/>
      <c r="AM1043" s="649"/>
      <c r="AN1043" s="632"/>
      <c r="AO1043" s="649"/>
    </row>
    <row r="1044" spans="2:41" s="615" customFormat="1">
      <c r="B1044" s="645"/>
      <c r="C1044" s="645"/>
      <c r="F1044" s="644"/>
      <c r="G1044" s="630"/>
      <c r="I1044" s="644"/>
      <c r="K1044" s="646"/>
      <c r="L1044" s="647"/>
      <c r="M1044" s="646"/>
      <c r="N1044" s="648"/>
      <c r="P1044" s="644"/>
      <c r="Q1044" s="630"/>
      <c r="V1044" s="647"/>
      <c r="X1044" s="647"/>
      <c r="AA1044" s="644"/>
      <c r="AD1044" s="646"/>
      <c r="AF1044" s="645"/>
      <c r="AI1044" s="645"/>
      <c r="AK1044" s="632"/>
      <c r="AL1044" s="619"/>
      <c r="AM1044" s="649"/>
      <c r="AN1044" s="632"/>
      <c r="AO1044" s="649"/>
    </row>
    <row r="1045" spans="2:41" s="615" customFormat="1">
      <c r="B1045" s="645"/>
      <c r="C1045" s="645"/>
      <c r="F1045" s="644"/>
      <c r="G1045" s="630"/>
      <c r="I1045" s="644"/>
      <c r="K1045" s="646"/>
      <c r="L1045" s="647"/>
      <c r="M1045" s="646"/>
      <c r="N1045" s="648"/>
      <c r="P1045" s="644"/>
      <c r="Q1045" s="630"/>
      <c r="V1045" s="647"/>
      <c r="X1045" s="647"/>
      <c r="AA1045" s="644"/>
      <c r="AD1045" s="646"/>
      <c r="AF1045" s="645"/>
      <c r="AI1045" s="645"/>
      <c r="AK1045" s="632"/>
      <c r="AL1045" s="619"/>
      <c r="AM1045" s="649"/>
      <c r="AN1045" s="632"/>
      <c r="AO1045" s="649"/>
    </row>
    <row r="1046" spans="2:41" s="615" customFormat="1">
      <c r="B1046" s="645"/>
      <c r="C1046" s="645"/>
      <c r="F1046" s="644"/>
      <c r="G1046" s="630"/>
      <c r="I1046" s="644"/>
      <c r="K1046" s="646"/>
      <c r="L1046" s="647"/>
      <c r="M1046" s="646"/>
      <c r="N1046" s="648"/>
      <c r="P1046" s="644"/>
      <c r="Q1046" s="630"/>
      <c r="V1046" s="647"/>
      <c r="X1046" s="647"/>
      <c r="AA1046" s="644"/>
      <c r="AD1046" s="646"/>
      <c r="AF1046" s="645"/>
      <c r="AI1046" s="645"/>
      <c r="AK1046" s="632"/>
      <c r="AL1046" s="619"/>
      <c r="AM1046" s="649"/>
      <c r="AN1046" s="632"/>
      <c r="AO1046" s="649"/>
    </row>
    <row r="1047" spans="2:41" s="615" customFormat="1">
      <c r="B1047" s="645"/>
      <c r="C1047" s="645"/>
      <c r="F1047" s="644"/>
      <c r="G1047" s="630"/>
      <c r="I1047" s="644"/>
      <c r="K1047" s="646"/>
      <c r="L1047" s="647"/>
      <c r="M1047" s="646"/>
      <c r="N1047" s="648"/>
      <c r="P1047" s="644"/>
      <c r="Q1047" s="630"/>
      <c r="V1047" s="647"/>
      <c r="X1047" s="647"/>
      <c r="AA1047" s="644"/>
      <c r="AD1047" s="646"/>
      <c r="AF1047" s="645"/>
      <c r="AI1047" s="645"/>
      <c r="AK1047" s="632"/>
      <c r="AL1047" s="619"/>
      <c r="AM1047" s="649"/>
      <c r="AN1047" s="632"/>
      <c r="AO1047" s="649"/>
    </row>
    <row r="1048" spans="2:41" s="615" customFormat="1">
      <c r="B1048" s="645"/>
      <c r="C1048" s="645"/>
      <c r="F1048" s="644"/>
      <c r="G1048" s="630"/>
      <c r="I1048" s="644"/>
      <c r="K1048" s="646"/>
      <c r="L1048" s="647"/>
      <c r="M1048" s="646"/>
      <c r="N1048" s="648"/>
      <c r="P1048" s="644"/>
      <c r="Q1048" s="630"/>
      <c r="V1048" s="647"/>
      <c r="X1048" s="647"/>
      <c r="AA1048" s="644"/>
      <c r="AD1048" s="646"/>
      <c r="AF1048" s="645"/>
      <c r="AI1048" s="645"/>
      <c r="AK1048" s="632"/>
      <c r="AL1048" s="619"/>
      <c r="AM1048" s="649"/>
      <c r="AN1048" s="632"/>
      <c r="AO1048" s="649"/>
    </row>
    <row r="1049" spans="2:41" s="615" customFormat="1">
      <c r="B1049" s="645"/>
      <c r="C1049" s="645"/>
      <c r="F1049" s="644"/>
      <c r="G1049" s="630"/>
      <c r="I1049" s="644"/>
      <c r="K1049" s="646"/>
      <c r="L1049" s="647"/>
      <c r="M1049" s="646"/>
      <c r="N1049" s="648"/>
      <c r="P1049" s="644"/>
      <c r="Q1049" s="630"/>
      <c r="V1049" s="647"/>
      <c r="X1049" s="647"/>
      <c r="AA1049" s="644"/>
      <c r="AD1049" s="646"/>
      <c r="AF1049" s="645"/>
      <c r="AI1049" s="645"/>
      <c r="AK1049" s="632"/>
      <c r="AL1049" s="619"/>
      <c r="AM1049" s="649"/>
      <c r="AN1049" s="632"/>
      <c r="AO1049" s="649"/>
    </row>
    <row r="1050" spans="2:41" s="615" customFormat="1">
      <c r="B1050" s="645"/>
      <c r="C1050" s="645"/>
      <c r="F1050" s="644"/>
      <c r="G1050" s="630"/>
      <c r="I1050" s="644"/>
      <c r="K1050" s="646"/>
      <c r="L1050" s="647"/>
      <c r="M1050" s="646"/>
      <c r="N1050" s="648"/>
      <c r="P1050" s="644"/>
      <c r="Q1050" s="630"/>
      <c r="V1050" s="647"/>
      <c r="X1050" s="647"/>
      <c r="AA1050" s="644"/>
      <c r="AD1050" s="646"/>
      <c r="AF1050" s="645"/>
      <c r="AI1050" s="645"/>
      <c r="AK1050" s="632"/>
      <c r="AL1050" s="619"/>
      <c r="AM1050" s="649"/>
      <c r="AN1050" s="632"/>
      <c r="AO1050" s="649"/>
    </row>
    <row r="1051" spans="2:41" s="615" customFormat="1">
      <c r="B1051" s="645"/>
      <c r="C1051" s="645"/>
      <c r="F1051" s="644"/>
      <c r="G1051" s="630"/>
      <c r="I1051" s="644"/>
      <c r="K1051" s="646"/>
      <c r="L1051" s="647"/>
      <c r="M1051" s="646"/>
      <c r="N1051" s="648"/>
      <c r="P1051" s="644"/>
      <c r="Q1051" s="630"/>
      <c r="V1051" s="647"/>
      <c r="X1051" s="647"/>
      <c r="AA1051" s="644"/>
      <c r="AD1051" s="646"/>
      <c r="AF1051" s="645"/>
      <c r="AI1051" s="645"/>
      <c r="AK1051" s="632"/>
      <c r="AL1051" s="619"/>
      <c r="AM1051" s="649"/>
      <c r="AN1051" s="632"/>
      <c r="AO1051" s="649"/>
    </row>
    <row r="1052" spans="2:41" s="615" customFormat="1">
      <c r="B1052" s="645"/>
      <c r="C1052" s="645"/>
      <c r="F1052" s="644"/>
      <c r="G1052" s="630"/>
      <c r="I1052" s="644"/>
      <c r="K1052" s="646"/>
      <c r="L1052" s="647"/>
      <c r="M1052" s="646"/>
      <c r="N1052" s="648"/>
      <c r="P1052" s="644"/>
      <c r="Q1052" s="630"/>
      <c r="V1052" s="647"/>
      <c r="X1052" s="647"/>
      <c r="AA1052" s="644"/>
      <c r="AD1052" s="646"/>
      <c r="AF1052" s="645"/>
      <c r="AI1052" s="645"/>
      <c r="AK1052" s="632"/>
      <c r="AL1052" s="619"/>
      <c r="AM1052" s="649"/>
      <c r="AN1052" s="632"/>
      <c r="AO1052" s="649"/>
    </row>
    <row r="1053" spans="2:41" s="615" customFormat="1">
      <c r="B1053" s="645"/>
      <c r="C1053" s="645"/>
      <c r="F1053" s="644"/>
      <c r="G1053" s="630"/>
      <c r="I1053" s="644"/>
      <c r="K1053" s="646"/>
      <c r="L1053" s="647"/>
      <c r="M1053" s="646"/>
      <c r="N1053" s="648"/>
      <c r="P1053" s="644"/>
      <c r="Q1053" s="630"/>
      <c r="V1053" s="647"/>
      <c r="X1053" s="647"/>
      <c r="AA1053" s="644"/>
      <c r="AD1053" s="646"/>
      <c r="AF1053" s="645"/>
      <c r="AI1053" s="645"/>
      <c r="AK1053" s="632"/>
      <c r="AL1053" s="619"/>
      <c r="AM1053" s="649"/>
      <c r="AN1053" s="632"/>
      <c r="AO1053" s="649"/>
    </row>
    <row r="1054" spans="2:41" s="615" customFormat="1">
      <c r="B1054" s="645"/>
      <c r="C1054" s="645"/>
      <c r="F1054" s="644"/>
      <c r="G1054" s="630"/>
      <c r="I1054" s="644"/>
      <c r="K1054" s="646"/>
      <c r="L1054" s="647"/>
      <c r="M1054" s="646"/>
      <c r="N1054" s="648"/>
      <c r="P1054" s="644"/>
      <c r="Q1054" s="630"/>
      <c r="V1054" s="647"/>
      <c r="X1054" s="647"/>
      <c r="AA1054" s="644"/>
      <c r="AD1054" s="646"/>
      <c r="AF1054" s="645"/>
      <c r="AI1054" s="645"/>
      <c r="AK1054" s="632"/>
      <c r="AL1054" s="619"/>
      <c r="AM1054" s="649"/>
      <c r="AN1054" s="632"/>
      <c r="AO1054" s="649"/>
    </row>
    <row r="1055" spans="2:41" s="615" customFormat="1">
      <c r="B1055" s="645"/>
      <c r="C1055" s="645"/>
      <c r="F1055" s="644"/>
      <c r="G1055" s="630"/>
      <c r="I1055" s="644"/>
      <c r="K1055" s="646"/>
      <c r="L1055" s="647"/>
      <c r="M1055" s="646"/>
      <c r="N1055" s="648"/>
      <c r="P1055" s="644"/>
      <c r="Q1055" s="630"/>
      <c r="V1055" s="647"/>
      <c r="X1055" s="647"/>
      <c r="AA1055" s="644"/>
      <c r="AD1055" s="646"/>
      <c r="AF1055" s="645"/>
      <c r="AI1055" s="645"/>
      <c r="AK1055" s="632"/>
      <c r="AL1055" s="619"/>
      <c r="AM1055" s="649"/>
      <c r="AN1055" s="632"/>
      <c r="AO1055" s="649"/>
    </row>
    <row r="1056" spans="2:41" s="615" customFormat="1">
      <c r="B1056" s="645"/>
      <c r="C1056" s="645"/>
      <c r="F1056" s="644"/>
      <c r="G1056" s="630"/>
      <c r="I1056" s="644"/>
      <c r="K1056" s="646"/>
      <c r="L1056" s="647"/>
      <c r="M1056" s="646"/>
      <c r="N1056" s="648"/>
      <c r="P1056" s="644"/>
      <c r="Q1056" s="630"/>
      <c r="V1056" s="647"/>
      <c r="X1056" s="647"/>
      <c r="AA1056" s="644"/>
      <c r="AD1056" s="646"/>
      <c r="AF1056" s="645"/>
      <c r="AI1056" s="645"/>
      <c r="AK1056" s="632"/>
      <c r="AL1056" s="619"/>
      <c r="AM1056" s="649"/>
      <c r="AN1056" s="632"/>
      <c r="AO1056" s="649"/>
    </row>
    <row r="1057" spans="2:41" s="615" customFormat="1">
      <c r="B1057" s="645"/>
      <c r="C1057" s="645"/>
      <c r="F1057" s="644"/>
      <c r="G1057" s="630"/>
      <c r="I1057" s="644"/>
      <c r="K1057" s="646"/>
      <c r="L1057" s="647"/>
      <c r="M1057" s="646"/>
      <c r="N1057" s="648"/>
      <c r="P1057" s="644"/>
      <c r="Q1057" s="630"/>
      <c r="V1057" s="647"/>
      <c r="X1057" s="647"/>
      <c r="AA1057" s="644"/>
      <c r="AD1057" s="646"/>
      <c r="AF1057" s="645"/>
      <c r="AI1057" s="645"/>
      <c r="AK1057" s="632"/>
      <c r="AL1057" s="619"/>
      <c r="AM1057" s="649"/>
      <c r="AN1057" s="632"/>
      <c r="AO1057" s="649"/>
    </row>
    <row r="1058" spans="2:41" s="615" customFormat="1">
      <c r="B1058" s="645"/>
      <c r="C1058" s="645"/>
      <c r="F1058" s="644"/>
      <c r="G1058" s="630"/>
      <c r="I1058" s="644"/>
      <c r="K1058" s="646"/>
      <c r="L1058" s="647"/>
      <c r="M1058" s="646"/>
      <c r="N1058" s="648"/>
      <c r="P1058" s="644"/>
      <c r="Q1058" s="630"/>
      <c r="V1058" s="647"/>
      <c r="X1058" s="647"/>
      <c r="AA1058" s="644"/>
      <c r="AD1058" s="646"/>
      <c r="AF1058" s="645"/>
      <c r="AI1058" s="645"/>
      <c r="AK1058" s="632"/>
      <c r="AL1058" s="619"/>
      <c r="AM1058" s="649"/>
      <c r="AN1058" s="632"/>
      <c r="AO1058" s="649"/>
    </row>
    <row r="1059" spans="2:41" s="615" customFormat="1">
      <c r="B1059" s="645"/>
      <c r="C1059" s="645"/>
      <c r="F1059" s="644"/>
      <c r="G1059" s="630"/>
      <c r="I1059" s="644"/>
      <c r="K1059" s="646"/>
      <c r="L1059" s="647"/>
      <c r="M1059" s="646"/>
      <c r="N1059" s="648"/>
      <c r="P1059" s="644"/>
      <c r="Q1059" s="630"/>
      <c r="V1059" s="647"/>
      <c r="X1059" s="647"/>
      <c r="AA1059" s="644"/>
      <c r="AD1059" s="646"/>
      <c r="AF1059" s="645"/>
      <c r="AI1059" s="645"/>
      <c r="AK1059" s="632"/>
      <c r="AL1059" s="619"/>
      <c r="AM1059" s="649"/>
      <c r="AN1059" s="632"/>
      <c r="AO1059" s="649"/>
    </row>
    <row r="1060" spans="2:41" s="615" customFormat="1">
      <c r="B1060" s="645"/>
      <c r="C1060" s="645"/>
      <c r="F1060" s="644"/>
      <c r="G1060" s="630"/>
      <c r="I1060" s="644"/>
      <c r="K1060" s="646"/>
      <c r="L1060" s="647"/>
      <c r="M1060" s="646"/>
      <c r="N1060" s="648"/>
      <c r="P1060" s="644"/>
      <c r="Q1060" s="630"/>
      <c r="V1060" s="647"/>
      <c r="X1060" s="647"/>
      <c r="AA1060" s="644"/>
      <c r="AD1060" s="646"/>
      <c r="AF1060" s="645"/>
      <c r="AI1060" s="645"/>
      <c r="AK1060" s="632"/>
      <c r="AL1060" s="619"/>
      <c r="AM1060" s="649"/>
      <c r="AN1060" s="632"/>
      <c r="AO1060" s="649"/>
    </row>
    <row r="1061" spans="2:41" s="615" customFormat="1">
      <c r="B1061" s="645"/>
      <c r="C1061" s="645"/>
      <c r="F1061" s="644"/>
      <c r="G1061" s="630"/>
      <c r="I1061" s="644"/>
      <c r="K1061" s="646"/>
      <c r="L1061" s="647"/>
      <c r="M1061" s="646"/>
      <c r="N1061" s="648"/>
      <c r="P1061" s="644"/>
      <c r="Q1061" s="630"/>
      <c r="V1061" s="647"/>
      <c r="X1061" s="647"/>
      <c r="AA1061" s="644"/>
      <c r="AD1061" s="646"/>
      <c r="AF1061" s="645"/>
      <c r="AI1061" s="645"/>
      <c r="AK1061" s="632"/>
      <c r="AL1061" s="619"/>
      <c r="AM1061" s="649"/>
      <c r="AN1061" s="632"/>
      <c r="AO1061" s="649"/>
    </row>
    <row r="1062" spans="2:41" s="615" customFormat="1">
      <c r="B1062" s="645"/>
      <c r="C1062" s="645"/>
      <c r="F1062" s="644"/>
      <c r="G1062" s="630"/>
      <c r="I1062" s="644"/>
      <c r="K1062" s="646"/>
      <c r="L1062" s="647"/>
      <c r="M1062" s="646"/>
      <c r="N1062" s="648"/>
      <c r="P1062" s="644"/>
      <c r="Q1062" s="630"/>
      <c r="V1062" s="647"/>
      <c r="X1062" s="647"/>
      <c r="AA1062" s="644"/>
      <c r="AD1062" s="646"/>
      <c r="AF1062" s="645"/>
      <c r="AI1062" s="645"/>
      <c r="AK1062" s="632"/>
      <c r="AL1062" s="619"/>
      <c r="AM1062" s="649"/>
      <c r="AN1062" s="632"/>
      <c r="AO1062" s="649"/>
    </row>
    <row r="1063" spans="2:41" s="615" customFormat="1">
      <c r="B1063" s="645"/>
      <c r="C1063" s="645"/>
      <c r="F1063" s="644"/>
      <c r="G1063" s="630"/>
      <c r="I1063" s="644"/>
      <c r="K1063" s="646"/>
      <c r="L1063" s="647"/>
      <c r="M1063" s="646"/>
      <c r="N1063" s="648"/>
      <c r="P1063" s="644"/>
      <c r="Q1063" s="630"/>
      <c r="V1063" s="647"/>
      <c r="X1063" s="647"/>
      <c r="AA1063" s="644"/>
      <c r="AD1063" s="646"/>
      <c r="AF1063" s="645"/>
      <c r="AI1063" s="645"/>
      <c r="AK1063" s="632"/>
      <c r="AL1063" s="619"/>
      <c r="AM1063" s="649"/>
      <c r="AN1063" s="632"/>
      <c r="AO1063" s="649"/>
    </row>
    <row r="1064" spans="2:41" s="615" customFormat="1">
      <c r="B1064" s="645"/>
      <c r="C1064" s="645"/>
      <c r="F1064" s="644"/>
      <c r="G1064" s="630"/>
      <c r="I1064" s="644"/>
      <c r="K1064" s="646"/>
      <c r="L1064" s="647"/>
      <c r="M1064" s="646"/>
      <c r="N1064" s="648"/>
      <c r="P1064" s="644"/>
      <c r="Q1064" s="630"/>
      <c r="V1064" s="647"/>
      <c r="X1064" s="647"/>
      <c r="AA1064" s="644"/>
      <c r="AD1064" s="646"/>
      <c r="AF1064" s="645"/>
      <c r="AI1064" s="645"/>
      <c r="AK1064" s="632"/>
      <c r="AL1064" s="619"/>
      <c r="AM1064" s="649"/>
      <c r="AN1064" s="632"/>
      <c r="AO1064" s="649"/>
    </row>
    <row r="1065" spans="2:41" s="615" customFormat="1">
      <c r="B1065" s="645"/>
      <c r="C1065" s="645"/>
      <c r="F1065" s="644"/>
      <c r="G1065" s="630"/>
      <c r="I1065" s="644"/>
      <c r="K1065" s="646"/>
      <c r="L1065" s="647"/>
      <c r="M1065" s="646"/>
      <c r="N1065" s="648"/>
      <c r="P1065" s="644"/>
      <c r="Q1065" s="630"/>
      <c r="V1065" s="647"/>
      <c r="X1065" s="647"/>
      <c r="AA1065" s="644"/>
      <c r="AD1065" s="646"/>
      <c r="AF1065" s="645"/>
      <c r="AI1065" s="645"/>
      <c r="AK1065" s="632"/>
      <c r="AL1065" s="619"/>
      <c r="AM1065" s="649"/>
      <c r="AN1065" s="632"/>
      <c r="AO1065" s="649"/>
    </row>
    <row r="1066" spans="2:41" s="615" customFormat="1">
      <c r="B1066" s="645"/>
      <c r="C1066" s="645"/>
      <c r="F1066" s="644"/>
      <c r="G1066" s="630"/>
      <c r="I1066" s="644"/>
      <c r="K1066" s="646"/>
      <c r="L1066" s="647"/>
      <c r="M1066" s="646"/>
      <c r="N1066" s="648"/>
      <c r="P1066" s="644"/>
      <c r="Q1066" s="630"/>
      <c r="V1066" s="647"/>
      <c r="X1066" s="647"/>
      <c r="AA1066" s="644"/>
      <c r="AD1066" s="646"/>
      <c r="AF1066" s="645"/>
      <c r="AI1066" s="645"/>
      <c r="AK1066" s="632"/>
      <c r="AL1066" s="619"/>
      <c r="AM1066" s="649"/>
      <c r="AN1066" s="632"/>
      <c r="AO1066" s="649"/>
    </row>
    <row r="1067" spans="2:41" s="615" customFormat="1">
      <c r="B1067" s="645"/>
      <c r="C1067" s="645"/>
      <c r="F1067" s="644"/>
      <c r="G1067" s="630"/>
      <c r="I1067" s="644"/>
      <c r="K1067" s="646"/>
      <c r="L1067" s="647"/>
      <c r="M1067" s="646"/>
      <c r="N1067" s="648"/>
      <c r="P1067" s="644"/>
      <c r="Q1067" s="630"/>
      <c r="V1067" s="647"/>
      <c r="X1067" s="647"/>
      <c r="AA1067" s="644"/>
      <c r="AD1067" s="646"/>
      <c r="AF1067" s="645"/>
      <c r="AI1067" s="645"/>
      <c r="AK1067" s="632"/>
      <c r="AL1067" s="619"/>
      <c r="AM1067" s="649"/>
      <c r="AN1067" s="632"/>
      <c r="AO1067" s="649"/>
    </row>
    <row r="1068" spans="2:41" s="615" customFormat="1">
      <c r="B1068" s="645"/>
      <c r="C1068" s="645"/>
      <c r="F1068" s="644"/>
      <c r="G1068" s="630"/>
      <c r="I1068" s="644"/>
      <c r="K1068" s="646"/>
      <c r="L1068" s="647"/>
      <c r="M1068" s="646"/>
      <c r="N1068" s="648"/>
      <c r="P1068" s="644"/>
      <c r="Q1068" s="630"/>
      <c r="V1068" s="647"/>
      <c r="X1068" s="647"/>
      <c r="AA1068" s="644"/>
      <c r="AD1068" s="646"/>
      <c r="AF1068" s="645"/>
      <c r="AI1068" s="645"/>
      <c r="AK1068" s="632"/>
      <c r="AL1068" s="619"/>
      <c r="AM1068" s="649"/>
      <c r="AN1068" s="632"/>
      <c r="AO1068" s="649"/>
    </row>
    <row r="1069" spans="2:41" s="615" customFormat="1">
      <c r="B1069" s="645"/>
      <c r="C1069" s="645"/>
      <c r="F1069" s="644"/>
      <c r="G1069" s="630"/>
      <c r="I1069" s="644"/>
      <c r="K1069" s="646"/>
      <c r="L1069" s="647"/>
      <c r="M1069" s="646"/>
      <c r="N1069" s="648"/>
      <c r="P1069" s="644"/>
      <c r="Q1069" s="630"/>
      <c r="V1069" s="647"/>
      <c r="X1069" s="647"/>
      <c r="AA1069" s="644"/>
      <c r="AD1069" s="646"/>
      <c r="AF1069" s="645"/>
      <c r="AI1069" s="645"/>
      <c r="AK1069" s="632"/>
      <c r="AL1069" s="619"/>
      <c r="AM1069" s="649"/>
      <c r="AN1069" s="632"/>
      <c r="AO1069" s="649"/>
    </row>
    <row r="1070" spans="2:41" s="615" customFormat="1">
      <c r="B1070" s="645"/>
      <c r="C1070" s="645"/>
      <c r="F1070" s="644"/>
      <c r="G1070" s="630"/>
      <c r="I1070" s="644"/>
      <c r="K1070" s="646"/>
      <c r="L1070" s="647"/>
      <c r="M1070" s="646"/>
      <c r="N1070" s="648"/>
      <c r="P1070" s="644"/>
      <c r="Q1070" s="630"/>
      <c r="V1070" s="647"/>
      <c r="X1070" s="647"/>
      <c r="AA1070" s="644"/>
      <c r="AD1070" s="646"/>
      <c r="AF1070" s="645"/>
      <c r="AI1070" s="645"/>
      <c r="AK1070" s="632"/>
      <c r="AL1070" s="619"/>
      <c r="AM1070" s="649"/>
      <c r="AN1070" s="632"/>
      <c r="AO1070" s="649"/>
    </row>
    <row r="1071" spans="2:41" s="615" customFormat="1">
      <c r="B1071" s="645"/>
      <c r="C1071" s="645"/>
      <c r="F1071" s="644"/>
      <c r="G1071" s="630"/>
      <c r="I1071" s="644"/>
      <c r="K1071" s="646"/>
      <c r="L1071" s="647"/>
      <c r="M1071" s="646"/>
      <c r="N1071" s="648"/>
      <c r="P1071" s="644"/>
      <c r="Q1071" s="630"/>
      <c r="V1071" s="647"/>
      <c r="X1071" s="647"/>
      <c r="AA1071" s="644"/>
      <c r="AD1071" s="646"/>
      <c r="AF1071" s="645"/>
      <c r="AI1071" s="645"/>
      <c r="AK1071" s="632"/>
      <c r="AL1071" s="619"/>
      <c r="AM1071" s="649"/>
      <c r="AN1071" s="632"/>
      <c r="AO1071" s="649"/>
    </row>
    <row r="1072" spans="2:41" s="615" customFormat="1">
      <c r="B1072" s="645"/>
      <c r="C1072" s="645"/>
      <c r="F1072" s="644"/>
      <c r="G1072" s="630"/>
      <c r="I1072" s="644"/>
      <c r="K1072" s="646"/>
      <c r="L1072" s="647"/>
      <c r="M1072" s="646"/>
      <c r="N1072" s="648"/>
      <c r="P1072" s="644"/>
      <c r="Q1072" s="630"/>
      <c r="V1072" s="647"/>
      <c r="X1072" s="647"/>
      <c r="AA1072" s="644"/>
      <c r="AD1072" s="646"/>
      <c r="AF1072" s="645"/>
      <c r="AI1072" s="645"/>
      <c r="AK1072" s="632"/>
      <c r="AL1072" s="619"/>
      <c r="AM1072" s="649"/>
      <c r="AN1072" s="632"/>
      <c r="AO1072" s="649"/>
    </row>
    <row r="1073" spans="2:41" s="615" customFormat="1">
      <c r="B1073" s="645"/>
      <c r="C1073" s="645"/>
      <c r="F1073" s="644"/>
      <c r="G1073" s="630"/>
      <c r="I1073" s="644"/>
      <c r="K1073" s="646"/>
      <c r="L1073" s="647"/>
      <c r="M1073" s="646"/>
      <c r="N1073" s="648"/>
      <c r="P1073" s="644"/>
      <c r="Q1073" s="630"/>
      <c r="V1073" s="647"/>
      <c r="X1073" s="647"/>
      <c r="AA1073" s="644"/>
      <c r="AD1073" s="646"/>
      <c r="AF1073" s="645"/>
      <c r="AI1073" s="645"/>
      <c r="AK1073" s="632"/>
      <c r="AL1073" s="619"/>
      <c r="AM1073" s="649"/>
      <c r="AN1073" s="632"/>
      <c r="AO1073" s="649"/>
    </row>
    <row r="1074" spans="2:41" s="615" customFormat="1">
      <c r="B1074" s="645"/>
      <c r="C1074" s="645"/>
      <c r="F1074" s="644"/>
      <c r="G1074" s="630"/>
      <c r="I1074" s="644"/>
      <c r="K1074" s="646"/>
      <c r="L1074" s="647"/>
      <c r="M1074" s="646"/>
      <c r="N1074" s="648"/>
      <c r="P1074" s="644"/>
      <c r="Q1074" s="630"/>
      <c r="V1074" s="647"/>
      <c r="X1074" s="647"/>
      <c r="AA1074" s="644"/>
      <c r="AD1074" s="646"/>
      <c r="AF1074" s="645"/>
      <c r="AI1074" s="645"/>
      <c r="AK1074" s="632"/>
      <c r="AL1074" s="619"/>
      <c r="AM1074" s="649"/>
      <c r="AN1074" s="632"/>
      <c r="AO1074" s="649"/>
    </row>
    <row r="1075" spans="2:41" s="615" customFormat="1">
      <c r="B1075" s="645"/>
      <c r="C1075" s="645"/>
      <c r="F1075" s="644"/>
      <c r="G1075" s="630"/>
      <c r="I1075" s="644"/>
      <c r="K1075" s="646"/>
      <c r="L1075" s="647"/>
      <c r="M1075" s="646"/>
      <c r="N1075" s="648"/>
      <c r="P1075" s="644"/>
      <c r="Q1075" s="630"/>
      <c r="V1075" s="647"/>
      <c r="X1075" s="647"/>
      <c r="AA1075" s="644"/>
      <c r="AD1075" s="646"/>
      <c r="AF1075" s="645"/>
      <c r="AI1075" s="645"/>
      <c r="AK1075" s="632"/>
      <c r="AL1075" s="619"/>
      <c r="AM1075" s="649"/>
      <c r="AN1075" s="632"/>
      <c r="AO1075" s="649"/>
    </row>
    <row r="1076" spans="2:41" s="615" customFormat="1">
      <c r="B1076" s="645"/>
      <c r="C1076" s="645"/>
      <c r="F1076" s="644"/>
      <c r="G1076" s="630"/>
      <c r="I1076" s="644"/>
      <c r="K1076" s="646"/>
      <c r="L1076" s="647"/>
      <c r="M1076" s="646"/>
      <c r="N1076" s="648"/>
      <c r="P1076" s="644"/>
      <c r="Q1076" s="630"/>
      <c r="V1076" s="647"/>
      <c r="X1076" s="647"/>
      <c r="AA1076" s="644"/>
      <c r="AD1076" s="646"/>
      <c r="AF1076" s="645"/>
      <c r="AI1076" s="645"/>
      <c r="AK1076" s="632"/>
      <c r="AL1076" s="619"/>
      <c r="AM1076" s="649"/>
      <c r="AN1076" s="632"/>
      <c r="AO1076" s="649"/>
    </row>
    <row r="1077" spans="2:41" s="615" customFormat="1">
      <c r="B1077" s="645"/>
      <c r="C1077" s="645"/>
      <c r="F1077" s="644"/>
      <c r="G1077" s="630"/>
      <c r="I1077" s="644"/>
      <c r="K1077" s="646"/>
      <c r="L1077" s="647"/>
      <c r="M1077" s="646"/>
      <c r="N1077" s="648"/>
      <c r="P1077" s="644"/>
      <c r="Q1077" s="630"/>
      <c r="V1077" s="647"/>
      <c r="X1077" s="647"/>
      <c r="AA1077" s="644"/>
      <c r="AD1077" s="646"/>
      <c r="AF1077" s="645"/>
      <c r="AI1077" s="645"/>
      <c r="AK1077" s="632"/>
      <c r="AL1077" s="619"/>
      <c r="AM1077" s="649"/>
      <c r="AN1077" s="632"/>
      <c r="AO1077" s="649"/>
    </row>
    <row r="1078" spans="2:41" s="615" customFormat="1">
      <c r="B1078" s="645"/>
      <c r="C1078" s="645"/>
      <c r="F1078" s="644"/>
      <c r="G1078" s="630"/>
      <c r="I1078" s="644"/>
      <c r="K1078" s="646"/>
      <c r="L1078" s="647"/>
      <c r="M1078" s="646"/>
      <c r="N1078" s="648"/>
      <c r="P1078" s="644"/>
      <c r="Q1078" s="630"/>
      <c r="V1078" s="647"/>
      <c r="X1078" s="647"/>
      <c r="AA1078" s="644"/>
      <c r="AD1078" s="646"/>
      <c r="AF1078" s="645"/>
      <c r="AI1078" s="645"/>
      <c r="AK1078" s="632"/>
      <c r="AL1078" s="619"/>
      <c r="AM1078" s="649"/>
      <c r="AN1078" s="632"/>
      <c r="AO1078" s="649"/>
    </row>
    <row r="1079" spans="2:41" s="615" customFormat="1">
      <c r="B1079" s="645"/>
      <c r="C1079" s="645"/>
      <c r="F1079" s="644"/>
      <c r="G1079" s="630"/>
      <c r="I1079" s="644"/>
      <c r="K1079" s="646"/>
      <c r="L1079" s="647"/>
      <c r="M1079" s="646"/>
      <c r="N1079" s="648"/>
      <c r="P1079" s="644"/>
      <c r="Q1079" s="630"/>
      <c r="V1079" s="647"/>
      <c r="X1079" s="647"/>
      <c r="AA1079" s="644"/>
      <c r="AD1079" s="646"/>
      <c r="AF1079" s="645"/>
      <c r="AI1079" s="645"/>
      <c r="AK1079" s="632"/>
      <c r="AL1079" s="619"/>
      <c r="AM1079" s="649"/>
      <c r="AN1079" s="632"/>
      <c r="AO1079" s="649"/>
    </row>
    <row r="1080" spans="2:41" s="615" customFormat="1">
      <c r="B1080" s="645"/>
      <c r="C1080" s="645"/>
      <c r="F1080" s="644"/>
      <c r="G1080" s="630"/>
      <c r="I1080" s="644"/>
      <c r="K1080" s="646"/>
      <c r="L1080" s="647"/>
      <c r="M1080" s="646"/>
      <c r="N1080" s="648"/>
      <c r="P1080" s="644"/>
      <c r="Q1080" s="630"/>
      <c r="V1080" s="647"/>
      <c r="X1080" s="647"/>
      <c r="AA1080" s="644"/>
      <c r="AD1080" s="646"/>
      <c r="AF1080" s="645"/>
      <c r="AI1080" s="645"/>
      <c r="AK1080" s="632"/>
      <c r="AL1080" s="619"/>
      <c r="AM1080" s="649"/>
      <c r="AN1080" s="632"/>
      <c r="AO1080" s="649"/>
    </row>
    <row r="1081" spans="2:41" s="615" customFormat="1">
      <c r="B1081" s="645"/>
      <c r="C1081" s="645"/>
      <c r="F1081" s="644"/>
      <c r="G1081" s="630"/>
      <c r="I1081" s="644"/>
      <c r="K1081" s="646"/>
      <c r="L1081" s="647"/>
      <c r="M1081" s="646"/>
      <c r="N1081" s="648"/>
      <c r="P1081" s="644"/>
      <c r="Q1081" s="630"/>
      <c r="V1081" s="647"/>
      <c r="X1081" s="647"/>
      <c r="AA1081" s="644"/>
      <c r="AD1081" s="646"/>
      <c r="AF1081" s="645"/>
      <c r="AI1081" s="645"/>
      <c r="AK1081" s="632"/>
      <c r="AL1081" s="619"/>
      <c r="AM1081" s="649"/>
      <c r="AN1081" s="632"/>
      <c r="AO1081" s="649"/>
    </row>
    <row r="1082" spans="2:41" s="615" customFormat="1">
      <c r="B1082" s="645"/>
      <c r="C1082" s="645"/>
      <c r="F1082" s="644"/>
      <c r="G1082" s="630"/>
      <c r="I1082" s="644"/>
      <c r="K1082" s="646"/>
      <c r="L1082" s="647"/>
      <c r="M1082" s="646"/>
      <c r="N1082" s="648"/>
      <c r="P1082" s="644"/>
      <c r="Q1082" s="630"/>
      <c r="V1082" s="647"/>
      <c r="X1082" s="647"/>
      <c r="AA1082" s="644"/>
      <c r="AD1082" s="646"/>
      <c r="AF1082" s="645"/>
      <c r="AI1082" s="645"/>
      <c r="AK1082" s="632"/>
      <c r="AL1082" s="619"/>
      <c r="AM1082" s="649"/>
      <c r="AN1082" s="632"/>
      <c r="AO1082" s="649"/>
    </row>
    <row r="1083" spans="2:41" s="615" customFormat="1">
      <c r="B1083" s="645"/>
      <c r="C1083" s="645"/>
      <c r="F1083" s="644"/>
      <c r="G1083" s="630"/>
      <c r="I1083" s="644"/>
      <c r="K1083" s="646"/>
      <c r="L1083" s="647"/>
      <c r="M1083" s="646"/>
      <c r="N1083" s="648"/>
      <c r="P1083" s="644"/>
      <c r="Q1083" s="630"/>
      <c r="V1083" s="647"/>
      <c r="X1083" s="647"/>
      <c r="AA1083" s="644"/>
      <c r="AD1083" s="646"/>
      <c r="AF1083" s="645"/>
      <c r="AI1083" s="645"/>
      <c r="AK1083" s="632"/>
      <c r="AL1083" s="619"/>
      <c r="AM1083" s="649"/>
      <c r="AN1083" s="632"/>
      <c r="AO1083" s="649"/>
    </row>
    <row r="1084" spans="2:41" s="615" customFormat="1">
      <c r="B1084" s="645"/>
      <c r="C1084" s="645"/>
      <c r="F1084" s="644"/>
      <c r="G1084" s="630"/>
      <c r="I1084" s="644"/>
      <c r="K1084" s="646"/>
      <c r="L1084" s="647"/>
      <c r="M1084" s="646"/>
      <c r="N1084" s="648"/>
      <c r="P1084" s="644"/>
      <c r="Q1084" s="630"/>
      <c r="V1084" s="647"/>
      <c r="X1084" s="647"/>
      <c r="AA1084" s="644"/>
      <c r="AD1084" s="646"/>
      <c r="AF1084" s="645"/>
      <c r="AI1084" s="645"/>
      <c r="AK1084" s="632"/>
      <c r="AL1084" s="619"/>
      <c r="AM1084" s="649"/>
      <c r="AN1084" s="632"/>
      <c r="AO1084" s="649"/>
    </row>
    <row r="1085" spans="2:41" s="615" customFormat="1">
      <c r="B1085" s="645"/>
      <c r="C1085" s="645"/>
      <c r="F1085" s="644"/>
      <c r="G1085" s="630"/>
      <c r="I1085" s="644"/>
      <c r="K1085" s="646"/>
      <c r="L1085" s="647"/>
      <c r="M1085" s="646"/>
      <c r="N1085" s="648"/>
      <c r="P1085" s="644"/>
      <c r="Q1085" s="630"/>
      <c r="V1085" s="647"/>
      <c r="X1085" s="647"/>
      <c r="AA1085" s="644"/>
      <c r="AD1085" s="646"/>
      <c r="AF1085" s="645"/>
      <c r="AI1085" s="645"/>
      <c r="AK1085" s="632"/>
      <c r="AL1085" s="619"/>
      <c r="AM1085" s="649"/>
      <c r="AN1085" s="632"/>
      <c r="AO1085" s="649"/>
    </row>
    <row r="1086" spans="2:41" s="615" customFormat="1">
      <c r="B1086" s="645"/>
      <c r="C1086" s="645"/>
      <c r="F1086" s="644"/>
      <c r="G1086" s="630"/>
      <c r="I1086" s="644"/>
      <c r="K1086" s="646"/>
      <c r="L1086" s="647"/>
      <c r="M1086" s="646"/>
      <c r="N1086" s="648"/>
      <c r="P1086" s="644"/>
      <c r="Q1086" s="630"/>
      <c r="V1086" s="647"/>
      <c r="X1086" s="647"/>
      <c r="AA1086" s="644"/>
      <c r="AD1086" s="646"/>
      <c r="AF1086" s="645"/>
      <c r="AI1086" s="645"/>
      <c r="AK1086" s="632"/>
      <c r="AL1086" s="619"/>
      <c r="AM1086" s="649"/>
      <c r="AN1086" s="632"/>
      <c r="AO1086" s="649"/>
    </row>
    <row r="1087" spans="2:41" s="615" customFormat="1">
      <c r="B1087" s="645"/>
      <c r="C1087" s="645"/>
      <c r="F1087" s="644"/>
      <c r="G1087" s="630"/>
      <c r="I1087" s="644"/>
      <c r="K1087" s="646"/>
      <c r="L1087" s="647"/>
      <c r="M1087" s="646"/>
      <c r="N1087" s="648"/>
      <c r="P1087" s="644"/>
      <c r="Q1087" s="630"/>
      <c r="V1087" s="647"/>
      <c r="X1087" s="647"/>
      <c r="AA1087" s="644"/>
      <c r="AD1087" s="646"/>
      <c r="AF1087" s="645"/>
      <c r="AI1087" s="645"/>
      <c r="AK1087" s="632"/>
      <c r="AL1087" s="619"/>
      <c r="AM1087" s="649"/>
      <c r="AN1087" s="632"/>
      <c r="AO1087" s="649"/>
    </row>
    <row r="1088" spans="2:41" s="615" customFormat="1">
      <c r="B1088" s="645"/>
      <c r="C1088" s="645"/>
      <c r="F1088" s="644"/>
      <c r="G1088" s="630"/>
      <c r="I1088" s="644"/>
      <c r="K1088" s="646"/>
      <c r="L1088" s="647"/>
      <c r="M1088" s="646"/>
      <c r="N1088" s="648"/>
      <c r="P1088" s="644"/>
      <c r="Q1088" s="630"/>
      <c r="V1088" s="647"/>
      <c r="X1088" s="647"/>
      <c r="AA1088" s="644"/>
      <c r="AD1088" s="646"/>
      <c r="AF1088" s="645"/>
      <c r="AI1088" s="645"/>
      <c r="AK1088" s="632"/>
      <c r="AL1088" s="619"/>
      <c r="AM1088" s="649"/>
      <c r="AN1088" s="632"/>
      <c r="AO1088" s="649"/>
    </row>
    <row r="1089" spans="2:41" s="615" customFormat="1">
      <c r="B1089" s="645"/>
      <c r="C1089" s="645"/>
      <c r="F1089" s="644"/>
      <c r="G1089" s="630"/>
      <c r="I1089" s="644"/>
      <c r="K1089" s="646"/>
      <c r="L1089" s="647"/>
      <c r="M1089" s="646"/>
      <c r="N1089" s="648"/>
      <c r="P1089" s="644"/>
      <c r="Q1089" s="630"/>
      <c r="V1089" s="647"/>
      <c r="X1089" s="647"/>
      <c r="AA1089" s="644"/>
      <c r="AD1089" s="646"/>
      <c r="AF1089" s="645"/>
      <c r="AI1089" s="645"/>
      <c r="AK1089" s="632"/>
      <c r="AL1089" s="619"/>
      <c r="AM1089" s="649"/>
      <c r="AN1089" s="632"/>
      <c r="AO1089" s="649"/>
    </row>
    <row r="1090" spans="2:41" s="615" customFormat="1">
      <c r="B1090" s="645"/>
      <c r="C1090" s="645"/>
      <c r="F1090" s="644"/>
      <c r="G1090" s="630"/>
      <c r="I1090" s="644"/>
      <c r="K1090" s="646"/>
      <c r="L1090" s="647"/>
      <c r="M1090" s="646"/>
      <c r="N1090" s="648"/>
      <c r="P1090" s="644"/>
      <c r="Q1090" s="630"/>
      <c r="V1090" s="647"/>
      <c r="X1090" s="647"/>
      <c r="AA1090" s="644"/>
      <c r="AD1090" s="646"/>
      <c r="AF1090" s="645"/>
      <c r="AI1090" s="645"/>
      <c r="AK1090" s="632"/>
      <c r="AL1090" s="619"/>
      <c r="AM1090" s="649"/>
      <c r="AN1090" s="632"/>
      <c r="AO1090" s="649"/>
    </row>
    <row r="1091" spans="2:41" s="615" customFormat="1">
      <c r="B1091" s="645"/>
      <c r="C1091" s="645"/>
      <c r="F1091" s="644"/>
      <c r="G1091" s="630"/>
      <c r="I1091" s="644"/>
      <c r="K1091" s="646"/>
      <c r="L1091" s="647"/>
      <c r="M1091" s="646"/>
      <c r="N1091" s="648"/>
      <c r="P1091" s="644"/>
      <c r="Q1091" s="630"/>
      <c r="V1091" s="647"/>
      <c r="X1091" s="647"/>
      <c r="AA1091" s="644"/>
      <c r="AD1091" s="646"/>
      <c r="AF1091" s="645"/>
      <c r="AI1091" s="645"/>
      <c r="AK1091" s="632"/>
      <c r="AL1091" s="619"/>
      <c r="AM1091" s="649"/>
      <c r="AN1091" s="632"/>
      <c r="AO1091" s="649"/>
    </row>
    <row r="1092" spans="2:41" s="615" customFormat="1">
      <c r="B1092" s="645"/>
      <c r="C1092" s="645"/>
      <c r="F1092" s="644"/>
      <c r="G1092" s="630"/>
      <c r="I1092" s="644"/>
      <c r="K1092" s="646"/>
      <c r="L1092" s="647"/>
      <c r="M1092" s="646"/>
      <c r="N1092" s="648"/>
      <c r="P1092" s="644"/>
      <c r="Q1092" s="630"/>
      <c r="V1092" s="647"/>
      <c r="X1092" s="647"/>
      <c r="AA1092" s="644"/>
      <c r="AD1092" s="646"/>
      <c r="AF1092" s="645"/>
      <c r="AI1092" s="645"/>
      <c r="AK1092" s="632"/>
      <c r="AL1092" s="619"/>
      <c r="AM1092" s="649"/>
      <c r="AN1092" s="632"/>
      <c r="AO1092" s="649"/>
    </row>
    <row r="1093" spans="2:41" s="615" customFormat="1">
      <c r="B1093" s="645"/>
      <c r="C1093" s="645"/>
      <c r="F1093" s="644"/>
      <c r="G1093" s="630"/>
      <c r="I1093" s="644"/>
      <c r="K1093" s="646"/>
      <c r="L1093" s="647"/>
      <c r="M1093" s="646"/>
      <c r="N1093" s="648"/>
      <c r="P1093" s="644"/>
      <c r="Q1093" s="630"/>
      <c r="V1093" s="647"/>
      <c r="X1093" s="647"/>
      <c r="AA1093" s="644"/>
      <c r="AD1093" s="646"/>
      <c r="AF1093" s="645"/>
      <c r="AI1093" s="645"/>
      <c r="AK1093" s="632"/>
      <c r="AL1093" s="619"/>
      <c r="AM1093" s="649"/>
      <c r="AN1093" s="632"/>
      <c r="AO1093" s="649"/>
    </row>
    <row r="1094" spans="2:41" s="615" customFormat="1">
      <c r="B1094" s="645"/>
      <c r="C1094" s="645"/>
      <c r="F1094" s="644"/>
      <c r="G1094" s="630"/>
      <c r="I1094" s="644"/>
      <c r="K1094" s="646"/>
      <c r="L1094" s="647"/>
      <c r="M1094" s="646"/>
      <c r="N1094" s="648"/>
      <c r="P1094" s="644"/>
      <c r="Q1094" s="630"/>
      <c r="V1094" s="647"/>
      <c r="X1094" s="647"/>
      <c r="AA1094" s="644"/>
      <c r="AD1094" s="646"/>
      <c r="AF1094" s="645"/>
      <c r="AI1094" s="645"/>
      <c r="AK1094" s="632"/>
      <c r="AL1094" s="619"/>
      <c r="AM1094" s="649"/>
      <c r="AN1094" s="632"/>
      <c r="AO1094" s="649"/>
    </row>
    <row r="1095" spans="2:41" s="615" customFormat="1">
      <c r="B1095" s="645"/>
      <c r="C1095" s="645"/>
      <c r="F1095" s="644"/>
      <c r="G1095" s="630"/>
      <c r="I1095" s="644"/>
      <c r="K1095" s="646"/>
      <c r="L1095" s="647"/>
      <c r="M1095" s="646"/>
      <c r="N1095" s="648"/>
      <c r="P1095" s="644"/>
      <c r="Q1095" s="630"/>
      <c r="V1095" s="647"/>
      <c r="X1095" s="647"/>
      <c r="AA1095" s="644"/>
      <c r="AD1095" s="646"/>
      <c r="AF1095" s="645"/>
      <c r="AI1095" s="645"/>
      <c r="AK1095" s="632"/>
      <c r="AL1095" s="619"/>
      <c r="AM1095" s="649"/>
      <c r="AN1095" s="632"/>
      <c r="AO1095" s="649"/>
    </row>
    <row r="1096" spans="2:41" s="615" customFormat="1">
      <c r="B1096" s="645"/>
      <c r="C1096" s="645"/>
      <c r="F1096" s="644"/>
      <c r="G1096" s="630"/>
      <c r="I1096" s="644"/>
      <c r="K1096" s="646"/>
      <c r="L1096" s="647"/>
      <c r="M1096" s="646"/>
      <c r="N1096" s="648"/>
      <c r="P1096" s="644"/>
      <c r="Q1096" s="630"/>
      <c r="V1096" s="647"/>
      <c r="X1096" s="647"/>
      <c r="AA1096" s="644"/>
      <c r="AD1096" s="646"/>
      <c r="AF1096" s="645"/>
      <c r="AI1096" s="645"/>
      <c r="AK1096" s="632"/>
      <c r="AL1096" s="619"/>
      <c r="AM1096" s="649"/>
      <c r="AN1096" s="632"/>
      <c r="AO1096" s="649"/>
    </row>
    <row r="1097" spans="2:41" s="615" customFormat="1">
      <c r="B1097" s="645"/>
      <c r="C1097" s="645"/>
      <c r="F1097" s="644"/>
      <c r="G1097" s="630"/>
      <c r="I1097" s="644"/>
      <c r="K1097" s="646"/>
      <c r="L1097" s="647"/>
      <c r="M1097" s="646"/>
      <c r="N1097" s="648"/>
      <c r="P1097" s="644"/>
      <c r="Q1097" s="630"/>
      <c r="V1097" s="647"/>
      <c r="X1097" s="647"/>
      <c r="AA1097" s="644"/>
      <c r="AD1097" s="646"/>
      <c r="AF1097" s="645"/>
      <c r="AI1097" s="645"/>
      <c r="AK1097" s="632"/>
      <c r="AL1097" s="619"/>
      <c r="AM1097" s="649"/>
      <c r="AN1097" s="632"/>
      <c r="AO1097" s="649"/>
    </row>
    <row r="1098" spans="2:41" s="615" customFormat="1">
      <c r="B1098" s="645"/>
      <c r="C1098" s="645"/>
      <c r="F1098" s="644"/>
      <c r="G1098" s="630"/>
      <c r="I1098" s="644"/>
      <c r="K1098" s="646"/>
      <c r="L1098" s="647"/>
      <c r="M1098" s="646"/>
      <c r="N1098" s="648"/>
      <c r="P1098" s="644"/>
      <c r="Q1098" s="630"/>
      <c r="V1098" s="647"/>
      <c r="X1098" s="647"/>
      <c r="AA1098" s="644"/>
      <c r="AD1098" s="646"/>
      <c r="AF1098" s="645"/>
      <c r="AI1098" s="645"/>
      <c r="AK1098" s="632"/>
      <c r="AL1098" s="619"/>
      <c r="AM1098" s="649"/>
      <c r="AN1098" s="632"/>
      <c r="AO1098" s="649"/>
    </row>
    <row r="1099" spans="2:41" s="615" customFormat="1">
      <c r="B1099" s="645"/>
      <c r="C1099" s="645"/>
      <c r="F1099" s="644"/>
      <c r="G1099" s="630"/>
      <c r="I1099" s="644"/>
      <c r="K1099" s="646"/>
      <c r="L1099" s="647"/>
      <c r="M1099" s="646"/>
      <c r="N1099" s="648"/>
      <c r="P1099" s="644"/>
      <c r="Q1099" s="630"/>
      <c r="V1099" s="647"/>
      <c r="X1099" s="647"/>
      <c r="AA1099" s="644"/>
      <c r="AD1099" s="646"/>
      <c r="AF1099" s="645"/>
      <c r="AI1099" s="645"/>
      <c r="AK1099" s="632"/>
      <c r="AL1099" s="619"/>
      <c r="AM1099" s="649"/>
      <c r="AN1099" s="632"/>
      <c r="AO1099" s="649"/>
    </row>
    <row r="1100" spans="2:41" s="615" customFormat="1">
      <c r="B1100" s="645"/>
      <c r="C1100" s="645"/>
      <c r="F1100" s="644"/>
      <c r="G1100" s="630"/>
      <c r="I1100" s="644"/>
      <c r="K1100" s="646"/>
      <c r="L1100" s="647"/>
      <c r="M1100" s="646"/>
      <c r="N1100" s="648"/>
      <c r="P1100" s="644"/>
      <c r="Q1100" s="630"/>
      <c r="V1100" s="647"/>
      <c r="X1100" s="647"/>
      <c r="AA1100" s="644"/>
      <c r="AD1100" s="646"/>
      <c r="AF1100" s="645"/>
      <c r="AI1100" s="645"/>
      <c r="AK1100" s="632"/>
      <c r="AL1100" s="619"/>
      <c r="AM1100" s="649"/>
      <c r="AN1100" s="632"/>
      <c r="AO1100" s="649"/>
    </row>
    <row r="1101" spans="2:41" s="615" customFormat="1">
      <c r="B1101" s="645"/>
      <c r="C1101" s="645"/>
      <c r="F1101" s="644"/>
      <c r="G1101" s="630"/>
      <c r="I1101" s="644"/>
      <c r="K1101" s="646"/>
      <c r="L1101" s="647"/>
      <c r="M1101" s="646"/>
      <c r="N1101" s="648"/>
      <c r="P1101" s="644"/>
      <c r="Q1101" s="630"/>
      <c r="V1101" s="647"/>
      <c r="X1101" s="647"/>
      <c r="AA1101" s="644"/>
      <c r="AD1101" s="646"/>
      <c r="AF1101" s="645"/>
      <c r="AI1101" s="645"/>
      <c r="AK1101" s="632"/>
      <c r="AL1101" s="619"/>
      <c r="AM1101" s="649"/>
      <c r="AN1101" s="632"/>
      <c r="AO1101" s="649"/>
    </row>
    <row r="1102" spans="2:41" s="615" customFormat="1">
      <c r="B1102" s="645"/>
      <c r="C1102" s="645"/>
      <c r="F1102" s="644"/>
      <c r="G1102" s="630"/>
      <c r="I1102" s="644"/>
      <c r="K1102" s="646"/>
      <c r="L1102" s="647"/>
      <c r="M1102" s="646"/>
      <c r="N1102" s="648"/>
      <c r="P1102" s="644"/>
      <c r="Q1102" s="630"/>
      <c r="V1102" s="647"/>
      <c r="X1102" s="647"/>
      <c r="AA1102" s="644"/>
      <c r="AD1102" s="646"/>
      <c r="AF1102" s="645"/>
      <c r="AI1102" s="645"/>
      <c r="AK1102" s="632"/>
      <c r="AL1102" s="619"/>
      <c r="AM1102" s="649"/>
      <c r="AN1102" s="632"/>
      <c r="AO1102" s="649"/>
    </row>
    <row r="1103" spans="2:41" s="615" customFormat="1">
      <c r="B1103" s="645"/>
      <c r="C1103" s="645"/>
      <c r="F1103" s="644"/>
      <c r="G1103" s="630"/>
      <c r="I1103" s="644"/>
      <c r="K1103" s="646"/>
      <c r="L1103" s="647"/>
      <c r="M1103" s="646"/>
      <c r="N1103" s="648"/>
      <c r="P1103" s="644"/>
      <c r="Q1103" s="630"/>
      <c r="V1103" s="647"/>
      <c r="X1103" s="647"/>
      <c r="AA1103" s="644"/>
      <c r="AD1103" s="646"/>
      <c r="AF1103" s="645"/>
      <c r="AI1103" s="645"/>
      <c r="AK1103" s="632"/>
      <c r="AL1103" s="619"/>
      <c r="AM1103" s="649"/>
      <c r="AN1103" s="632"/>
      <c r="AO1103" s="649"/>
    </row>
    <row r="1104" spans="2:41" s="615" customFormat="1">
      <c r="B1104" s="645"/>
      <c r="C1104" s="645"/>
      <c r="F1104" s="644"/>
      <c r="G1104" s="630"/>
      <c r="I1104" s="644"/>
      <c r="K1104" s="646"/>
      <c r="L1104" s="647"/>
      <c r="M1104" s="646"/>
      <c r="N1104" s="648"/>
      <c r="P1104" s="644"/>
      <c r="Q1104" s="630"/>
      <c r="V1104" s="647"/>
      <c r="X1104" s="647"/>
      <c r="AA1104" s="644"/>
      <c r="AD1104" s="646"/>
      <c r="AF1104" s="645"/>
      <c r="AI1104" s="645"/>
      <c r="AK1104" s="632"/>
      <c r="AL1104" s="619"/>
      <c r="AM1104" s="649"/>
      <c r="AN1104" s="632"/>
      <c r="AO1104" s="649"/>
    </row>
    <row r="1105" spans="2:41" s="615" customFormat="1">
      <c r="B1105" s="645"/>
      <c r="C1105" s="645"/>
      <c r="F1105" s="644"/>
      <c r="G1105" s="630"/>
      <c r="I1105" s="644"/>
      <c r="K1105" s="646"/>
      <c r="L1105" s="647"/>
      <c r="M1105" s="646"/>
      <c r="N1105" s="648"/>
      <c r="P1105" s="644"/>
      <c r="Q1105" s="630"/>
      <c r="V1105" s="647"/>
      <c r="X1105" s="647"/>
      <c r="AA1105" s="644"/>
      <c r="AD1105" s="646"/>
      <c r="AF1105" s="645"/>
      <c r="AI1105" s="645"/>
      <c r="AK1105" s="632"/>
      <c r="AL1105" s="619"/>
      <c r="AM1105" s="649"/>
      <c r="AN1105" s="632"/>
      <c r="AO1105" s="649"/>
    </row>
    <row r="1106" spans="2:41" s="615" customFormat="1">
      <c r="B1106" s="645"/>
      <c r="C1106" s="645"/>
      <c r="F1106" s="644"/>
      <c r="G1106" s="630"/>
      <c r="I1106" s="644"/>
      <c r="K1106" s="646"/>
      <c r="L1106" s="647"/>
      <c r="M1106" s="646"/>
      <c r="N1106" s="648"/>
      <c r="P1106" s="644"/>
      <c r="Q1106" s="630"/>
      <c r="V1106" s="647"/>
      <c r="X1106" s="647"/>
      <c r="AA1106" s="644"/>
      <c r="AD1106" s="646"/>
      <c r="AF1106" s="645"/>
      <c r="AI1106" s="645"/>
      <c r="AK1106" s="632"/>
      <c r="AL1106" s="619"/>
      <c r="AM1106" s="649"/>
      <c r="AN1106" s="632"/>
      <c r="AO1106" s="649"/>
    </row>
    <row r="1107" spans="2:41" s="615" customFormat="1">
      <c r="B1107" s="645"/>
      <c r="C1107" s="645"/>
      <c r="F1107" s="644"/>
      <c r="G1107" s="630"/>
      <c r="I1107" s="644"/>
      <c r="K1107" s="646"/>
      <c r="L1107" s="647"/>
      <c r="M1107" s="646"/>
      <c r="N1107" s="648"/>
      <c r="P1107" s="644"/>
      <c r="Q1107" s="630"/>
      <c r="V1107" s="647"/>
      <c r="X1107" s="647"/>
      <c r="AA1107" s="644"/>
      <c r="AD1107" s="646"/>
      <c r="AF1107" s="645"/>
      <c r="AI1107" s="645"/>
      <c r="AK1107" s="632"/>
      <c r="AL1107" s="619"/>
      <c r="AM1107" s="649"/>
      <c r="AN1107" s="632"/>
      <c r="AO1107" s="649"/>
    </row>
    <row r="1108" spans="2:41" s="615" customFormat="1">
      <c r="B1108" s="645"/>
      <c r="C1108" s="645"/>
      <c r="F1108" s="644"/>
      <c r="G1108" s="630"/>
      <c r="I1108" s="644"/>
      <c r="K1108" s="646"/>
      <c r="L1108" s="647"/>
      <c r="M1108" s="646"/>
      <c r="N1108" s="648"/>
      <c r="P1108" s="644"/>
      <c r="Q1108" s="630"/>
      <c r="V1108" s="647"/>
      <c r="X1108" s="647"/>
      <c r="AA1108" s="644"/>
      <c r="AD1108" s="646"/>
      <c r="AF1108" s="645"/>
      <c r="AI1108" s="645"/>
      <c r="AK1108" s="632"/>
      <c r="AL1108" s="619"/>
      <c r="AM1108" s="649"/>
      <c r="AN1108" s="632"/>
      <c r="AO1108" s="649"/>
    </row>
    <row r="1109" spans="2:41" s="615" customFormat="1">
      <c r="B1109" s="645"/>
      <c r="C1109" s="645"/>
      <c r="F1109" s="644"/>
      <c r="G1109" s="630"/>
      <c r="I1109" s="644"/>
      <c r="K1109" s="646"/>
      <c r="L1109" s="647"/>
      <c r="M1109" s="646"/>
      <c r="N1109" s="648"/>
      <c r="P1109" s="644"/>
      <c r="Q1109" s="630"/>
      <c r="V1109" s="647"/>
      <c r="X1109" s="647"/>
      <c r="AA1109" s="644"/>
      <c r="AD1109" s="646"/>
      <c r="AF1109" s="645"/>
      <c r="AI1109" s="645"/>
      <c r="AK1109" s="632"/>
      <c r="AL1109" s="619"/>
      <c r="AM1109" s="649"/>
      <c r="AN1109" s="632"/>
      <c r="AO1109" s="649"/>
    </row>
    <row r="1110" spans="2:41" s="615" customFormat="1">
      <c r="B1110" s="645"/>
      <c r="C1110" s="645"/>
      <c r="F1110" s="644"/>
      <c r="G1110" s="630"/>
      <c r="I1110" s="644"/>
      <c r="K1110" s="646"/>
      <c r="L1110" s="647"/>
      <c r="M1110" s="646"/>
      <c r="N1110" s="648"/>
      <c r="P1110" s="644"/>
      <c r="Q1110" s="630"/>
      <c r="V1110" s="647"/>
      <c r="X1110" s="647"/>
      <c r="AA1110" s="644"/>
      <c r="AD1110" s="646"/>
      <c r="AF1110" s="645"/>
      <c r="AI1110" s="645"/>
      <c r="AK1110" s="632"/>
      <c r="AL1110" s="619"/>
      <c r="AM1110" s="649"/>
      <c r="AN1110" s="632"/>
      <c r="AO1110" s="649"/>
    </row>
    <row r="1111" spans="2:41" s="615" customFormat="1">
      <c r="B1111" s="645"/>
      <c r="C1111" s="645"/>
      <c r="F1111" s="644"/>
      <c r="G1111" s="630"/>
      <c r="I1111" s="644"/>
      <c r="K1111" s="646"/>
      <c r="L1111" s="647"/>
      <c r="M1111" s="646"/>
      <c r="N1111" s="648"/>
      <c r="P1111" s="644"/>
      <c r="Q1111" s="630"/>
      <c r="V1111" s="647"/>
      <c r="X1111" s="647"/>
      <c r="AA1111" s="644"/>
      <c r="AD1111" s="646"/>
      <c r="AF1111" s="645"/>
      <c r="AI1111" s="645"/>
      <c r="AK1111" s="632"/>
      <c r="AL1111" s="619"/>
      <c r="AM1111" s="649"/>
      <c r="AN1111" s="632"/>
      <c r="AO1111" s="649"/>
    </row>
    <row r="1112" spans="2:41" s="615" customFormat="1">
      <c r="B1112" s="645"/>
      <c r="C1112" s="645"/>
      <c r="F1112" s="644"/>
      <c r="G1112" s="630"/>
      <c r="I1112" s="644"/>
      <c r="K1112" s="646"/>
      <c r="L1112" s="647"/>
      <c r="M1112" s="646"/>
      <c r="N1112" s="648"/>
      <c r="P1112" s="644"/>
      <c r="Q1112" s="630"/>
      <c r="V1112" s="647"/>
      <c r="X1112" s="647"/>
      <c r="AA1112" s="644"/>
      <c r="AD1112" s="646"/>
      <c r="AF1112" s="645"/>
      <c r="AI1112" s="645"/>
      <c r="AK1112" s="632"/>
      <c r="AL1112" s="619"/>
      <c r="AM1112" s="649"/>
      <c r="AN1112" s="632"/>
      <c r="AO1112" s="649"/>
    </row>
    <row r="1113" spans="2:41" s="615" customFormat="1">
      <c r="B1113" s="645"/>
      <c r="C1113" s="645"/>
      <c r="F1113" s="644"/>
      <c r="G1113" s="630"/>
      <c r="I1113" s="644"/>
      <c r="K1113" s="646"/>
      <c r="L1113" s="647"/>
      <c r="M1113" s="646"/>
      <c r="N1113" s="648"/>
      <c r="P1113" s="644"/>
      <c r="Q1113" s="630"/>
      <c r="V1113" s="647"/>
      <c r="X1113" s="647"/>
      <c r="AA1113" s="644"/>
      <c r="AD1113" s="646"/>
      <c r="AF1113" s="645"/>
      <c r="AI1113" s="645"/>
      <c r="AK1113" s="632"/>
      <c r="AL1113" s="619"/>
      <c r="AM1113" s="649"/>
      <c r="AN1113" s="632"/>
      <c r="AO1113" s="649"/>
    </row>
    <row r="1114" spans="2:41" s="615" customFormat="1">
      <c r="B1114" s="645"/>
      <c r="C1114" s="645"/>
      <c r="F1114" s="644"/>
      <c r="G1114" s="630"/>
      <c r="I1114" s="644"/>
      <c r="K1114" s="646"/>
      <c r="L1114" s="647"/>
      <c r="M1114" s="646"/>
      <c r="N1114" s="648"/>
      <c r="P1114" s="644"/>
      <c r="Q1114" s="630"/>
      <c r="V1114" s="647"/>
      <c r="X1114" s="647"/>
      <c r="AA1114" s="644"/>
      <c r="AD1114" s="646"/>
      <c r="AF1114" s="645"/>
      <c r="AI1114" s="645"/>
      <c r="AK1114" s="632"/>
      <c r="AL1114" s="619"/>
      <c r="AM1114" s="649"/>
      <c r="AN1114" s="632"/>
      <c r="AO1114" s="649"/>
    </row>
    <row r="1115" spans="2:41" s="615" customFormat="1">
      <c r="B1115" s="645"/>
      <c r="C1115" s="645"/>
      <c r="F1115" s="644"/>
      <c r="G1115" s="630"/>
      <c r="I1115" s="644"/>
      <c r="K1115" s="646"/>
      <c r="L1115" s="647"/>
      <c r="M1115" s="646"/>
      <c r="N1115" s="648"/>
      <c r="P1115" s="644"/>
      <c r="Q1115" s="630"/>
      <c r="V1115" s="647"/>
      <c r="X1115" s="647"/>
      <c r="AA1115" s="644"/>
      <c r="AD1115" s="646"/>
      <c r="AF1115" s="645"/>
      <c r="AI1115" s="645"/>
      <c r="AK1115" s="632"/>
      <c r="AL1115" s="619"/>
      <c r="AM1115" s="649"/>
      <c r="AN1115" s="632"/>
      <c r="AO1115" s="649"/>
    </row>
    <row r="1116" spans="2:41" s="615" customFormat="1">
      <c r="B1116" s="645"/>
      <c r="C1116" s="645"/>
      <c r="F1116" s="644"/>
      <c r="G1116" s="630"/>
      <c r="I1116" s="644"/>
      <c r="K1116" s="646"/>
      <c r="L1116" s="647"/>
      <c r="M1116" s="646"/>
      <c r="N1116" s="648"/>
      <c r="P1116" s="644"/>
      <c r="Q1116" s="630"/>
      <c r="V1116" s="647"/>
      <c r="X1116" s="647"/>
      <c r="AA1116" s="644"/>
      <c r="AD1116" s="646"/>
      <c r="AF1116" s="645"/>
      <c r="AI1116" s="645"/>
      <c r="AK1116" s="632"/>
      <c r="AL1116" s="619"/>
      <c r="AM1116" s="649"/>
      <c r="AN1116" s="632"/>
      <c r="AO1116" s="649"/>
    </row>
    <row r="1117" spans="2:41" s="615" customFormat="1">
      <c r="B1117" s="645"/>
      <c r="C1117" s="645"/>
      <c r="F1117" s="644"/>
      <c r="G1117" s="630"/>
      <c r="I1117" s="644"/>
      <c r="K1117" s="646"/>
      <c r="L1117" s="647"/>
      <c r="M1117" s="646"/>
      <c r="N1117" s="648"/>
      <c r="P1117" s="644"/>
      <c r="Q1117" s="630"/>
      <c r="V1117" s="647"/>
      <c r="X1117" s="647"/>
      <c r="AA1117" s="644"/>
      <c r="AD1117" s="646"/>
      <c r="AF1117" s="645"/>
      <c r="AI1117" s="645"/>
      <c r="AK1117" s="632"/>
      <c r="AL1117" s="619"/>
      <c r="AM1117" s="649"/>
      <c r="AN1117" s="632"/>
      <c r="AO1117" s="649"/>
    </row>
    <row r="1118" spans="2:41" s="615" customFormat="1">
      <c r="B1118" s="645"/>
      <c r="C1118" s="645"/>
      <c r="F1118" s="644"/>
      <c r="G1118" s="630"/>
      <c r="I1118" s="644"/>
      <c r="K1118" s="646"/>
      <c r="L1118" s="647"/>
      <c r="M1118" s="646"/>
      <c r="N1118" s="648"/>
      <c r="P1118" s="644"/>
      <c r="Q1118" s="630"/>
      <c r="V1118" s="647"/>
      <c r="X1118" s="647"/>
      <c r="AA1118" s="644"/>
      <c r="AD1118" s="646"/>
      <c r="AF1118" s="645"/>
      <c r="AI1118" s="645"/>
      <c r="AK1118" s="632"/>
      <c r="AL1118" s="619"/>
      <c r="AM1118" s="649"/>
      <c r="AN1118" s="632"/>
      <c r="AO1118" s="649"/>
    </row>
    <row r="1119" spans="2:41" s="615" customFormat="1">
      <c r="B1119" s="645"/>
      <c r="C1119" s="645"/>
      <c r="F1119" s="644"/>
      <c r="G1119" s="630"/>
      <c r="I1119" s="644"/>
      <c r="K1119" s="646"/>
      <c r="L1119" s="647"/>
      <c r="M1119" s="646"/>
      <c r="N1119" s="648"/>
      <c r="P1119" s="644"/>
      <c r="Q1119" s="630"/>
      <c r="V1119" s="647"/>
      <c r="X1119" s="647"/>
      <c r="AA1119" s="644"/>
      <c r="AD1119" s="646"/>
      <c r="AF1119" s="645"/>
      <c r="AI1119" s="645"/>
      <c r="AK1119" s="632"/>
      <c r="AL1119" s="619"/>
      <c r="AM1119" s="649"/>
      <c r="AN1119" s="632"/>
      <c r="AO1119" s="649"/>
    </row>
    <row r="1120" spans="2:41" s="615" customFormat="1">
      <c r="B1120" s="645"/>
      <c r="C1120" s="645"/>
      <c r="F1120" s="644"/>
      <c r="G1120" s="630"/>
      <c r="I1120" s="644"/>
      <c r="K1120" s="646"/>
      <c r="L1120" s="647"/>
      <c r="M1120" s="646"/>
      <c r="N1120" s="648"/>
      <c r="P1120" s="644"/>
      <c r="Q1120" s="630"/>
      <c r="V1120" s="647"/>
      <c r="X1120" s="647"/>
      <c r="AA1120" s="644"/>
      <c r="AD1120" s="646"/>
      <c r="AF1120" s="645"/>
      <c r="AI1120" s="645"/>
      <c r="AK1120" s="632"/>
      <c r="AL1120" s="619"/>
      <c r="AM1120" s="649"/>
      <c r="AN1120" s="632"/>
      <c r="AO1120" s="649"/>
    </row>
    <row r="1121" spans="2:41" s="615" customFormat="1">
      <c r="B1121" s="645"/>
      <c r="C1121" s="645"/>
      <c r="F1121" s="644"/>
      <c r="G1121" s="630"/>
      <c r="I1121" s="644"/>
      <c r="K1121" s="646"/>
      <c r="L1121" s="647"/>
      <c r="M1121" s="646"/>
      <c r="N1121" s="648"/>
      <c r="P1121" s="644"/>
      <c r="Q1121" s="630"/>
      <c r="V1121" s="647"/>
      <c r="X1121" s="647"/>
      <c r="AA1121" s="644"/>
      <c r="AD1121" s="646"/>
      <c r="AF1121" s="645"/>
      <c r="AI1121" s="645"/>
      <c r="AK1121" s="632"/>
      <c r="AL1121" s="619"/>
      <c r="AM1121" s="649"/>
      <c r="AN1121" s="632"/>
      <c r="AO1121" s="649"/>
    </row>
    <row r="1122" spans="2:41" s="615" customFormat="1">
      <c r="B1122" s="645"/>
      <c r="C1122" s="645"/>
      <c r="F1122" s="644"/>
      <c r="G1122" s="630"/>
      <c r="I1122" s="644"/>
      <c r="K1122" s="646"/>
      <c r="L1122" s="647"/>
      <c r="M1122" s="646"/>
      <c r="N1122" s="648"/>
      <c r="P1122" s="644"/>
      <c r="Q1122" s="630"/>
      <c r="V1122" s="647"/>
      <c r="X1122" s="647"/>
      <c r="AA1122" s="644"/>
      <c r="AD1122" s="646"/>
      <c r="AF1122" s="645"/>
      <c r="AI1122" s="645"/>
      <c r="AK1122" s="632"/>
      <c r="AL1122" s="619"/>
      <c r="AM1122" s="649"/>
      <c r="AN1122" s="632"/>
      <c r="AO1122" s="649"/>
    </row>
    <row r="1123" spans="2:41" s="615" customFormat="1">
      <c r="B1123" s="645"/>
      <c r="C1123" s="645"/>
      <c r="F1123" s="644"/>
      <c r="G1123" s="630"/>
      <c r="I1123" s="644"/>
      <c r="K1123" s="646"/>
      <c r="L1123" s="647"/>
      <c r="M1123" s="646"/>
      <c r="N1123" s="648"/>
      <c r="P1123" s="644"/>
      <c r="Q1123" s="630"/>
      <c r="V1123" s="647"/>
      <c r="X1123" s="647"/>
      <c r="AA1123" s="644"/>
      <c r="AD1123" s="646"/>
      <c r="AF1123" s="645"/>
      <c r="AI1123" s="645"/>
      <c r="AK1123" s="632"/>
      <c r="AL1123" s="619"/>
      <c r="AM1123" s="649"/>
      <c r="AN1123" s="632"/>
      <c r="AO1123" s="649"/>
    </row>
    <row r="1124" spans="2:41" s="615" customFormat="1">
      <c r="B1124" s="645"/>
      <c r="C1124" s="645"/>
      <c r="F1124" s="644"/>
      <c r="G1124" s="630"/>
      <c r="I1124" s="644"/>
      <c r="K1124" s="646"/>
      <c r="L1124" s="647"/>
      <c r="M1124" s="646"/>
      <c r="N1124" s="648"/>
      <c r="P1124" s="644"/>
      <c r="Q1124" s="630"/>
      <c r="V1124" s="647"/>
      <c r="X1124" s="647"/>
      <c r="AA1124" s="644"/>
      <c r="AD1124" s="646"/>
      <c r="AF1124" s="645"/>
      <c r="AI1124" s="645"/>
      <c r="AK1124" s="632"/>
      <c r="AL1124" s="619"/>
      <c r="AM1124" s="649"/>
      <c r="AN1124" s="632"/>
      <c r="AO1124" s="649"/>
    </row>
    <row r="1125" spans="2:41" s="615" customFormat="1">
      <c r="B1125" s="645"/>
      <c r="C1125" s="645"/>
      <c r="F1125" s="644"/>
      <c r="G1125" s="630"/>
      <c r="I1125" s="644"/>
      <c r="K1125" s="646"/>
      <c r="L1125" s="647"/>
      <c r="M1125" s="646"/>
      <c r="N1125" s="648"/>
      <c r="P1125" s="644"/>
      <c r="Q1125" s="630"/>
      <c r="V1125" s="647"/>
      <c r="X1125" s="647"/>
      <c r="AA1125" s="644"/>
      <c r="AD1125" s="646"/>
      <c r="AF1125" s="645"/>
      <c r="AI1125" s="645"/>
      <c r="AK1125" s="632"/>
      <c r="AL1125" s="619"/>
      <c r="AM1125" s="649"/>
      <c r="AN1125" s="632"/>
      <c r="AO1125" s="649"/>
    </row>
    <row r="1126" spans="2:41" s="615" customFormat="1">
      <c r="B1126" s="645"/>
      <c r="C1126" s="645"/>
      <c r="F1126" s="644"/>
      <c r="G1126" s="630"/>
      <c r="I1126" s="644"/>
      <c r="K1126" s="646"/>
      <c r="L1126" s="647"/>
      <c r="M1126" s="646"/>
      <c r="N1126" s="648"/>
      <c r="P1126" s="644"/>
      <c r="Q1126" s="630"/>
      <c r="V1126" s="647"/>
      <c r="X1126" s="647"/>
      <c r="AA1126" s="644"/>
      <c r="AD1126" s="646"/>
      <c r="AF1126" s="645"/>
      <c r="AI1126" s="645"/>
      <c r="AK1126" s="632"/>
      <c r="AL1126" s="619"/>
      <c r="AM1126" s="649"/>
      <c r="AN1126" s="632"/>
      <c r="AO1126" s="649"/>
    </row>
    <row r="1127" spans="2:41" s="615" customFormat="1">
      <c r="B1127" s="645"/>
      <c r="C1127" s="645"/>
      <c r="F1127" s="644"/>
      <c r="G1127" s="630"/>
      <c r="I1127" s="644"/>
      <c r="K1127" s="646"/>
      <c r="L1127" s="647"/>
      <c r="M1127" s="646"/>
      <c r="N1127" s="648"/>
      <c r="P1127" s="644"/>
      <c r="Q1127" s="630"/>
      <c r="V1127" s="647"/>
      <c r="X1127" s="647"/>
      <c r="AA1127" s="644"/>
      <c r="AD1127" s="646"/>
      <c r="AF1127" s="645"/>
      <c r="AI1127" s="645"/>
      <c r="AK1127" s="632"/>
      <c r="AL1127" s="619"/>
      <c r="AM1127" s="649"/>
      <c r="AN1127" s="632"/>
      <c r="AO1127" s="649"/>
    </row>
    <row r="1128" spans="2:41" s="615" customFormat="1">
      <c r="B1128" s="645"/>
      <c r="C1128" s="645"/>
      <c r="F1128" s="644"/>
      <c r="G1128" s="630"/>
      <c r="I1128" s="644"/>
      <c r="K1128" s="646"/>
      <c r="L1128" s="647"/>
      <c r="M1128" s="646"/>
      <c r="N1128" s="648"/>
      <c r="P1128" s="644"/>
      <c r="Q1128" s="630"/>
      <c r="V1128" s="647"/>
      <c r="X1128" s="647"/>
      <c r="AA1128" s="644"/>
      <c r="AD1128" s="646"/>
      <c r="AF1128" s="645"/>
      <c r="AI1128" s="645"/>
      <c r="AK1128" s="632"/>
      <c r="AL1128" s="619"/>
      <c r="AM1128" s="649"/>
      <c r="AN1128" s="632"/>
      <c r="AO1128" s="649"/>
    </row>
    <row r="1129" spans="2:41" s="615" customFormat="1">
      <c r="B1129" s="645"/>
      <c r="C1129" s="645"/>
      <c r="F1129" s="644"/>
      <c r="G1129" s="630"/>
      <c r="I1129" s="644"/>
      <c r="K1129" s="646"/>
      <c r="L1129" s="647"/>
      <c r="M1129" s="646"/>
      <c r="N1129" s="648"/>
      <c r="P1129" s="644"/>
      <c r="Q1129" s="630"/>
      <c r="V1129" s="647"/>
      <c r="X1129" s="647"/>
      <c r="AA1129" s="644"/>
      <c r="AD1129" s="646"/>
      <c r="AF1129" s="645"/>
      <c r="AI1129" s="645"/>
      <c r="AK1129" s="632"/>
      <c r="AL1129" s="619"/>
      <c r="AM1129" s="649"/>
      <c r="AN1129" s="632"/>
      <c r="AO1129" s="649"/>
    </row>
    <row r="1130" spans="2:41" s="615" customFormat="1">
      <c r="B1130" s="645"/>
      <c r="C1130" s="645"/>
      <c r="F1130" s="644"/>
      <c r="G1130" s="630"/>
      <c r="I1130" s="644"/>
      <c r="K1130" s="646"/>
      <c r="L1130" s="647"/>
      <c r="M1130" s="646"/>
      <c r="N1130" s="648"/>
      <c r="P1130" s="644"/>
      <c r="Q1130" s="630"/>
      <c r="V1130" s="647"/>
      <c r="X1130" s="647"/>
      <c r="AA1130" s="644"/>
      <c r="AD1130" s="646"/>
      <c r="AF1130" s="645"/>
      <c r="AI1130" s="645"/>
      <c r="AK1130" s="632"/>
      <c r="AL1130" s="619"/>
      <c r="AM1130" s="649"/>
      <c r="AN1130" s="632"/>
      <c r="AO1130" s="649"/>
    </row>
    <row r="1131" spans="2:41" s="615" customFormat="1">
      <c r="B1131" s="645"/>
      <c r="C1131" s="645"/>
      <c r="F1131" s="644"/>
      <c r="G1131" s="630"/>
      <c r="I1131" s="644"/>
      <c r="K1131" s="646"/>
      <c r="L1131" s="647"/>
      <c r="M1131" s="646"/>
      <c r="N1131" s="648"/>
      <c r="P1131" s="644"/>
      <c r="Q1131" s="630"/>
      <c r="V1131" s="647"/>
      <c r="X1131" s="647"/>
      <c r="AA1131" s="644"/>
      <c r="AD1131" s="646"/>
      <c r="AF1131" s="645"/>
      <c r="AI1131" s="645"/>
      <c r="AK1131" s="632"/>
      <c r="AL1131" s="619"/>
      <c r="AM1131" s="649"/>
      <c r="AN1131" s="632"/>
      <c r="AO1131" s="649"/>
    </row>
    <row r="1132" spans="2:41" s="615" customFormat="1">
      <c r="B1132" s="645"/>
      <c r="C1132" s="645"/>
      <c r="F1132" s="644"/>
      <c r="G1132" s="630"/>
      <c r="I1132" s="644"/>
      <c r="K1132" s="646"/>
      <c r="L1132" s="647"/>
      <c r="M1132" s="646"/>
      <c r="N1132" s="648"/>
      <c r="P1132" s="644"/>
      <c r="Q1132" s="630"/>
      <c r="V1132" s="647"/>
      <c r="X1132" s="647"/>
      <c r="AA1132" s="644"/>
      <c r="AD1132" s="646"/>
      <c r="AF1132" s="645"/>
      <c r="AI1132" s="645"/>
      <c r="AK1132" s="632"/>
      <c r="AL1132" s="619"/>
      <c r="AM1132" s="649"/>
      <c r="AN1132" s="632"/>
      <c r="AO1132" s="649"/>
    </row>
    <row r="1133" spans="2:41" s="615" customFormat="1">
      <c r="B1133" s="645"/>
      <c r="C1133" s="645"/>
      <c r="F1133" s="644"/>
      <c r="G1133" s="630"/>
      <c r="I1133" s="644"/>
      <c r="K1133" s="646"/>
      <c r="L1133" s="647"/>
      <c r="M1133" s="646"/>
      <c r="N1133" s="648"/>
      <c r="P1133" s="644"/>
      <c r="Q1133" s="630"/>
      <c r="V1133" s="647"/>
      <c r="X1133" s="647"/>
      <c r="AA1133" s="644"/>
      <c r="AD1133" s="646"/>
      <c r="AF1133" s="645"/>
      <c r="AI1133" s="645"/>
      <c r="AK1133" s="632"/>
      <c r="AL1133" s="619"/>
      <c r="AM1133" s="649"/>
      <c r="AN1133" s="632"/>
      <c r="AO1133" s="649"/>
    </row>
    <row r="1134" spans="2:41" s="615" customFormat="1">
      <c r="B1134" s="645"/>
      <c r="C1134" s="645"/>
      <c r="F1134" s="644"/>
      <c r="G1134" s="630"/>
      <c r="I1134" s="644"/>
      <c r="K1134" s="646"/>
      <c r="L1134" s="647"/>
      <c r="M1134" s="646"/>
      <c r="N1134" s="648"/>
      <c r="P1134" s="644"/>
      <c r="Q1134" s="630"/>
      <c r="V1134" s="647"/>
      <c r="X1134" s="647"/>
      <c r="AA1134" s="644"/>
      <c r="AD1134" s="646"/>
      <c r="AF1134" s="645"/>
      <c r="AI1134" s="645"/>
      <c r="AK1134" s="632"/>
      <c r="AL1134" s="619"/>
      <c r="AM1134" s="649"/>
      <c r="AN1134" s="632"/>
      <c r="AO1134" s="649"/>
    </row>
    <row r="1135" spans="2:41" s="615" customFormat="1">
      <c r="B1135" s="645"/>
      <c r="C1135" s="645"/>
      <c r="F1135" s="644"/>
      <c r="G1135" s="630"/>
      <c r="I1135" s="644"/>
      <c r="K1135" s="646"/>
      <c r="L1135" s="647"/>
      <c r="M1135" s="646"/>
      <c r="N1135" s="648"/>
      <c r="P1135" s="644"/>
      <c r="Q1135" s="630"/>
      <c r="V1135" s="647"/>
      <c r="X1135" s="647"/>
      <c r="AA1135" s="644"/>
      <c r="AD1135" s="646"/>
      <c r="AF1135" s="645"/>
      <c r="AI1135" s="645"/>
      <c r="AK1135" s="632"/>
      <c r="AL1135" s="619"/>
      <c r="AM1135" s="649"/>
      <c r="AN1135" s="632"/>
      <c r="AO1135" s="649"/>
    </row>
    <row r="1136" spans="2:41" s="615" customFormat="1">
      <c r="B1136" s="645"/>
      <c r="C1136" s="645"/>
      <c r="F1136" s="644"/>
      <c r="G1136" s="630"/>
      <c r="I1136" s="644"/>
      <c r="K1136" s="646"/>
      <c r="L1136" s="647"/>
      <c r="M1136" s="646"/>
      <c r="N1136" s="648"/>
      <c r="P1136" s="644"/>
      <c r="Q1136" s="630"/>
      <c r="V1136" s="647"/>
      <c r="X1136" s="647"/>
      <c r="AA1136" s="644"/>
      <c r="AD1136" s="646"/>
      <c r="AF1136" s="645"/>
      <c r="AI1136" s="645"/>
      <c r="AK1136" s="632"/>
      <c r="AL1136" s="619"/>
      <c r="AM1136" s="649"/>
      <c r="AN1136" s="632"/>
      <c r="AO1136" s="649"/>
    </row>
    <row r="1137" spans="2:41" s="615" customFormat="1">
      <c r="B1137" s="645"/>
      <c r="C1137" s="645"/>
      <c r="F1137" s="644"/>
      <c r="G1137" s="630"/>
      <c r="I1137" s="644"/>
      <c r="K1137" s="646"/>
      <c r="L1137" s="647"/>
      <c r="M1137" s="646"/>
      <c r="N1137" s="648"/>
      <c r="P1137" s="644"/>
      <c r="Q1137" s="630"/>
      <c r="V1137" s="647"/>
      <c r="X1137" s="647"/>
      <c r="AA1137" s="644"/>
      <c r="AD1137" s="646"/>
      <c r="AF1137" s="645"/>
      <c r="AI1137" s="645"/>
      <c r="AK1137" s="632"/>
      <c r="AL1137" s="619"/>
      <c r="AM1137" s="649"/>
      <c r="AN1137" s="632"/>
      <c r="AO1137" s="649"/>
    </row>
    <row r="1138" spans="2:41" s="615" customFormat="1">
      <c r="B1138" s="645"/>
      <c r="C1138" s="645"/>
      <c r="F1138" s="644"/>
      <c r="G1138" s="630"/>
      <c r="I1138" s="644"/>
      <c r="K1138" s="646"/>
      <c r="L1138" s="647"/>
      <c r="M1138" s="646"/>
      <c r="N1138" s="648"/>
      <c r="P1138" s="644"/>
      <c r="Q1138" s="630"/>
      <c r="V1138" s="647"/>
      <c r="X1138" s="647"/>
      <c r="AA1138" s="644"/>
      <c r="AD1138" s="646"/>
      <c r="AF1138" s="645"/>
      <c r="AI1138" s="645"/>
      <c r="AK1138" s="632"/>
      <c r="AL1138" s="619"/>
      <c r="AM1138" s="649"/>
      <c r="AN1138" s="632"/>
      <c r="AO1138" s="649"/>
    </row>
    <row r="1139" spans="2:41" s="615" customFormat="1">
      <c r="B1139" s="645"/>
      <c r="C1139" s="645"/>
      <c r="F1139" s="644"/>
      <c r="G1139" s="630"/>
      <c r="I1139" s="644"/>
      <c r="K1139" s="646"/>
      <c r="L1139" s="647"/>
      <c r="M1139" s="646"/>
      <c r="N1139" s="648"/>
      <c r="P1139" s="644"/>
      <c r="Q1139" s="630"/>
      <c r="V1139" s="647"/>
      <c r="X1139" s="647"/>
      <c r="AA1139" s="644"/>
      <c r="AD1139" s="646"/>
      <c r="AF1139" s="645"/>
      <c r="AI1139" s="645"/>
      <c r="AK1139" s="632"/>
      <c r="AL1139" s="619"/>
      <c r="AM1139" s="649"/>
      <c r="AN1139" s="632"/>
      <c r="AO1139" s="649"/>
    </row>
    <row r="1140" spans="2:41" s="615" customFormat="1">
      <c r="B1140" s="645"/>
      <c r="C1140" s="645"/>
      <c r="F1140" s="644"/>
      <c r="G1140" s="630"/>
      <c r="I1140" s="644"/>
      <c r="K1140" s="646"/>
      <c r="L1140" s="647"/>
      <c r="M1140" s="646"/>
      <c r="N1140" s="648"/>
      <c r="P1140" s="644"/>
      <c r="Q1140" s="630"/>
      <c r="V1140" s="647"/>
      <c r="X1140" s="647"/>
      <c r="AA1140" s="644"/>
      <c r="AD1140" s="646"/>
      <c r="AF1140" s="645"/>
      <c r="AI1140" s="645"/>
      <c r="AK1140" s="632"/>
      <c r="AL1140" s="619"/>
      <c r="AM1140" s="649"/>
      <c r="AN1140" s="632"/>
      <c r="AO1140" s="649"/>
    </row>
    <row r="1141" spans="2:41" s="615" customFormat="1">
      <c r="B1141" s="645"/>
      <c r="C1141" s="645"/>
      <c r="F1141" s="644"/>
      <c r="G1141" s="630"/>
      <c r="I1141" s="644"/>
      <c r="K1141" s="646"/>
      <c r="L1141" s="647"/>
      <c r="M1141" s="646"/>
      <c r="N1141" s="648"/>
      <c r="P1141" s="644"/>
      <c r="Q1141" s="630"/>
      <c r="V1141" s="647"/>
      <c r="X1141" s="647"/>
      <c r="AA1141" s="644"/>
      <c r="AD1141" s="646"/>
      <c r="AF1141" s="645"/>
      <c r="AI1141" s="645"/>
      <c r="AK1141" s="632"/>
      <c r="AL1141" s="619"/>
      <c r="AM1141" s="649"/>
      <c r="AN1141" s="632"/>
      <c r="AO1141" s="649"/>
    </row>
    <row r="1142" spans="2:41" s="615" customFormat="1">
      <c r="B1142" s="645"/>
      <c r="C1142" s="645"/>
      <c r="F1142" s="644"/>
      <c r="G1142" s="630"/>
      <c r="I1142" s="644"/>
      <c r="K1142" s="646"/>
      <c r="L1142" s="647"/>
      <c r="M1142" s="646"/>
      <c r="N1142" s="648"/>
      <c r="P1142" s="644"/>
      <c r="Q1142" s="630"/>
      <c r="V1142" s="647"/>
      <c r="X1142" s="647"/>
      <c r="AA1142" s="644"/>
      <c r="AD1142" s="646"/>
      <c r="AF1142" s="645"/>
      <c r="AI1142" s="645"/>
      <c r="AK1142" s="632"/>
      <c r="AL1142" s="619"/>
      <c r="AM1142" s="649"/>
      <c r="AN1142" s="632"/>
      <c r="AO1142" s="649"/>
    </row>
    <row r="1143" spans="2:41" s="615" customFormat="1">
      <c r="B1143" s="645"/>
      <c r="C1143" s="645"/>
      <c r="F1143" s="644"/>
      <c r="G1143" s="630"/>
      <c r="I1143" s="644"/>
      <c r="K1143" s="646"/>
      <c r="L1143" s="647"/>
      <c r="M1143" s="646"/>
      <c r="N1143" s="648"/>
      <c r="P1143" s="644"/>
      <c r="Q1143" s="630"/>
      <c r="V1143" s="647"/>
      <c r="X1143" s="647"/>
      <c r="AA1143" s="644"/>
      <c r="AD1143" s="646"/>
      <c r="AF1143" s="645"/>
      <c r="AI1143" s="645"/>
      <c r="AK1143" s="632"/>
      <c r="AL1143" s="619"/>
      <c r="AM1143" s="649"/>
      <c r="AN1143" s="632"/>
      <c r="AO1143" s="649"/>
    </row>
    <row r="1144" spans="2:41" s="615" customFormat="1">
      <c r="B1144" s="645"/>
      <c r="C1144" s="645"/>
      <c r="F1144" s="644"/>
      <c r="G1144" s="630"/>
      <c r="I1144" s="644"/>
      <c r="K1144" s="646"/>
      <c r="L1144" s="647"/>
      <c r="M1144" s="646"/>
      <c r="N1144" s="648"/>
      <c r="P1144" s="644"/>
      <c r="Q1144" s="630"/>
      <c r="V1144" s="647"/>
      <c r="X1144" s="647"/>
      <c r="AA1144" s="644"/>
      <c r="AD1144" s="646"/>
      <c r="AF1144" s="645"/>
      <c r="AI1144" s="645"/>
      <c r="AK1144" s="632"/>
      <c r="AL1144" s="619"/>
      <c r="AM1144" s="649"/>
      <c r="AN1144" s="632"/>
      <c r="AO1144" s="649"/>
    </row>
    <row r="1145" spans="2:41" s="615" customFormat="1">
      <c r="B1145" s="645"/>
      <c r="C1145" s="645"/>
      <c r="F1145" s="644"/>
      <c r="G1145" s="630"/>
      <c r="I1145" s="644"/>
      <c r="K1145" s="646"/>
      <c r="L1145" s="647"/>
      <c r="M1145" s="646"/>
      <c r="N1145" s="648"/>
      <c r="P1145" s="644"/>
      <c r="Q1145" s="630"/>
      <c r="V1145" s="647"/>
      <c r="X1145" s="647"/>
      <c r="AA1145" s="644"/>
      <c r="AD1145" s="646"/>
      <c r="AF1145" s="645"/>
      <c r="AI1145" s="645"/>
      <c r="AK1145" s="632"/>
      <c r="AL1145" s="619"/>
      <c r="AM1145" s="649"/>
      <c r="AN1145" s="632"/>
      <c r="AO1145" s="649"/>
    </row>
    <row r="1146" spans="2:41" s="615" customFormat="1">
      <c r="B1146" s="645"/>
      <c r="C1146" s="645"/>
      <c r="F1146" s="644"/>
      <c r="G1146" s="630"/>
      <c r="I1146" s="644"/>
      <c r="K1146" s="646"/>
      <c r="L1146" s="647"/>
      <c r="M1146" s="646"/>
      <c r="N1146" s="648"/>
      <c r="P1146" s="644"/>
      <c r="Q1146" s="630"/>
      <c r="V1146" s="647"/>
      <c r="X1146" s="647"/>
      <c r="AA1146" s="644"/>
      <c r="AD1146" s="646"/>
      <c r="AF1146" s="645"/>
      <c r="AI1146" s="645"/>
      <c r="AK1146" s="632"/>
      <c r="AL1146" s="619"/>
      <c r="AM1146" s="649"/>
      <c r="AN1146" s="632"/>
      <c r="AO1146" s="649"/>
    </row>
    <row r="1147" spans="2:41" s="615" customFormat="1">
      <c r="B1147" s="645"/>
      <c r="C1147" s="645"/>
      <c r="F1147" s="644"/>
      <c r="G1147" s="630"/>
      <c r="I1147" s="644"/>
      <c r="K1147" s="646"/>
      <c r="L1147" s="647"/>
      <c r="M1147" s="646"/>
      <c r="N1147" s="648"/>
      <c r="P1147" s="644"/>
      <c r="Q1147" s="630"/>
      <c r="V1147" s="647"/>
      <c r="X1147" s="647"/>
      <c r="AA1147" s="644"/>
      <c r="AD1147" s="646"/>
      <c r="AF1147" s="645"/>
      <c r="AI1147" s="645"/>
      <c r="AK1147" s="632"/>
      <c r="AL1147" s="619"/>
      <c r="AM1147" s="649"/>
      <c r="AN1147" s="632"/>
      <c r="AO1147" s="649"/>
    </row>
    <row r="1148" spans="2:41" s="615" customFormat="1">
      <c r="B1148" s="645"/>
      <c r="C1148" s="645"/>
      <c r="F1148" s="644"/>
      <c r="G1148" s="630"/>
      <c r="I1148" s="644"/>
      <c r="K1148" s="646"/>
      <c r="L1148" s="647"/>
      <c r="M1148" s="646"/>
      <c r="N1148" s="648"/>
      <c r="P1148" s="644"/>
      <c r="Q1148" s="630"/>
      <c r="V1148" s="647"/>
      <c r="X1148" s="647"/>
      <c r="AA1148" s="644"/>
      <c r="AD1148" s="646"/>
      <c r="AF1148" s="645"/>
      <c r="AI1148" s="645"/>
      <c r="AK1148" s="632"/>
      <c r="AL1148" s="619"/>
      <c r="AM1148" s="649"/>
      <c r="AN1148" s="632"/>
      <c r="AO1148" s="649"/>
    </row>
    <row r="1149" spans="2:41" s="615" customFormat="1">
      <c r="B1149" s="645"/>
      <c r="C1149" s="645"/>
      <c r="F1149" s="644"/>
      <c r="G1149" s="630"/>
      <c r="I1149" s="644"/>
      <c r="K1149" s="646"/>
      <c r="L1149" s="647"/>
      <c r="M1149" s="646"/>
      <c r="N1149" s="648"/>
      <c r="P1149" s="644"/>
      <c r="Q1149" s="630"/>
      <c r="V1149" s="647"/>
      <c r="X1149" s="647"/>
      <c r="AA1149" s="644"/>
      <c r="AD1149" s="646"/>
      <c r="AF1149" s="645"/>
      <c r="AI1149" s="645"/>
      <c r="AK1149" s="632"/>
      <c r="AL1149" s="619"/>
      <c r="AM1149" s="649"/>
      <c r="AN1149" s="632"/>
      <c r="AO1149" s="649"/>
    </row>
    <row r="1150" spans="2:41" s="615" customFormat="1">
      <c r="B1150" s="645"/>
      <c r="C1150" s="645"/>
      <c r="F1150" s="644"/>
      <c r="G1150" s="630"/>
      <c r="I1150" s="644"/>
      <c r="K1150" s="646"/>
      <c r="L1150" s="647"/>
      <c r="M1150" s="646"/>
      <c r="N1150" s="648"/>
      <c r="P1150" s="644"/>
      <c r="Q1150" s="630"/>
      <c r="V1150" s="647"/>
      <c r="X1150" s="647"/>
      <c r="AA1150" s="644"/>
      <c r="AD1150" s="646"/>
      <c r="AF1150" s="645"/>
      <c r="AI1150" s="645"/>
      <c r="AK1150" s="632"/>
      <c r="AL1150" s="619"/>
      <c r="AM1150" s="649"/>
      <c r="AN1150" s="632"/>
      <c r="AO1150" s="649"/>
    </row>
    <row r="1151" spans="2:41" s="615" customFormat="1">
      <c r="B1151" s="645"/>
      <c r="C1151" s="645"/>
      <c r="F1151" s="644"/>
      <c r="G1151" s="630"/>
      <c r="I1151" s="644"/>
      <c r="K1151" s="646"/>
      <c r="L1151" s="647"/>
      <c r="M1151" s="646"/>
      <c r="N1151" s="648"/>
      <c r="P1151" s="644"/>
      <c r="Q1151" s="630"/>
      <c r="V1151" s="647"/>
      <c r="X1151" s="647"/>
      <c r="AA1151" s="644"/>
      <c r="AD1151" s="646"/>
      <c r="AF1151" s="645"/>
      <c r="AI1151" s="645"/>
      <c r="AK1151" s="632"/>
      <c r="AL1151" s="619"/>
      <c r="AM1151" s="649"/>
      <c r="AN1151" s="632"/>
      <c r="AO1151" s="649"/>
    </row>
    <row r="1152" spans="2:41" s="615" customFormat="1">
      <c r="B1152" s="645"/>
      <c r="C1152" s="645"/>
      <c r="F1152" s="644"/>
      <c r="G1152" s="630"/>
      <c r="I1152" s="644"/>
      <c r="K1152" s="646"/>
      <c r="L1152" s="647"/>
      <c r="M1152" s="646"/>
      <c r="N1152" s="648"/>
      <c r="P1152" s="644"/>
      <c r="Q1152" s="630"/>
      <c r="V1152" s="647"/>
      <c r="X1152" s="647"/>
      <c r="AA1152" s="644"/>
      <c r="AD1152" s="646"/>
      <c r="AF1152" s="645"/>
      <c r="AI1152" s="645"/>
      <c r="AK1152" s="632"/>
      <c r="AL1152" s="619"/>
      <c r="AM1152" s="649"/>
      <c r="AN1152" s="632"/>
      <c r="AO1152" s="649"/>
    </row>
    <row r="1153" spans="2:41" s="615" customFormat="1">
      <c r="B1153" s="645"/>
      <c r="C1153" s="645"/>
      <c r="F1153" s="644"/>
      <c r="G1153" s="630"/>
      <c r="I1153" s="644"/>
      <c r="K1153" s="646"/>
      <c r="L1153" s="647"/>
      <c r="M1153" s="646"/>
      <c r="N1153" s="648"/>
      <c r="P1153" s="644"/>
      <c r="Q1153" s="630"/>
      <c r="V1153" s="647"/>
      <c r="X1153" s="647"/>
      <c r="AA1153" s="644"/>
      <c r="AD1153" s="646"/>
      <c r="AF1153" s="645"/>
      <c r="AI1153" s="645"/>
      <c r="AK1153" s="632"/>
      <c r="AL1153" s="619"/>
      <c r="AM1153" s="649"/>
      <c r="AN1153" s="632"/>
      <c r="AO1153" s="649"/>
    </row>
    <row r="1154" spans="2:41" s="615" customFormat="1">
      <c r="B1154" s="645"/>
      <c r="C1154" s="645"/>
      <c r="F1154" s="644"/>
      <c r="G1154" s="630"/>
      <c r="I1154" s="644"/>
      <c r="K1154" s="646"/>
      <c r="L1154" s="647"/>
      <c r="M1154" s="646"/>
      <c r="N1154" s="648"/>
      <c r="P1154" s="644"/>
      <c r="Q1154" s="630"/>
      <c r="V1154" s="647"/>
      <c r="X1154" s="647"/>
      <c r="AA1154" s="644"/>
      <c r="AD1154" s="646"/>
      <c r="AF1154" s="645"/>
      <c r="AI1154" s="645"/>
      <c r="AK1154" s="632"/>
      <c r="AL1154" s="619"/>
      <c r="AM1154" s="649"/>
      <c r="AN1154" s="632"/>
      <c r="AO1154" s="649"/>
    </row>
    <row r="1155" spans="2:41" s="615" customFormat="1">
      <c r="B1155" s="645"/>
      <c r="C1155" s="645"/>
      <c r="F1155" s="644"/>
      <c r="G1155" s="630"/>
      <c r="I1155" s="644"/>
      <c r="K1155" s="646"/>
      <c r="L1155" s="647"/>
      <c r="M1155" s="646"/>
      <c r="N1155" s="648"/>
      <c r="P1155" s="644"/>
      <c r="Q1155" s="630"/>
      <c r="V1155" s="647"/>
      <c r="X1155" s="647"/>
      <c r="AA1155" s="644"/>
      <c r="AD1155" s="646"/>
      <c r="AF1155" s="645"/>
      <c r="AI1155" s="645"/>
      <c r="AK1155" s="632"/>
      <c r="AL1155" s="619"/>
      <c r="AM1155" s="649"/>
      <c r="AN1155" s="632"/>
      <c r="AO1155" s="649"/>
    </row>
    <row r="1156" spans="2:41" s="615" customFormat="1">
      <c r="B1156" s="645"/>
      <c r="C1156" s="645"/>
      <c r="F1156" s="644"/>
      <c r="G1156" s="630"/>
      <c r="I1156" s="644"/>
      <c r="K1156" s="646"/>
      <c r="L1156" s="647"/>
      <c r="M1156" s="646"/>
      <c r="N1156" s="648"/>
      <c r="P1156" s="644"/>
      <c r="Q1156" s="630"/>
      <c r="V1156" s="647"/>
      <c r="X1156" s="647"/>
      <c r="AA1156" s="644"/>
      <c r="AD1156" s="646"/>
      <c r="AF1156" s="645"/>
      <c r="AI1156" s="645"/>
      <c r="AK1156" s="632"/>
      <c r="AL1156" s="619"/>
      <c r="AM1156" s="649"/>
      <c r="AN1156" s="632"/>
      <c r="AO1156" s="649"/>
    </row>
    <row r="1157" spans="2:41" s="615" customFormat="1">
      <c r="B1157" s="645"/>
      <c r="C1157" s="645"/>
      <c r="F1157" s="644"/>
      <c r="G1157" s="630"/>
      <c r="I1157" s="644"/>
      <c r="K1157" s="646"/>
      <c r="L1157" s="647"/>
      <c r="M1157" s="646"/>
      <c r="N1157" s="648"/>
      <c r="P1157" s="644"/>
      <c r="Q1157" s="630"/>
      <c r="V1157" s="647"/>
      <c r="X1157" s="647"/>
      <c r="AA1157" s="644"/>
      <c r="AD1157" s="646"/>
      <c r="AF1157" s="645"/>
      <c r="AI1157" s="645"/>
      <c r="AK1157" s="632"/>
      <c r="AL1157" s="619"/>
      <c r="AM1157" s="649"/>
      <c r="AN1157" s="632"/>
      <c r="AO1157" s="649"/>
    </row>
    <row r="1158" spans="2:41" s="615" customFormat="1">
      <c r="B1158" s="645"/>
      <c r="C1158" s="645"/>
      <c r="F1158" s="644"/>
      <c r="G1158" s="630"/>
      <c r="I1158" s="644"/>
      <c r="K1158" s="646"/>
      <c r="L1158" s="647"/>
      <c r="M1158" s="646"/>
      <c r="N1158" s="648"/>
      <c r="P1158" s="644"/>
      <c r="Q1158" s="630"/>
      <c r="V1158" s="647"/>
      <c r="X1158" s="647"/>
      <c r="AA1158" s="644"/>
      <c r="AD1158" s="646"/>
      <c r="AF1158" s="645"/>
      <c r="AI1158" s="645"/>
      <c r="AK1158" s="632"/>
      <c r="AL1158" s="619"/>
      <c r="AM1158" s="649"/>
      <c r="AN1158" s="632"/>
      <c r="AO1158" s="649"/>
    </row>
    <row r="1159" spans="2:41" s="615" customFormat="1">
      <c r="B1159" s="645"/>
      <c r="C1159" s="645"/>
      <c r="F1159" s="644"/>
      <c r="G1159" s="630"/>
      <c r="I1159" s="644"/>
      <c r="K1159" s="646"/>
      <c r="L1159" s="647"/>
      <c r="M1159" s="646"/>
      <c r="N1159" s="648"/>
      <c r="P1159" s="644"/>
      <c r="Q1159" s="630"/>
      <c r="V1159" s="647"/>
      <c r="X1159" s="647"/>
      <c r="AA1159" s="644"/>
      <c r="AD1159" s="646"/>
      <c r="AF1159" s="645"/>
      <c r="AI1159" s="645"/>
      <c r="AK1159" s="632"/>
      <c r="AL1159" s="619"/>
      <c r="AM1159" s="649"/>
      <c r="AN1159" s="632"/>
      <c r="AO1159" s="649"/>
    </row>
    <row r="1160" spans="2:41" s="615" customFormat="1">
      <c r="B1160" s="645"/>
      <c r="C1160" s="645"/>
      <c r="F1160" s="644"/>
      <c r="G1160" s="630"/>
      <c r="I1160" s="644"/>
      <c r="K1160" s="646"/>
      <c r="L1160" s="647"/>
      <c r="M1160" s="646"/>
      <c r="N1160" s="648"/>
      <c r="P1160" s="644"/>
      <c r="Q1160" s="630"/>
      <c r="V1160" s="647"/>
      <c r="X1160" s="647"/>
      <c r="AA1160" s="644"/>
      <c r="AD1160" s="646"/>
      <c r="AF1160" s="645"/>
      <c r="AI1160" s="645"/>
      <c r="AK1160" s="632"/>
      <c r="AL1160" s="619"/>
      <c r="AM1160" s="649"/>
      <c r="AN1160" s="632"/>
      <c r="AO1160" s="649"/>
    </row>
    <row r="1161" spans="2:41" s="615" customFormat="1">
      <c r="B1161" s="645"/>
      <c r="C1161" s="645"/>
      <c r="F1161" s="644"/>
      <c r="G1161" s="630"/>
      <c r="I1161" s="644"/>
      <c r="K1161" s="646"/>
      <c r="L1161" s="647"/>
      <c r="M1161" s="646"/>
      <c r="N1161" s="648"/>
      <c r="P1161" s="644"/>
      <c r="Q1161" s="630"/>
      <c r="V1161" s="647"/>
      <c r="X1161" s="647"/>
      <c r="AA1161" s="644"/>
      <c r="AD1161" s="646"/>
      <c r="AF1161" s="645"/>
      <c r="AI1161" s="645"/>
      <c r="AK1161" s="632"/>
      <c r="AL1161" s="619"/>
      <c r="AM1161" s="649"/>
      <c r="AN1161" s="632"/>
      <c r="AO1161" s="649"/>
    </row>
    <row r="1162" spans="2:41" s="615" customFormat="1">
      <c r="B1162" s="645"/>
      <c r="C1162" s="645"/>
      <c r="F1162" s="644"/>
      <c r="G1162" s="630"/>
      <c r="I1162" s="644"/>
      <c r="K1162" s="646"/>
      <c r="L1162" s="647"/>
      <c r="M1162" s="646"/>
      <c r="N1162" s="648"/>
      <c r="P1162" s="644"/>
      <c r="Q1162" s="630"/>
      <c r="V1162" s="647"/>
      <c r="X1162" s="647"/>
      <c r="AA1162" s="644"/>
      <c r="AD1162" s="646"/>
      <c r="AF1162" s="645"/>
      <c r="AI1162" s="645"/>
      <c r="AK1162" s="632"/>
      <c r="AL1162" s="619"/>
      <c r="AM1162" s="649"/>
      <c r="AN1162" s="632"/>
      <c r="AO1162" s="649"/>
    </row>
    <row r="1163" spans="2:41" s="615" customFormat="1">
      <c r="B1163" s="645"/>
      <c r="C1163" s="645"/>
      <c r="F1163" s="644"/>
      <c r="G1163" s="630"/>
      <c r="I1163" s="644"/>
      <c r="K1163" s="646"/>
      <c r="L1163" s="647"/>
      <c r="M1163" s="646"/>
      <c r="N1163" s="648"/>
      <c r="P1163" s="644"/>
      <c r="Q1163" s="630"/>
      <c r="V1163" s="647"/>
      <c r="X1163" s="647"/>
      <c r="AA1163" s="644"/>
      <c r="AD1163" s="646"/>
      <c r="AF1163" s="645"/>
      <c r="AI1163" s="645"/>
      <c r="AK1163" s="632"/>
      <c r="AL1163" s="619"/>
      <c r="AM1163" s="649"/>
      <c r="AN1163" s="632"/>
      <c r="AO1163" s="649"/>
    </row>
    <row r="1164" spans="2:41" s="615" customFormat="1">
      <c r="B1164" s="645"/>
      <c r="C1164" s="645"/>
      <c r="F1164" s="644"/>
      <c r="G1164" s="630"/>
      <c r="I1164" s="644"/>
      <c r="K1164" s="646"/>
      <c r="L1164" s="647"/>
      <c r="M1164" s="646"/>
      <c r="N1164" s="648"/>
      <c r="P1164" s="644"/>
      <c r="Q1164" s="630"/>
      <c r="V1164" s="647"/>
      <c r="X1164" s="647"/>
      <c r="AA1164" s="644"/>
      <c r="AD1164" s="646"/>
      <c r="AF1164" s="645"/>
      <c r="AI1164" s="645"/>
      <c r="AK1164" s="632"/>
      <c r="AL1164" s="619"/>
      <c r="AM1164" s="649"/>
      <c r="AN1164" s="632"/>
      <c r="AO1164" s="649"/>
    </row>
    <row r="1165" spans="2:41" s="615" customFormat="1">
      <c r="B1165" s="645"/>
      <c r="C1165" s="645"/>
      <c r="F1165" s="644"/>
      <c r="G1165" s="630"/>
      <c r="I1165" s="644"/>
      <c r="K1165" s="646"/>
      <c r="L1165" s="647"/>
      <c r="M1165" s="646"/>
      <c r="N1165" s="648"/>
      <c r="P1165" s="644"/>
      <c r="Q1165" s="630"/>
      <c r="V1165" s="647"/>
      <c r="X1165" s="647"/>
      <c r="AA1165" s="644"/>
      <c r="AD1165" s="646"/>
      <c r="AF1165" s="645"/>
      <c r="AI1165" s="645"/>
      <c r="AK1165" s="632"/>
      <c r="AL1165" s="619"/>
      <c r="AM1165" s="649"/>
      <c r="AN1165" s="632"/>
      <c r="AO1165" s="649"/>
    </row>
    <row r="1166" spans="2:41" s="615" customFormat="1">
      <c r="B1166" s="645"/>
      <c r="C1166" s="645"/>
      <c r="F1166" s="644"/>
      <c r="G1166" s="630"/>
      <c r="I1166" s="644"/>
      <c r="K1166" s="646"/>
      <c r="L1166" s="647"/>
      <c r="M1166" s="646"/>
      <c r="N1166" s="648"/>
      <c r="P1166" s="644"/>
      <c r="Q1166" s="630"/>
      <c r="V1166" s="647"/>
      <c r="X1166" s="647"/>
      <c r="AA1166" s="644"/>
      <c r="AD1166" s="646"/>
      <c r="AF1166" s="645"/>
      <c r="AI1166" s="645"/>
      <c r="AK1166" s="632"/>
      <c r="AL1166" s="619"/>
      <c r="AM1166" s="649"/>
      <c r="AN1166" s="632"/>
      <c r="AO1166" s="649"/>
    </row>
    <row r="1167" spans="2:41" s="615" customFormat="1">
      <c r="B1167" s="645"/>
      <c r="C1167" s="645"/>
      <c r="F1167" s="644"/>
      <c r="G1167" s="630"/>
      <c r="I1167" s="644"/>
      <c r="K1167" s="646"/>
      <c r="L1167" s="647"/>
      <c r="M1167" s="646"/>
      <c r="N1167" s="648"/>
      <c r="P1167" s="644"/>
      <c r="Q1167" s="630"/>
      <c r="V1167" s="647"/>
      <c r="X1167" s="647"/>
      <c r="AA1167" s="644"/>
      <c r="AD1167" s="646"/>
      <c r="AF1167" s="645"/>
      <c r="AI1167" s="645"/>
      <c r="AK1167" s="632"/>
      <c r="AL1167" s="619"/>
      <c r="AM1167" s="649"/>
      <c r="AN1167" s="632"/>
      <c r="AO1167" s="649"/>
    </row>
    <row r="1168" spans="2:41" s="615" customFormat="1">
      <c r="B1168" s="645"/>
      <c r="C1168" s="645"/>
      <c r="F1168" s="644"/>
      <c r="G1168" s="630"/>
      <c r="I1168" s="644"/>
      <c r="K1168" s="646"/>
      <c r="L1168" s="647"/>
      <c r="M1168" s="646"/>
      <c r="N1168" s="648"/>
      <c r="P1168" s="644"/>
      <c r="Q1168" s="630"/>
      <c r="V1168" s="647"/>
      <c r="X1168" s="647"/>
      <c r="AA1168" s="644"/>
      <c r="AD1168" s="646"/>
      <c r="AF1168" s="645"/>
      <c r="AI1168" s="645"/>
      <c r="AK1168" s="632"/>
      <c r="AL1168" s="619"/>
      <c r="AM1168" s="649"/>
      <c r="AN1168" s="632"/>
      <c r="AO1168" s="649"/>
    </row>
    <row r="1169" spans="2:41" s="615" customFormat="1">
      <c r="B1169" s="645"/>
      <c r="C1169" s="645"/>
      <c r="F1169" s="644"/>
      <c r="G1169" s="630"/>
      <c r="I1169" s="644"/>
      <c r="K1169" s="646"/>
      <c r="L1169" s="647"/>
      <c r="M1169" s="646"/>
      <c r="N1169" s="648"/>
      <c r="P1169" s="644"/>
      <c r="Q1169" s="630"/>
      <c r="V1169" s="647"/>
      <c r="X1169" s="647"/>
      <c r="AA1169" s="644"/>
      <c r="AD1169" s="646"/>
      <c r="AF1169" s="645"/>
      <c r="AI1169" s="645"/>
      <c r="AK1169" s="632"/>
      <c r="AL1169" s="619"/>
      <c r="AM1169" s="649"/>
      <c r="AN1169" s="632"/>
      <c r="AO1169" s="649"/>
    </row>
    <row r="1170" spans="2:41" s="615" customFormat="1">
      <c r="B1170" s="645"/>
      <c r="C1170" s="645"/>
      <c r="F1170" s="644"/>
      <c r="G1170" s="630"/>
      <c r="I1170" s="644"/>
      <c r="K1170" s="646"/>
      <c r="L1170" s="647"/>
      <c r="M1170" s="646"/>
      <c r="N1170" s="648"/>
      <c r="P1170" s="644"/>
      <c r="Q1170" s="630"/>
      <c r="V1170" s="647"/>
      <c r="X1170" s="647"/>
      <c r="AA1170" s="644"/>
      <c r="AD1170" s="646"/>
      <c r="AF1170" s="645"/>
      <c r="AI1170" s="645"/>
      <c r="AK1170" s="632"/>
      <c r="AL1170" s="619"/>
      <c r="AM1170" s="649"/>
      <c r="AN1170" s="632"/>
      <c r="AO1170" s="649"/>
    </row>
    <row r="1171" spans="2:41" s="615" customFormat="1">
      <c r="B1171" s="645"/>
      <c r="C1171" s="645"/>
      <c r="F1171" s="644"/>
      <c r="G1171" s="630"/>
      <c r="I1171" s="644"/>
      <c r="K1171" s="646"/>
      <c r="L1171" s="647"/>
      <c r="M1171" s="646"/>
      <c r="N1171" s="648"/>
      <c r="P1171" s="644"/>
      <c r="Q1171" s="630"/>
      <c r="V1171" s="647"/>
      <c r="X1171" s="647"/>
      <c r="AA1171" s="644"/>
      <c r="AD1171" s="646"/>
      <c r="AF1171" s="645"/>
      <c r="AI1171" s="645"/>
      <c r="AK1171" s="632"/>
      <c r="AL1171" s="619"/>
      <c r="AM1171" s="649"/>
      <c r="AN1171" s="632"/>
      <c r="AO1171" s="649"/>
    </row>
    <row r="1172" spans="2:41" s="615" customFormat="1">
      <c r="B1172" s="645"/>
      <c r="C1172" s="645"/>
      <c r="F1172" s="644"/>
      <c r="G1172" s="630"/>
      <c r="I1172" s="644"/>
      <c r="K1172" s="646"/>
      <c r="L1172" s="647"/>
      <c r="M1172" s="646"/>
      <c r="N1172" s="648"/>
      <c r="P1172" s="644"/>
      <c r="Q1172" s="630"/>
      <c r="V1172" s="647"/>
      <c r="X1172" s="647"/>
      <c r="AA1172" s="644"/>
      <c r="AD1172" s="646"/>
      <c r="AF1172" s="645"/>
      <c r="AI1172" s="645"/>
      <c r="AK1172" s="632"/>
      <c r="AL1172" s="619"/>
      <c r="AM1172" s="649"/>
      <c r="AN1172" s="632"/>
      <c r="AO1172" s="649"/>
    </row>
    <row r="1173" spans="2:41" s="615" customFormat="1">
      <c r="B1173" s="645"/>
      <c r="C1173" s="645"/>
      <c r="F1173" s="644"/>
      <c r="G1173" s="630"/>
      <c r="I1173" s="644"/>
      <c r="K1173" s="646"/>
      <c r="L1173" s="647"/>
      <c r="M1173" s="646"/>
      <c r="N1173" s="648"/>
      <c r="P1173" s="644"/>
      <c r="Q1173" s="630"/>
      <c r="V1173" s="647"/>
      <c r="X1173" s="647"/>
      <c r="AA1173" s="644"/>
      <c r="AD1173" s="646"/>
      <c r="AF1173" s="645"/>
      <c r="AI1173" s="645"/>
      <c r="AK1173" s="632"/>
      <c r="AL1173" s="619"/>
      <c r="AM1173" s="649"/>
      <c r="AN1173" s="632"/>
      <c r="AO1173" s="649"/>
    </row>
    <row r="1174" spans="2:41" s="615" customFormat="1">
      <c r="B1174" s="645"/>
      <c r="C1174" s="645"/>
      <c r="F1174" s="644"/>
      <c r="G1174" s="630"/>
      <c r="I1174" s="644"/>
      <c r="K1174" s="646"/>
      <c r="L1174" s="647"/>
      <c r="M1174" s="646"/>
      <c r="N1174" s="648"/>
      <c r="P1174" s="644"/>
      <c r="Q1174" s="630"/>
      <c r="V1174" s="647"/>
      <c r="X1174" s="647"/>
      <c r="AA1174" s="644"/>
      <c r="AD1174" s="646"/>
      <c r="AF1174" s="645"/>
      <c r="AI1174" s="645"/>
      <c r="AK1174" s="632"/>
      <c r="AL1174" s="619"/>
      <c r="AM1174" s="649"/>
      <c r="AN1174" s="632"/>
      <c r="AO1174" s="649"/>
    </row>
    <row r="1175" spans="2:41" s="615" customFormat="1">
      <c r="B1175" s="645"/>
      <c r="C1175" s="645"/>
      <c r="F1175" s="644"/>
      <c r="G1175" s="630"/>
      <c r="I1175" s="644"/>
      <c r="K1175" s="646"/>
      <c r="L1175" s="647"/>
      <c r="M1175" s="646"/>
      <c r="N1175" s="648"/>
      <c r="P1175" s="644"/>
      <c r="Q1175" s="630"/>
      <c r="V1175" s="647"/>
      <c r="X1175" s="647"/>
      <c r="AA1175" s="644"/>
      <c r="AD1175" s="646"/>
      <c r="AF1175" s="645"/>
      <c r="AI1175" s="645"/>
      <c r="AK1175" s="632"/>
      <c r="AL1175" s="619"/>
      <c r="AM1175" s="649"/>
      <c r="AN1175" s="632"/>
      <c r="AO1175" s="649"/>
    </row>
    <row r="1176" spans="2:41" s="615" customFormat="1">
      <c r="B1176" s="645"/>
      <c r="C1176" s="645"/>
      <c r="F1176" s="644"/>
      <c r="G1176" s="630"/>
      <c r="I1176" s="644"/>
      <c r="K1176" s="646"/>
      <c r="L1176" s="647"/>
      <c r="M1176" s="646"/>
      <c r="N1176" s="648"/>
      <c r="P1176" s="644"/>
      <c r="Q1176" s="630"/>
      <c r="V1176" s="647"/>
      <c r="X1176" s="647"/>
      <c r="AA1176" s="644"/>
      <c r="AD1176" s="646"/>
      <c r="AF1176" s="645"/>
      <c r="AI1176" s="645"/>
      <c r="AK1176" s="632"/>
      <c r="AL1176" s="619"/>
      <c r="AM1176" s="649"/>
      <c r="AN1176" s="632"/>
      <c r="AO1176" s="649"/>
    </row>
    <row r="1177" spans="2:41" s="615" customFormat="1">
      <c r="B1177" s="645"/>
      <c r="C1177" s="645"/>
      <c r="F1177" s="644"/>
      <c r="G1177" s="630"/>
      <c r="I1177" s="644"/>
      <c r="K1177" s="646"/>
      <c r="L1177" s="647"/>
      <c r="M1177" s="646"/>
      <c r="N1177" s="648"/>
      <c r="P1177" s="644"/>
      <c r="Q1177" s="630"/>
      <c r="V1177" s="647"/>
      <c r="X1177" s="647"/>
      <c r="AA1177" s="644"/>
      <c r="AD1177" s="646"/>
      <c r="AF1177" s="645"/>
      <c r="AI1177" s="645"/>
      <c r="AK1177" s="632"/>
      <c r="AL1177" s="619"/>
      <c r="AM1177" s="649"/>
      <c r="AN1177" s="632"/>
      <c r="AO1177" s="649"/>
    </row>
    <row r="1178" spans="2:41" s="615" customFormat="1">
      <c r="B1178" s="645"/>
      <c r="C1178" s="645"/>
      <c r="F1178" s="644"/>
      <c r="G1178" s="630"/>
      <c r="I1178" s="644"/>
      <c r="K1178" s="646"/>
      <c r="L1178" s="647"/>
      <c r="M1178" s="646"/>
      <c r="N1178" s="648"/>
      <c r="P1178" s="644"/>
      <c r="Q1178" s="630"/>
      <c r="V1178" s="647"/>
      <c r="X1178" s="647"/>
      <c r="AA1178" s="644"/>
      <c r="AD1178" s="646"/>
      <c r="AF1178" s="645"/>
      <c r="AI1178" s="645"/>
      <c r="AK1178" s="632"/>
      <c r="AL1178" s="619"/>
      <c r="AM1178" s="649"/>
      <c r="AN1178" s="632"/>
      <c r="AO1178" s="649"/>
    </row>
    <row r="1179" spans="2:41" s="615" customFormat="1">
      <c r="B1179" s="645"/>
      <c r="C1179" s="645"/>
      <c r="F1179" s="644"/>
      <c r="G1179" s="630"/>
      <c r="I1179" s="644"/>
      <c r="K1179" s="646"/>
      <c r="L1179" s="647"/>
      <c r="M1179" s="646"/>
      <c r="N1179" s="648"/>
      <c r="P1179" s="644"/>
      <c r="Q1179" s="630"/>
      <c r="V1179" s="647"/>
      <c r="X1179" s="647"/>
      <c r="AA1179" s="644"/>
      <c r="AD1179" s="646"/>
      <c r="AF1179" s="645"/>
      <c r="AI1179" s="645"/>
      <c r="AK1179" s="632"/>
      <c r="AL1179" s="619"/>
      <c r="AM1179" s="649"/>
      <c r="AN1179" s="632"/>
      <c r="AO1179" s="649"/>
    </row>
    <row r="1180" spans="2:41" s="615" customFormat="1">
      <c r="B1180" s="645"/>
      <c r="C1180" s="645"/>
      <c r="F1180" s="644"/>
      <c r="G1180" s="630"/>
      <c r="I1180" s="644"/>
      <c r="K1180" s="646"/>
      <c r="L1180" s="647"/>
      <c r="M1180" s="646"/>
      <c r="N1180" s="648"/>
      <c r="P1180" s="644"/>
      <c r="Q1180" s="630"/>
      <c r="V1180" s="647"/>
      <c r="X1180" s="647"/>
      <c r="AA1180" s="644"/>
      <c r="AD1180" s="646"/>
      <c r="AF1180" s="645"/>
      <c r="AI1180" s="645"/>
      <c r="AK1180" s="632"/>
      <c r="AL1180" s="619"/>
      <c r="AM1180" s="649"/>
      <c r="AN1180" s="632"/>
      <c r="AO1180" s="649"/>
    </row>
    <row r="1181" spans="2:41" s="615" customFormat="1">
      <c r="B1181" s="645"/>
      <c r="C1181" s="645"/>
      <c r="F1181" s="644"/>
      <c r="G1181" s="630"/>
      <c r="I1181" s="644"/>
      <c r="K1181" s="646"/>
      <c r="L1181" s="647"/>
      <c r="M1181" s="646"/>
      <c r="N1181" s="648"/>
      <c r="P1181" s="644"/>
      <c r="Q1181" s="630"/>
      <c r="V1181" s="647"/>
      <c r="X1181" s="647"/>
      <c r="AA1181" s="644"/>
      <c r="AD1181" s="646"/>
      <c r="AF1181" s="645"/>
      <c r="AI1181" s="645"/>
      <c r="AK1181" s="632"/>
      <c r="AL1181" s="619"/>
      <c r="AM1181" s="649"/>
      <c r="AN1181" s="632"/>
      <c r="AO1181" s="649"/>
    </row>
    <row r="1182" spans="2:41" s="615" customFormat="1">
      <c r="B1182" s="645"/>
      <c r="C1182" s="645"/>
      <c r="F1182" s="644"/>
      <c r="G1182" s="630"/>
      <c r="I1182" s="644"/>
      <c r="K1182" s="646"/>
      <c r="L1182" s="647"/>
      <c r="M1182" s="646"/>
      <c r="N1182" s="648"/>
      <c r="P1182" s="644"/>
      <c r="Q1182" s="630"/>
      <c r="V1182" s="647"/>
      <c r="X1182" s="647"/>
      <c r="AA1182" s="644"/>
      <c r="AD1182" s="646"/>
      <c r="AF1182" s="645"/>
      <c r="AI1182" s="645"/>
      <c r="AK1182" s="632"/>
      <c r="AL1182" s="619"/>
      <c r="AM1182" s="649"/>
      <c r="AN1182" s="632"/>
      <c r="AO1182" s="649"/>
    </row>
    <row r="1183" spans="2:41" s="615" customFormat="1">
      <c r="B1183" s="645"/>
      <c r="C1183" s="645"/>
      <c r="F1183" s="644"/>
      <c r="G1183" s="630"/>
      <c r="I1183" s="644"/>
      <c r="K1183" s="646"/>
      <c r="L1183" s="647"/>
      <c r="M1183" s="646"/>
      <c r="N1183" s="648"/>
      <c r="P1183" s="644"/>
      <c r="Q1183" s="630"/>
      <c r="V1183" s="647"/>
      <c r="X1183" s="647"/>
      <c r="AA1183" s="644"/>
      <c r="AD1183" s="646"/>
      <c r="AF1183" s="645"/>
      <c r="AI1183" s="645"/>
      <c r="AK1183" s="632"/>
      <c r="AL1183" s="619"/>
      <c r="AM1183" s="649"/>
      <c r="AN1183" s="632"/>
      <c r="AO1183" s="649"/>
    </row>
    <row r="1184" spans="2:41" s="615" customFormat="1">
      <c r="B1184" s="645"/>
      <c r="C1184" s="645"/>
      <c r="F1184" s="644"/>
      <c r="G1184" s="630"/>
      <c r="I1184" s="644"/>
      <c r="K1184" s="646"/>
      <c r="L1184" s="647"/>
      <c r="M1184" s="646"/>
      <c r="N1184" s="648"/>
      <c r="P1184" s="644"/>
      <c r="Q1184" s="630"/>
      <c r="V1184" s="647"/>
      <c r="X1184" s="647"/>
      <c r="AA1184" s="644"/>
      <c r="AD1184" s="646"/>
      <c r="AF1184" s="645"/>
      <c r="AI1184" s="645"/>
      <c r="AK1184" s="632"/>
      <c r="AL1184" s="619"/>
      <c r="AM1184" s="649"/>
      <c r="AN1184" s="632"/>
      <c r="AO1184" s="649"/>
    </row>
    <row r="1185" spans="2:41" s="615" customFormat="1">
      <c r="B1185" s="645"/>
      <c r="C1185" s="645"/>
      <c r="F1185" s="644"/>
      <c r="G1185" s="630"/>
      <c r="I1185" s="644"/>
      <c r="K1185" s="646"/>
      <c r="L1185" s="647"/>
      <c r="M1185" s="646"/>
      <c r="N1185" s="648"/>
      <c r="P1185" s="644"/>
      <c r="Q1185" s="630"/>
      <c r="V1185" s="647"/>
      <c r="X1185" s="647"/>
      <c r="AA1185" s="644"/>
      <c r="AD1185" s="646"/>
      <c r="AF1185" s="645"/>
      <c r="AI1185" s="645"/>
      <c r="AK1185" s="632"/>
      <c r="AL1185" s="619"/>
      <c r="AM1185" s="649"/>
      <c r="AN1185" s="632"/>
      <c r="AO1185" s="649"/>
    </row>
    <row r="1186" spans="2:41" s="615" customFormat="1">
      <c r="B1186" s="645"/>
      <c r="C1186" s="645"/>
      <c r="F1186" s="644"/>
      <c r="G1186" s="630"/>
      <c r="I1186" s="644"/>
      <c r="K1186" s="646"/>
      <c r="L1186" s="647"/>
      <c r="M1186" s="646"/>
      <c r="N1186" s="648"/>
      <c r="P1186" s="644"/>
      <c r="Q1186" s="630"/>
      <c r="V1186" s="647"/>
      <c r="X1186" s="647"/>
      <c r="AA1186" s="644"/>
      <c r="AD1186" s="646"/>
      <c r="AF1186" s="645"/>
      <c r="AI1186" s="645"/>
      <c r="AK1186" s="632"/>
      <c r="AL1186" s="619"/>
      <c r="AM1186" s="649"/>
      <c r="AN1186" s="632"/>
      <c r="AO1186" s="649"/>
    </row>
    <row r="1187" spans="2:41" s="615" customFormat="1">
      <c r="B1187" s="645"/>
      <c r="C1187" s="645"/>
      <c r="F1187" s="644"/>
      <c r="G1187" s="630"/>
      <c r="I1187" s="644"/>
      <c r="K1187" s="646"/>
      <c r="L1187" s="647"/>
      <c r="M1187" s="646"/>
      <c r="N1187" s="648"/>
      <c r="P1187" s="644"/>
      <c r="Q1187" s="630"/>
      <c r="V1187" s="647"/>
      <c r="X1187" s="647"/>
      <c r="AA1187" s="644"/>
      <c r="AD1187" s="646"/>
      <c r="AF1187" s="645"/>
      <c r="AI1187" s="645"/>
      <c r="AK1187" s="632"/>
      <c r="AL1187" s="619"/>
      <c r="AM1187" s="649"/>
      <c r="AN1187" s="632"/>
      <c r="AO1187" s="649"/>
    </row>
    <row r="1188" spans="2:41" s="615" customFormat="1">
      <c r="B1188" s="645"/>
      <c r="C1188" s="645"/>
      <c r="F1188" s="644"/>
      <c r="G1188" s="630"/>
      <c r="I1188" s="644"/>
      <c r="K1188" s="646"/>
      <c r="L1188" s="647"/>
      <c r="M1188" s="646"/>
      <c r="N1188" s="648"/>
      <c r="P1188" s="644"/>
      <c r="Q1188" s="630"/>
      <c r="V1188" s="647"/>
      <c r="X1188" s="647"/>
      <c r="AA1188" s="644"/>
      <c r="AD1188" s="646"/>
      <c r="AF1188" s="645"/>
      <c r="AI1188" s="645"/>
      <c r="AK1188" s="632"/>
      <c r="AL1188" s="619"/>
      <c r="AM1188" s="649"/>
      <c r="AN1188" s="632"/>
      <c r="AO1188" s="649"/>
    </row>
    <row r="1189" spans="2:41" s="615" customFormat="1">
      <c r="B1189" s="645"/>
      <c r="C1189" s="645"/>
      <c r="F1189" s="644"/>
      <c r="G1189" s="630"/>
      <c r="I1189" s="644"/>
      <c r="K1189" s="646"/>
      <c r="L1189" s="647"/>
      <c r="M1189" s="646"/>
      <c r="N1189" s="648"/>
      <c r="P1189" s="644"/>
      <c r="Q1189" s="630"/>
      <c r="V1189" s="647"/>
      <c r="X1189" s="647"/>
      <c r="AA1189" s="644"/>
      <c r="AD1189" s="646"/>
      <c r="AF1189" s="645"/>
      <c r="AI1189" s="645"/>
      <c r="AK1189" s="632"/>
      <c r="AL1189" s="619"/>
      <c r="AM1189" s="649"/>
      <c r="AN1189" s="632"/>
      <c r="AO1189" s="649"/>
    </row>
    <row r="1190" spans="2:41" s="615" customFormat="1">
      <c r="B1190" s="645"/>
      <c r="C1190" s="645"/>
      <c r="F1190" s="644"/>
      <c r="G1190" s="630"/>
      <c r="I1190" s="644"/>
      <c r="K1190" s="646"/>
      <c r="L1190" s="647"/>
      <c r="M1190" s="646"/>
      <c r="N1190" s="648"/>
      <c r="P1190" s="644"/>
      <c r="Q1190" s="630"/>
      <c r="V1190" s="647"/>
      <c r="X1190" s="647"/>
      <c r="AA1190" s="644"/>
      <c r="AD1190" s="646"/>
      <c r="AF1190" s="645"/>
      <c r="AI1190" s="645"/>
      <c r="AK1190" s="632"/>
      <c r="AL1190" s="619"/>
      <c r="AM1190" s="649"/>
      <c r="AN1190" s="632"/>
      <c r="AO1190" s="649"/>
    </row>
    <row r="1191" spans="2:41" s="615" customFormat="1">
      <c r="B1191" s="645"/>
      <c r="C1191" s="645"/>
      <c r="F1191" s="644"/>
      <c r="G1191" s="630"/>
      <c r="I1191" s="644"/>
      <c r="K1191" s="646"/>
      <c r="L1191" s="647"/>
      <c r="M1191" s="646"/>
      <c r="N1191" s="648"/>
      <c r="P1191" s="644"/>
      <c r="Q1191" s="630"/>
      <c r="V1191" s="647"/>
      <c r="X1191" s="647"/>
      <c r="AA1191" s="644"/>
      <c r="AD1191" s="646"/>
      <c r="AF1191" s="645"/>
      <c r="AI1191" s="645"/>
      <c r="AK1191" s="632"/>
      <c r="AL1191" s="619"/>
      <c r="AM1191" s="649"/>
      <c r="AN1191" s="632"/>
      <c r="AO1191" s="649"/>
    </row>
    <row r="1192" spans="2:41" s="615" customFormat="1">
      <c r="B1192" s="645"/>
      <c r="C1192" s="645"/>
      <c r="F1192" s="644"/>
      <c r="G1192" s="630"/>
      <c r="I1192" s="644"/>
      <c r="K1192" s="646"/>
      <c r="L1192" s="647"/>
      <c r="M1192" s="646"/>
      <c r="N1192" s="648"/>
      <c r="P1192" s="644"/>
      <c r="Q1192" s="630"/>
      <c r="V1192" s="647"/>
      <c r="X1192" s="647"/>
      <c r="AA1192" s="644"/>
      <c r="AD1192" s="646"/>
      <c r="AF1192" s="645"/>
      <c r="AI1192" s="645"/>
      <c r="AK1192" s="632"/>
      <c r="AL1192" s="619"/>
      <c r="AM1192" s="649"/>
      <c r="AN1192" s="632"/>
      <c r="AO1192" s="649"/>
    </row>
    <row r="1193" spans="2:41" s="615" customFormat="1">
      <c r="B1193" s="645"/>
      <c r="C1193" s="645"/>
      <c r="F1193" s="644"/>
      <c r="G1193" s="630"/>
      <c r="I1193" s="644"/>
      <c r="K1193" s="646"/>
      <c r="L1193" s="647"/>
      <c r="M1193" s="646"/>
      <c r="N1193" s="648"/>
      <c r="P1193" s="644"/>
      <c r="Q1193" s="630"/>
      <c r="V1193" s="647"/>
      <c r="X1193" s="647"/>
      <c r="AA1193" s="644"/>
      <c r="AD1193" s="646"/>
      <c r="AF1193" s="645"/>
      <c r="AI1193" s="645"/>
      <c r="AK1193" s="632"/>
      <c r="AL1193" s="619"/>
      <c r="AM1193" s="649"/>
      <c r="AN1193" s="632"/>
      <c r="AO1193" s="649"/>
    </row>
    <row r="1194" spans="2:41" s="615" customFormat="1">
      <c r="B1194" s="645"/>
      <c r="C1194" s="645"/>
      <c r="F1194" s="644"/>
      <c r="G1194" s="630"/>
      <c r="I1194" s="644"/>
      <c r="K1194" s="646"/>
      <c r="L1194" s="647"/>
      <c r="M1194" s="646"/>
      <c r="N1194" s="648"/>
      <c r="P1194" s="644"/>
      <c r="Q1194" s="630"/>
      <c r="V1194" s="647"/>
      <c r="X1194" s="647"/>
      <c r="AA1194" s="644"/>
      <c r="AD1194" s="646"/>
      <c r="AF1194" s="645"/>
      <c r="AI1194" s="645"/>
      <c r="AK1194" s="632"/>
      <c r="AL1194" s="619"/>
      <c r="AM1194" s="649"/>
      <c r="AN1194" s="632"/>
      <c r="AO1194" s="649"/>
    </row>
    <row r="1195" spans="2:41" s="615" customFormat="1">
      <c r="B1195" s="645"/>
      <c r="C1195" s="645"/>
      <c r="F1195" s="644"/>
      <c r="G1195" s="630"/>
      <c r="I1195" s="644"/>
      <c r="K1195" s="646"/>
      <c r="L1195" s="647"/>
      <c r="M1195" s="646"/>
      <c r="N1195" s="648"/>
      <c r="P1195" s="644"/>
      <c r="Q1195" s="630"/>
      <c r="V1195" s="647"/>
      <c r="X1195" s="647"/>
      <c r="AA1195" s="644"/>
      <c r="AD1195" s="646"/>
      <c r="AF1195" s="645"/>
      <c r="AI1195" s="645"/>
      <c r="AK1195" s="632"/>
      <c r="AL1195" s="619"/>
      <c r="AM1195" s="649"/>
      <c r="AN1195" s="632"/>
      <c r="AO1195" s="649"/>
    </row>
    <row r="1196" spans="2:41" s="615" customFormat="1">
      <c r="B1196" s="645"/>
      <c r="C1196" s="645"/>
      <c r="F1196" s="644"/>
      <c r="G1196" s="630"/>
      <c r="I1196" s="644"/>
      <c r="K1196" s="646"/>
      <c r="L1196" s="647"/>
      <c r="M1196" s="646"/>
      <c r="N1196" s="648"/>
      <c r="P1196" s="644"/>
      <c r="Q1196" s="630"/>
      <c r="V1196" s="647"/>
      <c r="X1196" s="647"/>
      <c r="AA1196" s="644"/>
      <c r="AD1196" s="646"/>
      <c r="AF1196" s="645"/>
      <c r="AI1196" s="645"/>
      <c r="AK1196" s="632"/>
      <c r="AL1196" s="619"/>
      <c r="AM1196" s="649"/>
      <c r="AN1196" s="632"/>
      <c r="AO1196" s="649"/>
    </row>
    <row r="1197" spans="2:41" s="615" customFormat="1">
      <c r="B1197" s="645"/>
      <c r="C1197" s="645"/>
      <c r="F1197" s="644"/>
      <c r="G1197" s="630"/>
      <c r="I1197" s="644"/>
      <c r="K1197" s="646"/>
      <c r="L1197" s="647"/>
      <c r="M1197" s="646"/>
      <c r="N1197" s="648"/>
      <c r="P1197" s="644"/>
      <c r="Q1197" s="630"/>
      <c r="V1197" s="647"/>
      <c r="X1197" s="647"/>
      <c r="AA1197" s="644"/>
      <c r="AD1197" s="646"/>
      <c r="AF1197" s="645"/>
      <c r="AI1197" s="645"/>
      <c r="AK1197" s="632"/>
      <c r="AL1197" s="619"/>
      <c r="AM1197" s="649"/>
      <c r="AN1197" s="632"/>
      <c r="AO1197" s="649"/>
    </row>
    <row r="1198" spans="2:41" s="615" customFormat="1">
      <c r="B1198" s="645"/>
      <c r="C1198" s="645"/>
      <c r="F1198" s="644"/>
      <c r="G1198" s="630"/>
      <c r="I1198" s="644"/>
      <c r="K1198" s="646"/>
      <c r="L1198" s="647"/>
      <c r="M1198" s="646"/>
      <c r="N1198" s="648"/>
      <c r="P1198" s="644"/>
      <c r="Q1198" s="630"/>
      <c r="V1198" s="647"/>
      <c r="X1198" s="647"/>
      <c r="AA1198" s="644"/>
      <c r="AD1198" s="646"/>
      <c r="AF1198" s="645"/>
      <c r="AI1198" s="645"/>
      <c r="AK1198" s="632"/>
      <c r="AL1198" s="619"/>
      <c r="AM1198" s="649"/>
      <c r="AN1198" s="632"/>
      <c r="AO1198" s="649"/>
    </row>
    <row r="1199" spans="2:41" s="615" customFormat="1">
      <c r="B1199" s="645"/>
      <c r="C1199" s="645"/>
      <c r="F1199" s="644"/>
      <c r="G1199" s="630"/>
      <c r="I1199" s="644"/>
      <c r="K1199" s="646"/>
      <c r="L1199" s="647"/>
      <c r="M1199" s="646"/>
      <c r="N1199" s="648"/>
      <c r="P1199" s="644"/>
      <c r="Q1199" s="630"/>
      <c r="V1199" s="647"/>
      <c r="X1199" s="647"/>
      <c r="AA1199" s="644"/>
      <c r="AD1199" s="646"/>
      <c r="AF1199" s="645"/>
      <c r="AI1199" s="645"/>
      <c r="AK1199" s="632"/>
      <c r="AL1199" s="619"/>
      <c r="AM1199" s="649"/>
      <c r="AN1199" s="632"/>
      <c r="AO1199" s="649"/>
    </row>
    <row r="1200" spans="2:41" s="615" customFormat="1">
      <c r="B1200" s="645"/>
      <c r="C1200" s="645"/>
      <c r="F1200" s="644"/>
      <c r="G1200" s="630"/>
      <c r="I1200" s="644"/>
      <c r="K1200" s="646"/>
      <c r="L1200" s="647"/>
      <c r="M1200" s="646"/>
      <c r="N1200" s="648"/>
      <c r="P1200" s="644"/>
      <c r="Q1200" s="630"/>
      <c r="V1200" s="647"/>
      <c r="X1200" s="647"/>
      <c r="AA1200" s="644"/>
      <c r="AD1200" s="646"/>
      <c r="AF1200" s="645"/>
      <c r="AI1200" s="645"/>
      <c r="AK1200" s="632"/>
      <c r="AL1200" s="619"/>
      <c r="AM1200" s="649"/>
      <c r="AN1200" s="632"/>
      <c r="AO1200" s="649"/>
    </row>
    <row r="1201" spans="2:41" s="615" customFormat="1">
      <c r="B1201" s="645"/>
      <c r="C1201" s="645"/>
      <c r="F1201" s="644"/>
      <c r="G1201" s="630"/>
      <c r="I1201" s="644"/>
      <c r="K1201" s="646"/>
      <c r="L1201" s="647"/>
      <c r="M1201" s="646"/>
      <c r="N1201" s="648"/>
      <c r="P1201" s="644"/>
      <c r="Q1201" s="630"/>
      <c r="V1201" s="647"/>
      <c r="X1201" s="647"/>
      <c r="AA1201" s="644"/>
      <c r="AD1201" s="646"/>
      <c r="AF1201" s="645"/>
      <c r="AI1201" s="645"/>
      <c r="AK1201" s="632"/>
      <c r="AL1201" s="619"/>
      <c r="AM1201" s="649"/>
      <c r="AN1201" s="632"/>
      <c r="AO1201" s="649"/>
    </row>
    <row r="1202" spans="2:41" s="615" customFormat="1">
      <c r="B1202" s="645"/>
      <c r="C1202" s="645"/>
      <c r="F1202" s="644"/>
      <c r="G1202" s="630"/>
      <c r="I1202" s="644"/>
      <c r="K1202" s="646"/>
      <c r="L1202" s="647"/>
      <c r="M1202" s="646"/>
      <c r="N1202" s="648"/>
      <c r="P1202" s="644"/>
      <c r="Q1202" s="630"/>
      <c r="V1202" s="647"/>
      <c r="X1202" s="647"/>
      <c r="AA1202" s="644"/>
      <c r="AD1202" s="646"/>
      <c r="AF1202" s="645"/>
      <c r="AI1202" s="645"/>
      <c r="AK1202" s="632"/>
      <c r="AL1202" s="619"/>
      <c r="AM1202" s="649"/>
      <c r="AN1202" s="632"/>
      <c r="AO1202" s="649"/>
    </row>
    <row r="1203" spans="2:41" s="615" customFormat="1">
      <c r="B1203" s="645"/>
      <c r="C1203" s="645"/>
      <c r="F1203" s="644"/>
      <c r="G1203" s="630"/>
      <c r="I1203" s="644"/>
      <c r="K1203" s="646"/>
      <c r="L1203" s="647"/>
      <c r="M1203" s="646"/>
      <c r="N1203" s="648"/>
      <c r="P1203" s="644"/>
      <c r="Q1203" s="630"/>
      <c r="V1203" s="647"/>
      <c r="X1203" s="647"/>
      <c r="AA1203" s="644"/>
      <c r="AD1203" s="646"/>
      <c r="AF1203" s="645"/>
      <c r="AI1203" s="645"/>
      <c r="AK1203" s="632"/>
      <c r="AL1203" s="619"/>
      <c r="AM1203" s="649"/>
      <c r="AN1203" s="632"/>
      <c r="AO1203" s="649"/>
    </row>
    <row r="1204" spans="2:41" s="615" customFormat="1">
      <c r="B1204" s="645"/>
      <c r="C1204" s="645"/>
      <c r="F1204" s="644"/>
      <c r="G1204" s="630"/>
      <c r="I1204" s="644"/>
      <c r="K1204" s="646"/>
      <c r="L1204" s="647"/>
      <c r="M1204" s="646"/>
      <c r="N1204" s="648"/>
      <c r="P1204" s="644"/>
      <c r="Q1204" s="630"/>
      <c r="V1204" s="647"/>
      <c r="X1204" s="647"/>
      <c r="AA1204" s="644"/>
      <c r="AD1204" s="646"/>
      <c r="AF1204" s="645"/>
      <c r="AI1204" s="645"/>
      <c r="AK1204" s="632"/>
      <c r="AL1204" s="619"/>
      <c r="AM1204" s="649"/>
      <c r="AN1204" s="632"/>
      <c r="AO1204" s="649"/>
    </row>
    <row r="1205" spans="2:41" s="615" customFormat="1">
      <c r="B1205" s="645"/>
      <c r="C1205" s="645"/>
      <c r="F1205" s="644"/>
      <c r="G1205" s="630"/>
      <c r="I1205" s="644"/>
      <c r="K1205" s="646"/>
      <c r="L1205" s="647"/>
      <c r="M1205" s="646"/>
      <c r="N1205" s="648"/>
      <c r="P1205" s="644"/>
      <c r="Q1205" s="630"/>
      <c r="V1205" s="647"/>
      <c r="X1205" s="647"/>
      <c r="AA1205" s="644"/>
      <c r="AD1205" s="646"/>
      <c r="AF1205" s="645"/>
      <c r="AI1205" s="645"/>
      <c r="AK1205" s="632"/>
      <c r="AL1205" s="619"/>
      <c r="AM1205" s="649"/>
      <c r="AN1205" s="632"/>
      <c r="AO1205" s="649"/>
    </row>
    <row r="1206" spans="2:41" s="615" customFormat="1">
      <c r="B1206" s="645"/>
      <c r="C1206" s="645"/>
      <c r="F1206" s="644"/>
      <c r="G1206" s="630"/>
      <c r="I1206" s="644"/>
      <c r="K1206" s="646"/>
      <c r="L1206" s="647"/>
      <c r="M1206" s="646"/>
      <c r="N1206" s="648"/>
      <c r="P1206" s="644"/>
      <c r="Q1206" s="630"/>
      <c r="V1206" s="647"/>
      <c r="X1206" s="647"/>
      <c r="AA1206" s="644"/>
      <c r="AD1206" s="646"/>
      <c r="AF1206" s="645"/>
      <c r="AI1206" s="645"/>
      <c r="AK1206" s="632"/>
      <c r="AL1206" s="619"/>
      <c r="AM1206" s="649"/>
      <c r="AN1206" s="632"/>
      <c r="AO1206" s="649"/>
    </row>
    <row r="1207" spans="2:41" s="615" customFormat="1">
      <c r="B1207" s="645"/>
      <c r="C1207" s="645"/>
      <c r="F1207" s="644"/>
      <c r="G1207" s="630"/>
      <c r="I1207" s="644"/>
      <c r="K1207" s="646"/>
      <c r="L1207" s="647"/>
      <c r="M1207" s="646"/>
      <c r="N1207" s="648"/>
      <c r="P1207" s="644"/>
      <c r="Q1207" s="630"/>
      <c r="V1207" s="647"/>
      <c r="X1207" s="647"/>
      <c r="AA1207" s="644"/>
      <c r="AD1207" s="646"/>
      <c r="AF1207" s="645"/>
      <c r="AI1207" s="645"/>
      <c r="AK1207" s="632"/>
      <c r="AL1207" s="619"/>
      <c r="AM1207" s="649"/>
      <c r="AN1207" s="632"/>
      <c r="AO1207" s="649"/>
    </row>
    <row r="1208" spans="2:41" s="615" customFormat="1">
      <c r="B1208" s="645"/>
      <c r="C1208" s="645"/>
      <c r="F1208" s="644"/>
      <c r="G1208" s="630"/>
      <c r="I1208" s="644"/>
      <c r="K1208" s="646"/>
      <c r="L1208" s="647"/>
      <c r="M1208" s="646"/>
      <c r="N1208" s="648"/>
      <c r="P1208" s="644"/>
      <c r="Q1208" s="630"/>
      <c r="V1208" s="647"/>
      <c r="X1208" s="647"/>
      <c r="AA1208" s="644"/>
      <c r="AD1208" s="646"/>
      <c r="AF1208" s="645"/>
      <c r="AI1208" s="645"/>
      <c r="AK1208" s="632"/>
      <c r="AL1208" s="619"/>
      <c r="AM1208" s="649"/>
      <c r="AN1208" s="632"/>
      <c r="AO1208" s="649"/>
    </row>
    <row r="1209" spans="2:41" s="615" customFormat="1">
      <c r="B1209" s="645"/>
      <c r="C1209" s="645"/>
      <c r="F1209" s="644"/>
      <c r="G1209" s="630"/>
      <c r="I1209" s="644"/>
      <c r="K1209" s="646"/>
      <c r="L1209" s="647"/>
      <c r="M1209" s="646"/>
      <c r="N1209" s="648"/>
      <c r="P1209" s="644"/>
      <c r="Q1209" s="630"/>
      <c r="V1209" s="647"/>
      <c r="X1209" s="647"/>
      <c r="AA1209" s="644"/>
      <c r="AD1209" s="646"/>
      <c r="AF1209" s="645"/>
      <c r="AI1209" s="645"/>
      <c r="AK1209" s="632"/>
      <c r="AL1209" s="619"/>
      <c r="AM1209" s="649"/>
      <c r="AN1209" s="632"/>
      <c r="AO1209" s="649"/>
    </row>
    <row r="1210" spans="2:41" s="615" customFormat="1">
      <c r="B1210" s="645"/>
      <c r="C1210" s="645"/>
      <c r="F1210" s="644"/>
      <c r="G1210" s="630"/>
      <c r="I1210" s="644"/>
      <c r="K1210" s="646"/>
      <c r="L1210" s="647"/>
      <c r="M1210" s="646"/>
      <c r="N1210" s="648"/>
      <c r="P1210" s="644"/>
      <c r="Q1210" s="630"/>
      <c r="V1210" s="647"/>
      <c r="X1210" s="647"/>
      <c r="AA1210" s="644"/>
      <c r="AD1210" s="646"/>
      <c r="AF1210" s="645"/>
      <c r="AI1210" s="645"/>
      <c r="AK1210" s="632"/>
      <c r="AL1210" s="619"/>
      <c r="AM1210" s="649"/>
      <c r="AN1210" s="632"/>
      <c r="AO1210" s="649"/>
    </row>
    <row r="1211" spans="2:41" s="615" customFormat="1">
      <c r="B1211" s="645"/>
      <c r="C1211" s="645"/>
      <c r="F1211" s="644"/>
      <c r="G1211" s="630"/>
      <c r="I1211" s="644"/>
      <c r="K1211" s="646"/>
      <c r="L1211" s="647"/>
      <c r="M1211" s="646"/>
      <c r="N1211" s="648"/>
      <c r="P1211" s="644"/>
      <c r="Q1211" s="630"/>
      <c r="V1211" s="647"/>
      <c r="X1211" s="647"/>
      <c r="AA1211" s="644"/>
      <c r="AD1211" s="646"/>
      <c r="AF1211" s="645"/>
      <c r="AI1211" s="645"/>
      <c r="AK1211" s="632"/>
      <c r="AL1211" s="619"/>
      <c r="AM1211" s="649"/>
      <c r="AN1211" s="632"/>
      <c r="AO1211" s="649"/>
    </row>
    <row r="1212" spans="2:41" s="615" customFormat="1">
      <c r="B1212" s="645"/>
      <c r="C1212" s="645"/>
      <c r="F1212" s="644"/>
      <c r="G1212" s="630"/>
      <c r="I1212" s="644"/>
      <c r="K1212" s="646"/>
      <c r="L1212" s="647"/>
      <c r="M1212" s="646"/>
      <c r="N1212" s="648"/>
      <c r="P1212" s="644"/>
      <c r="Q1212" s="630"/>
      <c r="V1212" s="647"/>
      <c r="X1212" s="647"/>
      <c r="AA1212" s="644"/>
      <c r="AD1212" s="646"/>
      <c r="AF1212" s="645"/>
      <c r="AI1212" s="645"/>
      <c r="AK1212" s="632"/>
      <c r="AL1212" s="619"/>
      <c r="AM1212" s="649"/>
      <c r="AN1212" s="632"/>
      <c r="AO1212" s="649"/>
    </row>
    <row r="1213" spans="2:41" s="615" customFormat="1">
      <c r="B1213" s="645"/>
      <c r="C1213" s="645"/>
      <c r="F1213" s="644"/>
      <c r="G1213" s="630"/>
      <c r="I1213" s="644"/>
      <c r="K1213" s="646"/>
      <c r="L1213" s="647"/>
      <c r="M1213" s="646"/>
      <c r="N1213" s="648"/>
      <c r="P1213" s="644"/>
      <c r="Q1213" s="630"/>
      <c r="V1213" s="647"/>
      <c r="X1213" s="647"/>
      <c r="AA1213" s="644"/>
      <c r="AD1213" s="646"/>
      <c r="AF1213" s="645"/>
      <c r="AI1213" s="645"/>
      <c r="AK1213" s="632"/>
      <c r="AL1213" s="619"/>
      <c r="AM1213" s="649"/>
      <c r="AN1213" s="632"/>
      <c r="AO1213" s="649"/>
    </row>
    <row r="1214" spans="2:41" s="615" customFormat="1">
      <c r="B1214" s="645"/>
      <c r="C1214" s="645"/>
      <c r="F1214" s="644"/>
      <c r="G1214" s="630"/>
      <c r="I1214" s="644"/>
      <c r="K1214" s="646"/>
      <c r="L1214" s="647"/>
      <c r="M1214" s="646"/>
      <c r="N1214" s="648"/>
      <c r="P1214" s="644"/>
      <c r="Q1214" s="630"/>
      <c r="V1214" s="647"/>
      <c r="X1214" s="647"/>
      <c r="AA1214" s="644"/>
      <c r="AD1214" s="646"/>
      <c r="AF1214" s="645"/>
      <c r="AI1214" s="645"/>
      <c r="AK1214" s="632"/>
      <c r="AL1214" s="619"/>
      <c r="AM1214" s="649"/>
      <c r="AN1214" s="632"/>
      <c r="AO1214" s="649"/>
    </row>
    <row r="1215" spans="2:41" s="615" customFormat="1">
      <c r="B1215" s="645"/>
      <c r="C1215" s="645"/>
      <c r="F1215" s="644"/>
      <c r="G1215" s="630"/>
      <c r="I1215" s="644"/>
      <c r="K1215" s="646"/>
      <c r="L1215" s="647"/>
      <c r="M1215" s="646"/>
      <c r="N1215" s="648"/>
      <c r="P1215" s="644"/>
      <c r="Q1215" s="630"/>
      <c r="V1215" s="647"/>
      <c r="X1215" s="647"/>
      <c r="AA1215" s="644"/>
      <c r="AD1215" s="646"/>
      <c r="AF1215" s="645"/>
      <c r="AI1215" s="645"/>
      <c r="AK1215" s="632"/>
      <c r="AL1215" s="619"/>
      <c r="AM1215" s="649"/>
      <c r="AN1215" s="632"/>
      <c r="AO1215" s="649"/>
    </row>
    <row r="1216" spans="2:41" s="615" customFormat="1">
      <c r="B1216" s="645"/>
      <c r="C1216" s="645"/>
      <c r="F1216" s="644"/>
      <c r="G1216" s="630"/>
      <c r="I1216" s="644"/>
      <c r="K1216" s="646"/>
      <c r="L1216" s="647"/>
      <c r="M1216" s="646"/>
      <c r="N1216" s="648"/>
      <c r="P1216" s="644"/>
      <c r="Q1216" s="630"/>
      <c r="V1216" s="647"/>
      <c r="X1216" s="647"/>
      <c r="AA1216" s="644"/>
      <c r="AD1216" s="646"/>
      <c r="AF1216" s="645"/>
      <c r="AI1216" s="645"/>
      <c r="AK1216" s="632"/>
      <c r="AL1216" s="619"/>
      <c r="AM1216" s="649"/>
      <c r="AN1216" s="632"/>
      <c r="AO1216" s="649"/>
    </row>
    <row r="1217" spans="2:41" s="615" customFormat="1">
      <c r="B1217" s="645"/>
      <c r="C1217" s="645"/>
      <c r="F1217" s="644"/>
      <c r="G1217" s="630"/>
      <c r="I1217" s="644"/>
      <c r="K1217" s="646"/>
      <c r="L1217" s="647"/>
      <c r="M1217" s="646"/>
      <c r="N1217" s="648"/>
      <c r="P1217" s="644"/>
      <c r="Q1217" s="630"/>
      <c r="V1217" s="647"/>
      <c r="X1217" s="647"/>
      <c r="AA1217" s="644"/>
      <c r="AD1217" s="646"/>
      <c r="AF1217" s="645"/>
      <c r="AI1217" s="645"/>
      <c r="AK1217" s="632"/>
      <c r="AL1217" s="619"/>
      <c r="AM1217" s="649"/>
      <c r="AN1217" s="632"/>
      <c r="AO1217" s="649"/>
    </row>
    <row r="1218" spans="2:41" s="615" customFormat="1">
      <c r="B1218" s="645"/>
      <c r="C1218" s="645"/>
      <c r="F1218" s="644"/>
      <c r="G1218" s="630"/>
      <c r="I1218" s="644"/>
      <c r="K1218" s="646"/>
      <c r="L1218" s="647"/>
      <c r="M1218" s="646"/>
      <c r="N1218" s="648"/>
      <c r="P1218" s="644"/>
      <c r="Q1218" s="630"/>
      <c r="V1218" s="647"/>
      <c r="X1218" s="647"/>
      <c r="AA1218" s="644"/>
      <c r="AD1218" s="646"/>
      <c r="AF1218" s="645"/>
      <c r="AI1218" s="645"/>
      <c r="AK1218" s="632"/>
      <c r="AL1218" s="619"/>
      <c r="AM1218" s="649"/>
      <c r="AN1218" s="632"/>
      <c r="AO1218" s="649"/>
    </row>
    <row r="1219" spans="2:41" s="615" customFormat="1">
      <c r="B1219" s="645"/>
      <c r="C1219" s="645"/>
      <c r="F1219" s="644"/>
      <c r="G1219" s="630"/>
      <c r="I1219" s="644"/>
      <c r="K1219" s="646"/>
      <c r="L1219" s="647"/>
      <c r="M1219" s="646"/>
      <c r="N1219" s="648"/>
      <c r="P1219" s="644"/>
      <c r="Q1219" s="630"/>
      <c r="V1219" s="647"/>
      <c r="X1219" s="647"/>
      <c r="AA1219" s="644"/>
      <c r="AD1219" s="646"/>
      <c r="AF1219" s="645"/>
      <c r="AI1219" s="645"/>
      <c r="AK1219" s="632"/>
      <c r="AL1219" s="619"/>
      <c r="AM1219" s="649"/>
      <c r="AN1219" s="632"/>
      <c r="AO1219" s="649"/>
    </row>
    <row r="1220" spans="2:41" s="615" customFormat="1">
      <c r="B1220" s="645"/>
      <c r="C1220" s="645"/>
      <c r="F1220" s="644"/>
      <c r="G1220" s="630"/>
      <c r="I1220" s="644"/>
      <c r="K1220" s="646"/>
      <c r="L1220" s="647"/>
      <c r="M1220" s="646"/>
      <c r="N1220" s="648"/>
      <c r="P1220" s="644"/>
      <c r="Q1220" s="630"/>
      <c r="V1220" s="647"/>
      <c r="X1220" s="647"/>
      <c r="AA1220" s="644"/>
      <c r="AD1220" s="646"/>
      <c r="AF1220" s="645"/>
      <c r="AI1220" s="645"/>
      <c r="AK1220" s="632"/>
      <c r="AL1220" s="619"/>
      <c r="AM1220" s="649"/>
      <c r="AN1220" s="632"/>
      <c r="AO1220" s="649"/>
    </row>
    <row r="1221" spans="2:41" s="615" customFormat="1">
      <c r="B1221" s="645"/>
      <c r="C1221" s="645"/>
      <c r="F1221" s="644"/>
      <c r="G1221" s="630"/>
      <c r="I1221" s="644"/>
      <c r="K1221" s="646"/>
      <c r="L1221" s="647"/>
      <c r="M1221" s="646"/>
      <c r="N1221" s="648"/>
      <c r="P1221" s="644"/>
      <c r="Q1221" s="630"/>
      <c r="V1221" s="647"/>
      <c r="X1221" s="647"/>
      <c r="AA1221" s="644"/>
      <c r="AD1221" s="646"/>
      <c r="AF1221" s="645"/>
      <c r="AI1221" s="645"/>
      <c r="AK1221" s="632"/>
      <c r="AL1221" s="619"/>
      <c r="AM1221" s="649"/>
      <c r="AN1221" s="632"/>
      <c r="AO1221" s="649"/>
    </row>
    <row r="1222" spans="2:41" s="615" customFormat="1">
      <c r="B1222" s="645"/>
      <c r="C1222" s="645"/>
      <c r="F1222" s="644"/>
      <c r="G1222" s="630"/>
      <c r="I1222" s="644"/>
      <c r="K1222" s="646"/>
      <c r="L1222" s="647"/>
      <c r="M1222" s="646"/>
      <c r="N1222" s="648"/>
      <c r="P1222" s="644"/>
      <c r="Q1222" s="630"/>
      <c r="V1222" s="647"/>
      <c r="X1222" s="647"/>
      <c r="AA1222" s="644"/>
      <c r="AD1222" s="646"/>
      <c r="AF1222" s="645"/>
      <c r="AI1222" s="645"/>
      <c r="AK1222" s="632"/>
      <c r="AL1222" s="619"/>
      <c r="AM1222" s="649"/>
      <c r="AN1222" s="632"/>
      <c r="AO1222" s="649"/>
    </row>
    <row r="1223" spans="2:41" s="615" customFormat="1">
      <c r="B1223" s="645"/>
      <c r="C1223" s="645"/>
      <c r="F1223" s="644"/>
      <c r="G1223" s="630"/>
      <c r="I1223" s="644"/>
      <c r="K1223" s="646"/>
      <c r="L1223" s="647"/>
      <c r="M1223" s="646"/>
      <c r="N1223" s="648"/>
      <c r="P1223" s="644"/>
      <c r="Q1223" s="630"/>
      <c r="V1223" s="647"/>
      <c r="X1223" s="647"/>
      <c r="AA1223" s="644"/>
      <c r="AD1223" s="646"/>
      <c r="AF1223" s="645"/>
      <c r="AI1223" s="645"/>
      <c r="AK1223" s="632"/>
      <c r="AL1223" s="619"/>
      <c r="AM1223" s="649"/>
      <c r="AN1223" s="632"/>
      <c r="AO1223" s="649"/>
    </row>
    <row r="1224" spans="2:41" s="615" customFormat="1">
      <c r="B1224" s="645"/>
      <c r="C1224" s="645"/>
      <c r="F1224" s="644"/>
      <c r="G1224" s="630"/>
      <c r="I1224" s="644"/>
      <c r="K1224" s="646"/>
      <c r="L1224" s="647"/>
      <c r="M1224" s="646"/>
      <c r="N1224" s="648"/>
      <c r="P1224" s="644"/>
      <c r="Q1224" s="630"/>
      <c r="V1224" s="647"/>
      <c r="X1224" s="647"/>
      <c r="AA1224" s="644"/>
      <c r="AD1224" s="646"/>
      <c r="AF1224" s="645"/>
      <c r="AI1224" s="645"/>
      <c r="AK1224" s="632"/>
      <c r="AL1224" s="619"/>
      <c r="AM1224" s="649"/>
      <c r="AN1224" s="632"/>
      <c r="AO1224" s="649"/>
    </row>
    <row r="1225" spans="2:41" s="615" customFormat="1">
      <c r="B1225" s="645"/>
      <c r="C1225" s="645"/>
      <c r="F1225" s="644"/>
      <c r="G1225" s="630"/>
      <c r="I1225" s="644"/>
      <c r="K1225" s="646"/>
      <c r="L1225" s="647"/>
      <c r="M1225" s="646"/>
      <c r="N1225" s="648"/>
      <c r="P1225" s="644"/>
      <c r="Q1225" s="630"/>
      <c r="V1225" s="647"/>
      <c r="X1225" s="647"/>
      <c r="AA1225" s="644"/>
      <c r="AD1225" s="646"/>
      <c r="AF1225" s="645"/>
      <c r="AI1225" s="645"/>
      <c r="AK1225" s="632"/>
      <c r="AL1225" s="619"/>
      <c r="AM1225" s="649"/>
      <c r="AN1225" s="632"/>
      <c r="AO1225" s="649"/>
    </row>
    <row r="1226" spans="2:41" s="615" customFormat="1">
      <c r="B1226" s="645"/>
      <c r="C1226" s="645"/>
      <c r="F1226" s="644"/>
      <c r="G1226" s="630"/>
      <c r="I1226" s="644"/>
      <c r="K1226" s="646"/>
      <c r="L1226" s="647"/>
      <c r="M1226" s="646"/>
      <c r="N1226" s="648"/>
      <c r="P1226" s="644"/>
      <c r="Q1226" s="630"/>
      <c r="V1226" s="647"/>
      <c r="X1226" s="647"/>
      <c r="AA1226" s="644"/>
      <c r="AD1226" s="646"/>
      <c r="AF1226" s="645"/>
      <c r="AI1226" s="645"/>
      <c r="AK1226" s="632"/>
      <c r="AL1226" s="619"/>
      <c r="AM1226" s="649"/>
      <c r="AN1226" s="632"/>
      <c r="AO1226" s="649"/>
    </row>
    <row r="1227" spans="2:41" s="615" customFormat="1">
      <c r="B1227" s="645"/>
      <c r="C1227" s="645"/>
      <c r="F1227" s="644"/>
      <c r="G1227" s="630"/>
      <c r="I1227" s="644"/>
      <c r="K1227" s="646"/>
      <c r="L1227" s="647"/>
      <c r="M1227" s="646"/>
      <c r="N1227" s="648"/>
      <c r="P1227" s="644"/>
      <c r="Q1227" s="630"/>
      <c r="V1227" s="647"/>
      <c r="X1227" s="647"/>
      <c r="AA1227" s="644"/>
      <c r="AD1227" s="646"/>
      <c r="AF1227" s="645"/>
      <c r="AI1227" s="645"/>
      <c r="AK1227" s="632"/>
      <c r="AL1227" s="619"/>
      <c r="AM1227" s="649"/>
      <c r="AN1227" s="632"/>
      <c r="AO1227" s="649"/>
    </row>
    <row r="1228" spans="2:41" s="615" customFormat="1">
      <c r="B1228" s="645"/>
      <c r="C1228" s="645"/>
      <c r="F1228" s="644"/>
      <c r="G1228" s="630"/>
      <c r="I1228" s="644"/>
      <c r="K1228" s="646"/>
      <c r="L1228" s="647"/>
      <c r="M1228" s="646"/>
      <c r="N1228" s="648"/>
      <c r="P1228" s="644"/>
      <c r="Q1228" s="630"/>
      <c r="V1228" s="647"/>
      <c r="X1228" s="647"/>
      <c r="AA1228" s="644"/>
      <c r="AD1228" s="646"/>
      <c r="AF1228" s="645"/>
      <c r="AI1228" s="645"/>
      <c r="AK1228" s="632"/>
      <c r="AL1228" s="619"/>
      <c r="AM1228" s="649"/>
      <c r="AN1228" s="632"/>
      <c r="AO1228" s="649"/>
    </row>
    <row r="1229" spans="2:41" s="615" customFormat="1">
      <c r="B1229" s="645"/>
      <c r="C1229" s="645"/>
      <c r="F1229" s="644"/>
      <c r="G1229" s="630"/>
      <c r="I1229" s="644"/>
      <c r="K1229" s="646"/>
      <c r="L1229" s="647"/>
      <c r="M1229" s="646"/>
      <c r="N1229" s="648"/>
      <c r="P1229" s="644"/>
      <c r="Q1229" s="630"/>
      <c r="V1229" s="647"/>
      <c r="X1229" s="647"/>
      <c r="AA1229" s="644"/>
      <c r="AD1229" s="646"/>
      <c r="AF1229" s="645"/>
      <c r="AI1229" s="645"/>
      <c r="AK1229" s="632"/>
      <c r="AL1229" s="619"/>
      <c r="AM1229" s="649"/>
      <c r="AN1229" s="632"/>
      <c r="AO1229" s="649"/>
    </row>
    <row r="1230" spans="2:41" s="615" customFormat="1">
      <c r="B1230" s="645"/>
      <c r="C1230" s="645"/>
      <c r="F1230" s="644"/>
      <c r="G1230" s="630"/>
      <c r="I1230" s="644"/>
      <c r="K1230" s="646"/>
      <c r="L1230" s="647"/>
      <c r="M1230" s="646"/>
      <c r="N1230" s="648"/>
      <c r="P1230" s="644"/>
      <c r="Q1230" s="630"/>
      <c r="V1230" s="647"/>
      <c r="X1230" s="647"/>
      <c r="AA1230" s="644"/>
      <c r="AD1230" s="646"/>
      <c r="AF1230" s="645"/>
      <c r="AI1230" s="645"/>
      <c r="AK1230" s="632"/>
      <c r="AL1230" s="619"/>
      <c r="AM1230" s="649"/>
      <c r="AN1230" s="632"/>
      <c r="AO1230" s="649"/>
    </row>
    <row r="1231" spans="2:41" s="615" customFormat="1">
      <c r="B1231" s="645"/>
      <c r="C1231" s="645"/>
      <c r="F1231" s="644"/>
      <c r="G1231" s="630"/>
      <c r="I1231" s="644"/>
      <c r="K1231" s="646"/>
      <c r="L1231" s="647"/>
      <c r="M1231" s="646"/>
      <c r="N1231" s="648"/>
      <c r="P1231" s="644"/>
      <c r="Q1231" s="630"/>
      <c r="V1231" s="647"/>
      <c r="X1231" s="647"/>
      <c r="AA1231" s="644"/>
      <c r="AD1231" s="646"/>
      <c r="AF1231" s="645"/>
      <c r="AI1231" s="645"/>
      <c r="AK1231" s="632"/>
      <c r="AL1231" s="619"/>
      <c r="AM1231" s="649"/>
      <c r="AN1231" s="632"/>
      <c r="AO1231" s="649"/>
    </row>
    <row r="1232" spans="2:41" s="615" customFormat="1">
      <c r="B1232" s="645"/>
      <c r="C1232" s="645"/>
      <c r="F1232" s="644"/>
      <c r="G1232" s="630"/>
      <c r="I1232" s="644"/>
      <c r="K1232" s="646"/>
      <c r="L1232" s="647"/>
      <c r="M1232" s="646"/>
      <c r="N1232" s="648"/>
      <c r="P1232" s="644"/>
      <c r="Q1232" s="630"/>
      <c r="V1232" s="647"/>
      <c r="X1232" s="647"/>
      <c r="AA1232" s="644"/>
      <c r="AD1232" s="646"/>
      <c r="AF1232" s="645"/>
      <c r="AI1232" s="645"/>
      <c r="AK1232" s="632"/>
      <c r="AL1232" s="619"/>
      <c r="AM1232" s="649"/>
      <c r="AN1232" s="632"/>
      <c r="AO1232" s="649"/>
    </row>
    <row r="1233" spans="2:41" s="615" customFormat="1">
      <c r="B1233" s="645"/>
      <c r="C1233" s="645"/>
      <c r="F1233" s="644"/>
      <c r="G1233" s="630"/>
      <c r="I1233" s="644"/>
      <c r="K1233" s="646"/>
      <c r="L1233" s="647"/>
      <c r="M1233" s="646"/>
      <c r="N1233" s="648"/>
      <c r="P1233" s="644"/>
      <c r="Q1233" s="630"/>
      <c r="V1233" s="647"/>
      <c r="X1233" s="647"/>
      <c r="AA1233" s="644"/>
      <c r="AD1233" s="646"/>
      <c r="AF1233" s="645"/>
      <c r="AI1233" s="645"/>
      <c r="AK1233" s="632"/>
      <c r="AL1233" s="619"/>
      <c r="AM1233" s="649"/>
      <c r="AN1233" s="632"/>
      <c r="AO1233" s="649"/>
    </row>
    <row r="1234" spans="2:41" s="615" customFormat="1">
      <c r="B1234" s="645"/>
      <c r="C1234" s="645"/>
      <c r="F1234" s="644"/>
      <c r="G1234" s="630"/>
      <c r="I1234" s="644"/>
      <c r="K1234" s="646"/>
      <c r="L1234" s="647"/>
      <c r="M1234" s="646"/>
      <c r="N1234" s="648"/>
      <c r="P1234" s="644"/>
      <c r="Q1234" s="630"/>
      <c r="V1234" s="647"/>
      <c r="X1234" s="647"/>
      <c r="AA1234" s="644"/>
      <c r="AD1234" s="646"/>
      <c r="AF1234" s="645"/>
      <c r="AI1234" s="645"/>
      <c r="AK1234" s="632"/>
      <c r="AL1234" s="619"/>
      <c r="AM1234" s="649"/>
      <c r="AN1234" s="632"/>
      <c r="AO1234" s="649"/>
    </row>
    <row r="1235" spans="2:41" s="615" customFormat="1">
      <c r="B1235" s="645"/>
      <c r="C1235" s="645"/>
      <c r="F1235" s="644"/>
      <c r="G1235" s="630"/>
      <c r="I1235" s="644"/>
      <c r="K1235" s="646"/>
      <c r="L1235" s="647"/>
      <c r="M1235" s="646"/>
      <c r="N1235" s="648"/>
      <c r="P1235" s="644"/>
      <c r="Q1235" s="630"/>
      <c r="V1235" s="647"/>
      <c r="X1235" s="647"/>
      <c r="AA1235" s="644"/>
      <c r="AD1235" s="646"/>
      <c r="AF1235" s="645"/>
      <c r="AI1235" s="645"/>
      <c r="AK1235" s="632"/>
      <c r="AL1235" s="619"/>
      <c r="AM1235" s="649"/>
      <c r="AN1235" s="632"/>
      <c r="AO1235" s="649"/>
    </row>
    <row r="1236" spans="2:41" s="615" customFormat="1">
      <c r="B1236" s="645"/>
      <c r="C1236" s="645"/>
      <c r="F1236" s="644"/>
      <c r="G1236" s="630"/>
      <c r="I1236" s="644"/>
      <c r="K1236" s="646"/>
      <c r="L1236" s="647"/>
      <c r="M1236" s="646"/>
      <c r="N1236" s="648"/>
      <c r="P1236" s="644"/>
      <c r="Q1236" s="630"/>
      <c r="V1236" s="647"/>
      <c r="X1236" s="647"/>
      <c r="AA1236" s="644"/>
      <c r="AD1236" s="646"/>
      <c r="AF1236" s="645"/>
      <c r="AI1236" s="645"/>
      <c r="AK1236" s="632"/>
      <c r="AL1236" s="619"/>
      <c r="AM1236" s="649"/>
      <c r="AN1236" s="632"/>
      <c r="AO1236" s="649"/>
    </row>
    <row r="1237" spans="2:41" s="615" customFormat="1">
      <c r="B1237" s="645"/>
      <c r="C1237" s="645"/>
      <c r="F1237" s="644"/>
      <c r="G1237" s="630"/>
      <c r="I1237" s="644"/>
      <c r="K1237" s="646"/>
      <c r="L1237" s="647"/>
      <c r="M1237" s="646"/>
      <c r="N1237" s="648"/>
      <c r="P1237" s="644"/>
      <c r="Q1237" s="630"/>
      <c r="V1237" s="647"/>
      <c r="X1237" s="647"/>
      <c r="AA1237" s="644"/>
      <c r="AD1237" s="646"/>
      <c r="AF1237" s="645"/>
      <c r="AI1237" s="645"/>
      <c r="AK1237" s="632"/>
      <c r="AL1237" s="619"/>
      <c r="AM1237" s="649"/>
      <c r="AN1237" s="632"/>
      <c r="AO1237" s="649"/>
    </row>
    <row r="1238" spans="2:41" s="615" customFormat="1">
      <c r="B1238" s="645"/>
      <c r="C1238" s="645"/>
      <c r="F1238" s="644"/>
      <c r="G1238" s="630"/>
      <c r="I1238" s="644"/>
      <c r="K1238" s="646"/>
      <c r="L1238" s="647"/>
      <c r="M1238" s="646"/>
      <c r="N1238" s="648"/>
      <c r="P1238" s="644"/>
      <c r="Q1238" s="630"/>
      <c r="V1238" s="647"/>
      <c r="X1238" s="647"/>
      <c r="AA1238" s="644"/>
      <c r="AD1238" s="646"/>
      <c r="AF1238" s="645"/>
      <c r="AI1238" s="645"/>
      <c r="AK1238" s="632"/>
      <c r="AL1238" s="619"/>
      <c r="AM1238" s="649"/>
      <c r="AN1238" s="632"/>
      <c r="AO1238" s="649"/>
    </row>
    <row r="1239" spans="2:41" s="615" customFormat="1">
      <c r="B1239" s="645"/>
      <c r="C1239" s="645"/>
      <c r="F1239" s="644"/>
      <c r="G1239" s="630"/>
      <c r="I1239" s="644"/>
      <c r="K1239" s="646"/>
      <c r="L1239" s="647"/>
      <c r="M1239" s="646"/>
      <c r="N1239" s="648"/>
      <c r="P1239" s="644"/>
      <c r="Q1239" s="630"/>
      <c r="V1239" s="647"/>
      <c r="X1239" s="647"/>
      <c r="AA1239" s="644"/>
      <c r="AD1239" s="646"/>
      <c r="AF1239" s="645"/>
      <c r="AI1239" s="645"/>
      <c r="AK1239" s="632"/>
      <c r="AL1239" s="619"/>
      <c r="AM1239" s="649"/>
      <c r="AN1239" s="632"/>
      <c r="AO1239" s="649"/>
    </row>
    <row r="1240" spans="2:41" s="615" customFormat="1">
      <c r="B1240" s="645"/>
      <c r="C1240" s="645"/>
      <c r="F1240" s="644"/>
      <c r="G1240" s="630"/>
      <c r="I1240" s="644"/>
      <c r="K1240" s="646"/>
      <c r="L1240" s="647"/>
      <c r="M1240" s="646"/>
      <c r="N1240" s="648"/>
      <c r="P1240" s="644"/>
      <c r="Q1240" s="630"/>
      <c r="V1240" s="647"/>
      <c r="X1240" s="647"/>
      <c r="AA1240" s="644"/>
      <c r="AD1240" s="646"/>
      <c r="AF1240" s="645"/>
      <c r="AI1240" s="645"/>
      <c r="AK1240" s="632"/>
      <c r="AL1240" s="619"/>
      <c r="AM1240" s="649"/>
      <c r="AN1240" s="632"/>
      <c r="AO1240" s="649"/>
    </row>
    <row r="1241" spans="2:41" s="615" customFormat="1">
      <c r="B1241" s="645"/>
      <c r="C1241" s="645"/>
      <c r="F1241" s="644"/>
      <c r="G1241" s="630"/>
      <c r="I1241" s="644"/>
      <c r="K1241" s="646"/>
      <c r="L1241" s="647"/>
      <c r="M1241" s="646"/>
      <c r="N1241" s="648"/>
      <c r="P1241" s="644"/>
      <c r="Q1241" s="630"/>
      <c r="V1241" s="647"/>
      <c r="X1241" s="647"/>
      <c r="AA1241" s="644"/>
      <c r="AD1241" s="646"/>
      <c r="AF1241" s="645"/>
      <c r="AI1241" s="645"/>
      <c r="AK1241" s="632"/>
      <c r="AL1241" s="619"/>
      <c r="AM1241" s="649"/>
      <c r="AN1241" s="632"/>
      <c r="AO1241" s="649"/>
    </row>
    <row r="1242" spans="2:41" s="615" customFormat="1">
      <c r="B1242" s="645"/>
      <c r="C1242" s="645"/>
      <c r="F1242" s="644"/>
      <c r="G1242" s="630"/>
      <c r="I1242" s="644"/>
      <c r="K1242" s="646"/>
      <c r="L1242" s="647"/>
      <c r="M1242" s="646"/>
      <c r="N1242" s="648"/>
      <c r="P1242" s="644"/>
      <c r="Q1242" s="630"/>
      <c r="V1242" s="647"/>
      <c r="X1242" s="647"/>
      <c r="AA1242" s="644"/>
      <c r="AD1242" s="646"/>
      <c r="AF1242" s="645"/>
      <c r="AI1242" s="645"/>
      <c r="AK1242" s="632"/>
      <c r="AL1242" s="619"/>
      <c r="AM1242" s="649"/>
      <c r="AN1242" s="632"/>
      <c r="AO1242" s="649"/>
    </row>
    <row r="1243" spans="2:41" s="615" customFormat="1">
      <c r="B1243" s="645"/>
      <c r="C1243" s="645"/>
      <c r="F1243" s="644"/>
      <c r="G1243" s="630"/>
      <c r="I1243" s="644"/>
      <c r="K1243" s="646"/>
      <c r="L1243" s="647"/>
      <c r="M1243" s="646"/>
      <c r="N1243" s="648"/>
      <c r="P1243" s="644"/>
      <c r="Q1243" s="630"/>
      <c r="V1243" s="647"/>
      <c r="X1243" s="647"/>
      <c r="AA1243" s="644"/>
      <c r="AD1243" s="646"/>
      <c r="AF1243" s="645"/>
      <c r="AI1243" s="645"/>
      <c r="AK1243" s="632"/>
      <c r="AL1243" s="619"/>
      <c r="AM1243" s="649"/>
      <c r="AN1243" s="632"/>
      <c r="AO1243" s="649"/>
    </row>
    <row r="1244" spans="2:41" s="615" customFormat="1">
      <c r="B1244" s="645"/>
      <c r="C1244" s="645"/>
      <c r="F1244" s="644"/>
      <c r="G1244" s="630"/>
      <c r="I1244" s="644"/>
      <c r="K1244" s="646"/>
      <c r="L1244" s="647"/>
      <c r="M1244" s="646"/>
      <c r="N1244" s="648"/>
      <c r="P1244" s="644"/>
      <c r="Q1244" s="630"/>
      <c r="V1244" s="647"/>
      <c r="X1244" s="647"/>
      <c r="AA1244" s="644"/>
      <c r="AD1244" s="646"/>
      <c r="AF1244" s="645"/>
      <c r="AI1244" s="645"/>
      <c r="AK1244" s="632"/>
      <c r="AL1244" s="619"/>
      <c r="AM1244" s="649"/>
      <c r="AN1244" s="632"/>
      <c r="AO1244" s="649"/>
    </row>
    <row r="1245" spans="2:41" s="615" customFormat="1">
      <c r="B1245" s="645"/>
      <c r="C1245" s="645"/>
      <c r="F1245" s="644"/>
      <c r="G1245" s="630"/>
      <c r="I1245" s="644"/>
      <c r="K1245" s="646"/>
      <c r="L1245" s="647"/>
      <c r="M1245" s="646"/>
      <c r="N1245" s="648"/>
      <c r="P1245" s="644"/>
      <c r="Q1245" s="630"/>
      <c r="V1245" s="647"/>
      <c r="X1245" s="647"/>
      <c r="AA1245" s="644"/>
      <c r="AD1245" s="646"/>
      <c r="AF1245" s="645"/>
      <c r="AI1245" s="645"/>
      <c r="AK1245" s="632"/>
      <c r="AL1245" s="619"/>
      <c r="AM1245" s="649"/>
      <c r="AN1245" s="632"/>
      <c r="AO1245" s="649"/>
    </row>
    <row r="1246" spans="2:41" s="615" customFormat="1">
      <c r="B1246" s="645"/>
      <c r="C1246" s="645"/>
      <c r="F1246" s="644"/>
      <c r="G1246" s="630"/>
      <c r="I1246" s="644"/>
      <c r="K1246" s="646"/>
      <c r="L1246" s="647"/>
      <c r="M1246" s="646"/>
      <c r="N1246" s="648"/>
      <c r="P1246" s="644"/>
      <c r="Q1246" s="630"/>
      <c r="V1246" s="647"/>
      <c r="X1246" s="647"/>
      <c r="AA1246" s="644"/>
      <c r="AD1246" s="646"/>
      <c r="AF1246" s="645"/>
      <c r="AI1246" s="645"/>
      <c r="AK1246" s="632"/>
      <c r="AL1246" s="619"/>
      <c r="AM1246" s="649"/>
      <c r="AN1246" s="632"/>
      <c r="AO1246" s="649"/>
    </row>
    <row r="1247" spans="2:41" s="615" customFormat="1">
      <c r="B1247" s="645"/>
      <c r="C1247" s="645"/>
      <c r="F1247" s="644"/>
      <c r="G1247" s="630"/>
      <c r="I1247" s="644"/>
      <c r="K1247" s="646"/>
      <c r="L1247" s="647"/>
      <c r="M1247" s="646"/>
      <c r="N1247" s="648"/>
      <c r="P1247" s="644"/>
      <c r="Q1247" s="630"/>
      <c r="V1247" s="647"/>
      <c r="X1247" s="647"/>
      <c r="AA1247" s="644"/>
      <c r="AD1247" s="646"/>
      <c r="AF1247" s="645"/>
      <c r="AI1247" s="645"/>
      <c r="AK1247" s="632"/>
      <c r="AL1247" s="619"/>
      <c r="AM1247" s="649"/>
      <c r="AN1247" s="632"/>
      <c r="AO1247" s="649"/>
    </row>
    <row r="1248" spans="2:41" s="615" customFormat="1">
      <c r="B1248" s="645"/>
      <c r="C1248" s="645"/>
      <c r="F1248" s="644"/>
      <c r="G1248" s="630"/>
      <c r="I1248" s="644"/>
      <c r="K1248" s="646"/>
      <c r="L1248" s="647"/>
      <c r="M1248" s="646"/>
      <c r="N1248" s="648"/>
      <c r="P1248" s="644"/>
      <c r="Q1248" s="630"/>
      <c r="V1248" s="647"/>
      <c r="X1248" s="647"/>
      <c r="AA1248" s="644"/>
      <c r="AD1248" s="646"/>
      <c r="AF1248" s="645"/>
      <c r="AI1248" s="645"/>
      <c r="AK1248" s="632"/>
      <c r="AL1248" s="619"/>
      <c r="AM1248" s="649"/>
      <c r="AN1248" s="632"/>
      <c r="AO1248" s="649"/>
    </row>
    <row r="1249" spans="2:41" s="615" customFormat="1">
      <c r="B1249" s="645"/>
      <c r="C1249" s="645"/>
      <c r="F1249" s="644"/>
      <c r="G1249" s="630"/>
      <c r="I1249" s="644"/>
      <c r="K1249" s="646"/>
      <c r="L1249" s="647"/>
      <c r="M1249" s="646"/>
      <c r="N1249" s="648"/>
      <c r="P1249" s="644"/>
      <c r="Q1249" s="630"/>
      <c r="V1249" s="647"/>
      <c r="X1249" s="647"/>
      <c r="AA1249" s="644"/>
      <c r="AD1249" s="646"/>
      <c r="AF1249" s="645"/>
      <c r="AI1249" s="645"/>
      <c r="AK1249" s="632"/>
      <c r="AL1249" s="619"/>
      <c r="AM1249" s="649"/>
      <c r="AN1249" s="632"/>
      <c r="AO1249" s="649"/>
    </row>
    <row r="1250" spans="2:41" s="615" customFormat="1">
      <c r="B1250" s="645"/>
      <c r="C1250" s="645"/>
      <c r="F1250" s="644"/>
      <c r="G1250" s="630"/>
      <c r="I1250" s="644"/>
      <c r="K1250" s="646"/>
      <c r="L1250" s="647"/>
      <c r="M1250" s="646"/>
      <c r="N1250" s="648"/>
      <c r="P1250" s="644"/>
      <c r="Q1250" s="630"/>
      <c r="V1250" s="647"/>
      <c r="X1250" s="647"/>
      <c r="AA1250" s="644"/>
      <c r="AD1250" s="646"/>
      <c r="AF1250" s="645"/>
      <c r="AI1250" s="645"/>
      <c r="AK1250" s="632"/>
      <c r="AL1250" s="619"/>
      <c r="AM1250" s="649"/>
      <c r="AN1250" s="632"/>
      <c r="AO1250" s="649"/>
    </row>
    <row r="1251" spans="2:41" s="615" customFormat="1">
      <c r="B1251" s="645"/>
      <c r="C1251" s="645"/>
      <c r="F1251" s="644"/>
      <c r="G1251" s="630"/>
      <c r="I1251" s="644"/>
      <c r="K1251" s="646"/>
      <c r="L1251" s="647"/>
      <c r="M1251" s="646"/>
      <c r="N1251" s="648"/>
      <c r="P1251" s="644"/>
      <c r="Q1251" s="630"/>
      <c r="V1251" s="647"/>
      <c r="X1251" s="647"/>
      <c r="AA1251" s="644"/>
      <c r="AD1251" s="646"/>
      <c r="AF1251" s="645"/>
      <c r="AI1251" s="645"/>
      <c r="AK1251" s="632"/>
      <c r="AL1251" s="619"/>
      <c r="AM1251" s="649"/>
      <c r="AN1251" s="632"/>
      <c r="AO1251" s="649"/>
    </row>
    <row r="1252" spans="2:41" s="615" customFormat="1">
      <c r="B1252" s="645"/>
      <c r="C1252" s="645"/>
      <c r="F1252" s="644"/>
      <c r="G1252" s="630"/>
      <c r="I1252" s="644"/>
      <c r="K1252" s="646"/>
      <c r="L1252" s="647"/>
      <c r="M1252" s="646"/>
      <c r="N1252" s="648"/>
      <c r="P1252" s="644"/>
      <c r="Q1252" s="630"/>
      <c r="V1252" s="647"/>
      <c r="X1252" s="647"/>
      <c r="AA1252" s="644"/>
      <c r="AD1252" s="646"/>
      <c r="AF1252" s="645"/>
      <c r="AI1252" s="645"/>
      <c r="AK1252" s="632"/>
      <c r="AL1252" s="619"/>
      <c r="AM1252" s="649"/>
      <c r="AN1252" s="632"/>
      <c r="AO1252" s="649"/>
    </row>
    <row r="1253" spans="2:41" s="615" customFormat="1">
      <c r="B1253" s="645"/>
      <c r="C1253" s="645"/>
      <c r="F1253" s="644"/>
      <c r="G1253" s="630"/>
      <c r="I1253" s="644"/>
      <c r="K1253" s="646"/>
      <c r="L1253" s="647"/>
      <c r="M1253" s="646"/>
      <c r="N1253" s="648"/>
      <c r="P1253" s="644"/>
      <c r="Q1253" s="630"/>
      <c r="V1253" s="647"/>
      <c r="X1253" s="647"/>
      <c r="AA1253" s="644"/>
      <c r="AD1253" s="646"/>
      <c r="AF1253" s="645"/>
      <c r="AI1253" s="645"/>
      <c r="AK1253" s="632"/>
      <c r="AL1253" s="619"/>
      <c r="AM1253" s="649"/>
      <c r="AN1253" s="632"/>
      <c r="AO1253" s="649"/>
    </row>
    <row r="1254" spans="2:41" s="615" customFormat="1">
      <c r="B1254" s="645"/>
      <c r="C1254" s="645"/>
      <c r="F1254" s="644"/>
      <c r="G1254" s="630"/>
      <c r="I1254" s="644"/>
      <c r="K1254" s="646"/>
      <c r="L1254" s="647"/>
      <c r="M1254" s="646"/>
      <c r="N1254" s="648"/>
      <c r="P1254" s="644"/>
      <c r="Q1254" s="630"/>
      <c r="V1254" s="647"/>
      <c r="X1254" s="647"/>
      <c r="AA1254" s="644"/>
      <c r="AD1254" s="646"/>
      <c r="AF1254" s="645"/>
      <c r="AI1254" s="645"/>
      <c r="AK1254" s="632"/>
      <c r="AL1254" s="619"/>
      <c r="AM1254" s="649"/>
      <c r="AN1254" s="632"/>
      <c r="AO1254" s="649"/>
    </row>
    <row r="1255" spans="2:41" s="615" customFormat="1">
      <c r="B1255" s="645"/>
      <c r="C1255" s="645"/>
      <c r="F1255" s="644"/>
      <c r="G1255" s="630"/>
      <c r="I1255" s="644"/>
      <c r="K1255" s="646"/>
      <c r="L1255" s="647"/>
      <c r="M1255" s="646"/>
      <c r="N1255" s="648"/>
      <c r="P1255" s="644"/>
      <c r="Q1255" s="630"/>
      <c r="V1255" s="647"/>
      <c r="X1255" s="647"/>
      <c r="AA1255" s="644"/>
      <c r="AD1255" s="646"/>
      <c r="AF1255" s="645"/>
      <c r="AI1255" s="645"/>
      <c r="AK1255" s="632"/>
      <c r="AL1255" s="619"/>
      <c r="AM1255" s="649"/>
      <c r="AN1255" s="632"/>
      <c r="AO1255" s="649"/>
    </row>
    <row r="1256" spans="2:41" s="615" customFormat="1">
      <c r="B1256" s="645"/>
      <c r="C1256" s="645"/>
      <c r="F1256" s="644"/>
      <c r="G1256" s="630"/>
      <c r="I1256" s="644"/>
      <c r="K1256" s="646"/>
      <c r="L1256" s="647"/>
      <c r="M1256" s="646"/>
      <c r="N1256" s="648"/>
      <c r="P1256" s="644"/>
      <c r="Q1256" s="630"/>
      <c r="V1256" s="647"/>
      <c r="X1256" s="647"/>
      <c r="AA1256" s="644"/>
      <c r="AD1256" s="646"/>
      <c r="AF1256" s="645"/>
      <c r="AI1256" s="645"/>
      <c r="AK1256" s="632"/>
      <c r="AL1256" s="619"/>
      <c r="AM1256" s="649"/>
      <c r="AN1256" s="632"/>
      <c r="AO1256" s="649"/>
    </row>
    <row r="1257" spans="2:41" s="615" customFormat="1">
      <c r="B1257" s="645"/>
      <c r="C1257" s="645"/>
      <c r="F1257" s="644"/>
      <c r="G1257" s="630"/>
      <c r="I1257" s="644"/>
      <c r="K1257" s="646"/>
      <c r="L1257" s="647"/>
      <c r="M1257" s="646"/>
      <c r="N1257" s="648"/>
      <c r="P1257" s="644"/>
      <c r="Q1257" s="630"/>
      <c r="V1257" s="647"/>
      <c r="X1257" s="647"/>
      <c r="AA1257" s="644"/>
      <c r="AD1257" s="646"/>
      <c r="AF1257" s="645"/>
      <c r="AI1257" s="645"/>
      <c r="AK1257" s="632"/>
      <c r="AL1257" s="619"/>
      <c r="AM1257" s="649"/>
      <c r="AN1257" s="632"/>
      <c r="AO1257" s="649"/>
    </row>
    <row r="1258" spans="2:41" s="615" customFormat="1">
      <c r="B1258" s="645"/>
      <c r="C1258" s="645"/>
      <c r="F1258" s="644"/>
      <c r="G1258" s="630"/>
      <c r="I1258" s="644"/>
      <c r="K1258" s="646"/>
      <c r="L1258" s="647"/>
      <c r="M1258" s="646"/>
      <c r="N1258" s="648"/>
      <c r="P1258" s="644"/>
      <c r="Q1258" s="630"/>
      <c r="V1258" s="647"/>
      <c r="X1258" s="647"/>
      <c r="AA1258" s="644"/>
      <c r="AD1258" s="646"/>
      <c r="AF1258" s="645"/>
      <c r="AI1258" s="645"/>
      <c r="AK1258" s="632"/>
      <c r="AL1258" s="619"/>
      <c r="AM1258" s="649"/>
      <c r="AN1258" s="632"/>
      <c r="AO1258" s="649"/>
    </row>
    <row r="1259" spans="2:41" s="615" customFormat="1">
      <c r="B1259" s="645"/>
      <c r="C1259" s="645"/>
      <c r="F1259" s="644"/>
      <c r="G1259" s="630"/>
      <c r="I1259" s="644"/>
      <c r="K1259" s="646"/>
      <c r="L1259" s="647"/>
      <c r="M1259" s="646"/>
      <c r="N1259" s="648"/>
      <c r="P1259" s="644"/>
      <c r="Q1259" s="630"/>
      <c r="V1259" s="647"/>
      <c r="X1259" s="647"/>
      <c r="AA1259" s="644"/>
      <c r="AD1259" s="646"/>
      <c r="AF1259" s="645"/>
      <c r="AI1259" s="645"/>
      <c r="AK1259" s="632"/>
      <c r="AL1259" s="619"/>
      <c r="AM1259" s="649"/>
      <c r="AN1259" s="632"/>
      <c r="AO1259" s="649"/>
    </row>
    <row r="1260" spans="2:41" s="615" customFormat="1">
      <c r="B1260" s="645"/>
      <c r="C1260" s="645"/>
      <c r="F1260" s="644"/>
      <c r="G1260" s="630"/>
      <c r="I1260" s="644"/>
      <c r="K1260" s="646"/>
      <c r="L1260" s="647"/>
      <c r="M1260" s="646"/>
      <c r="N1260" s="648"/>
      <c r="P1260" s="644"/>
      <c r="Q1260" s="630"/>
      <c r="V1260" s="647"/>
      <c r="X1260" s="647"/>
      <c r="AA1260" s="644"/>
      <c r="AD1260" s="646"/>
      <c r="AF1260" s="645"/>
      <c r="AI1260" s="645"/>
      <c r="AK1260" s="632"/>
      <c r="AL1260" s="619"/>
      <c r="AM1260" s="649"/>
      <c r="AN1260" s="632"/>
      <c r="AO1260" s="649"/>
    </row>
    <row r="1261" spans="2:41" s="615" customFormat="1">
      <c r="B1261" s="645"/>
      <c r="C1261" s="645"/>
      <c r="F1261" s="644"/>
      <c r="G1261" s="630"/>
      <c r="I1261" s="644"/>
      <c r="K1261" s="646"/>
      <c r="L1261" s="647"/>
      <c r="M1261" s="646"/>
      <c r="N1261" s="648"/>
      <c r="P1261" s="644"/>
      <c r="Q1261" s="630"/>
      <c r="V1261" s="647"/>
      <c r="X1261" s="647"/>
      <c r="AA1261" s="644"/>
      <c r="AD1261" s="646"/>
      <c r="AF1261" s="645"/>
      <c r="AI1261" s="645"/>
      <c r="AK1261" s="632"/>
      <c r="AL1261" s="619"/>
      <c r="AM1261" s="649"/>
      <c r="AN1261" s="632"/>
      <c r="AO1261" s="649"/>
    </row>
    <row r="1262" spans="2:41" s="615" customFormat="1">
      <c r="B1262" s="645"/>
      <c r="C1262" s="645"/>
      <c r="F1262" s="644"/>
      <c r="G1262" s="630"/>
      <c r="I1262" s="644"/>
      <c r="K1262" s="646"/>
      <c r="L1262" s="647"/>
      <c r="M1262" s="646"/>
      <c r="N1262" s="648"/>
      <c r="P1262" s="644"/>
      <c r="Q1262" s="630"/>
      <c r="V1262" s="647"/>
      <c r="X1262" s="647"/>
      <c r="AA1262" s="644"/>
      <c r="AD1262" s="646"/>
      <c r="AF1262" s="645"/>
      <c r="AI1262" s="645"/>
      <c r="AK1262" s="632"/>
      <c r="AL1262" s="619"/>
      <c r="AM1262" s="649"/>
      <c r="AN1262" s="632"/>
      <c r="AO1262" s="649"/>
    </row>
    <row r="1263" spans="2:41" s="615" customFormat="1">
      <c r="B1263" s="645"/>
      <c r="C1263" s="645"/>
      <c r="F1263" s="644"/>
      <c r="G1263" s="630"/>
      <c r="I1263" s="644"/>
      <c r="K1263" s="646"/>
      <c r="L1263" s="647"/>
      <c r="M1263" s="646"/>
      <c r="N1263" s="648"/>
      <c r="P1263" s="644"/>
      <c r="Q1263" s="630"/>
      <c r="V1263" s="647"/>
      <c r="X1263" s="647"/>
      <c r="AA1263" s="644"/>
      <c r="AD1263" s="646"/>
      <c r="AF1263" s="645"/>
      <c r="AI1263" s="645"/>
      <c r="AK1263" s="632"/>
      <c r="AL1263" s="619"/>
      <c r="AM1263" s="649"/>
      <c r="AN1263" s="632"/>
      <c r="AO1263" s="649"/>
    </row>
    <row r="1264" spans="2:41" s="615" customFormat="1">
      <c r="B1264" s="645"/>
      <c r="C1264" s="645"/>
      <c r="F1264" s="644"/>
      <c r="G1264" s="630"/>
      <c r="I1264" s="644"/>
      <c r="K1264" s="646"/>
      <c r="L1264" s="647"/>
      <c r="M1264" s="646"/>
      <c r="N1264" s="648"/>
      <c r="P1264" s="644"/>
      <c r="Q1264" s="630"/>
      <c r="V1264" s="647"/>
      <c r="X1264" s="647"/>
      <c r="AA1264" s="644"/>
      <c r="AD1264" s="646"/>
      <c r="AF1264" s="645"/>
      <c r="AI1264" s="645"/>
      <c r="AK1264" s="632"/>
      <c r="AL1264" s="619"/>
      <c r="AM1264" s="649"/>
      <c r="AN1264" s="632"/>
      <c r="AO1264" s="649"/>
    </row>
    <row r="1265" spans="2:41" s="615" customFormat="1">
      <c r="B1265" s="645"/>
      <c r="C1265" s="645"/>
      <c r="F1265" s="644"/>
      <c r="G1265" s="630"/>
      <c r="I1265" s="644"/>
      <c r="K1265" s="646"/>
      <c r="L1265" s="647"/>
      <c r="M1265" s="646"/>
      <c r="N1265" s="648"/>
      <c r="P1265" s="644"/>
      <c r="Q1265" s="630"/>
      <c r="V1265" s="647"/>
      <c r="X1265" s="647"/>
      <c r="AA1265" s="644"/>
      <c r="AD1265" s="646"/>
      <c r="AF1265" s="645"/>
      <c r="AI1265" s="645"/>
      <c r="AK1265" s="632"/>
      <c r="AL1265" s="619"/>
      <c r="AM1265" s="649"/>
      <c r="AN1265" s="632"/>
      <c r="AO1265" s="649"/>
    </row>
    <row r="1266" spans="2:41" s="615" customFormat="1">
      <c r="B1266" s="645"/>
      <c r="C1266" s="645"/>
      <c r="F1266" s="644"/>
      <c r="G1266" s="630"/>
      <c r="I1266" s="644"/>
      <c r="K1266" s="646"/>
      <c r="L1266" s="647"/>
      <c r="M1266" s="646"/>
      <c r="N1266" s="648"/>
      <c r="P1266" s="644"/>
      <c r="Q1266" s="630"/>
      <c r="V1266" s="647"/>
      <c r="X1266" s="647"/>
      <c r="AA1266" s="644"/>
      <c r="AD1266" s="646"/>
      <c r="AF1266" s="645"/>
      <c r="AI1266" s="645"/>
      <c r="AK1266" s="632"/>
      <c r="AL1266" s="619"/>
      <c r="AM1266" s="649"/>
      <c r="AN1266" s="632"/>
      <c r="AO1266" s="649"/>
    </row>
    <row r="1267" spans="2:41" s="615" customFormat="1">
      <c r="B1267" s="645"/>
      <c r="C1267" s="645"/>
      <c r="F1267" s="644"/>
      <c r="G1267" s="630"/>
      <c r="I1267" s="644"/>
      <c r="K1267" s="646"/>
      <c r="L1267" s="647"/>
      <c r="M1267" s="646"/>
      <c r="N1267" s="648"/>
      <c r="P1267" s="644"/>
      <c r="Q1267" s="630"/>
      <c r="V1267" s="647"/>
      <c r="X1267" s="647"/>
      <c r="AA1267" s="644"/>
      <c r="AD1267" s="646"/>
      <c r="AF1267" s="645"/>
      <c r="AI1267" s="645"/>
      <c r="AK1267" s="632"/>
      <c r="AL1267" s="619"/>
      <c r="AM1267" s="649"/>
      <c r="AN1267" s="632"/>
      <c r="AO1267" s="649"/>
    </row>
    <row r="1268" spans="2:41" s="615" customFormat="1">
      <c r="B1268" s="645"/>
      <c r="C1268" s="645"/>
      <c r="F1268" s="644"/>
      <c r="G1268" s="630"/>
      <c r="I1268" s="644"/>
      <c r="K1268" s="646"/>
      <c r="L1268" s="647"/>
      <c r="M1268" s="646"/>
      <c r="N1268" s="648"/>
      <c r="P1268" s="644"/>
      <c r="Q1268" s="630"/>
      <c r="V1268" s="647"/>
      <c r="X1268" s="647"/>
      <c r="AA1268" s="644"/>
      <c r="AD1268" s="646"/>
      <c r="AF1268" s="645"/>
      <c r="AI1268" s="645"/>
      <c r="AK1268" s="632"/>
      <c r="AL1268" s="619"/>
      <c r="AM1268" s="649"/>
      <c r="AN1268" s="632"/>
      <c r="AO1268" s="649"/>
    </row>
    <row r="1269" spans="2:41" s="615" customFormat="1">
      <c r="B1269" s="645"/>
      <c r="C1269" s="645"/>
      <c r="F1269" s="644"/>
      <c r="G1269" s="630"/>
      <c r="I1269" s="644"/>
      <c r="K1269" s="646"/>
      <c r="L1269" s="647"/>
      <c r="M1269" s="646"/>
      <c r="N1269" s="648"/>
      <c r="P1269" s="644"/>
      <c r="Q1269" s="630"/>
      <c r="V1269" s="647"/>
      <c r="X1269" s="647"/>
      <c r="AA1269" s="644"/>
      <c r="AD1269" s="646"/>
      <c r="AF1269" s="645"/>
      <c r="AI1269" s="645"/>
      <c r="AK1269" s="632"/>
      <c r="AL1269" s="619"/>
      <c r="AM1269" s="649"/>
      <c r="AN1269" s="632"/>
      <c r="AO1269" s="649"/>
    </row>
    <row r="1270" spans="2:41" s="615" customFormat="1">
      <c r="B1270" s="645"/>
      <c r="C1270" s="645"/>
      <c r="F1270" s="644"/>
      <c r="G1270" s="630"/>
      <c r="I1270" s="644"/>
      <c r="K1270" s="646"/>
      <c r="L1270" s="647"/>
      <c r="M1270" s="646"/>
      <c r="N1270" s="648"/>
      <c r="P1270" s="644"/>
      <c r="Q1270" s="630"/>
      <c r="V1270" s="647"/>
      <c r="X1270" s="647"/>
      <c r="AA1270" s="644"/>
      <c r="AD1270" s="646"/>
      <c r="AF1270" s="645"/>
      <c r="AI1270" s="645"/>
      <c r="AK1270" s="632"/>
      <c r="AL1270" s="619"/>
      <c r="AM1270" s="649"/>
      <c r="AN1270" s="632"/>
      <c r="AO1270" s="649"/>
    </row>
    <row r="1271" spans="2:41" s="615" customFormat="1">
      <c r="B1271" s="645"/>
      <c r="C1271" s="645"/>
      <c r="F1271" s="644"/>
      <c r="G1271" s="630"/>
      <c r="I1271" s="644"/>
      <c r="K1271" s="646"/>
      <c r="L1271" s="647"/>
      <c r="M1271" s="646"/>
      <c r="N1271" s="648"/>
      <c r="P1271" s="644"/>
      <c r="Q1271" s="630"/>
      <c r="V1271" s="647"/>
      <c r="X1271" s="647"/>
      <c r="AA1271" s="644"/>
      <c r="AD1271" s="646"/>
      <c r="AF1271" s="645"/>
      <c r="AI1271" s="645"/>
      <c r="AK1271" s="632"/>
      <c r="AL1271" s="619"/>
      <c r="AM1271" s="649"/>
      <c r="AN1271" s="632"/>
      <c r="AO1271" s="649"/>
    </row>
    <row r="1272" spans="2:41" s="615" customFormat="1">
      <c r="B1272" s="645"/>
      <c r="C1272" s="645"/>
      <c r="F1272" s="644"/>
      <c r="G1272" s="630"/>
      <c r="I1272" s="644"/>
      <c r="K1272" s="646"/>
      <c r="L1272" s="647"/>
      <c r="M1272" s="646"/>
      <c r="N1272" s="648"/>
      <c r="P1272" s="644"/>
      <c r="Q1272" s="630"/>
      <c r="V1272" s="647"/>
      <c r="X1272" s="647"/>
      <c r="AA1272" s="644"/>
      <c r="AD1272" s="646"/>
      <c r="AF1272" s="645"/>
      <c r="AI1272" s="645"/>
      <c r="AK1272" s="632"/>
      <c r="AL1272" s="619"/>
      <c r="AM1272" s="649"/>
      <c r="AN1272" s="632"/>
      <c r="AO1272" s="649"/>
    </row>
    <row r="1273" spans="2:41" s="615" customFormat="1">
      <c r="B1273" s="645"/>
      <c r="C1273" s="645"/>
      <c r="F1273" s="644"/>
      <c r="G1273" s="630"/>
      <c r="I1273" s="644"/>
      <c r="K1273" s="646"/>
      <c r="L1273" s="647"/>
      <c r="M1273" s="646"/>
      <c r="N1273" s="648"/>
      <c r="P1273" s="644"/>
      <c r="Q1273" s="630"/>
      <c r="V1273" s="647"/>
      <c r="X1273" s="647"/>
      <c r="AA1273" s="644"/>
      <c r="AD1273" s="646"/>
      <c r="AF1273" s="645"/>
      <c r="AI1273" s="645"/>
      <c r="AK1273" s="632"/>
      <c r="AL1273" s="619"/>
      <c r="AM1273" s="649"/>
      <c r="AN1273" s="632"/>
      <c r="AO1273" s="649"/>
    </row>
    <row r="1274" spans="2:41" s="615" customFormat="1">
      <c r="B1274" s="645"/>
      <c r="C1274" s="645"/>
      <c r="F1274" s="644"/>
      <c r="G1274" s="630"/>
      <c r="I1274" s="644"/>
      <c r="K1274" s="646"/>
      <c r="L1274" s="647"/>
      <c r="M1274" s="646"/>
      <c r="N1274" s="648"/>
      <c r="P1274" s="644"/>
      <c r="Q1274" s="630"/>
      <c r="V1274" s="647"/>
      <c r="X1274" s="647"/>
      <c r="AA1274" s="644"/>
      <c r="AD1274" s="646"/>
      <c r="AF1274" s="645"/>
      <c r="AI1274" s="645"/>
      <c r="AK1274" s="632"/>
      <c r="AL1274" s="619"/>
      <c r="AM1274" s="649"/>
      <c r="AN1274" s="632"/>
      <c r="AO1274" s="649"/>
    </row>
    <row r="1275" spans="2:41" s="615" customFormat="1">
      <c r="B1275" s="645"/>
      <c r="C1275" s="645"/>
      <c r="F1275" s="644"/>
      <c r="G1275" s="630"/>
      <c r="I1275" s="644"/>
      <c r="K1275" s="646"/>
      <c r="L1275" s="647"/>
      <c r="M1275" s="646"/>
      <c r="N1275" s="648"/>
      <c r="P1275" s="644"/>
      <c r="Q1275" s="630"/>
      <c r="V1275" s="647"/>
      <c r="X1275" s="647"/>
      <c r="AA1275" s="644"/>
      <c r="AD1275" s="646"/>
      <c r="AF1275" s="645"/>
      <c r="AI1275" s="645"/>
      <c r="AK1275" s="632"/>
      <c r="AL1275" s="619"/>
      <c r="AM1275" s="649"/>
      <c r="AN1275" s="632"/>
      <c r="AO1275" s="649"/>
    </row>
    <row r="1276" spans="2:41" s="615" customFormat="1">
      <c r="B1276" s="645"/>
      <c r="C1276" s="645"/>
      <c r="F1276" s="644"/>
      <c r="G1276" s="630"/>
      <c r="I1276" s="644"/>
      <c r="K1276" s="646"/>
      <c r="L1276" s="647"/>
      <c r="M1276" s="646"/>
      <c r="N1276" s="648"/>
      <c r="P1276" s="644"/>
      <c r="Q1276" s="630"/>
      <c r="V1276" s="647"/>
      <c r="X1276" s="647"/>
      <c r="AA1276" s="644"/>
      <c r="AD1276" s="646"/>
      <c r="AF1276" s="645"/>
      <c r="AI1276" s="645"/>
      <c r="AK1276" s="632"/>
      <c r="AL1276" s="619"/>
      <c r="AM1276" s="649"/>
      <c r="AN1276" s="632"/>
      <c r="AO1276" s="649"/>
    </row>
    <row r="1277" spans="2:41" s="615" customFormat="1">
      <c r="B1277" s="645"/>
      <c r="C1277" s="645"/>
      <c r="F1277" s="644"/>
      <c r="G1277" s="630"/>
      <c r="I1277" s="644"/>
      <c r="K1277" s="646"/>
      <c r="L1277" s="647"/>
      <c r="M1277" s="646"/>
      <c r="N1277" s="648"/>
      <c r="P1277" s="644"/>
      <c r="Q1277" s="630"/>
      <c r="V1277" s="647"/>
      <c r="X1277" s="647"/>
      <c r="AA1277" s="644"/>
      <c r="AD1277" s="646"/>
      <c r="AF1277" s="645"/>
      <c r="AI1277" s="645"/>
      <c r="AK1277" s="632"/>
      <c r="AL1277" s="619"/>
      <c r="AM1277" s="649"/>
      <c r="AN1277" s="632"/>
      <c r="AO1277" s="649"/>
    </row>
    <row r="1278" spans="2:41" s="615" customFormat="1">
      <c r="B1278" s="645"/>
      <c r="C1278" s="645"/>
      <c r="F1278" s="644"/>
      <c r="G1278" s="630"/>
      <c r="I1278" s="644"/>
      <c r="K1278" s="646"/>
      <c r="L1278" s="647"/>
      <c r="M1278" s="646"/>
      <c r="N1278" s="648"/>
      <c r="P1278" s="644"/>
      <c r="Q1278" s="630"/>
      <c r="V1278" s="647"/>
      <c r="X1278" s="647"/>
      <c r="AA1278" s="644"/>
      <c r="AD1278" s="646"/>
      <c r="AF1278" s="645"/>
      <c r="AI1278" s="645"/>
      <c r="AK1278" s="632"/>
      <c r="AL1278" s="619"/>
      <c r="AM1278" s="649"/>
      <c r="AN1278" s="632"/>
      <c r="AO1278" s="649"/>
    </row>
    <row r="1279" spans="2:41" s="615" customFormat="1">
      <c r="B1279" s="645"/>
      <c r="C1279" s="645"/>
      <c r="F1279" s="644"/>
      <c r="G1279" s="630"/>
      <c r="I1279" s="644"/>
      <c r="K1279" s="646"/>
      <c r="L1279" s="647"/>
      <c r="M1279" s="646"/>
      <c r="N1279" s="648"/>
      <c r="P1279" s="644"/>
      <c r="Q1279" s="630"/>
      <c r="V1279" s="647"/>
      <c r="X1279" s="647"/>
      <c r="AA1279" s="644"/>
      <c r="AD1279" s="646"/>
      <c r="AF1279" s="645"/>
      <c r="AI1279" s="645"/>
      <c r="AK1279" s="632"/>
      <c r="AL1279" s="619"/>
      <c r="AM1279" s="649"/>
      <c r="AN1279" s="632"/>
      <c r="AO1279" s="649"/>
    </row>
    <row r="1280" spans="2:41" s="615" customFormat="1">
      <c r="B1280" s="645"/>
      <c r="C1280" s="645"/>
      <c r="F1280" s="644"/>
      <c r="G1280" s="630"/>
      <c r="I1280" s="644"/>
      <c r="K1280" s="646"/>
      <c r="L1280" s="647"/>
      <c r="M1280" s="646"/>
      <c r="N1280" s="648"/>
      <c r="P1280" s="644"/>
      <c r="Q1280" s="630"/>
      <c r="V1280" s="647"/>
      <c r="X1280" s="647"/>
      <c r="AA1280" s="644"/>
      <c r="AD1280" s="646"/>
      <c r="AF1280" s="645"/>
      <c r="AI1280" s="645"/>
      <c r="AK1280" s="632"/>
      <c r="AL1280" s="619"/>
      <c r="AM1280" s="649"/>
      <c r="AN1280" s="632"/>
      <c r="AO1280" s="649"/>
    </row>
    <row r="1281" spans="2:41" s="615" customFormat="1">
      <c r="B1281" s="645"/>
      <c r="C1281" s="645"/>
      <c r="F1281" s="644"/>
      <c r="G1281" s="630"/>
      <c r="I1281" s="644"/>
      <c r="K1281" s="646"/>
      <c r="L1281" s="647"/>
      <c r="M1281" s="646"/>
      <c r="N1281" s="648"/>
      <c r="P1281" s="644"/>
      <c r="Q1281" s="630"/>
      <c r="V1281" s="647"/>
      <c r="X1281" s="647"/>
      <c r="AA1281" s="644"/>
      <c r="AD1281" s="646"/>
      <c r="AF1281" s="645"/>
      <c r="AI1281" s="645"/>
      <c r="AK1281" s="632"/>
      <c r="AL1281" s="619"/>
      <c r="AM1281" s="649"/>
      <c r="AN1281" s="632"/>
      <c r="AO1281" s="649"/>
    </row>
    <row r="1282" spans="2:41" s="615" customFormat="1">
      <c r="B1282" s="645"/>
      <c r="C1282" s="645"/>
      <c r="F1282" s="644"/>
      <c r="G1282" s="630"/>
      <c r="I1282" s="644"/>
      <c r="K1282" s="646"/>
      <c r="L1282" s="647"/>
      <c r="M1282" s="646"/>
      <c r="N1282" s="648"/>
      <c r="P1282" s="644"/>
      <c r="Q1282" s="630"/>
      <c r="V1282" s="647"/>
      <c r="X1282" s="647"/>
      <c r="AA1282" s="644"/>
      <c r="AD1282" s="646"/>
      <c r="AF1282" s="645"/>
      <c r="AI1282" s="645"/>
      <c r="AK1282" s="632"/>
      <c r="AL1282" s="619"/>
      <c r="AM1282" s="649"/>
      <c r="AN1282" s="632"/>
      <c r="AO1282" s="649"/>
    </row>
    <row r="1283" spans="2:41" s="615" customFormat="1">
      <c r="B1283" s="645"/>
      <c r="C1283" s="645"/>
      <c r="F1283" s="644"/>
      <c r="G1283" s="630"/>
      <c r="I1283" s="644"/>
      <c r="K1283" s="646"/>
      <c r="L1283" s="647"/>
      <c r="M1283" s="646"/>
      <c r="N1283" s="648"/>
      <c r="P1283" s="644"/>
      <c r="Q1283" s="630"/>
      <c r="V1283" s="647"/>
      <c r="X1283" s="647"/>
      <c r="AA1283" s="644"/>
      <c r="AD1283" s="646"/>
      <c r="AF1283" s="645"/>
      <c r="AI1283" s="645"/>
      <c r="AK1283" s="632"/>
      <c r="AL1283" s="619"/>
      <c r="AM1283" s="649"/>
      <c r="AN1283" s="632"/>
      <c r="AO1283" s="649"/>
    </row>
    <row r="1284" spans="2:41" s="615" customFormat="1">
      <c r="B1284" s="645"/>
      <c r="C1284" s="645"/>
      <c r="F1284" s="644"/>
      <c r="G1284" s="630"/>
      <c r="I1284" s="644"/>
      <c r="K1284" s="646"/>
      <c r="L1284" s="647"/>
      <c r="M1284" s="646"/>
      <c r="N1284" s="648"/>
      <c r="P1284" s="644"/>
      <c r="Q1284" s="630"/>
      <c r="V1284" s="647"/>
      <c r="X1284" s="647"/>
      <c r="AA1284" s="644"/>
      <c r="AD1284" s="646"/>
      <c r="AF1284" s="645"/>
      <c r="AI1284" s="645"/>
      <c r="AK1284" s="632"/>
      <c r="AL1284" s="619"/>
      <c r="AM1284" s="649"/>
      <c r="AN1284" s="632"/>
      <c r="AO1284" s="649"/>
    </row>
    <row r="1285" spans="2:41" s="615" customFormat="1">
      <c r="B1285" s="645"/>
      <c r="C1285" s="645"/>
      <c r="F1285" s="644"/>
      <c r="G1285" s="630"/>
      <c r="I1285" s="644"/>
      <c r="K1285" s="646"/>
      <c r="L1285" s="647"/>
      <c r="M1285" s="646"/>
      <c r="N1285" s="648"/>
      <c r="P1285" s="644"/>
      <c r="Q1285" s="630"/>
      <c r="V1285" s="647"/>
      <c r="X1285" s="647"/>
      <c r="AA1285" s="644"/>
      <c r="AD1285" s="646"/>
      <c r="AF1285" s="645"/>
      <c r="AI1285" s="645"/>
      <c r="AK1285" s="632"/>
      <c r="AL1285" s="619"/>
      <c r="AM1285" s="649"/>
      <c r="AN1285" s="632"/>
      <c r="AO1285" s="649"/>
    </row>
    <row r="1286" spans="2:41" s="615" customFormat="1">
      <c r="B1286" s="645"/>
      <c r="C1286" s="645"/>
      <c r="F1286" s="644"/>
      <c r="G1286" s="630"/>
      <c r="I1286" s="644"/>
      <c r="K1286" s="646"/>
      <c r="L1286" s="647"/>
      <c r="M1286" s="646"/>
      <c r="N1286" s="648"/>
      <c r="P1286" s="644"/>
      <c r="Q1286" s="630"/>
      <c r="V1286" s="647"/>
      <c r="X1286" s="647"/>
      <c r="AA1286" s="644"/>
      <c r="AD1286" s="646"/>
      <c r="AF1286" s="645"/>
      <c r="AI1286" s="645"/>
      <c r="AK1286" s="632"/>
      <c r="AL1286" s="619"/>
      <c r="AM1286" s="649"/>
      <c r="AN1286" s="632"/>
      <c r="AO1286" s="649"/>
    </row>
    <row r="1287" spans="2:41" s="615" customFormat="1">
      <c r="B1287" s="645"/>
      <c r="C1287" s="645"/>
      <c r="F1287" s="644"/>
      <c r="G1287" s="630"/>
      <c r="I1287" s="644"/>
      <c r="K1287" s="646"/>
      <c r="L1287" s="647"/>
      <c r="M1287" s="646"/>
      <c r="N1287" s="648"/>
      <c r="P1287" s="644"/>
      <c r="Q1287" s="630"/>
      <c r="V1287" s="647"/>
      <c r="X1287" s="647"/>
      <c r="AA1287" s="644"/>
      <c r="AD1287" s="646"/>
      <c r="AF1287" s="645"/>
      <c r="AI1287" s="645"/>
      <c r="AK1287" s="632"/>
      <c r="AL1287" s="619"/>
      <c r="AM1287" s="649"/>
      <c r="AN1287" s="632"/>
      <c r="AO1287" s="649"/>
    </row>
    <row r="1288" spans="2:41" s="615" customFormat="1">
      <c r="B1288" s="645"/>
      <c r="C1288" s="645"/>
      <c r="F1288" s="644"/>
      <c r="G1288" s="630"/>
      <c r="I1288" s="644"/>
      <c r="K1288" s="646"/>
      <c r="L1288" s="647"/>
      <c r="M1288" s="646"/>
      <c r="N1288" s="648"/>
      <c r="P1288" s="644"/>
      <c r="Q1288" s="630"/>
      <c r="V1288" s="647"/>
      <c r="X1288" s="647"/>
      <c r="AA1288" s="644"/>
      <c r="AD1288" s="646"/>
      <c r="AF1288" s="645"/>
      <c r="AI1288" s="645"/>
      <c r="AK1288" s="632"/>
      <c r="AL1288" s="619"/>
      <c r="AM1288" s="649"/>
      <c r="AN1288" s="632"/>
      <c r="AO1288" s="649"/>
    </row>
    <row r="1289" spans="2:41" s="615" customFormat="1">
      <c r="B1289" s="645"/>
      <c r="C1289" s="645"/>
      <c r="F1289" s="644"/>
      <c r="G1289" s="630"/>
      <c r="I1289" s="644"/>
      <c r="K1289" s="646"/>
      <c r="L1289" s="647"/>
      <c r="M1289" s="646"/>
      <c r="N1289" s="648"/>
      <c r="P1289" s="644"/>
      <c r="Q1289" s="630"/>
      <c r="V1289" s="647"/>
      <c r="X1289" s="647"/>
      <c r="AA1289" s="644"/>
      <c r="AD1289" s="646"/>
      <c r="AF1289" s="645"/>
      <c r="AI1289" s="645"/>
      <c r="AK1289" s="632"/>
      <c r="AL1289" s="619"/>
      <c r="AM1289" s="649"/>
      <c r="AN1289" s="632"/>
      <c r="AO1289" s="649"/>
    </row>
    <row r="1290" spans="2:41" s="615" customFormat="1">
      <c r="B1290" s="645"/>
      <c r="C1290" s="645"/>
      <c r="F1290" s="644"/>
      <c r="G1290" s="630"/>
      <c r="I1290" s="644"/>
      <c r="K1290" s="646"/>
      <c r="L1290" s="647"/>
      <c r="M1290" s="646"/>
      <c r="N1290" s="648"/>
      <c r="P1290" s="644"/>
      <c r="Q1290" s="630"/>
      <c r="V1290" s="647"/>
      <c r="X1290" s="647"/>
      <c r="AA1290" s="644"/>
      <c r="AD1290" s="646"/>
      <c r="AF1290" s="645"/>
      <c r="AI1290" s="645"/>
      <c r="AK1290" s="632"/>
      <c r="AL1290" s="619"/>
      <c r="AM1290" s="649"/>
      <c r="AN1290" s="632"/>
      <c r="AO1290" s="649"/>
    </row>
    <row r="1291" spans="2:41" s="615" customFormat="1">
      <c r="B1291" s="645"/>
      <c r="C1291" s="645"/>
      <c r="F1291" s="644"/>
      <c r="G1291" s="630"/>
      <c r="I1291" s="644"/>
      <c r="K1291" s="646"/>
      <c r="L1291" s="647"/>
      <c r="M1291" s="646"/>
      <c r="N1291" s="648"/>
      <c r="P1291" s="644"/>
      <c r="Q1291" s="630"/>
      <c r="V1291" s="647"/>
      <c r="X1291" s="647"/>
      <c r="AA1291" s="644"/>
      <c r="AD1291" s="646"/>
      <c r="AF1291" s="645"/>
      <c r="AI1291" s="645"/>
      <c r="AK1291" s="632"/>
      <c r="AL1291" s="619"/>
      <c r="AM1291" s="649"/>
      <c r="AN1291" s="632"/>
      <c r="AO1291" s="649"/>
    </row>
    <row r="1292" spans="2:41" s="615" customFormat="1">
      <c r="B1292" s="645"/>
      <c r="C1292" s="645"/>
      <c r="F1292" s="644"/>
      <c r="G1292" s="630"/>
      <c r="I1292" s="644"/>
      <c r="K1292" s="646"/>
      <c r="L1292" s="647"/>
      <c r="M1292" s="646"/>
      <c r="N1292" s="648"/>
      <c r="P1292" s="644"/>
      <c r="Q1292" s="630"/>
      <c r="V1292" s="647"/>
      <c r="X1292" s="647"/>
      <c r="AA1292" s="644"/>
      <c r="AD1292" s="646"/>
      <c r="AF1292" s="645"/>
      <c r="AI1292" s="645"/>
      <c r="AK1292" s="632"/>
      <c r="AL1292" s="619"/>
      <c r="AM1292" s="649"/>
      <c r="AN1292" s="632"/>
      <c r="AO1292" s="649"/>
    </row>
    <row r="1293" spans="2:41" s="615" customFormat="1">
      <c r="B1293" s="645"/>
      <c r="C1293" s="645"/>
      <c r="F1293" s="644"/>
      <c r="G1293" s="630"/>
      <c r="I1293" s="644"/>
      <c r="K1293" s="646"/>
      <c r="L1293" s="647"/>
      <c r="M1293" s="646"/>
      <c r="N1293" s="648"/>
      <c r="P1293" s="644"/>
      <c r="Q1293" s="630"/>
      <c r="V1293" s="647"/>
      <c r="X1293" s="647"/>
      <c r="AA1293" s="644"/>
      <c r="AD1293" s="646"/>
      <c r="AF1293" s="645"/>
      <c r="AI1293" s="645"/>
      <c r="AK1293" s="632"/>
      <c r="AL1293" s="619"/>
      <c r="AM1293" s="649"/>
      <c r="AN1293" s="632"/>
      <c r="AO1293" s="649"/>
    </row>
    <row r="1294" spans="2:41" s="615" customFormat="1">
      <c r="B1294" s="645"/>
      <c r="C1294" s="645"/>
      <c r="F1294" s="644"/>
      <c r="G1294" s="630"/>
      <c r="I1294" s="644"/>
      <c r="K1294" s="646"/>
      <c r="L1294" s="647"/>
      <c r="M1294" s="646"/>
      <c r="N1294" s="648"/>
      <c r="P1294" s="644"/>
      <c r="Q1294" s="630"/>
      <c r="V1294" s="647"/>
      <c r="X1294" s="647"/>
      <c r="AA1294" s="644"/>
      <c r="AD1294" s="646"/>
      <c r="AF1294" s="645"/>
      <c r="AI1294" s="645"/>
      <c r="AK1294" s="632"/>
      <c r="AL1294" s="619"/>
      <c r="AM1294" s="649"/>
      <c r="AN1294" s="632"/>
      <c r="AO1294" s="649"/>
    </row>
    <row r="1295" spans="2:41" s="615" customFormat="1">
      <c r="B1295" s="645"/>
      <c r="C1295" s="645"/>
      <c r="F1295" s="644"/>
      <c r="G1295" s="630"/>
      <c r="I1295" s="644"/>
      <c r="K1295" s="646"/>
      <c r="L1295" s="647"/>
      <c r="M1295" s="646"/>
      <c r="N1295" s="648"/>
      <c r="P1295" s="644"/>
      <c r="Q1295" s="630"/>
      <c r="V1295" s="647"/>
      <c r="X1295" s="647"/>
      <c r="AA1295" s="644"/>
      <c r="AD1295" s="646"/>
      <c r="AF1295" s="645"/>
      <c r="AI1295" s="645"/>
      <c r="AK1295" s="632"/>
      <c r="AL1295" s="619"/>
      <c r="AM1295" s="649"/>
      <c r="AN1295" s="632"/>
      <c r="AO1295" s="649"/>
    </row>
    <row r="1296" spans="2:41" s="615" customFormat="1">
      <c r="B1296" s="645"/>
      <c r="C1296" s="645"/>
      <c r="F1296" s="644"/>
      <c r="G1296" s="630"/>
      <c r="I1296" s="644"/>
      <c r="K1296" s="646"/>
      <c r="L1296" s="647"/>
      <c r="M1296" s="646"/>
      <c r="N1296" s="648"/>
      <c r="P1296" s="644"/>
      <c r="Q1296" s="630"/>
      <c r="V1296" s="647"/>
      <c r="X1296" s="647"/>
      <c r="AA1296" s="644"/>
      <c r="AD1296" s="646"/>
      <c r="AF1296" s="645"/>
      <c r="AI1296" s="645"/>
      <c r="AK1296" s="632"/>
      <c r="AL1296" s="619"/>
      <c r="AM1296" s="649"/>
      <c r="AN1296" s="632"/>
      <c r="AO1296" s="649"/>
    </row>
    <row r="1297" spans="2:41" s="615" customFormat="1">
      <c r="B1297" s="645"/>
      <c r="C1297" s="645"/>
      <c r="F1297" s="644"/>
      <c r="G1297" s="630"/>
      <c r="I1297" s="644"/>
      <c r="K1297" s="646"/>
      <c r="L1297" s="647"/>
      <c r="M1297" s="646"/>
      <c r="N1297" s="648"/>
      <c r="P1297" s="644"/>
      <c r="Q1297" s="630"/>
      <c r="V1297" s="647"/>
      <c r="X1297" s="647"/>
      <c r="AA1297" s="644"/>
      <c r="AD1297" s="646"/>
      <c r="AF1297" s="645"/>
      <c r="AI1297" s="645"/>
      <c r="AK1297" s="632"/>
      <c r="AL1297" s="619"/>
      <c r="AM1297" s="649"/>
      <c r="AN1297" s="632"/>
      <c r="AO1297" s="649"/>
    </row>
    <row r="1298" spans="2:41" s="615" customFormat="1">
      <c r="B1298" s="645"/>
      <c r="C1298" s="645"/>
      <c r="F1298" s="644"/>
      <c r="G1298" s="630"/>
      <c r="I1298" s="644"/>
      <c r="K1298" s="646"/>
      <c r="L1298" s="647"/>
      <c r="M1298" s="646"/>
      <c r="N1298" s="648"/>
      <c r="P1298" s="644"/>
      <c r="Q1298" s="630"/>
      <c r="V1298" s="647"/>
      <c r="X1298" s="647"/>
      <c r="AA1298" s="644"/>
      <c r="AD1298" s="646"/>
      <c r="AF1298" s="645"/>
      <c r="AI1298" s="645"/>
      <c r="AK1298" s="632"/>
      <c r="AL1298" s="619"/>
      <c r="AM1298" s="649"/>
      <c r="AN1298" s="632"/>
      <c r="AO1298" s="649"/>
    </row>
    <row r="1299" spans="2:41" s="615" customFormat="1">
      <c r="B1299" s="645"/>
      <c r="C1299" s="645"/>
      <c r="F1299" s="644"/>
      <c r="G1299" s="630"/>
      <c r="I1299" s="644"/>
      <c r="K1299" s="646"/>
      <c r="L1299" s="647"/>
      <c r="M1299" s="646"/>
      <c r="N1299" s="648"/>
      <c r="P1299" s="644"/>
      <c r="Q1299" s="630"/>
      <c r="V1299" s="647"/>
      <c r="X1299" s="647"/>
      <c r="AA1299" s="644"/>
      <c r="AD1299" s="646"/>
      <c r="AF1299" s="645"/>
      <c r="AI1299" s="645"/>
      <c r="AK1299" s="632"/>
      <c r="AL1299" s="619"/>
      <c r="AM1299" s="649"/>
      <c r="AN1299" s="632"/>
      <c r="AO1299" s="649"/>
    </row>
    <row r="1300" spans="2:41" s="615" customFormat="1">
      <c r="B1300" s="645"/>
      <c r="C1300" s="645"/>
      <c r="F1300" s="644"/>
      <c r="G1300" s="630"/>
      <c r="I1300" s="644"/>
      <c r="K1300" s="646"/>
      <c r="L1300" s="647"/>
      <c r="M1300" s="646"/>
      <c r="N1300" s="648"/>
      <c r="P1300" s="644"/>
      <c r="Q1300" s="630"/>
      <c r="V1300" s="647"/>
      <c r="X1300" s="647"/>
      <c r="AA1300" s="644"/>
      <c r="AD1300" s="646"/>
      <c r="AF1300" s="645"/>
      <c r="AI1300" s="645"/>
      <c r="AK1300" s="632"/>
      <c r="AL1300" s="619"/>
      <c r="AM1300" s="649"/>
      <c r="AN1300" s="632"/>
      <c r="AO1300" s="649"/>
    </row>
    <row r="1301" spans="2:41" s="615" customFormat="1">
      <c r="B1301" s="645"/>
      <c r="C1301" s="645"/>
      <c r="F1301" s="644"/>
      <c r="G1301" s="630"/>
      <c r="I1301" s="644"/>
      <c r="K1301" s="646"/>
      <c r="L1301" s="647"/>
      <c r="M1301" s="646"/>
      <c r="N1301" s="648"/>
      <c r="P1301" s="644"/>
      <c r="Q1301" s="630"/>
      <c r="V1301" s="647"/>
      <c r="X1301" s="647"/>
      <c r="AA1301" s="644"/>
      <c r="AD1301" s="646"/>
      <c r="AF1301" s="645"/>
      <c r="AI1301" s="645"/>
      <c r="AK1301" s="632"/>
      <c r="AL1301" s="619"/>
      <c r="AM1301" s="649"/>
      <c r="AN1301" s="632"/>
      <c r="AO1301" s="649"/>
    </row>
    <row r="1302" spans="2:41" s="615" customFormat="1">
      <c r="B1302" s="645"/>
      <c r="C1302" s="645"/>
      <c r="F1302" s="644"/>
      <c r="G1302" s="630"/>
      <c r="I1302" s="644"/>
      <c r="K1302" s="646"/>
      <c r="L1302" s="647"/>
      <c r="M1302" s="646"/>
      <c r="N1302" s="648"/>
      <c r="P1302" s="644"/>
      <c r="Q1302" s="630"/>
      <c r="V1302" s="647"/>
      <c r="X1302" s="647"/>
      <c r="AA1302" s="644"/>
      <c r="AD1302" s="646"/>
      <c r="AF1302" s="645"/>
      <c r="AI1302" s="645"/>
      <c r="AK1302" s="632"/>
      <c r="AL1302" s="619"/>
      <c r="AM1302" s="649"/>
      <c r="AN1302" s="632"/>
      <c r="AO1302" s="649"/>
    </row>
    <row r="1303" spans="2:41" s="615" customFormat="1">
      <c r="B1303" s="645"/>
      <c r="C1303" s="645"/>
      <c r="F1303" s="644"/>
      <c r="G1303" s="630"/>
      <c r="I1303" s="644"/>
      <c r="K1303" s="646"/>
      <c r="L1303" s="647"/>
      <c r="M1303" s="646"/>
      <c r="N1303" s="648"/>
      <c r="P1303" s="644"/>
      <c r="Q1303" s="630"/>
      <c r="V1303" s="647"/>
      <c r="X1303" s="647"/>
      <c r="AA1303" s="644"/>
      <c r="AD1303" s="646"/>
      <c r="AF1303" s="645"/>
      <c r="AI1303" s="645"/>
      <c r="AK1303" s="632"/>
      <c r="AL1303" s="619"/>
      <c r="AM1303" s="649"/>
      <c r="AN1303" s="632"/>
      <c r="AO1303" s="649"/>
    </row>
    <row r="1304" spans="2:41" s="615" customFormat="1">
      <c r="B1304" s="645"/>
      <c r="C1304" s="645"/>
      <c r="F1304" s="644"/>
      <c r="G1304" s="630"/>
      <c r="I1304" s="644"/>
      <c r="K1304" s="646"/>
      <c r="L1304" s="647"/>
      <c r="M1304" s="646"/>
      <c r="N1304" s="648"/>
      <c r="P1304" s="644"/>
      <c r="Q1304" s="630"/>
      <c r="V1304" s="647"/>
      <c r="X1304" s="647"/>
      <c r="AA1304" s="644"/>
      <c r="AD1304" s="646"/>
      <c r="AF1304" s="645"/>
      <c r="AI1304" s="645"/>
      <c r="AK1304" s="632"/>
      <c r="AL1304" s="619"/>
      <c r="AM1304" s="649"/>
      <c r="AN1304" s="632"/>
      <c r="AO1304" s="649"/>
    </row>
    <row r="1305" spans="2:41" s="615" customFormat="1">
      <c r="B1305" s="645"/>
      <c r="C1305" s="645"/>
      <c r="F1305" s="644"/>
      <c r="G1305" s="630"/>
      <c r="I1305" s="644"/>
      <c r="K1305" s="646"/>
      <c r="L1305" s="647"/>
      <c r="M1305" s="646"/>
      <c r="N1305" s="648"/>
      <c r="P1305" s="644"/>
      <c r="Q1305" s="630"/>
      <c r="V1305" s="647"/>
      <c r="X1305" s="647"/>
      <c r="AA1305" s="644"/>
      <c r="AD1305" s="646"/>
      <c r="AF1305" s="645"/>
      <c r="AI1305" s="645"/>
      <c r="AK1305" s="632"/>
      <c r="AL1305" s="619"/>
      <c r="AM1305" s="649"/>
      <c r="AN1305" s="632"/>
      <c r="AO1305" s="649"/>
    </row>
    <row r="1306" spans="2:41" s="615" customFormat="1">
      <c r="B1306" s="645"/>
      <c r="C1306" s="645"/>
      <c r="F1306" s="644"/>
      <c r="G1306" s="630"/>
      <c r="I1306" s="644"/>
      <c r="K1306" s="646"/>
      <c r="L1306" s="647"/>
      <c r="M1306" s="646"/>
      <c r="N1306" s="648"/>
      <c r="P1306" s="644"/>
      <c r="Q1306" s="630"/>
      <c r="V1306" s="647"/>
      <c r="X1306" s="647"/>
      <c r="AA1306" s="644"/>
      <c r="AD1306" s="646"/>
      <c r="AF1306" s="645"/>
      <c r="AI1306" s="645"/>
      <c r="AK1306" s="632"/>
      <c r="AL1306" s="619"/>
      <c r="AM1306" s="649"/>
      <c r="AN1306" s="632"/>
      <c r="AO1306" s="649"/>
    </row>
    <row r="1307" spans="2:41" s="615" customFormat="1">
      <c r="B1307" s="645"/>
      <c r="C1307" s="645"/>
      <c r="F1307" s="644"/>
      <c r="G1307" s="630"/>
      <c r="I1307" s="644"/>
      <c r="K1307" s="646"/>
      <c r="L1307" s="647"/>
      <c r="M1307" s="646"/>
      <c r="N1307" s="648"/>
      <c r="P1307" s="644"/>
      <c r="Q1307" s="630"/>
      <c r="V1307" s="647"/>
      <c r="X1307" s="647"/>
      <c r="AA1307" s="644"/>
      <c r="AD1307" s="646"/>
      <c r="AF1307" s="645"/>
      <c r="AI1307" s="645"/>
      <c r="AK1307" s="632"/>
      <c r="AL1307" s="619"/>
      <c r="AM1307" s="649"/>
      <c r="AN1307" s="632"/>
      <c r="AO1307" s="649"/>
    </row>
    <row r="1308" spans="2:41" s="615" customFormat="1">
      <c r="B1308" s="645"/>
      <c r="C1308" s="645"/>
      <c r="F1308" s="644"/>
      <c r="G1308" s="630"/>
      <c r="I1308" s="644"/>
      <c r="K1308" s="646"/>
      <c r="L1308" s="647"/>
      <c r="M1308" s="646"/>
      <c r="N1308" s="648"/>
      <c r="P1308" s="644"/>
      <c r="Q1308" s="630"/>
      <c r="V1308" s="647"/>
      <c r="X1308" s="647"/>
      <c r="AA1308" s="644"/>
      <c r="AD1308" s="646"/>
      <c r="AF1308" s="645"/>
      <c r="AI1308" s="645"/>
      <c r="AK1308" s="632"/>
      <c r="AL1308" s="619"/>
      <c r="AM1308" s="649"/>
      <c r="AN1308" s="632"/>
      <c r="AO1308" s="649"/>
    </row>
    <row r="1309" spans="2:41" s="615" customFormat="1">
      <c r="B1309" s="645"/>
      <c r="C1309" s="645"/>
      <c r="F1309" s="644"/>
      <c r="G1309" s="630"/>
      <c r="I1309" s="644"/>
      <c r="K1309" s="646"/>
      <c r="L1309" s="647"/>
      <c r="M1309" s="646"/>
      <c r="N1309" s="648"/>
      <c r="P1309" s="644"/>
      <c r="Q1309" s="630"/>
      <c r="V1309" s="647"/>
      <c r="X1309" s="647"/>
      <c r="AA1309" s="644"/>
      <c r="AD1309" s="646"/>
      <c r="AF1309" s="645"/>
      <c r="AI1309" s="645"/>
      <c r="AK1309" s="632"/>
      <c r="AL1309" s="619"/>
      <c r="AM1309" s="649"/>
      <c r="AN1309" s="632"/>
      <c r="AO1309" s="649"/>
    </row>
    <row r="1310" spans="2:41" s="615" customFormat="1">
      <c r="B1310" s="645"/>
      <c r="C1310" s="645"/>
      <c r="F1310" s="644"/>
      <c r="G1310" s="630"/>
      <c r="I1310" s="644"/>
      <c r="K1310" s="646"/>
      <c r="L1310" s="647"/>
      <c r="M1310" s="646"/>
      <c r="N1310" s="648"/>
      <c r="P1310" s="644"/>
      <c r="Q1310" s="630"/>
      <c r="V1310" s="647"/>
      <c r="X1310" s="647"/>
      <c r="AA1310" s="644"/>
      <c r="AD1310" s="646"/>
      <c r="AF1310" s="645"/>
      <c r="AI1310" s="645"/>
      <c r="AK1310" s="632"/>
      <c r="AL1310" s="619"/>
      <c r="AM1310" s="649"/>
      <c r="AN1310" s="632"/>
      <c r="AO1310" s="649"/>
    </row>
    <row r="1311" spans="2:41" s="615" customFormat="1">
      <c r="B1311" s="645"/>
      <c r="C1311" s="645"/>
      <c r="F1311" s="644"/>
      <c r="G1311" s="630"/>
      <c r="I1311" s="644"/>
      <c r="K1311" s="646"/>
      <c r="L1311" s="647"/>
      <c r="M1311" s="646"/>
      <c r="N1311" s="648"/>
      <c r="P1311" s="644"/>
      <c r="Q1311" s="630"/>
      <c r="V1311" s="647"/>
      <c r="X1311" s="647"/>
      <c r="AA1311" s="644"/>
      <c r="AD1311" s="646"/>
      <c r="AF1311" s="645"/>
      <c r="AI1311" s="645"/>
      <c r="AK1311" s="632"/>
      <c r="AL1311" s="619"/>
      <c r="AM1311" s="649"/>
      <c r="AN1311" s="632"/>
      <c r="AO1311" s="649"/>
    </row>
    <row r="1312" spans="2:41" s="615" customFormat="1">
      <c r="B1312" s="645"/>
      <c r="C1312" s="645"/>
      <c r="F1312" s="644"/>
      <c r="G1312" s="630"/>
      <c r="I1312" s="644"/>
      <c r="K1312" s="646"/>
      <c r="L1312" s="647"/>
      <c r="M1312" s="646"/>
      <c r="N1312" s="648"/>
      <c r="P1312" s="644"/>
      <c r="Q1312" s="630"/>
      <c r="V1312" s="647"/>
      <c r="X1312" s="647"/>
      <c r="AA1312" s="644"/>
      <c r="AD1312" s="646"/>
      <c r="AF1312" s="645"/>
      <c r="AI1312" s="645"/>
      <c r="AK1312" s="632"/>
      <c r="AL1312" s="619"/>
      <c r="AM1312" s="649"/>
      <c r="AN1312" s="632"/>
      <c r="AO1312" s="649"/>
    </row>
    <row r="1313" spans="2:41" s="615" customFormat="1">
      <c r="B1313" s="645"/>
      <c r="C1313" s="645"/>
      <c r="F1313" s="644"/>
      <c r="G1313" s="630"/>
      <c r="I1313" s="644"/>
      <c r="K1313" s="646"/>
      <c r="L1313" s="647"/>
      <c r="M1313" s="646"/>
      <c r="N1313" s="648"/>
      <c r="P1313" s="644"/>
      <c r="Q1313" s="630"/>
      <c r="V1313" s="647"/>
      <c r="X1313" s="647"/>
      <c r="AA1313" s="644"/>
      <c r="AD1313" s="646"/>
      <c r="AF1313" s="645"/>
      <c r="AI1313" s="645"/>
      <c r="AK1313" s="632"/>
      <c r="AL1313" s="619"/>
      <c r="AM1313" s="649"/>
      <c r="AN1313" s="632"/>
      <c r="AO1313" s="649"/>
    </row>
    <row r="1314" spans="2:41" s="615" customFormat="1">
      <c r="B1314" s="645"/>
      <c r="C1314" s="645"/>
      <c r="F1314" s="644"/>
      <c r="G1314" s="630"/>
      <c r="I1314" s="644"/>
      <c r="K1314" s="646"/>
      <c r="L1314" s="647"/>
      <c r="M1314" s="646"/>
      <c r="N1314" s="648"/>
      <c r="P1314" s="644"/>
      <c r="Q1314" s="630"/>
      <c r="V1314" s="647"/>
      <c r="X1314" s="647"/>
      <c r="AA1314" s="644"/>
      <c r="AD1314" s="646"/>
      <c r="AF1314" s="645"/>
      <c r="AI1314" s="645"/>
      <c r="AK1314" s="632"/>
      <c r="AL1314" s="619"/>
      <c r="AM1314" s="649"/>
      <c r="AN1314" s="632"/>
      <c r="AO1314" s="649"/>
    </row>
    <row r="1315" spans="2:41" s="615" customFormat="1">
      <c r="B1315" s="645"/>
      <c r="C1315" s="645"/>
      <c r="F1315" s="644"/>
      <c r="G1315" s="630"/>
      <c r="I1315" s="644"/>
      <c r="K1315" s="646"/>
      <c r="L1315" s="647"/>
      <c r="M1315" s="646"/>
      <c r="N1315" s="648"/>
      <c r="P1315" s="644"/>
      <c r="Q1315" s="630"/>
      <c r="V1315" s="647"/>
      <c r="X1315" s="647"/>
      <c r="AA1315" s="644"/>
      <c r="AD1315" s="646"/>
      <c r="AF1315" s="645"/>
      <c r="AI1315" s="645"/>
      <c r="AK1315" s="632"/>
      <c r="AL1315" s="619"/>
      <c r="AM1315" s="649"/>
      <c r="AN1315" s="632"/>
      <c r="AO1315" s="649"/>
    </row>
    <row r="1316" spans="2:41" s="615" customFormat="1">
      <c r="B1316" s="645"/>
      <c r="C1316" s="645"/>
      <c r="F1316" s="644"/>
      <c r="G1316" s="630"/>
      <c r="I1316" s="644"/>
      <c r="K1316" s="646"/>
      <c r="L1316" s="647"/>
      <c r="M1316" s="646"/>
      <c r="N1316" s="648"/>
      <c r="P1316" s="644"/>
      <c r="Q1316" s="630"/>
      <c r="V1316" s="647"/>
      <c r="X1316" s="647"/>
      <c r="AA1316" s="644"/>
      <c r="AD1316" s="646"/>
      <c r="AF1316" s="645"/>
      <c r="AI1316" s="645"/>
      <c r="AK1316" s="632"/>
      <c r="AL1316" s="619"/>
      <c r="AM1316" s="649"/>
      <c r="AN1316" s="632"/>
      <c r="AO1316" s="649"/>
    </row>
    <row r="1317" spans="2:41" s="615" customFormat="1">
      <c r="B1317" s="645"/>
      <c r="C1317" s="645"/>
      <c r="F1317" s="644"/>
      <c r="G1317" s="630"/>
      <c r="I1317" s="644"/>
      <c r="K1317" s="646"/>
      <c r="L1317" s="647"/>
      <c r="M1317" s="646"/>
      <c r="N1317" s="648"/>
      <c r="P1317" s="644"/>
      <c r="Q1317" s="630"/>
      <c r="V1317" s="647"/>
      <c r="X1317" s="647"/>
      <c r="AA1317" s="644"/>
      <c r="AD1317" s="646"/>
      <c r="AF1317" s="645"/>
      <c r="AI1317" s="645"/>
      <c r="AK1317" s="632"/>
      <c r="AL1317" s="619"/>
      <c r="AM1317" s="649"/>
      <c r="AN1317" s="632"/>
      <c r="AO1317" s="649"/>
    </row>
    <row r="1318" spans="2:41" s="615" customFormat="1">
      <c r="B1318" s="645"/>
      <c r="C1318" s="645"/>
      <c r="F1318" s="644"/>
      <c r="G1318" s="630"/>
      <c r="I1318" s="644"/>
      <c r="K1318" s="646"/>
      <c r="L1318" s="647"/>
      <c r="M1318" s="646"/>
      <c r="N1318" s="648"/>
      <c r="P1318" s="644"/>
      <c r="Q1318" s="630"/>
      <c r="V1318" s="647"/>
      <c r="X1318" s="647"/>
      <c r="AA1318" s="644"/>
      <c r="AD1318" s="646"/>
      <c r="AF1318" s="645"/>
      <c r="AI1318" s="645"/>
      <c r="AK1318" s="632"/>
      <c r="AL1318" s="619"/>
      <c r="AM1318" s="649"/>
      <c r="AN1318" s="632"/>
      <c r="AO1318" s="649"/>
    </row>
    <row r="1319" spans="2:41" s="615" customFormat="1">
      <c r="B1319" s="645"/>
      <c r="C1319" s="645"/>
      <c r="F1319" s="644"/>
      <c r="G1319" s="630"/>
      <c r="I1319" s="644"/>
      <c r="K1319" s="646"/>
      <c r="L1319" s="647"/>
      <c r="M1319" s="646"/>
      <c r="N1319" s="648"/>
      <c r="P1319" s="644"/>
      <c r="Q1319" s="630"/>
      <c r="V1319" s="647"/>
      <c r="X1319" s="647"/>
      <c r="AA1319" s="644"/>
      <c r="AD1319" s="646"/>
      <c r="AF1319" s="645"/>
      <c r="AI1319" s="645"/>
      <c r="AK1319" s="632"/>
      <c r="AL1319" s="619"/>
      <c r="AM1319" s="649"/>
      <c r="AN1319" s="632"/>
      <c r="AO1319" s="649"/>
    </row>
    <row r="1320" spans="2:41" s="615" customFormat="1">
      <c r="B1320" s="645"/>
      <c r="C1320" s="645"/>
      <c r="F1320" s="644"/>
      <c r="G1320" s="630"/>
      <c r="I1320" s="644"/>
      <c r="K1320" s="646"/>
      <c r="L1320" s="647"/>
      <c r="M1320" s="646"/>
      <c r="N1320" s="648"/>
      <c r="P1320" s="644"/>
      <c r="Q1320" s="630"/>
      <c r="V1320" s="647"/>
      <c r="X1320" s="647"/>
      <c r="AA1320" s="644"/>
      <c r="AD1320" s="646"/>
      <c r="AF1320" s="645"/>
      <c r="AI1320" s="645"/>
      <c r="AK1320" s="632"/>
      <c r="AL1320" s="619"/>
      <c r="AM1320" s="649"/>
      <c r="AN1320" s="632"/>
      <c r="AO1320" s="649"/>
    </row>
    <row r="1321" spans="2:41" s="615" customFormat="1">
      <c r="B1321" s="645"/>
      <c r="C1321" s="645"/>
      <c r="F1321" s="644"/>
      <c r="G1321" s="630"/>
      <c r="I1321" s="644"/>
      <c r="K1321" s="646"/>
      <c r="L1321" s="647"/>
      <c r="M1321" s="646"/>
      <c r="N1321" s="648"/>
      <c r="P1321" s="644"/>
      <c r="Q1321" s="630"/>
      <c r="V1321" s="647"/>
      <c r="X1321" s="647"/>
      <c r="AA1321" s="644"/>
      <c r="AD1321" s="646"/>
      <c r="AF1321" s="645"/>
      <c r="AI1321" s="645"/>
      <c r="AK1321" s="632"/>
      <c r="AL1321" s="619"/>
      <c r="AM1321" s="649"/>
      <c r="AN1321" s="632"/>
      <c r="AO1321" s="649"/>
    </row>
    <row r="1322" spans="2:41" s="615" customFormat="1">
      <c r="B1322" s="645"/>
      <c r="C1322" s="645"/>
      <c r="F1322" s="644"/>
      <c r="G1322" s="630"/>
      <c r="I1322" s="644"/>
      <c r="K1322" s="646"/>
      <c r="L1322" s="647"/>
      <c r="M1322" s="646"/>
      <c r="N1322" s="648"/>
      <c r="P1322" s="644"/>
      <c r="Q1322" s="630"/>
      <c r="V1322" s="647"/>
      <c r="X1322" s="647"/>
      <c r="AA1322" s="644"/>
      <c r="AD1322" s="646"/>
      <c r="AF1322" s="645"/>
      <c r="AI1322" s="645"/>
      <c r="AK1322" s="632"/>
      <c r="AL1322" s="619"/>
      <c r="AM1322" s="649"/>
      <c r="AN1322" s="632"/>
      <c r="AO1322" s="649"/>
    </row>
    <row r="1323" spans="2:41" s="615" customFormat="1">
      <c r="B1323" s="645"/>
      <c r="C1323" s="645"/>
      <c r="F1323" s="644"/>
      <c r="G1323" s="630"/>
      <c r="I1323" s="644"/>
      <c r="K1323" s="646"/>
      <c r="L1323" s="647"/>
      <c r="M1323" s="646"/>
      <c r="N1323" s="648"/>
      <c r="P1323" s="644"/>
      <c r="Q1323" s="630"/>
      <c r="V1323" s="647"/>
      <c r="X1323" s="647"/>
      <c r="AA1323" s="644"/>
      <c r="AD1323" s="646"/>
      <c r="AF1323" s="645"/>
      <c r="AI1323" s="645"/>
      <c r="AK1323" s="632"/>
      <c r="AL1323" s="619"/>
      <c r="AM1323" s="649"/>
      <c r="AN1323" s="632"/>
      <c r="AO1323" s="649"/>
    </row>
    <row r="1324" spans="2:41" s="615" customFormat="1">
      <c r="B1324" s="645"/>
      <c r="C1324" s="645"/>
      <c r="F1324" s="644"/>
      <c r="G1324" s="630"/>
      <c r="I1324" s="644"/>
      <c r="K1324" s="646"/>
      <c r="L1324" s="647"/>
      <c r="M1324" s="646"/>
      <c r="N1324" s="648"/>
      <c r="P1324" s="644"/>
      <c r="Q1324" s="630"/>
      <c r="V1324" s="647"/>
      <c r="X1324" s="647"/>
      <c r="AA1324" s="644"/>
      <c r="AD1324" s="646"/>
      <c r="AF1324" s="645"/>
      <c r="AI1324" s="645"/>
      <c r="AK1324" s="632"/>
      <c r="AL1324" s="619"/>
      <c r="AM1324" s="649"/>
      <c r="AN1324" s="632"/>
      <c r="AO1324" s="649"/>
    </row>
    <row r="1325" spans="2:41" s="615" customFormat="1">
      <c r="B1325" s="645"/>
      <c r="C1325" s="645"/>
      <c r="F1325" s="644"/>
      <c r="G1325" s="630"/>
      <c r="I1325" s="644"/>
      <c r="K1325" s="646"/>
      <c r="L1325" s="647"/>
      <c r="M1325" s="646"/>
      <c r="N1325" s="648"/>
      <c r="P1325" s="644"/>
      <c r="Q1325" s="630"/>
      <c r="V1325" s="647"/>
      <c r="X1325" s="647"/>
      <c r="AA1325" s="644"/>
      <c r="AD1325" s="646"/>
      <c r="AF1325" s="645"/>
      <c r="AI1325" s="645"/>
      <c r="AK1325" s="632"/>
      <c r="AL1325" s="619"/>
      <c r="AM1325" s="649"/>
      <c r="AN1325" s="632"/>
      <c r="AO1325" s="649"/>
    </row>
    <row r="1326" spans="2:41" s="615" customFormat="1">
      <c r="B1326" s="645"/>
      <c r="C1326" s="645"/>
      <c r="F1326" s="644"/>
      <c r="G1326" s="630"/>
      <c r="I1326" s="644"/>
      <c r="K1326" s="646"/>
      <c r="L1326" s="647"/>
      <c r="M1326" s="646"/>
      <c r="N1326" s="648"/>
      <c r="P1326" s="644"/>
      <c r="Q1326" s="630"/>
      <c r="V1326" s="647"/>
      <c r="X1326" s="647"/>
      <c r="AA1326" s="644"/>
      <c r="AD1326" s="646"/>
      <c r="AF1326" s="645"/>
      <c r="AI1326" s="645"/>
      <c r="AK1326" s="632"/>
      <c r="AL1326" s="619"/>
      <c r="AM1326" s="649"/>
      <c r="AN1326" s="632"/>
      <c r="AO1326" s="649"/>
    </row>
    <row r="1327" spans="2:41" s="615" customFormat="1">
      <c r="B1327" s="645"/>
      <c r="C1327" s="645"/>
      <c r="F1327" s="644"/>
      <c r="G1327" s="630"/>
      <c r="I1327" s="644"/>
      <c r="K1327" s="646"/>
      <c r="L1327" s="647"/>
      <c r="M1327" s="646"/>
      <c r="N1327" s="648"/>
      <c r="P1327" s="644"/>
      <c r="Q1327" s="630"/>
      <c r="V1327" s="647"/>
      <c r="X1327" s="647"/>
      <c r="AA1327" s="644"/>
      <c r="AD1327" s="646"/>
      <c r="AF1327" s="645"/>
      <c r="AI1327" s="645"/>
      <c r="AK1327" s="632"/>
      <c r="AL1327" s="619"/>
      <c r="AM1327" s="649"/>
      <c r="AN1327" s="632"/>
      <c r="AO1327" s="649"/>
    </row>
    <row r="1328" spans="2:41" s="615" customFormat="1">
      <c r="B1328" s="645"/>
      <c r="C1328" s="645"/>
      <c r="F1328" s="644"/>
      <c r="G1328" s="630"/>
      <c r="I1328" s="644"/>
      <c r="K1328" s="646"/>
      <c r="L1328" s="647"/>
      <c r="M1328" s="646"/>
      <c r="N1328" s="648"/>
      <c r="P1328" s="644"/>
      <c r="Q1328" s="630"/>
      <c r="V1328" s="647"/>
      <c r="X1328" s="647"/>
      <c r="AA1328" s="644"/>
      <c r="AD1328" s="646"/>
      <c r="AF1328" s="645"/>
      <c r="AI1328" s="645"/>
      <c r="AK1328" s="632"/>
      <c r="AL1328" s="619"/>
      <c r="AM1328" s="649"/>
      <c r="AN1328" s="632"/>
      <c r="AO1328" s="649"/>
    </row>
    <row r="1329" spans="2:41" s="615" customFormat="1">
      <c r="B1329" s="645"/>
      <c r="C1329" s="645"/>
      <c r="F1329" s="644"/>
      <c r="G1329" s="630"/>
      <c r="I1329" s="644"/>
      <c r="K1329" s="646"/>
      <c r="L1329" s="647"/>
      <c r="M1329" s="646"/>
      <c r="N1329" s="648"/>
      <c r="P1329" s="644"/>
      <c r="Q1329" s="630"/>
      <c r="V1329" s="647"/>
      <c r="X1329" s="647"/>
      <c r="AA1329" s="644"/>
      <c r="AD1329" s="646"/>
      <c r="AF1329" s="645"/>
      <c r="AI1329" s="645"/>
      <c r="AK1329" s="632"/>
      <c r="AL1329" s="619"/>
      <c r="AM1329" s="649"/>
      <c r="AN1329" s="632"/>
      <c r="AO1329" s="649"/>
    </row>
    <row r="1330" spans="2:41" s="615" customFormat="1">
      <c r="B1330" s="645"/>
      <c r="C1330" s="645"/>
      <c r="F1330" s="644"/>
      <c r="G1330" s="630"/>
      <c r="I1330" s="644"/>
      <c r="K1330" s="646"/>
      <c r="L1330" s="647"/>
      <c r="M1330" s="646"/>
      <c r="N1330" s="648"/>
      <c r="P1330" s="644"/>
      <c r="Q1330" s="630"/>
      <c r="V1330" s="647"/>
      <c r="X1330" s="647"/>
      <c r="AA1330" s="644"/>
      <c r="AD1330" s="646"/>
      <c r="AF1330" s="645"/>
      <c r="AI1330" s="645"/>
      <c r="AK1330" s="632"/>
      <c r="AL1330" s="619"/>
      <c r="AM1330" s="649"/>
      <c r="AN1330" s="632"/>
      <c r="AO1330" s="649"/>
    </row>
    <row r="1331" spans="2:41" s="615" customFormat="1">
      <c r="B1331" s="645"/>
      <c r="C1331" s="645"/>
      <c r="F1331" s="644"/>
      <c r="G1331" s="630"/>
      <c r="I1331" s="644"/>
      <c r="K1331" s="646"/>
      <c r="L1331" s="647"/>
      <c r="M1331" s="646"/>
      <c r="N1331" s="648"/>
      <c r="P1331" s="644"/>
      <c r="Q1331" s="630"/>
      <c r="V1331" s="647"/>
      <c r="X1331" s="647"/>
      <c r="AA1331" s="644"/>
      <c r="AD1331" s="646"/>
      <c r="AF1331" s="645"/>
      <c r="AI1331" s="645"/>
      <c r="AK1331" s="632"/>
      <c r="AL1331" s="619"/>
      <c r="AM1331" s="649"/>
      <c r="AN1331" s="632"/>
      <c r="AO1331" s="649"/>
    </row>
    <row r="1332" spans="2:41" s="615" customFormat="1">
      <c r="B1332" s="645"/>
      <c r="C1332" s="645"/>
      <c r="F1332" s="644"/>
      <c r="G1332" s="630"/>
      <c r="I1332" s="644"/>
      <c r="K1332" s="646"/>
      <c r="L1332" s="647"/>
      <c r="M1332" s="646"/>
      <c r="N1332" s="648"/>
      <c r="P1332" s="644"/>
      <c r="Q1332" s="630"/>
      <c r="V1332" s="647"/>
      <c r="X1332" s="647"/>
      <c r="AA1332" s="644"/>
      <c r="AD1332" s="646"/>
      <c r="AF1332" s="645"/>
      <c r="AI1332" s="645"/>
      <c r="AK1332" s="632"/>
      <c r="AL1332" s="619"/>
      <c r="AM1332" s="649"/>
      <c r="AN1332" s="632"/>
      <c r="AO1332" s="649"/>
    </row>
    <row r="1333" spans="2:41" s="615" customFormat="1">
      <c r="B1333" s="645"/>
      <c r="C1333" s="645"/>
      <c r="F1333" s="644"/>
      <c r="G1333" s="630"/>
      <c r="I1333" s="644"/>
      <c r="K1333" s="646"/>
      <c r="L1333" s="647"/>
      <c r="M1333" s="646"/>
      <c r="N1333" s="648"/>
      <c r="P1333" s="644"/>
      <c r="Q1333" s="630"/>
      <c r="V1333" s="647"/>
      <c r="X1333" s="647"/>
      <c r="AA1333" s="644"/>
      <c r="AD1333" s="646"/>
      <c r="AF1333" s="645"/>
      <c r="AI1333" s="645"/>
      <c r="AK1333" s="632"/>
      <c r="AL1333" s="619"/>
      <c r="AM1333" s="649"/>
      <c r="AN1333" s="632"/>
      <c r="AO1333" s="649"/>
    </row>
    <row r="1334" spans="2:41" s="615" customFormat="1">
      <c r="B1334" s="645"/>
      <c r="C1334" s="645"/>
      <c r="F1334" s="644"/>
      <c r="G1334" s="630"/>
      <c r="I1334" s="644"/>
      <c r="K1334" s="646"/>
      <c r="L1334" s="647"/>
      <c r="M1334" s="646"/>
      <c r="N1334" s="648"/>
      <c r="P1334" s="644"/>
      <c r="Q1334" s="630"/>
      <c r="V1334" s="647"/>
      <c r="X1334" s="647"/>
      <c r="AA1334" s="644"/>
      <c r="AD1334" s="646"/>
      <c r="AF1334" s="645"/>
      <c r="AI1334" s="645"/>
      <c r="AK1334" s="632"/>
      <c r="AL1334" s="619"/>
      <c r="AM1334" s="649"/>
      <c r="AN1334" s="632"/>
      <c r="AO1334" s="649"/>
    </row>
    <row r="1335" spans="2:41" s="615" customFormat="1">
      <c r="B1335" s="645"/>
      <c r="C1335" s="645"/>
      <c r="F1335" s="644"/>
      <c r="G1335" s="630"/>
      <c r="I1335" s="644"/>
      <c r="K1335" s="646"/>
      <c r="L1335" s="647"/>
      <c r="M1335" s="646"/>
      <c r="N1335" s="648"/>
      <c r="P1335" s="644"/>
      <c r="Q1335" s="630"/>
      <c r="V1335" s="647"/>
      <c r="X1335" s="647"/>
      <c r="AA1335" s="644"/>
      <c r="AD1335" s="646"/>
      <c r="AF1335" s="645"/>
      <c r="AI1335" s="645"/>
      <c r="AK1335" s="632"/>
      <c r="AL1335" s="619"/>
      <c r="AM1335" s="649"/>
      <c r="AN1335" s="632"/>
      <c r="AO1335" s="649"/>
    </row>
    <row r="1336" spans="2:41" s="615" customFormat="1">
      <c r="B1336" s="645"/>
      <c r="C1336" s="645"/>
      <c r="F1336" s="644"/>
      <c r="G1336" s="630"/>
      <c r="I1336" s="644"/>
      <c r="K1336" s="646"/>
      <c r="L1336" s="647"/>
      <c r="M1336" s="646"/>
      <c r="N1336" s="648"/>
      <c r="P1336" s="644"/>
      <c r="Q1336" s="630"/>
      <c r="V1336" s="647"/>
      <c r="X1336" s="647"/>
      <c r="AA1336" s="644"/>
      <c r="AD1336" s="646"/>
      <c r="AF1336" s="645"/>
      <c r="AI1336" s="645"/>
      <c r="AK1336" s="632"/>
      <c r="AL1336" s="619"/>
      <c r="AM1336" s="649"/>
      <c r="AN1336" s="632"/>
      <c r="AO1336" s="649"/>
    </row>
    <row r="1337" spans="2:41" s="615" customFormat="1">
      <c r="B1337" s="645"/>
      <c r="C1337" s="645"/>
      <c r="F1337" s="644"/>
      <c r="G1337" s="630"/>
      <c r="I1337" s="644"/>
      <c r="K1337" s="646"/>
      <c r="L1337" s="647"/>
      <c r="M1337" s="646"/>
      <c r="N1337" s="648"/>
      <c r="P1337" s="644"/>
      <c r="Q1337" s="630"/>
      <c r="V1337" s="647"/>
      <c r="X1337" s="647"/>
      <c r="AA1337" s="644"/>
      <c r="AD1337" s="646"/>
      <c r="AF1337" s="645"/>
      <c r="AI1337" s="645"/>
      <c r="AK1337" s="632"/>
      <c r="AL1337" s="619"/>
      <c r="AM1337" s="649"/>
      <c r="AN1337" s="632"/>
      <c r="AO1337" s="649"/>
    </row>
    <row r="1338" spans="2:41" s="615" customFormat="1">
      <c r="B1338" s="645"/>
      <c r="C1338" s="645"/>
      <c r="F1338" s="644"/>
      <c r="G1338" s="630"/>
      <c r="I1338" s="644"/>
      <c r="K1338" s="646"/>
      <c r="L1338" s="647"/>
      <c r="M1338" s="646"/>
      <c r="N1338" s="648"/>
      <c r="P1338" s="644"/>
      <c r="Q1338" s="630"/>
      <c r="V1338" s="647"/>
      <c r="X1338" s="647"/>
      <c r="AA1338" s="644"/>
      <c r="AD1338" s="646"/>
      <c r="AF1338" s="645"/>
      <c r="AI1338" s="645"/>
      <c r="AK1338" s="632"/>
      <c r="AL1338" s="619"/>
      <c r="AM1338" s="649"/>
      <c r="AN1338" s="632"/>
      <c r="AO1338" s="649"/>
    </row>
    <row r="1339" spans="2:41" s="615" customFormat="1">
      <c r="B1339" s="645"/>
      <c r="C1339" s="645"/>
      <c r="F1339" s="644"/>
      <c r="G1339" s="630"/>
      <c r="I1339" s="644"/>
      <c r="K1339" s="646"/>
      <c r="L1339" s="647"/>
      <c r="M1339" s="646"/>
      <c r="N1339" s="648"/>
      <c r="P1339" s="644"/>
      <c r="Q1339" s="630"/>
      <c r="V1339" s="647"/>
      <c r="X1339" s="647"/>
      <c r="AA1339" s="644"/>
      <c r="AD1339" s="646"/>
      <c r="AF1339" s="645"/>
      <c r="AI1339" s="645"/>
      <c r="AK1339" s="632"/>
      <c r="AL1339" s="619"/>
      <c r="AM1339" s="649"/>
      <c r="AN1339" s="632"/>
      <c r="AO1339" s="649"/>
    </row>
    <row r="1340" spans="2:41" s="615" customFormat="1">
      <c r="B1340" s="645"/>
      <c r="C1340" s="645"/>
      <c r="F1340" s="644"/>
      <c r="G1340" s="630"/>
      <c r="I1340" s="644"/>
      <c r="K1340" s="646"/>
      <c r="L1340" s="647"/>
      <c r="M1340" s="646"/>
      <c r="N1340" s="648"/>
      <c r="P1340" s="644"/>
      <c r="Q1340" s="630"/>
      <c r="V1340" s="647"/>
      <c r="X1340" s="647"/>
      <c r="AA1340" s="644"/>
      <c r="AD1340" s="646"/>
      <c r="AF1340" s="645"/>
      <c r="AI1340" s="645"/>
      <c r="AK1340" s="632"/>
      <c r="AL1340" s="619"/>
      <c r="AM1340" s="649"/>
      <c r="AN1340" s="632"/>
      <c r="AO1340" s="649"/>
    </row>
    <row r="1341" spans="2:41" s="615" customFormat="1">
      <c r="B1341" s="645"/>
      <c r="C1341" s="645"/>
      <c r="F1341" s="644"/>
      <c r="G1341" s="630"/>
      <c r="I1341" s="644"/>
      <c r="K1341" s="646"/>
      <c r="L1341" s="647"/>
      <c r="M1341" s="646"/>
      <c r="N1341" s="648"/>
      <c r="P1341" s="644"/>
      <c r="Q1341" s="630"/>
      <c r="V1341" s="647"/>
      <c r="X1341" s="647"/>
      <c r="AA1341" s="644"/>
      <c r="AD1341" s="646"/>
      <c r="AF1341" s="645"/>
      <c r="AI1341" s="645"/>
      <c r="AK1341" s="632"/>
      <c r="AL1341" s="619"/>
      <c r="AM1341" s="649"/>
      <c r="AN1341" s="632"/>
      <c r="AO1341" s="649"/>
    </row>
    <row r="1342" spans="2:41" s="615" customFormat="1">
      <c r="B1342" s="645"/>
      <c r="C1342" s="645"/>
      <c r="F1342" s="644"/>
      <c r="G1342" s="630"/>
      <c r="I1342" s="644"/>
      <c r="K1342" s="646"/>
      <c r="L1342" s="647"/>
      <c r="M1342" s="646"/>
      <c r="N1342" s="648"/>
      <c r="P1342" s="644"/>
      <c r="Q1342" s="630"/>
      <c r="V1342" s="647"/>
      <c r="X1342" s="647"/>
      <c r="AA1342" s="644"/>
      <c r="AD1342" s="646"/>
      <c r="AF1342" s="645"/>
      <c r="AI1342" s="645"/>
      <c r="AK1342" s="632"/>
      <c r="AL1342" s="619"/>
      <c r="AM1342" s="649"/>
      <c r="AN1342" s="632"/>
      <c r="AO1342" s="649"/>
    </row>
    <row r="1343" spans="2:41" s="615" customFormat="1">
      <c r="B1343" s="645"/>
      <c r="C1343" s="645"/>
      <c r="F1343" s="644"/>
      <c r="G1343" s="630"/>
      <c r="I1343" s="644"/>
      <c r="K1343" s="646"/>
      <c r="L1343" s="647"/>
      <c r="M1343" s="646"/>
      <c r="N1343" s="648"/>
      <c r="P1343" s="644"/>
      <c r="Q1343" s="630"/>
      <c r="V1343" s="647"/>
      <c r="X1343" s="647"/>
      <c r="AA1343" s="644"/>
      <c r="AD1343" s="646"/>
      <c r="AF1343" s="645"/>
      <c r="AI1343" s="645"/>
      <c r="AK1343" s="632"/>
      <c r="AL1343" s="619"/>
      <c r="AM1343" s="649"/>
      <c r="AN1343" s="632"/>
      <c r="AO1343" s="649"/>
    </row>
    <row r="1344" spans="2:41" s="615" customFormat="1">
      <c r="B1344" s="645"/>
      <c r="C1344" s="645"/>
      <c r="F1344" s="644"/>
      <c r="G1344" s="630"/>
      <c r="I1344" s="644"/>
      <c r="K1344" s="646"/>
      <c r="L1344" s="647"/>
      <c r="M1344" s="646"/>
      <c r="N1344" s="648"/>
      <c r="P1344" s="644"/>
      <c r="Q1344" s="630"/>
      <c r="V1344" s="647"/>
      <c r="X1344" s="647"/>
      <c r="AA1344" s="644"/>
      <c r="AD1344" s="646"/>
      <c r="AF1344" s="645"/>
      <c r="AI1344" s="645"/>
      <c r="AK1344" s="632"/>
      <c r="AL1344" s="619"/>
      <c r="AM1344" s="649"/>
      <c r="AN1344" s="632"/>
      <c r="AO1344" s="649"/>
    </row>
    <row r="1345" spans="2:41" s="615" customFormat="1">
      <c r="B1345" s="645"/>
      <c r="C1345" s="645"/>
      <c r="F1345" s="644"/>
      <c r="G1345" s="630"/>
      <c r="I1345" s="644"/>
      <c r="K1345" s="646"/>
      <c r="L1345" s="647"/>
      <c r="M1345" s="646"/>
      <c r="N1345" s="648"/>
      <c r="P1345" s="644"/>
      <c r="Q1345" s="630"/>
      <c r="V1345" s="647"/>
      <c r="X1345" s="647"/>
      <c r="AA1345" s="644"/>
      <c r="AD1345" s="646"/>
      <c r="AF1345" s="645"/>
      <c r="AI1345" s="645"/>
      <c r="AK1345" s="632"/>
      <c r="AL1345" s="619"/>
      <c r="AM1345" s="649"/>
      <c r="AN1345" s="632"/>
      <c r="AO1345" s="649"/>
    </row>
    <row r="1346" spans="2:41" s="615" customFormat="1">
      <c r="B1346" s="645"/>
      <c r="C1346" s="645"/>
      <c r="F1346" s="644"/>
      <c r="G1346" s="630"/>
      <c r="I1346" s="644"/>
      <c r="K1346" s="646"/>
      <c r="L1346" s="647"/>
      <c r="M1346" s="646"/>
      <c r="N1346" s="648"/>
      <c r="P1346" s="644"/>
      <c r="Q1346" s="630"/>
      <c r="V1346" s="647"/>
      <c r="X1346" s="647"/>
      <c r="AA1346" s="644"/>
      <c r="AD1346" s="646"/>
      <c r="AF1346" s="645"/>
      <c r="AI1346" s="645"/>
      <c r="AK1346" s="632"/>
      <c r="AL1346" s="619"/>
      <c r="AM1346" s="649"/>
      <c r="AN1346" s="632"/>
      <c r="AO1346" s="649"/>
    </row>
    <row r="1347" spans="2:41" s="615" customFormat="1">
      <c r="B1347" s="645"/>
      <c r="C1347" s="645"/>
      <c r="F1347" s="644"/>
      <c r="G1347" s="630"/>
      <c r="I1347" s="644"/>
      <c r="K1347" s="646"/>
      <c r="L1347" s="647"/>
      <c r="M1347" s="646"/>
      <c r="N1347" s="648"/>
      <c r="P1347" s="644"/>
      <c r="Q1347" s="630"/>
      <c r="V1347" s="647"/>
      <c r="X1347" s="647"/>
      <c r="AA1347" s="644"/>
      <c r="AD1347" s="646"/>
      <c r="AF1347" s="645"/>
      <c r="AI1347" s="645"/>
      <c r="AK1347" s="632"/>
      <c r="AL1347" s="619"/>
      <c r="AM1347" s="649"/>
      <c r="AN1347" s="632"/>
      <c r="AO1347" s="649"/>
    </row>
    <row r="1348" spans="2:41" s="615" customFormat="1">
      <c r="B1348" s="645"/>
      <c r="C1348" s="645"/>
      <c r="F1348" s="644"/>
      <c r="G1348" s="630"/>
      <c r="I1348" s="644"/>
      <c r="K1348" s="646"/>
      <c r="L1348" s="647"/>
      <c r="M1348" s="646"/>
      <c r="N1348" s="648"/>
      <c r="P1348" s="644"/>
      <c r="Q1348" s="630"/>
      <c r="V1348" s="647"/>
      <c r="X1348" s="647"/>
      <c r="AA1348" s="644"/>
      <c r="AD1348" s="646"/>
      <c r="AF1348" s="645"/>
      <c r="AI1348" s="645"/>
      <c r="AK1348" s="632"/>
      <c r="AL1348" s="619"/>
      <c r="AM1348" s="649"/>
      <c r="AN1348" s="632"/>
      <c r="AO1348" s="649"/>
    </row>
    <row r="1349" spans="2:41" s="615" customFormat="1">
      <c r="B1349" s="645"/>
      <c r="C1349" s="645"/>
      <c r="F1349" s="644"/>
      <c r="G1349" s="630"/>
      <c r="I1349" s="644"/>
      <c r="K1349" s="646"/>
      <c r="L1349" s="647"/>
      <c r="M1349" s="646"/>
      <c r="N1349" s="648"/>
      <c r="P1349" s="644"/>
      <c r="Q1349" s="630"/>
      <c r="V1349" s="647"/>
      <c r="X1349" s="647"/>
      <c r="AA1349" s="644"/>
      <c r="AD1349" s="646"/>
      <c r="AF1349" s="645"/>
      <c r="AI1349" s="645"/>
      <c r="AK1349" s="632"/>
      <c r="AL1349" s="619"/>
      <c r="AM1349" s="649"/>
      <c r="AN1349" s="632"/>
      <c r="AO1349" s="649"/>
    </row>
    <row r="1350" spans="2:41" s="615" customFormat="1">
      <c r="B1350" s="645"/>
      <c r="C1350" s="645"/>
      <c r="F1350" s="644"/>
      <c r="G1350" s="630"/>
      <c r="I1350" s="644"/>
      <c r="K1350" s="646"/>
      <c r="L1350" s="647"/>
      <c r="M1350" s="646"/>
      <c r="N1350" s="648"/>
      <c r="P1350" s="644"/>
      <c r="Q1350" s="630"/>
      <c r="V1350" s="647"/>
      <c r="X1350" s="647"/>
      <c r="AA1350" s="644"/>
      <c r="AD1350" s="646"/>
      <c r="AF1350" s="645"/>
      <c r="AI1350" s="645"/>
      <c r="AK1350" s="632"/>
      <c r="AL1350" s="619"/>
      <c r="AM1350" s="649"/>
      <c r="AN1350" s="632"/>
      <c r="AO1350" s="649"/>
    </row>
    <row r="1351" spans="2:41" s="615" customFormat="1">
      <c r="B1351" s="645"/>
      <c r="C1351" s="645"/>
      <c r="F1351" s="644"/>
      <c r="G1351" s="630"/>
      <c r="I1351" s="644"/>
      <c r="K1351" s="646"/>
      <c r="L1351" s="647"/>
      <c r="M1351" s="646"/>
      <c r="N1351" s="648"/>
      <c r="P1351" s="644"/>
      <c r="Q1351" s="630"/>
      <c r="V1351" s="647"/>
      <c r="X1351" s="647"/>
      <c r="AA1351" s="644"/>
      <c r="AD1351" s="646"/>
      <c r="AF1351" s="645"/>
      <c r="AI1351" s="645"/>
      <c r="AK1351" s="632"/>
      <c r="AL1351" s="619"/>
      <c r="AM1351" s="649"/>
      <c r="AN1351" s="632"/>
      <c r="AO1351" s="649"/>
    </row>
    <row r="1352" spans="2:41" s="615" customFormat="1">
      <c r="B1352" s="645"/>
      <c r="C1352" s="645"/>
      <c r="F1352" s="644"/>
      <c r="G1352" s="630"/>
      <c r="I1352" s="644"/>
      <c r="K1352" s="646"/>
      <c r="L1352" s="647"/>
      <c r="M1352" s="646"/>
      <c r="N1352" s="648"/>
      <c r="P1352" s="644"/>
      <c r="Q1352" s="630"/>
      <c r="V1352" s="647"/>
      <c r="X1352" s="647"/>
      <c r="AA1352" s="644"/>
      <c r="AD1352" s="646"/>
      <c r="AF1352" s="645"/>
      <c r="AI1352" s="645"/>
      <c r="AK1352" s="632"/>
      <c r="AL1352" s="619"/>
      <c r="AM1352" s="649"/>
      <c r="AN1352" s="632"/>
      <c r="AO1352" s="649"/>
    </row>
    <row r="1353" spans="2:41" s="615" customFormat="1">
      <c r="B1353" s="645"/>
      <c r="C1353" s="645"/>
      <c r="F1353" s="644"/>
      <c r="G1353" s="630"/>
      <c r="I1353" s="644"/>
      <c r="K1353" s="646"/>
      <c r="L1353" s="647"/>
      <c r="M1353" s="646"/>
      <c r="N1353" s="648"/>
      <c r="P1353" s="644"/>
      <c r="Q1353" s="630"/>
      <c r="V1353" s="647"/>
      <c r="X1353" s="647"/>
      <c r="AA1353" s="644"/>
      <c r="AD1353" s="646"/>
      <c r="AF1353" s="645"/>
      <c r="AI1353" s="645"/>
      <c r="AK1353" s="632"/>
      <c r="AL1353" s="619"/>
      <c r="AM1353" s="649"/>
      <c r="AN1353" s="632"/>
      <c r="AO1353" s="649"/>
    </row>
    <row r="1354" spans="2:41" s="615" customFormat="1">
      <c r="B1354" s="645"/>
      <c r="C1354" s="645"/>
      <c r="F1354" s="644"/>
      <c r="G1354" s="630"/>
      <c r="I1354" s="644"/>
      <c r="K1354" s="646"/>
      <c r="L1354" s="647"/>
      <c r="M1354" s="646"/>
      <c r="N1354" s="648"/>
      <c r="P1354" s="644"/>
      <c r="Q1354" s="630"/>
      <c r="V1354" s="647"/>
      <c r="X1354" s="647"/>
      <c r="AA1354" s="644"/>
      <c r="AD1354" s="646"/>
      <c r="AF1354" s="645"/>
      <c r="AI1354" s="645"/>
      <c r="AK1354" s="632"/>
      <c r="AL1354" s="619"/>
      <c r="AM1354" s="649"/>
      <c r="AN1354" s="632"/>
      <c r="AO1354" s="649"/>
    </row>
    <row r="1355" spans="2:41" s="615" customFormat="1">
      <c r="B1355" s="645"/>
      <c r="C1355" s="645"/>
      <c r="F1355" s="644"/>
      <c r="G1355" s="630"/>
      <c r="I1355" s="644"/>
      <c r="K1355" s="646"/>
      <c r="L1355" s="647"/>
      <c r="M1355" s="646"/>
      <c r="N1355" s="648"/>
      <c r="P1355" s="644"/>
      <c r="Q1355" s="630"/>
      <c r="V1355" s="647"/>
      <c r="X1355" s="647"/>
      <c r="AA1355" s="644"/>
      <c r="AD1355" s="646"/>
      <c r="AF1355" s="645"/>
      <c r="AI1355" s="645"/>
      <c r="AK1355" s="632"/>
      <c r="AL1355" s="619"/>
      <c r="AM1355" s="649"/>
      <c r="AN1355" s="632"/>
      <c r="AO1355" s="649"/>
    </row>
    <row r="1356" spans="2:41" s="615" customFormat="1">
      <c r="B1356" s="645"/>
      <c r="C1356" s="645"/>
      <c r="F1356" s="644"/>
      <c r="G1356" s="630"/>
      <c r="I1356" s="644"/>
      <c r="K1356" s="646"/>
      <c r="L1356" s="647"/>
      <c r="M1356" s="646"/>
      <c r="N1356" s="648"/>
      <c r="P1356" s="644"/>
      <c r="Q1356" s="630"/>
      <c r="V1356" s="647"/>
      <c r="X1356" s="647"/>
      <c r="AA1356" s="644"/>
      <c r="AD1356" s="646"/>
      <c r="AF1356" s="645"/>
      <c r="AI1356" s="645"/>
      <c r="AK1356" s="632"/>
      <c r="AL1356" s="619"/>
      <c r="AM1356" s="649"/>
      <c r="AN1356" s="632"/>
      <c r="AO1356" s="649"/>
    </row>
    <row r="1357" spans="2:41" s="615" customFormat="1">
      <c r="B1357" s="645"/>
      <c r="C1357" s="645"/>
      <c r="F1357" s="644"/>
      <c r="G1357" s="630"/>
      <c r="I1357" s="644"/>
      <c r="K1357" s="646"/>
      <c r="L1357" s="647"/>
      <c r="M1357" s="646"/>
      <c r="N1357" s="648"/>
      <c r="P1357" s="644"/>
      <c r="Q1357" s="630"/>
      <c r="V1357" s="647"/>
      <c r="X1357" s="647"/>
      <c r="AA1357" s="644"/>
      <c r="AD1357" s="646"/>
      <c r="AF1357" s="645"/>
      <c r="AI1357" s="645"/>
      <c r="AK1357" s="632"/>
      <c r="AL1357" s="619"/>
      <c r="AM1357" s="649"/>
      <c r="AN1357" s="632"/>
      <c r="AO1357" s="649"/>
    </row>
    <row r="1358" spans="2:41" s="615" customFormat="1">
      <c r="B1358" s="645"/>
      <c r="C1358" s="645"/>
      <c r="F1358" s="644"/>
      <c r="G1358" s="630"/>
      <c r="I1358" s="644"/>
      <c r="K1358" s="646"/>
      <c r="L1358" s="647"/>
      <c r="M1358" s="646"/>
      <c r="N1358" s="648"/>
      <c r="P1358" s="644"/>
      <c r="Q1358" s="630"/>
      <c r="V1358" s="647"/>
      <c r="X1358" s="647"/>
      <c r="AA1358" s="644"/>
      <c r="AD1358" s="646"/>
      <c r="AF1358" s="645"/>
      <c r="AI1358" s="645"/>
      <c r="AK1358" s="632"/>
      <c r="AL1358" s="619"/>
      <c r="AM1358" s="649"/>
      <c r="AN1358" s="632"/>
      <c r="AO1358" s="649"/>
    </row>
    <row r="1359" spans="2:41" s="615" customFormat="1">
      <c r="B1359" s="645"/>
      <c r="C1359" s="645"/>
      <c r="F1359" s="644"/>
      <c r="G1359" s="630"/>
      <c r="I1359" s="644"/>
      <c r="K1359" s="646"/>
      <c r="L1359" s="647"/>
      <c r="M1359" s="646"/>
      <c r="N1359" s="648"/>
      <c r="P1359" s="644"/>
      <c r="Q1359" s="630"/>
      <c r="V1359" s="647"/>
      <c r="X1359" s="647"/>
      <c r="AA1359" s="644"/>
      <c r="AD1359" s="646"/>
      <c r="AF1359" s="645"/>
      <c r="AI1359" s="645"/>
      <c r="AK1359" s="632"/>
      <c r="AL1359" s="619"/>
      <c r="AM1359" s="649"/>
      <c r="AN1359" s="632"/>
      <c r="AO1359" s="649"/>
    </row>
    <row r="1360" spans="2:41" s="615" customFormat="1">
      <c r="B1360" s="645"/>
      <c r="C1360" s="645"/>
      <c r="F1360" s="644"/>
      <c r="G1360" s="630"/>
      <c r="I1360" s="644"/>
      <c r="K1360" s="646"/>
      <c r="L1360" s="647"/>
      <c r="M1360" s="646"/>
      <c r="N1360" s="648"/>
      <c r="P1360" s="644"/>
      <c r="Q1360" s="630"/>
      <c r="V1360" s="647"/>
      <c r="X1360" s="647"/>
      <c r="AA1360" s="644"/>
      <c r="AD1360" s="646"/>
      <c r="AF1360" s="645"/>
      <c r="AI1360" s="645"/>
      <c r="AK1360" s="632"/>
      <c r="AL1360" s="619"/>
      <c r="AM1360" s="649"/>
      <c r="AN1360" s="632"/>
      <c r="AO1360" s="649"/>
    </row>
    <row r="1361" spans="2:41" s="615" customFormat="1">
      <c r="B1361" s="645"/>
      <c r="C1361" s="645"/>
      <c r="F1361" s="644"/>
      <c r="G1361" s="630"/>
      <c r="I1361" s="644"/>
      <c r="K1361" s="646"/>
      <c r="L1361" s="647"/>
      <c r="M1361" s="646"/>
      <c r="N1361" s="648"/>
      <c r="P1361" s="644"/>
      <c r="Q1361" s="630"/>
      <c r="V1361" s="647"/>
      <c r="X1361" s="647"/>
      <c r="AA1361" s="644"/>
      <c r="AD1361" s="646"/>
      <c r="AF1361" s="645"/>
      <c r="AI1361" s="645"/>
      <c r="AK1361" s="632"/>
      <c r="AL1361" s="619"/>
      <c r="AM1361" s="649"/>
      <c r="AN1361" s="632"/>
      <c r="AO1361" s="649"/>
    </row>
    <row r="1362" spans="2:41" s="615" customFormat="1">
      <c r="B1362" s="645"/>
      <c r="C1362" s="645"/>
      <c r="F1362" s="644"/>
      <c r="G1362" s="630"/>
      <c r="I1362" s="644"/>
      <c r="K1362" s="646"/>
      <c r="L1362" s="647"/>
      <c r="M1362" s="646"/>
      <c r="N1362" s="648"/>
      <c r="P1362" s="644"/>
      <c r="Q1362" s="630"/>
      <c r="V1362" s="647"/>
      <c r="X1362" s="647"/>
      <c r="AA1362" s="644"/>
      <c r="AD1362" s="646"/>
      <c r="AF1362" s="645"/>
      <c r="AI1362" s="645"/>
      <c r="AK1362" s="632"/>
      <c r="AL1362" s="619"/>
      <c r="AM1362" s="649"/>
      <c r="AN1362" s="632"/>
      <c r="AO1362" s="649"/>
    </row>
    <row r="1363" spans="2:41" s="615" customFormat="1">
      <c r="B1363" s="645"/>
      <c r="C1363" s="645"/>
      <c r="F1363" s="644"/>
      <c r="G1363" s="630"/>
      <c r="I1363" s="644"/>
      <c r="K1363" s="646"/>
      <c r="L1363" s="647"/>
      <c r="M1363" s="646"/>
      <c r="N1363" s="648"/>
      <c r="P1363" s="644"/>
      <c r="Q1363" s="630"/>
      <c r="V1363" s="647"/>
      <c r="X1363" s="647"/>
      <c r="AA1363" s="644"/>
      <c r="AD1363" s="646"/>
      <c r="AF1363" s="645"/>
      <c r="AI1363" s="645"/>
      <c r="AK1363" s="632"/>
      <c r="AL1363" s="619"/>
      <c r="AM1363" s="649"/>
      <c r="AN1363" s="632"/>
      <c r="AO1363" s="649"/>
    </row>
    <row r="1364" spans="2:41" s="615" customFormat="1">
      <c r="B1364" s="645"/>
      <c r="C1364" s="645"/>
      <c r="F1364" s="644"/>
      <c r="G1364" s="630"/>
      <c r="I1364" s="644"/>
      <c r="K1364" s="646"/>
      <c r="L1364" s="647"/>
      <c r="M1364" s="646"/>
      <c r="N1364" s="648"/>
      <c r="P1364" s="644"/>
      <c r="Q1364" s="630"/>
      <c r="V1364" s="647"/>
      <c r="X1364" s="647"/>
      <c r="AA1364" s="644"/>
      <c r="AD1364" s="646"/>
      <c r="AF1364" s="645"/>
      <c r="AI1364" s="645"/>
      <c r="AK1364" s="632"/>
      <c r="AL1364" s="619"/>
      <c r="AM1364" s="649"/>
      <c r="AN1364" s="632"/>
      <c r="AO1364" s="649"/>
    </row>
    <row r="1365" spans="2:41" s="615" customFormat="1">
      <c r="B1365" s="645"/>
      <c r="C1365" s="645"/>
      <c r="F1365" s="644"/>
      <c r="G1365" s="630"/>
      <c r="I1365" s="644"/>
      <c r="K1365" s="646"/>
      <c r="L1365" s="647"/>
      <c r="M1365" s="646"/>
      <c r="N1365" s="648"/>
      <c r="P1365" s="644"/>
      <c r="Q1365" s="630"/>
      <c r="V1365" s="647"/>
      <c r="X1365" s="647"/>
      <c r="AA1365" s="644"/>
      <c r="AD1365" s="646"/>
      <c r="AF1365" s="645"/>
      <c r="AI1365" s="645"/>
      <c r="AK1365" s="632"/>
      <c r="AL1365" s="619"/>
      <c r="AM1365" s="649"/>
      <c r="AN1365" s="632"/>
      <c r="AO1365" s="649"/>
    </row>
    <row r="1366" spans="2:41" s="615" customFormat="1">
      <c r="B1366" s="645"/>
      <c r="C1366" s="645"/>
      <c r="F1366" s="644"/>
      <c r="G1366" s="630"/>
      <c r="I1366" s="644"/>
      <c r="K1366" s="646"/>
      <c r="L1366" s="647"/>
      <c r="M1366" s="646"/>
      <c r="N1366" s="648"/>
      <c r="P1366" s="644"/>
      <c r="Q1366" s="630"/>
      <c r="V1366" s="647"/>
      <c r="X1366" s="647"/>
      <c r="AA1366" s="644"/>
      <c r="AD1366" s="646"/>
      <c r="AF1366" s="645"/>
      <c r="AI1366" s="645"/>
      <c r="AK1366" s="632"/>
      <c r="AL1366" s="619"/>
      <c r="AM1366" s="649"/>
      <c r="AN1366" s="632"/>
      <c r="AO1366" s="649"/>
    </row>
    <row r="1367" spans="2:41" s="615" customFormat="1">
      <c r="B1367" s="645"/>
      <c r="C1367" s="645"/>
      <c r="F1367" s="644"/>
      <c r="G1367" s="630"/>
      <c r="I1367" s="644"/>
      <c r="K1367" s="646"/>
      <c r="L1367" s="647"/>
      <c r="M1367" s="646"/>
      <c r="N1367" s="648"/>
      <c r="P1367" s="644"/>
      <c r="Q1367" s="630"/>
      <c r="V1367" s="647"/>
      <c r="X1367" s="647"/>
      <c r="AA1367" s="644"/>
      <c r="AD1367" s="646"/>
      <c r="AF1367" s="645"/>
      <c r="AI1367" s="645"/>
      <c r="AK1367" s="632"/>
      <c r="AL1367" s="619"/>
      <c r="AM1367" s="649"/>
      <c r="AN1367" s="632"/>
      <c r="AO1367" s="649"/>
    </row>
    <row r="1368" spans="2:41" s="615" customFormat="1">
      <c r="B1368" s="645"/>
      <c r="C1368" s="645"/>
      <c r="F1368" s="644"/>
      <c r="G1368" s="630"/>
      <c r="I1368" s="644"/>
      <c r="K1368" s="646"/>
      <c r="L1368" s="647"/>
      <c r="M1368" s="646"/>
      <c r="N1368" s="648"/>
      <c r="P1368" s="644"/>
      <c r="Q1368" s="630"/>
      <c r="V1368" s="647"/>
      <c r="X1368" s="647"/>
      <c r="AA1368" s="644"/>
      <c r="AD1368" s="646"/>
      <c r="AF1368" s="645"/>
      <c r="AI1368" s="645"/>
      <c r="AK1368" s="632"/>
      <c r="AL1368" s="619"/>
      <c r="AM1368" s="649"/>
      <c r="AN1368" s="632"/>
      <c r="AO1368" s="649"/>
    </row>
    <row r="1369" spans="2:41" s="615" customFormat="1">
      <c r="B1369" s="645"/>
      <c r="C1369" s="645"/>
      <c r="F1369" s="644"/>
      <c r="G1369" s="630"/>
      <c r="I1369" s="644"/>
      <c r="K1369" s="646"/>
      <c r="L1369" s="647"/>
      <c r="M1369" s="646"/>
      <c r="N1369" s="648"/>
      <c r="P1369" s="644"/>
      <c r="Q1369" s="630"/>
      <c r="V1369" s="647"/>
      <c r="X1369" s="647"/>
      <c r="AA1369" s="644"/>
      <c r="AD1369" s="646"/>
      <c r="AF1369" s="645"/>
      <c r="AI1369" s="645"/>
      <c r="AK1369" s="632"/>
      <c r="AL1369" s="619"/>
      <c r="AM1369" s="649"/>
      <c r="AN1369" s="632"/>
      <c r="AO1369" s="649"/>
    </row>
    <row r="1370" spans="2:41" s="615" customFormat="1">
      <c r="B1370" s="645"/>
      <c r="C1370" s="645"/>
      <c r="F1370" s="644"/>
      <c r="G1370" s="630"/>
      <c r="I1370" s="644"/>
      <c r="K1370" s="646"/>
      <c r="L1370" s="647"/>
      <c r="M1370" s="646"/>
      <c r="N1370" s="648"/>
      <c r="P1370" s="644"/>
      <c r="Q1370" s="630"/>
      <c r="V1370" s="647"/>
      <c r="X1370" s="647"/>
      <c r="AA1370" s="644"/>
      <c r="AD1370" s="646"/>
      <c r="AF1370" s="645"/>
      <c r="AI1370" s="645"/>
      <c r="AK1370" s="632"/>
      <c r="AL1370" s="619"/>
      <c r="AM1370" s="649"/>
      <c r="AN1370" s="632"/>
      <c r="AO1370" s="649"/>
    </row>
    <row r="1371" spans="2:41" s="615" customFormat="1">
      <c r="B1371" s="645"/>
      <c r="C1371" s="645"/>
      <c r="F1371" s="644"/>
      <c r="G1371" s="630"/>
      <c r="I1371" s="644"/>
      <c r="K1371" s="646"/>
      <c r="L1371" s="647"/>
      <c r="M1371" s="646"/>
      <c r="N1371" s="648"/>
      <c r="P1371" s="644"/>
      <c r="Q1371" s="630"/>
      <c r="V1371" s="647"/>
      <c r="X1371" s="647"/>
      <c r="AA1371" s="644"/>
      <c r="AD1371" s="646"/>
      <c r="AF1371" s="645"/>
      <c r="AI1371" s="645"/>
      <c r="AK1371" s="632"/>
      <c r="AL1371" s="619"/>
      <c r="AM1371" s="649"/>
      <c r="AN1371" s="632"/>
      <c r="AO1371" s="649"/>
    </row>
    <row r="1372" spans="2:41" s="615" customFormat="1">
      <c r="B1372" s="645"/>
      <c r="C1372" s="645"/>
      <c r="F1372" s="644"/>
      <c r="G1372" s="630"/>
      <c r="I1372" s="644"/>
      <c r="K1372" s="646"/>
      <c r="L1372" s="647"/>
      <c r="M1372" s="646"/>
      <c r="N1372" s="648"/>
      <c r="P1372" s="644"/>
      <c r="Q1372" s="630"/>
      <c r="V1372" s="647"/>
      <c r="X1372" s="647"/>
      <c r="AA1372" s="644"/>
      <c r="AD1372" s="646"/>
      <c r="AF1372" s="645"/>
      <c r="AI1372" s="645"/>
      <c r="AK1372" s="632"/>
      <c r="AL1372" s="619"/>
      <c r="AM1372" s="649"/>
      <c r="AN1372" s="632"/>
      <c r="AO1372" s="649"/>
    </row>
    <row r="1373" spans="2:41" s="615" customFormat="1">
      <c r="B1373" s="645"/>
      <c r="C1373" s="645"/>
      <c r="F1373" s="644"/>
      <c r="G1373" s="630"/>
      <c r="I1373" s="644"/>
      <c r="K1373" s="646"/>
      <c r="L1373" s="647"/>
      <c r="M1373" s="646"/>
      <c r="N1373" s="648"/>
      <c r="P1373" s="644"/>
      <c r="Q1373" s="630"/>
      <c r="V1373" s="647"/>
      <c r="X1373" s="647"/>
      <c r="AA1373" s="644"/>
      <c r="AD1373" s="646"/>
      <c r="AF1373" s="645"/>
      <c r="AI1373" s="645"/>
      <c r="AK1373" s="632"/>
      <c r="AL1373" s="619"/>
      <c r="AM1373" s="649"/>
      <c r="AN1373" s="632"/>
      <c r="AO1373" s="649"/>
    </row>
    <row r="1374" spans="2:41" s="615" customFormat="1">
      <c r="B1374" s="645"/>
      <c r="C1374" s="645"/>
      <c r="F1374" s="644"/>
      <c r="G1374" s="630"/>
      <c r="I1374" s="644"/>
      <c r="K1374" s="646"/>
      <c r="L1374" s="647"/>
      <c r="M1374" s="646"/>
      <c r="N1374" s="648"/>
      <c r="P1374" s="644"/>
      <c r="Q1374" s="630"/>
      <c r="V1374" s="647"/>
      <c r="X1374" s="647"/>
      <c r="AA1374" s="644"/>
      <c r="AD1374" s="646"/>
      <c r="AF1374" s="645"/>
      <c r="AI1374" s="645"/>
      <c r="AK1374" s="632"/>
      <c r="AL1374" s="619"/>
      <c r="AM1374" s="649"/>
      <c r="AN1374" s="632"/>
      <c r="AO1374" s="649"/>
    </row>
    <row r="1375" spans="2:41" s="615" customFormat="1">
      <c r="B1375" s="645"/>
      <c r="C1375" s="645"/>
      <c r="F1375" s="644"/>
      <c r="G1375" s="630"/>
      <c r="I1375" s="644"/>
      <c r="K1375" s="646"/>
      <c r="L1375" s="647"/>
      <c r="M1375" s="646"/>
      <c r="N1375" s="648"/>
      <c r="P1375" s="644"/>
      <c r="Q1375" s="630"/>
      <c r="V1375" s="647"/>
      <c r="X1375" s="647"/>
      <c r="AA1375" s="644"/>
      <c r="AD1375" s="646"/>
      <c r="AF1375" s="645"/>
      <c r="AI1375" s="645"/>
      <c r="AK1375" s="632"/>
      <c r="AL1375" s="619"/>
      <c r="AM1375" s="649"/>
      <c r="AN1375" s="632"/>
      <c r="AO1375" s="649"/>
    </row>
    <row r="1376" spans="2:41" s="615" customFormat="1">
      <c r="B1376" s="645"/>
      <c r="C1376" s="645"/>
      <c r="F1376" s="644"/>
      <c r="G1376" s="630"/>
      <c r="I1376" s="644"/>
      <c r="K1376" s="646"/>
      <c r="L1376" s="647"/>
      <c r="M1376" s="646"/>
      <c r="N1376" s="648"/>
      <c r="P1376" s="644"/>
      <c r="Q1376" s="630"/>
      <c r="V1376" s="647"/>
      <c r="X1376" s="647"/>
      <c r="AA1376" s="644"/>
      <c r="AD1376" s="646"/>
      <c r="AF1376" s="645"/>
      <c r="AI1376" s="645"/>
      <c r="AK1376" s="632"/>
      <c r="AL1376" s="619"/>
      <c r="AM1376" s="649"/>
      <c r="AN1376" s="632"/>
      <c r="AO1376" s="649"/>
    </row>
    <row r="1377" spans="2:41" s="615" customFormat="1">
      <c r="B1377" s="645"/>
      <c r="C1377" s="645"/>
      <c r="F1377" s="644"/>
      <c r="G1377" s="630"/>
      <c r="I1377" s="644"/>
      <c r="K1377" s="646"/>
      <c r="L1377" s="647"/>
      <c r="M1377" s="646"/>
      <c r="N1377" s="648"/>
      <c r="P1377" s="644"/>
      <c r="Q1377" s="630"/>
      <c r="V1377" s="647"/>
      <c r="X1377" s="647"/>
      <c r="AA1377" s="644"/>
      <c r="AD1377" s="646"/>
      <c r="AF1377" s="645"/>
      <c r="AI1377" s="645"/>
      <c r="AK1377" s="632"/>
      <c r="AL1377" s="619"/>
      <c r="AM1377" s="649"/>
      <c r="AN1377" s="632"/>
      <c r="AO1377" s="649"/>
    </row>
    <row r="1378" spans="2:41" s="615" customFormat="1">
      <c r="B1378" s="645"/>
      <c r="C1378" s="645"/>
      <c r="F1378" s="644"/>
      <c r="G1378" s="630"/>
      <c r="I1378" s="644"/>
      <c r="K1378" s="646"/>
      <c r="L1378" s="647"/>
      <c r="M1378" s="646"/>
      <c r="N1378" s="648"/>
      <c r="P1378" s="644"/>
      <c r="Q1378" s="630"/>
      <c r="V1378" s="647"/>
      <c r="X1378" s="647"/>
      <c r="AA1378" s="644"/>
      <c r="AD1378" s="646"/>
      <c r="AF1378" s="645"/>
      <c r="AI1378" s="645"/>
      <c r="AK1378" s="632"/>
      <c r="AL1378" s="619"/>
      <c r="AM1378" s="649"/>
      <c r="AN1378" s="632"/>
      <c r="AO1378" s="649"/>
    </row>
    <row r="1379" spans="2:41" s="615" customFormat="1">
      <c r="B1379" s="645"/>
      <c r="C1379" s="645"/>
      <c r="F1379" s="644"/>
      <c r="G1379" s="630"/>
      <c r="I1379" s="644"/>
      <c r="K1379" s="646"/>
      <c r="L1379" s="647"/>
      <c r="M1379" s="646"/>
      <c r="N1379" s="648"/>
      <c r="P1379" s="644"/>
      <c r="Q1379" s="630"/>
      <c r="V1379" s="647"/>
      <c r="X1379" s="647"/>
      <c r="AA1379" s="644"/>
      <c r="AD1379" s="646"/>
      <c r="AF1379" s="645"/>
      <c r="AI1379" s="645"/>
      <c r="AK1379" s="632"/>
      <c r="AL1379" s="619"/>
      <c r="AM1379" s="649"/>
      <c r="AN1379" s="632"/>
      <c r="AO1379" s="649"/>
    </row>
    <row r="1380" spans="2:41" s="615" customFormat="1">
      <c r="B1380" s="645"/>
      <c r="C1380" s="645"/>
      <c r="F1380" s="644"/>
      <c r="G1380" s="630"/>
      <c r="I1380" s="644"/>
      <c r="K1380" s="646"/>
      <c r="L1380" s="647"/>
      <c r="M1380" s="646"/>
      <c r="N1380" s="648"/>
      <c r="P1380" s="644"/>
      <c r="Q1380" s="630"/>
      <c r="V1380" s="647"/>
      <c r="X1380" s="647"/>
      <c r="AA1380" s="644"/>
      <c r="AD1380" s="646"/>
      <c r="AF1380" s="645"/>
      <c r="AI1380" s="645"/>
      <c r="AK1380" s="632"/>
      <c r="AL1380" s="619"/>
      <c r="AM1380" s="649"/>
      <c r="AN1380" s="632"/>
      <c r="AO1380" s="649"/>
    </row>
    <row r="1381" spans="2:41" s="615" customFormat="1">
      <c r="B1381" s="645"/>
      <c r="C1381" s="645"/>
      <c r="F1381" s="644"/>
      <c r="G1381" s="630"/>
      <c r="I1381" s="644"/>
      <c r="K1381" s="646"/>
      <c r="L1381" s="647"/>
      <c r="M1381" s="646"/>
      <c r="N1381" s="648"/>
      <c r="P1381" s="644"/>
      <c r="Q1381" s="630"/>
      <c r="V1381" s="647"/>
      <c r="X1381" s="647"/>
      <c r="AA1381" s="644"/>
      <c r="AD1381" s="646"/>
      <c r="AF1381" s="645"/>
      <c r="AI1381" s="645"/>
      <c r="AK1381" s="632"/>
      <c r="AL1381" s="619"/>
      <c r="AM1381" s="649"/>
      <c r="AN1381" s="632"/>
      <c r="AO1381" s="649"/>
    </row>
    <row r="1382" spans="2:41" s="615" customFormat="1">
      <c r="B1382" s="645"/>
      <c r="C1382" s="645"/>
      <c r="F1382" s="644"/>
      <c r="G1382" s="630"/>
      <c r="I1382" s="644"/>
      <c r="K1382" s="646"/>
      <c r="L1382" s="647"/>
      <c r="M1382" s="646"/>
      <c r="N1382" s="648"/>
      <c r="P1382" s="644"/>
      <c r="Q1382" s="630"/>
      <c r="V1382" s="647"/>
      <c r="X1382" s="647"/>
      <c r="AA1382" s="644"/>
      <c r="AD1382" s="646"/>
      <c r="AF1382" s="645"/>
      <c r="AI1382" s="645"/>
      <c r="AK1382" s="632"/>
      <c r="AL1382" s="619"/>
      <c r="AM1382" s="649"/>
      <c r="AN1382" s="632"/>
      <c r="AO1382" s="649"/>
    </row>
    <row r="1383" spans="2:41" s="615" customFormat="1">
      <c r="B1383" s="645"/>
      <c r="C1383" s="645"/>
      <c r="F1383" s="644"/>
      <c r="G1383" s="630"/>
      <c r="I1383" s="644"/>
      <c r="K1383" s="646"/>
      <c r="L1383" s="647"/>
      <c r="M1383" s="646"/>
      <c r="N1383" s="648"/>
      <c r="P1383" s="644"/>
      <c r="Q1383" s="630"/>
      <c r="V1383" s="647"/>
      <c r="X1383" s="647"/>
      <c r="AA1383" s="644"/>
      <c r="AD1383" s="646"/>
      <c r="AF1383" s="645"/>
      <c r="AI1383" s="645"/>
      <c r="AK1383" s="632"/>
      <c r="AL1383" s="619"/>
      <c r="AM1383" s="649"/>
      <c r="AN1383" s="632"/>
      <c r="AO1383" s="649"/>
    </row>
    <row r="1384" spans="2:41" s="615" customFormat="1">
      <c r="B1384" s="645"/>
      <c r="C1384" s="645"/>
      <c r="F1384" s="644"/>
      <c r="G1384" s="630"/>
      <c r="I1384" s="644"/>
      <c r="K1384" s="646"/>
      <c r="L1384" s="647"/>
      <c r="M1384" s="646"/>
      <c r="N1384" s="648"/>
      <c r="P1384" s="644"/>
      <c r="Q1384" s="630"/>
      <c r="V1384" s="647"/>
      <c r="X1384" s="647"/>
      <c r="AA1384" s="644"/>
      <c r="AD1384" s="646"/>
      <c r="AF1384" s="645"/>
      <c r="AI1384" s="645"/>
      <c r="AK1384" s="632"/>
      <c r="AL1384" s="619"/>
      <c r="AM1384" s="649"/>
      <c r="AN1384" s="632"/>
      <c r="AO1384" s="649"/>
    </row>
    <row r="1385" spans="2:41" s="615" customFormat="1">
      <c r="B1385" s="645"/>
      <c r="C1385" s="645"/>
      <c r="F1385" s="644"/>
      <c r="G1385" s="630"/>
      <c r="I1385" s="644"/>
      <c r="K1385" s="646"/>
      <c r="L1385" s="647"/>
      <c r="M1385" s="646"/>
      <c r="N1385" s="648"/>
      <c r="P1385" s="644"/>
      <c r="Q1385" s="630"/>
      <c r="V1385" s="647"/>
      <c r="X1385" s="647"/>
      <c r="AA1385" s="644"/>
      <c r="AD1385" s="646"/>
      <c r="AF1385" s="645"/>
      <c r="AI1385" s="645"/>
      <c r="AK1385" s="632"/>
      <c r="AL1385" s="619"/>
      <c r="AM1385" s="649"/>
      <c r="AN1385" s="632"/>
      <c r="AO1385" s="649"/>
    </row>
    <row r="1386" spans="2:41" s="615" customFormat="1">
      <c r="B1386" s="645"/>
      <c r="C1386" s="645"/>
      <c r="F1386" s="644"/>
      <c r="G1386" s="630"/>
      <c r="I1386" s="644"/>
      <c r="K1386" s="646"/>
      <c r="L1386" s="647"/>
      <c r="M1386" s="646"/>
      <c r="N1386" s="648"/>
      <c r="P1386" s="644"/>
      <c r="Q1386" s="630"/>
      <c r="V1386" s="647"/>
      <c r="X1386" s="647"/>
      <c r="AA1386" s="644"/>
      <c r="AD1386" s="646"/>
      <c r="AF1386" s="645"/>
      <c r="AI1386" s="645"/>
      <c r="AK1386" s="632"/>
      <c r="AL1386" s="619"/>
      <c r="AM1386" s="649"/>
      <c r="AN1386" s="632"/>
      <c r="AO1386" s="649"/>
    </row>
    <row r="1387" spans="2:41" s="615" customFormat="1">
      <c r="B1387" s="645"/>
      <c r="C1387" s="645"/>
      <c r="F1387" s="644"/>
      <c r="G1387" s="630"/>
      <c r="I1387" s="644"/>
      <c r="K1387" s="646"/>
      <c r="L1387" s="647"/>
      <c r="M1387" s="646"/>
      <c r="N1387" s="648"/>
      <c r="P1387" s="644"/>
      <c r="Q1387" s="630"/>
      <c r="V1387" s="647"/>
      <c r="X1387" s="647"/>
      <c r="AA1387" s="644"/>
      <c r="AD1387" s="646"/>
      <c r="AF1387" s="645"/>
      <c r="AI1387" s="645"/>
      <c r="AK1387" s="632"/>
      <c r="AL1387" s="619"/>
      <c r="AM1387" s="649"/>
      <c r="AN1387" s="632"/>
      <c r="AO1387" s="649"/>
    </row>
    <row r="1388" spans="2:41" s="615" customFormat="1">
      <c r="B1388" s="645"/>
      <c r="C1388" s="645"/>
      <c r="F1388" s="644"/>
      <c r="G1388" s="630"/>
      <c r="I1388" s="644"/>
      <c r="K1388" s="646"/>
      <c r="L1388" s="647"/>
      <c r="M1388" s="646"/>
      <c r="N1388" s="648"/>
      <c r="P1388" s="644"/>
      <c r="Q1388" s="630"/>
      <c r="V1388" s="647"/>
      <c r="X1388" s="647"/>
      <c r="AA1388" s="644"/>
      <c r="AD1388" s="646"/>
      <c r="AF1388" s="645"/>
      <c r="AI1388" s="645"/>
      <c r="AK1388" s="632"/>
      <c r="AL1388" s="619"/>
      <c r="AM1388" s="649"/>
      <c r="AN1388" s="632"/>
      <c r="AO1388" s="649"/>
    </row>
    <row r="1389" spans="2:41" s="615" customFormat="1">
      <c r="B1389" s="645"/>
      <c r="C1389" s="645"/>
      <c r="F1389" s="644"/>
      <c r="G1389" s="630"/>
      <c r="I1389" s="644"/>
      <c r="K1389" s="646"/>
      <c r="L1389" s="647"/>
      <c r="M1389" s="646"/>
      <c r="N1389" s="648"/>
      <c r="P1389" s="644"/>
      <c r="Q1389" s="630"/>
      <c r="V1389" s="647"/>
      <c r="X1389" s="647"/>
      <c r="AA1389" s="644"/>
      <c r="AD1389" s="646"/>
      <c r="AF1389" s="645"/>
      <c r="AI1389" s="645"/>
      <c r="AK1389" s="632"/>
      <c r="AL1389" s="619"/>
      <c r="AM1389" s="649"/>
      <c r="AN1389" s="632"/>
      <c r="AO1389" s="649"/>
    </row>
    <row r="1390" spans="2:41" s="615" customFormat="1">
      <c r="B1390" s="645"/>
      <c r="C1390" s="645"/>
      <c r="F1390" s="644"/>
      <c r="G1390" s="630"/>
      <c r="I1390" s="644"/>
      <c r="K1390" s="646"/>
      <c r="L1390" s="647"/>
      <c r="M1390" s="646"/>
      <c r="N1390" s="648"/>
      <c r="P1390" s="644"/>
      <c r="Q1390" s="630"/>
      <c r="V1390" s="647"/>
      <c r="X1390" s="647"/>
      <c r="AA1390" s="644"/>
      <c r="AD1390" s="646"/>
      <c r="AF1390" s="645"/>
      <c r="AI1390" s="645"/>
      <c r="AK1390" s="632"/>
      <c r="AL1390" s="619"/>
      <c r="AM1390" s="649"/>
      <c r="AN1390" s="632"/>
      <c r="AO1390" s="649"/>
    </row>
    <row r="1391" spans="2:41" s="615" customFormat="1">
      <c r="B1391" s="645"/>
      <c r="C1391" s="645"/>
      <c r="F1391" s="644"/>
      <c r="G1391" s="630"/>
      <c r="I1391" s="644"/>
      <c r="K1391" s="646"/>
      <c r="L1391" s="647"/>
      <c r="M1391" s="646"/>
      <c r="N1391" s="648"/>
      <c r="P1391" s="644"/>
      <c r="Q1391" s="630"/>
      <c r="V1391" s="647"/>
      <c r="X1391" s="647"/>
      <c r="AA1391" s="644"/>
      <c r="AD1391" s="646"/>
      <c r="AF1391" s="645"/>
      <c r="AI1391" s="645"/>
      <c r="AK1391" s="632"/>
      <c r="AL1391" s="619"/>
      <c r="AM1391" s="649"/>
      <c r="AN1391" s="632"/>
      <c r="AO1391" s="649"/>
    </row>
    <row r="1392" spans="2:41" s="615" customFormat="1">
      <c r="B1392" s="645"/>
      <c r="C1392" s="645"/>
      <c r="F1392" s="644"/>
      <c r="G1392" s="630"/>
      <c r="I1392" s="644"/>
      <c r="K1392" s="646"/>
      <c r="L1392" s="647"/>
      <c r="M1392" s="646"/>
      <c r="N1392" s="648"/>
      <c r="P1392" s="644"/>
      <c r="Q1392" s="630"/>
      <c r="V1392" s="647"/>
      <c r="X1392" s="647"/>
      <c r="AA1392" s="644"/>
      <c r="AD1392" s="646"/>
      <c r="AF1392" s="645"/>
      <c r="AI1392" s="645"/>
      <c r="AK1392" s="632"/>
      <c r="AL1392" s="619"/>
      <c r="AM1392" s="649"/>
      <c r="AN1392" s="632"/>
      <c r="AO1392" s="649"/>
    </row>
    <row r="1393" spans="2:41" s="615" customFormat="1">
      <c r="B1393" s="645"/>
      <c r="C1393" s="645"/>
      <c r="F1393" s="644"/>
      <c r="G1393" s="630"/>
      <c r="I1393" s="644"/>
      <c r="K1393" s="646"/>
      <c r="L1393" s="647"/>
      <c r="M1393" s="646"/>
      <c r="N1393" s="648"/>
      <c r="P1393" s="644"/>
      <c r="Q1393" s="630"/>
      <c r="V1393" s="647"/>
      <c r="X1393" s="647"/>
      <c r="AA1393" s="644"/>
      <c r="AD1393" s="646"/>
      <c r="AF1393" s="645"/>
      <c r="AI1393" s="645"/>
      <c r="AK1393" s="632"/>
      <c r="AL1393" s="619"/>
      <c r="AM1393" s="649"/>
      <c r="AN1393" s="632"/>
      <c r="AO1393" s="649"/>
    </row>
    <row r="1394" spans="2:41" s="615" customFormat="1">
      <c r="B1394" s="645"/>
      <c r="C1394" s="645"/>
      <c r="F1394" s="644"/>
      <c r="G1394" s="630"/>
      <c r="I1394" s="644"/>
      <c r="K1394" s="646"/>
      <c r="L1394" s="647"/>
      <c r="M1394" s="646"/>
      <c r="N1394" s="648"/>
      <c r="P1394" s="644"/>
      <c r="Q1394" s="630"/>
      <c r="V1394" s="647"/>
      <c r="X1394" s="647"/>
      <c r="AA1394" s="644"/>
      <c r="AD1394" s="646"/>
      <c r="AF1394" s="645"/>
      <c r="AI1394" s="645"/>
      <c r="AK1394" s="632"/>
      <c r="AL1394" s="619"/>
      <c r="AM1394" s="649"/>
      <c r="AN1394" s="632"/>
      <c r="AO1394" s="649"/>
    </row>
    <row r="1395" spans="2:41" s="615" customFormat="1">
      <c r="B1395" s="645"/>
      <c r="C1395" s="645"/>
      <c r="F1395" s="644"/>
      <c r="G1395" s="630"/>
      <c r="I1395" s="644"/>
      <c r="K1395" s="646"/>
      <c r="L1395" s="647"/>
      <c r="M1395" s="646"/>
      <c r="N1395" s="648"/>
      <c r="P1395" s="644"/>
      <c r="Q1395" s="630"/>
      <c r="V1395" s="647"/>
      <c r="X1395" s="647"/>
      <c r="AA1395" s="644"/>
      <c r="AD1395" s="646"/>
      <c r="AF1395" s="645"/>
      <c r="AI1395" s="645"/>
      <c r="AK1395" s="632"/>
      <c r="AL1395" s="619"/>
      <c r="AM1395" s="649"/>
      <c r="AN1395" s="632"/>
      <c r="AO1395" s="649"/>
    </row>
    <row r="1396" spans="2:41" s="615" customFormat="1">
      <c r="B1396" s="645"/>
      <c r="C1396" s="645"/>
      <c r="F1396" s="644"/>
      <c r="G1396" s="630"/>
      <c r="I1396" s="644"/>
      <c r="K1396" s="646"/>
      <c r="L1396" s="647"/>
      <c r="M1396" s="646"/>
      <c r="N1396" s="648"/>
      <c r="P1396" s="644"/>
      <c r="Q1396" s="630"/>
      <c r="V1396" s="647"/>
      <c r="X1396" s="647"/>
      <c r="AA1396" s="644"/>
      <c r="AD1396" s="646"/>
      <c r="AF1396" s="645"/>
      <c r="AI1396" s="645"/>
      <c r="AK1396" s="632"/>
      <c r="AL1396" s="619"/>
      <c r="AM1396" s="649"/>
      <c r="AN1396" s="632"/>
      <c r="AO1396" s="649"/>
    </row>
    <row r="1397" spans="2:41" s="615" customFormat="1">
      <c r="B1397" s="645"/>
      <c r="C1397" s="645"/>
      <c r="F1397" s="644"/>
      <c r="G1397" s="630"/>
      <c r="I1397" s="644"/>
      <c r="K1397" s="646"/>
      <c r="L1397" s="647"/>
      <c r="M1397" s="646"/>
      <c r="N1397" s="648"/>
      <c r="P1397" s="644"/>
      <c r="Q1397" s="630"/>
      <c r="V1397" s="647"/>
      <c r="X1397" s="647"/>
      <c r="AA1397" s="644"/>
      <c r="AD1397" s="646"/>
      <c r="AF1397" s="645"/>
      <c r="AI1397" s="645"/>
      <c r="AK1397" s="632"/>
      <c r="AL1397" s="619"/>
      <c r="AM1397" s="649"/>
      <c r="AN1397" s="632"/>
      <c r="AO1397" s="649"/>
    </row>
    <row r="1398" spans="2:41" s="615" customFormat="1">
      <c r="B1398" s="645"/>
      <c r="C1398" s="645"/>
      <c r="F1398" s="644"/>
      <c r="G1398" s="630"/>
      <c r="I1398" s="644"/>
      <c r="K1398" s="646"/>
      <c r="L1398" s="647"/>
      <c r="M1398" s="646"/>
      <c r="N1398" s="648"/>
      <c r="P1398" s="644"/>
      <c r="Q1398" s="630"/>
      <c r="V1398" s="647"/>
      <c r="X1398" s="647"/>
      <c r="AA1398" s="644"/>
      <c r="AD1398" s="646"/>
      <c r="AF1398" s="645"/>
      <c r="AI1398" s="645"/>
      <c r="AK1398" s="632"/>
      <c r="AL1398" s="619"/>
      <c r="AM1398" s="649"/>
      <c r="AN1398" s="632"/>
      <c r="AO1398" s="649"/>
    </row>
    <row r="1399" spans="2:41" s="615" customFormat="1">
      <c r="B1399" s="645"/>
      <c r="C1399" s="645"/>
      <c r="F1399" s="644"/>
      <c r="G1399" s="630"/>
      <c r="I1399" s="644"/>
      <c r="K1399" s="646"/>
      <c r="L1399" s="647"/>
      <c r="M1399" s="646"/>
      <c r="N1399" s="648"/>
      <c r="P1399" s="644"/>
      <c r="Q1399" s="630"/>
      <c r="V1399" s="647"/>
      <c r="X1399" s="647"/>
      <c r="AA1399" s="644"/>
      <c r="AD1399" s="646"/>
      <c r="AF1399" s="645"/>
      <c r="AI1399" s="645"/>
      <c r="AK1399" s="632"/>
      <c r="AL1399" s="619"/>
      <c r="AM1399" s="649"/>
      <c r="AN1399" s="632"/>
      <c r="AO1399" s="649"/>
    </row>
    <row r="1400" spans="2:41" s="615" customFormat="1">
      <c r="B1400" s="645"/>
      <c r="C1400" s="645"/>
      <c r="F1400" s="644"/>
      <c r="G1400" s="630"/>
      <c r="I1400" s="644"/>
      <c r="K1400" s="646"/>
      <c r="L1400" s="647"/>
      <c r="M1400" s="646"/>
      <c r="N1400" s="648"/>
      <c r="P1400" s="644"/>
      <c r="Q1400" s="630"/>
      <c r="V1400" s="647"/>
      <c r="X1400" s="647"/>
      <c r="AA1400" s="644"/>
      <c r="AD1400" s="646"/>
      <c r="AF1400" s="645"/>
      <c r="AI1400" s="645"/>
      <c r="AK1400" s="632"/>
      <c r="AL1400" s="619"/>
      <c r="AM1400" s="649"/>
      <c r="AN1400" s="632"/>
      <c r="AO1400" s="649"/>
    </row>
    <row r="1401" spans="2:41" s="615" customFormat="1">
      <c r="B1401" s="645"/>
      <c r="C1401" s="645"/>
      <c r="F1401" s="644"/>
      <c r="G1401" s="630"/>
      <c r="I1401" s="644"/>
      <c r="K1401" s="646"/>
      <c r="L1401" s="647"/>
      <c r="M1401" s="646"/>
      <c r="N1401" s="648"/>
      <c r="P1401" s="644"/>
      <c r="Q1401" s="630"/>
      <c r="V1401" s="647"/>
      <c r="X1401" s="647"/>
      <c r="AA1401" s="644"/>
      <c r="AD1401" s="646"/>
      <c r="AF1401" s="645"/>
      <c r="AI1401" s="645"/>
      <c r="AK1401" s="632"/>
      <c r="AL1401" s="619"/>
      <c r="AM1401" s="649"/>
      <c r="AN1401" s="632"/>
      <c r="AO1401" s="649"/>
    </row>
    <row r="1402" spans="2:41" s="615" customFormat="1">
      <c r="B1402" s="645"/>
      <c r="C1402" s="645"/>
      <c r="F1402" s="644"/>
      <c r="G1402" s="630"/>
      <c r="I1402" s="644"/>
      <c r="K1402" s="646"/>
      <c r="L1402" s="647"/>
      <c r="M1402" s="646"/>
      <c r="N1402" s="648"/>
      <c r="P1402" s="644"/>
      <c r="Q1402" s="630"/>
      <c r="V1402" s="647"/>
      <c r="X1402" s="647"/>
      <c r="AA1402" s="644"/>
      <c r="AD1402" s="646"/>
      <c r="AF1402" s="645"/>
      <c r="AI1402" s="645"/>
      <c r="AK1402" s="632"/>
      <c r="AL1402" s="619"/>
      <c r="AM1402" s="649"/>
      <c r="AN1402" s="632"/>
      <c r="AO1402" s="649"/>
    </row>
    <row r="1403" spans="2:41" s="615" customFormat="1">
      <c r="B1403" s="645"/>
      <c r="C1403" s="645"/>
      <c r="F1403" s="644"/>
      <c r="G1403" s="630"/>
      <c r="I1403" s="644"/>
      <c r="K1403" s="646"/>
      <c r="L1403" s="647"/>
      <c r="M1403" s="646"/>
      <c r="N1403" s="648"/>
      <c r="P1403" s="644"/>
      <c r="Q1403" s="630"/>
      <c r="V1403" s="647"/>
      <c r="X1403" s="647"/>
      <c r="AA1403" s="644"/>
      <c r="AD1403" s="646"/>
      <c r="AF1403" s="645"/>
      <c r="AI1403" s="645"/>
      <c r="AK1403" s="632"/>
      <c r="AL1403" s="619"/>
      <c r="AM1403" s="649"/>
      <c r="AN1403" s="632"/>
      <c r="AO1403" s="649"/>
    </row>
    <row r="1404" spans="2:41" s="615" customFormat="1">
      <c r="B1404" s="645"/>
      <c r="C1404" s="645"/>
      <c r="F1404" s="644"/>
      <c r="G1404" s="630"/>
      <c r="I1404" s="644"/>
      <c r="K1404" s="646"/>
      <c r="L1404" s="647"/>
      <c r="M1404" s="646"/>
      <c r="N1404" s="648"/>
      <c r="P1404" s="644"/>
      <c r="Q1404" s="630"/>
      <c r="V1404" s="647"/>
      <c r="X1404" s="647"/>
      <c r="AA1404" s="644"/>
      <c r="AD1404" s="646"/>
      <c r="AF1404" s="645"/>
      <c r="AI1404" s="645"/>
      <c r="AK1404" s="632"/>
      <c r="AL1404" s="619"/>
      <c r="AM1404" s="649"/>
      <c r="AN1404" s="632"/>
      <c r="AO1404" s="649"/>
    </row>
    <row r="1405" spans="2:41" s="615" customFormat="1">
      <c r="B1405" s="645"/>
      <c r="C1405" s="645"/>
      <c r="F1405" s="644"/>
      <c r="G1405" s="630"/>
      <c r="I1405" s="644"/>
      <c r="K1405" s="646"/>
      <c r="L1405" s="647"/>
      <c r="M1405" s="646"/>
      <c r="N1405" s="648"/>
      <c r="P1405" s="644"/>
      <c r="Q1405" s="630"/>
      <c r="V1405" s="647"/>
      <c r="X1405" s="647"/>
      <c r="AA1405" s="644"/>
      <c r="AD1405" s="646"/>
      <c r="AF1405" s="645"/>
      <c r="AI1405" s="645"/>
      <c r="AK1405" s="632"/>
      <c r="AL1405" s="619"/>
      <c r="AM1405" s="649"/>
      <c r="AN1405" s="632"/>
      <c r="AO1405" s="649"/>
    </row>
    <row r="1406" spans="2:41" s="615" customFormat="1">
      <c r="B1406" s="645"/>
      <c r="C1406" s="645"/>
      <c r="F1406" s="644"/>
      <c r="G1406" s="630"/>
      <c r="I1406" s="644"/>
      <c r="K1406" s="646"/>
      <c r="L1406" s="647"/>
      <c r="M1406" s="646"/>
      <c r="N1406" s="648"/>
      <c r="P1406" s="644"/>
      <c r="Q1406" s="630"/>
      <c r="V1406" s="647"/>
      <c r="X1406" s="647"/>
      <c r="AA1406" s="644"/>
      <c r="AD1406" s="646"/>
      <c r="AF1406" s="645"/>
      <c r="AI1406" s="645"/>
      <c r="AK1406" s="632"/>
      <c r="AL1406" s="619"/>
      <c r="AM1406" s="649"/>
      <c r="AN1406" s="632"/>
      <c r="AO1406" s="649"/>
    </row>
    <row r="1407" spans="2:41" s="615" customFormat="1">
      <c r="B1407" s="645"/>
      <c r="C1407" s="645"/>
      <c r="F1407" s="644"/>
      <c r="G1407" s="630"/>
      <c r="I1407" s="644"/>
      <c r="K1407" s="646"/>
      <c r="L1407" s="647"/>
      <c r="M1407" s="646"/>
      <c r="N1407" s="648"/>
      <c r="P1407" s="644"/>
      <c r="Q1407" s="630"/>
      <c r="V1407" s="647"/>
      <c r="X1407" s="647"/>
      <c r="AA1407" s="644"/>
      <c r="AD1407" s="646"/>
      <c r="AF1407" s="645"/>
      <c r="AI1407" s="645"/>
      <c r="AK1407" s="632"/>
      <c r="AL1407" s="619"/>
      <c r="AM1407" s="649"/>
      <c r="AN1407" s="632"/>
      <c r="AO1407" s="649"/>
    </row>
    <row r="1408" spans="2:41" s="615" customFormat="1">
      <c r="B1408" s="645"/>
      <c r="C1408" s="645"/>
      <c r="F1408" s="644"/>
      <c r="G1408" s="630"/>
      <c r="I1408" s="644"/>
      <c r="K1408" s="646"/>
      <c r="L1408" s="647"/>
      <c r="M1408" s="646"/>
      <c r="N1408" s="648"/>
      <c r="P1408" s="644"/>
      <c r="Q1408" s="630"/>
      <c r="V1408" s="647"/>
      <c r="X1408" s="647"/>
      <c r="AA1408" s="644"/>
      <c r="AD1408" s="646"/>
      <c r="AF1408" s="645"/>
      <c r="AI1408" s="645"/>
      <c r="AK1408" s="632"/>
      <c r="AL1408" s="619"/>
      <c r="AM1408" s="649"/>
      <c r="AN1408" s="632"/>
      <c r="AO1408" s="649"/>
    </row>
    <row r="1409" spans="2:41" s="615" customFormat="1">
      <c r="B1409" s="645"/>
      <c r="C1409" s="645"/>
      <c r="F1409" s="644"/>
      <c r="G1409" s="630"/>
      <c r="I1409" s="644"/>
      <c r="K1409" s="646"/>
      <c r="L1409" s="647"/>
      <c r="M1409" s="646"/>
      <c r="N1409" s="648"/>
      <c r="P1409" s="644"/>
      <c r="Q1409" s="630"/>
      <c r="V1409" s="647"/>
      <c r="X1409" s="647"/>
      <c r="AA1409" s="644"/>
      <c r="AD1409" s="646"/>
      <c r="AF1409" s="645"/>
      <c r="AI1409" s="645"/>
      <c r="AK1409" s="632"/>
      <c r="AL1409" s="619"/>
      <c r="AM1409" s="649"/>
      <c r="AN1409" s="632"/>
      <c r="AO1409" s="649"/>
    </row>
    <row r="1410" spans="2:41" s="615" customFormat="1">
      <c r="B1410" s="645"/>
      <c r="C1410" s="645"/>
      <c r="F1410" s="644"/>
      <c r="G1410" s="630"/>
      <c r="I1410" s="644"/>
      <c r="K1410" s="646"/>
      <c r="L1410" s="647"/>
      <c r="M1410" s="646"/>
      <c r="N1410" s="648"/>
      <c r="P1410" s="644"/>
      <c r="Q1410" s="630"/>
      <c r="V1410" s="647"/>
      <c r="X1410" s="647"/>
      <c r="AA1410" s="644"/>
      <c r="AD1410" s="646"/>
      <c r="AF1410" s="645"/>
      <c r="AI1410" s="645"/>
      <c r="AK1410" s="632"/>
      <c r="AL1410" s="619"/>
      <c r="AM1410" s="649"/>
      <c r="AN1410" s="632"/>
      <c r="AO1410" s="649"/>
    </row>
    <row r="1411" spans="2:41" s="615" customFormat="1">
      <c r="B1411" s="645"/>
      <c r="C1411" s="645"/>
      <c r="F1411" s="644"/>
      <c r="G1411" s="630"/>
      <c r="I1411" s="644"/>
      <c r="K1411" s="646"/>
      <c r="L1411" s="647"/>
      <c r="M1411" s="646"/>
      <c r="N1411" s="648"/>
      <c r="P1411" s="644"/>
      <c r="Q1411" s="630"/>
      <c r="V1411" s="647"/>
      <c r="X1411" s="647"/>
      <c r="AA1411" s="644"/>
      <c r="AD1411" s="646"/>
      <c r="AF1411" s="645"/>
      <c r="AI1411" s="645"/>
      <c r="AK1411" s="632"/>
      <c r="AL1411" s="619"/>
      <c r="AM1411" s="649"/>
      <c r="AN1411" s="632"/>
      <c r="AO1411" s="649"/>
    </row>
    <row r="1412" spans="2:41" s="615" customFormat="1">
      <c r="B1412" s="645"/>
      <c r="C1412" s="645"/>
      <c r="F1412" s="644"/>
      <c r="G1412" s="630"/>
      <c r="I1412" s="644"/>
      <c r="K1412" s="646"/>
      <c r="L1412" s="647"/>
      <c r="M1412" s="646"/>
      <c r="N1412" s="648"/>
      <c r="P1412" s="644"/>
      <c r="Q1412" s="630"/>
      <c r="V1412" s="647"/>
      <c r="X1412" s="647"/>
      <c r="AA1412" s="644"/>
      <c r="AD1412" s="646"/>
      <c r="AF1412" s="645"/>
      <c r="AI1412" s="645"/>
      <c r="AK1412" s="632"/>
      <c r="AL1412" s="619"/>
      <c r="AM1412" s="649"/>
      <c r="AN1412" s="632"/>
      <c r="AO1412" s="649"/>
    </row>
    <row r="1413" spans="2:41" s="615" customFormat="1">
      <c r="B1413" s="645"/>
      <c r="C1413" s="645"/>
      <c r="F1413" s="644"/>
      <c r="G1413" s="630"/>
      <c r="I1413" s="644"/>
      <c r="K1413" s="646"/>
      <c r="L1413" s="647"/>
      <c r="M1413" s="646"/>
      <c r="N1413" s="648"/>
      <c r="P1413" s="644"/>
      <c r="Q1413" s="630"/>
      <c r="V1413" s="647"/>
      <c r="X1413" s="647"/>
      <c r="AA1413" s="644"/>
      <c r="AD1413" s="646"/>
      <c r="AF1413" s="645"/>
      <c r="AI1413" s="645"/>
      <c r="AK1413" s="632"/>
      <c r="AL1413" s="619"/>
      <c r="AM1413" s="649"/>
      <c r="AN1413" s="632"/>
      <c r="AO1413" s="649"/>
    </row>
    <row r="1414" spans="2:41" s="615" customFormat="1">
      <c r="B1414" s="645"/>
      <c r="C1414" s="645"/>
      <c r="F1414" s="644"/>
      <c r="G1414" s="630"/>
      <c r="I1414" s="644"/>
      <c r="K1414" s="646"/>
      <c r="L1414" s="647"/>
      <c r="M1414" s="646"/>
      <c r="N1414" s="648"/>
      <c r="P1414" s="644"/>
      <c r="Q1414" s="630"/>
      <c r="V1414" s="647"/>
      <c r="X1414" s="647"/>
      <c r="AA1414" s="644"/>
      <c r="AD1414" s="646"/>
      <c r="AF1414" s="645"/>
      <c r="AI1414" s="645"/>
      <c r="AK1414" s="632"/>
      <c r="AL1414" s="619"/>
      <c r="AM1414" s="649"/>
      <c r="AN1414" s="632"/>
      <c r="AO1414" s="649"/>
    </row>
    <row r="1415" spans="2:41" s="615" customFormat="1">
      <c r="B1415" s="645"/>
      <c r="C1415" s="645"/>
      <c r="F1415" s="644"/>
      <c r="G1415" s="630"/>
      <c r="I1415" s="644"/>
      <c r="K1415" s="646"/>
      <c r="L1415" s="647"/>
      <c r="M1415" s="646"/>
      <c r="N1415" s="648"/>
      <c r="P1415" s="644"/>
      <c r="Q1415" s="630"/>
      <c r="V1415" s="647"/>
      <c r="X1415" s="647"/>
      <c r="AA1415" s="644"/>
      <c r="AD1415" s="646"/>
      <c r="AF1415" s="645"/>
      <c r="AI1415" s="645"/>
      <c r="AK1415" s="632"/>
      <c r="AL1415" s="619"/>
      <c r="AM1415" s="649"/>
      <c r="AN1415" s="632"/>
      <c r="AO1415" s="649"/>
    </row>
    <row r="1416" spans="2:41" s="615" customFormat="1">
      <c r="B1416" s="645"/>
      <c r="C1416" s="645"/>
      <c r="F1416" s="644"/>
      <c r="G1416" s="630"/>
      <c r="I1416" s="644"/>
      <c r="K1416" s="646"/>
      <c r="L1416" s="647"/>
      <c r="M1416" s="646"/>
      <c r="N1416" s="648"/>
      <c r="P1416" s="644"/>
      <c r="Q1416" s="630"/>
      <c r="V1416" s="647"/>
      <c r="X1416" s="647"/>
      <c r="AA1416" s="644"/>
      <c r="AD1416" s="646"/>
      <c r="AF1416" s="645"/>
      <c r="AI1416" s="645"/>
      <c r="AK1416" s="632"/>
      <c r="AL1416" s="619"/>
      <c r="AM1416" s="649"/>
      <c r="AN1416" s="632"/>
      <c r="AO1416" s="649"/>
    </row>
    <row r="1417" spans="2:41" s="615" customFormat="1">
      <c r="B1417" s="645"/>
      <c r="C1417" s="645"/>
      <c r="F1417" s="644"/>
      <c r="G1417" s="630"/>
      <c r="I1417" s="644"/>
      <c r="K1417" s="646"/>
      <c r="L1417" s="647"/>
      <c r="M1417" s="646"/>
      <c r="N1417" s="648"/>
      <c r="P1417" s="644"/>
      <c r="Q1417" s="630"/>
      <c r="V1417" s="647"/>
      <c r="X1417" s="647"/>
      <c r="AA1417" s="644"/>
      <c r="AD1417" s="646"/>
      <c r="AF1417" s="645"/>
      <c r="AI1417" s="645"/>
      <c r="AK1417" s="632"/>
      <c r="AL1417" s="619"/>
      <c r="AM1417" s="649"/>
      <c r="AN1417" s="632"/>
      <c r="AO1417" s="649"/>
    </row>
    <row r="1418" spans="2:41" s="615" customFormat="1">
      <c r="B1418" s="645"/>
      <c r="C1418" s="645"/>
      <c r="F1418" s="644"/>
      <c r="G1418" s="630"/>
      <c r="I1418" s="644"/>
      <c r="K1418" s="646"/>
      <c r="L1418" s="647"/>
      <c r="M1418" s="646"/>
      <c r="N1418" s="648"/>
      <c r="P1418" s="644"/>
      <c r="Q1418" s="630"/>
      <c r="V1418" s="647"/>
      <c r="X1418" s="647"/>
      <c r="AA1418" s="644"/>
      <c r="AD1418" s="646"/>
      <c r="AF1418" s="645"/>
      <c r="AI1418" s="645"/>
      <c r="AK1418" s="632"/>
      <c r="AL1418" s="619"/>
      <c r="AM1418" s="649"/>
      <c r="AN1418" s="632"/>
      <c r="AO1418" s="649"/>
    </row>
    <row r="1419" spans="2:41" s="615" customFormat="1">
      <c r="B1419" s="645"/>
      <c r="C1419" s="645"/>
      <c r="F1419" s="644"/>
      <c r="G1419" s="630"/>
      <c r="I1419" s="644"/>
      <c r="K1419" s="646"/>
      <c r="L1419" s="647"/>
      <c r="M1419" s="646"/>
      <c r="N1419" s="648"/>
      <c r="P1419" s="644"/>
      <c r="Q1419" s="630"/>
      <c r="V1419" s="647"/>
      <c r="X1419" s="647"/>
      <c r="AA1419" s="644"/>
      <c r="AD1419" s="646"/>
      <c r="AF1419" s="645"/>
      <c r="AI1419" s="645"/>
      <c r="AK1419" s="632"/>
      <c r="AL1419" s="619"/>
      <c r="AM1419" s="649"/>
      <c r="AN1419" s="632"/>
      <c r="AO1419" s="649"/>
    </row>
    <row r="1420" spans="2:41" s="615" customFormat="1">
      <c r="B1420" s="645"/>
      <c r="C1420" s="645"/>
      <c r="F1420" s="644"/>
      <c r="G1420" s="630"/>
      <c r="I1420" s="644"/>
      <c r="K1420" s="646"/>
      <c r="L1420" s="647"/>
      <c r="M1420" s="646"/>
      <c r="N1420" s="648"/>
      <c r="P1420" s="644"/>
      <c r="Q1420" s="630"/>
      <c r="V1420" s="647"/>
      <c r="X1420" s="647"/>
      <c r="AA1420" s="644"/>
      <c r="AD1420" s="646"/>
      <c r="AF1420" s="645"/>
      <c r="AI1420" s="645"/>
      <c r="AK1420" s="632"/>
      <c r="AL1420" s="619"/>
      <c r="AM1420" s="649"/>
      <c r="AN1420" s="632"/>
      <c r="AO1420" s="649"/>
    </row>
    <row r="1421" spans="2:41" s="615" customFormat="1">
      <c r="B1421" s="645"/>
      <c r="C1421" s="645"/>
      <c r="F1421" s="644"/>
      <c r="G1421" s="630"/>
      <c r="I1421" s="644"/>
      <c r="K1421" s="646"/>
      <c r="L1421" s="647"/>
      <c r="M1421" s="646"/>
      <c r="N1421" s="648"/>
      <c r="P1421" s="644"/>
      <c r="Q1421" s="630"/>
      <c r="V1421" s="647"/>
      <c r="X1421" s="647"/>
      <c r="AA1421" s="644"/>
      <c r="AD1421" s="646"/>
      <c r="AF1421" s="645"/>
      <c r="AI1421" s="645"/>
      <c r="AK1421" s="632"/>
      <c r="AL1421" s="619"/>
      <c r="AM1421" s="649"/>
      <c r="AN1421" s="632"/>
      <c r="AO1421" s="649"/>
    </row>
    <row r="1422" spans="2:41" s="615" customFormat="1">
      <c r="B1422" s="645"/>
      <c r="C1422" s="645"/>
      <c r="F1422" s="644"/>
      <c r="G1422" s="630"/>
      <c r="I1422" s="644"/>
      <c r="K1422" s="646"/>
      <c r="L1422" s="647"/>
      <c r="M1422" s="646"/>
      <c r="N1422" s="648"/>
      <c r="P1422" s="644"/>
      <c r="Q1422" s="630"/>
      <c r="V1422" s="647"/>
      <c r="X1422" s="647"/>
      <c r="AA1422" s="644"/>
      <c r="AD1422" s="646"/>
      <c r="AF1422" s="645"/>
      <c r="AI1422" s="645"/>
      <c r="AK1422" s="632"/>
      <c r="AL1422" s="619"/>
      <c r="AM1422" s="649"/>
      <c r="AN1422" s="632"/>
      <c r="AO1422" s="649"/>
    </row>
    <row r="1423" spans="2:41" s="615" customFormat="1">
      <c r="B1423" s="645"/>
      <c r="C1423" s="645"/>
      <c r="F1423" s="644"/>
      <c r="G1423" s="630"/>
      <c r="I1423" s="644"/>
      <c r="K1423" s="646"/>
      <c r="L1423" s="647"/>
      <c r="M1423" s="646"/>
      <c r="N1423" s="648"/>
      <c r="P1423" s="644"/>
      <c r="Q1423" s="630"/>
      <c r="V1423" s="647"/>
      <c r="X1423" s="647"/>
      <c r="AA1423" s="644"/>
      <c r="AD1423" s="646"/>
      <c r="AF1423" s="645"/>
      <c r="AI1423" s="645"/>
      <c r="AK1423" s="632"/>
      <c r="AL1423" s="619"/>
      <c r="AM1423" s="649"/>
      <c r="AN1423" s="632"/>
      <c r="AO1423" s="649"/>
    </row>
    <row r="1424" spans="2:41" s="615" customFormat="1">
      <c r="B1424" s="645"/>
      <c r="C1424" s="645"/>
      <c r="F1424" s="644"/>
      <c r="G1424" s="630"/>
      <c r="I1424" s="644"/>
      <c r="K1424" s="646"/>
      <c r="L1424" s="647"/>
      <c r="M1424" s="646"/>
      <c r="N1424" s="648"/>
      <c r="P1424" s="644"/>
      <c r="Q1424" s="630"/>
      <c r="V1424" s="647"/>
      <c r="X1424" s="647"/>
      <c r="AA1424" s="644"/>
      <c r="AD1424" s="646"/>
      <c r="AF1424" s="645"/>
      <c r="AI1424" s="645"/>
      <c r="AK1424" s="632"/>
      <c r="AL1424" s="619"/>
      <c r="AM1424" s="649"/>
      <c r="AN1424" s="632"/>
      <c r="AO1424" s="649"/>
    </row>
    <row r="1425" spans="2:41" s="615" customFormat="1">
      <c r="B1425" s="645"/>
      <c r="C1425" s="645"/>
      <c r="F1425" s="644"/>
      <c r="G1425" s="630"/>
      <c r="I1425" s="644"/>
      <c r="K1425" s="646"/>
      <c r="L1425" s="647"/>
      <c r="M1425" s="646"/>
      <c r="N1425" s="648"/>
      <c r="P1425" s="644"/>
      <c r="Q1425" s="630"/>
      <c r="V1425" s="647"/>
      <c r="X1425" s="647"/>
      <c r="AA1425" s="644"/>
      <c r="AD1425" s="646"/>
      <c r="AF1425" s="645"/>
      <c r="AI1425" s="645"/>
      <c r="AK1425" s="632"/>
      <c r="AL1425" s="619"/>
      <c r="AM1425" s="649"/>
      <c r="AN1425" s="632"/>
      <c r="AO1425" s="649"/>
    </row>
    <row r="1426" spans="2:41" s="615" customFormat="1">
      <c r="B1426" s="645"/>
      <c r="C1426" s="645"/>
      <c r="F1426" s="644"/>
      <c r="G1426" s="630"/>
      <c r="I1426" s="644"/>
      <c r="K1426" s="646"/>
      <c r="L1426" s="647"/>
      <c r="M1426" s="646"/>
      <c r="N1426" s="648"/>
      <c r="P1426" s="644"/>
      <c r="Q1426" s="630"/>
      <c r="V1426" s="647"/>
      <c r="X1426" s="647"/>
      <c r="AA1426" s="644"/>
      <c r="AD1426" s="646"/>
      <c r="AF1426" s="645"/>
      <c r="AI1426" s="645"/>
      <c r="AK1426" s="632"/>
      <c r="AL1426" s="619"/>
      <c r="AM1426" s="649"/>
      <c r="AN1426" s="632"/>
      <c r="AO1426" s="649"/>
    </row>
    <row r="1427" spans="2:41" s="615" customFormat="1">
      <c r="B1427" s="645"/>
      <c r="C1427" s="645"/>
      <c r="F1427" s="644"/>
      <c r="G1427" s="630"/>
      <c r="I1427" s="644"/>
      <c r="K1427" s="646"/>
      <c r="L1427" s="647"/>
      <c r="M1427" s="646"/>
      <c r="N1427" s="648"/>
      <c r="P1427" s="644"/>
      <c r="Q1427" s="630"/>
      <c r="V1427" s="647"/>
      <c r="X1427" s="647"/>
      <c r="AA1427" s="644"/>
      <c r="AD1427" s="646"/>
      <c r="AF1427" s="645"/>
      <c r="AI1427" s="645"/>
      <c r="AK1427" s="632"/>
      <c r="AL1427" s="619"/>
      <c r="AM1427" s="649"/>
      <c r="AN1427" s="632"/>
      <c r="AO1427" s="649"/>
    </row>
    <row r="1428" spans="2:41" s="615" customFormat="1">
      <c r="B1428" s="645"/>
      <c r="C1428" s="645"/>
      <c r="F1428" s="644"/>
      <c r="G1428" s="630"/>
      <c r="I1428" s="644"/>
      <c r="K1428" s="646"/>
      <c r="L1428" s="647"/>
      <c r="M1428" s="646"/>
      <c r="N1428" s="648"/>
      <c r="P1428" s="644"/>
      <c r="Q1428" s="630"/>
      <c r="V1428" s="647"/>
      <c r="X1428" s="647"/>
      <c r="AA1428" s="644"/>
      <c r="AD1428" s="646"/>
      <c r="AF1428" s="645"/>
      <c r="AI1428" s="645"/>
      <c r="AK1428" s="632"/>
      <c r="AL1428" s="619"/>
      <c r="AM1428" s="649"/>
      <c r="AN1428" s="632"/>
      <c r="AO1428" s="649"/>
    </row>
    <row r="1429" spans="2:41" s="615" customFormat="1">
      <c r="B1429" s="645"/>
      <c r="C1429" s="645"/>
      <c r="F1429" s="644"/>
      <c r="G1429" s="630"/>
      <c r="I1429" s="644"/>
      <c r="K1429" s="646"/>
      <c r="L1429" s="647"/>
      <c r="M1429" s="646"/>
      <c r="N1429" s="648"/>
      <c r="P1429" s="644"/>
      <c r="Q1429" s="630"/>
      <c r="V1429" s="647"/>
      <c r="X1429" s="647"/>
      <c r="AA1429" s="644"/>
      <c r="AD1429" s="646"/>
      <c r="AF1429" s="645"/>
      <c r="AI1429" s="645"/>
      <c r="AK1429" s="632"/>
      <c r="AL1429" s="619"/>
      <c r="AM1429" s="649"/>
      <c r="AN1429" s="632"/>
      <c r="AO1429" s="649"/>
    </row>
    <row r="1430" spans="2:41" s="615" customFormat="1">
      <c r="B1430" s="645"/>
      <c r="C1430" s="645"/>
      <c r="F1430" s="644"/>
      <c r="G1430" s="630"/>
      <c r="I1430" s="644"/>
      <c r="K1430" s="646"/>
      <c r="L1430" s="647"/>
      <c r="M1430" s="646"/>
      <c r="N1430" s="648"/>
      <c r="P1430" s="644"/>
      <c r="Q1430" s="630"/>
      <c r="V1430" s="647"/>
      <c r="X1430" s="647"/>
      <c r="AA1430" s="644"/>
      <c r="AD1430" s="646"/>
      <c r="AF1430" s="645"/>
      <c r="AI1430" s="645"/>
      <c r="AK1430" s="632"/>
      <c r="AL1430" s="619"/>
      <c r="AM1430" s="649"/>
      <c r="AN1430" s="632"/>
      <c r="AO1430" s="649"/>
    </row>
    <row r="1431" spans="2:41" s="615" customFormat="1">
      <c r="B1431" s="645"/>
      <c r="C1431" s="645"/>
      <c r="F1431" s="644"/>
      <c r="G1431" s="630"/>
      <c r="I1431" s="644"/>
      <c r="K1431" s="646"/>
      <c r="L1431" s="647"/>
      <c r="M1431" s="646"/>
      <c r="N1431" s="648"/>
      <c r="P1431" s="644"/>
      <c r="Q1431" s="630"/>
      <c r="V1431" s="647"/>
      <c r="X1431" s="647"/>
      <c r="AA1431" s="644"/>
      <c r="AD1431" s="646"/>
      <c r="AF1431" s="645"/>
      <c r="AI1431" s="645"/>
      <c r="AK1431" s="632"/>
      <c r="AL1431" s="619"/>
      <c r="AM1431" s="649"/>
      <c r="AN1431" s="632"/>
      <c r="AO1431" s="649"/>
    </row>
    <row r="1432" spans="2:41" s="615" customFormat="1">
      <c r="B1432" s="645"/>
      <c r="C1432" s="645"/>
      <c r="F1432" s="644"/>
      <c r="G1432" s="630"/>
      <c r="I1432" s="644"/>
      <c r="K1432" s="646"/>
      <c r="L1432" s="647"/>
      <c r="M1432" s="646"/>
      <c r="N1432" s="648"/>
      <c r="P1432" s="644"/>
      <c r="Q1432" s="630"/>
      <c r="V1432" s="647"/>
      <c r="X1432" s="647"/>
      <c r="AA1432" s="644"/>
      <c r="AD1432" s="646"/>
      <c r="AF1432" s="645"/>
      <c r="AI1432" s="645"/>
      <c r="AK1432" s="632"/>
      <c r="AL1432" s="619"/>
      <c r="AM1432" s="649"/>
      <c r="AN1432" s="632"/>
      <c r="AO1432" s="649"/>
    </row>
    <row r="1433" spans="2:41" s="615" customFormat="1">
      <c r="B1433" s="645"/>
      <c r="C1433" s="645"/>
      <c r="F1433" s="644"/>
      <c r="G1433" s="630"/>
      <c r="I1433" s="644"/>
      <c r="K1433" s="646"/>
      <c r="L1433" s="647"/>
      <c r="M1433" s="646"/>
      <c r="N1433" s="648"/>
      <c r="P1433" s="644"/>
      <c r="Q1433" s="630"/>
      <c r="V1433" s="647"/>
      <c r="X1433" s="647"/>
      <c r="AA1433" s="644"/>
      <c r="AD1433" s="646"/>
      <c r="AF1433" s="645"/>
      <c r="AI1433" s="645"/>
      <c r="AK1433" s="632"/>
      <c r="AL1433" s="619"/>
      <c r="AM1433" s="649"/>
      <c r="AN1433" s="632"/>
      <c r="AO1433" s="649"/>
    </row>
    <row r="1434" spans="2:41" s="615" customFormat="1">
      <c r="B1434" s="645"/>
      <c r="C1434" s="645"/>
      <c r="F1434" s="644"/>
      <c r="G1434" s="630"/>
      <c r="I1434" s="644"/>
      <c r="K1434" s="646"/>
      <c r="L1434" s="647"/>
      <c r="M1434" s="646"/>
      <c r="N1434" s="648"/>
      <c r="P1434" s="644"/>
      <c r="Q1434" s="630"/>
      <c r="V1434" s="647"/>
      <c r="X1434" s="647"/>
      <c r="AA1434" s="644"/>
      <c r="AD1434" s="646"/>
      <c r="AF1434" s="645"/>
      <c r="AI1434" s="645"/>
      <c r="AK1434" s="632"/>
      <c r="AL1434" s="619"/>
      <c r="AM1434" s="649"/>
      <c r="AN1434" s="632"/>
      <c r="AO1434" s="649"/>
    </row>
    <row r="1435" spans="2:41" s="615" customFormat="1">
      <c r="B1435" s="645"/>
      <c r="C1435" s="645"/>
      <c r="F1435" s="644"/>
      <c r="G1435" s="630"/>
      <c r="I1435" s="644"/>
      <c r="K1435" s="646"/>
      <c r="L1435" s="647"/>
      <c r="M1435" s="646"/>
      <c r="N1435" s="648"/>
      <c r="P1435" s="644"/>
      <c r="Q1435" s="630"/>
      <c r="V1435" s="647"/>
      <c r="X1435" s="647"/>
      <c r="AA1435" s="644"/>
      <c r="AD1435" s="646"/>
      <c r="AF1435" s="645"/>
      <c r="AI1435" s="645"/>
      <c r="AK1435" s="632"/>
      <c r="AL1435" s="619"/>
      <c r="AM1435" s="649"/>
      <c r="AN1435" s="632"/>
      <c r="AO1435" s="649"/>
    </row>
    <row r="1436" spans="2:41" s="615" customFormat="1">
      <c r="B1436" s="645"/>
      <c r="C1436" s="645"/>
      <c r="F1436" s="644"/>
      <c r="G1436" s="630"/>
      <c r="I1436" s="644"/>
      <c r="K1436" s="646"/>
      <c r="L1436" s="647"/>
      <c r="M1436" s="646"/>
      <c r="N1436" s="648"/>
      <c r="P1436" s="644"/>
      <c r="Q1436" s="630"/>
      <c r="V1436" s="647"/>
      <c r="X1436" s="647"/>
      <c r="AA1436" s="644"/>
      <c r="AD1436" s="646"/>
      <c r="AF1436" s="645"/>
      <c r="AI1436" s="645"/>
      <c r="AK1436" s="632"/>
      <c r="AL1436" s="619"/>
      <c r="AM1436" s="649"/>
      <c r="AN1436" s="632"/>
      <c r="AO1436" s="649"/>
    </row>
    <row r="1437" spans="2:41" s="615" customFormat="1">
      <c r="B1437" s="645"/>
      <c r="C1437" s="645"/>
      <c r="F1437" s="644"/>
      <c r="G1437" s="630"/>
      <c r="I1437" s="644"/>
      <c r="K1437" s="646"/>
      <c r="L1437" s="647"/>
      <c r="M1437" s="646"/>
      <c r="N1437" s="648"/>
      <c r="P1437" s="644"/>
      <c r="Q1437" s="630"/>
      <c r="V1437" s="647"/>
      <c r="X1437" s="647"/>
      <c r="AA1437" s="644"/>
      <c r="AD1437" s="646"/>
      <c r="AF1437" s="645"/>
      <c r="AI1437" s="645"/>
      <c r="AK1437" s="632"/>
      <c r="AL1437" s="619"/>
      <c r="AM1437" s="649"/>
      <c r="AN1437" s="632"/>
      <c r="AO1437" s="649"/>
    </row>
    <row r="1438" spans="2:41" s="615" customFormat="1">
      <c r="B1438" s="645"/>
      <c r="C1438" s="645"/>
      <c r="F1438" s="644"/>
      <c r="G1438" s="630"/>
      <c r="I1438" s="644"/>
      <c r="K1438" s="646"/>
      <c r="L1438" s="647"/>
      <c r="M1438" s="646"/>
      <c r="N1438" s="648"/>
      <c r="P1438" s="644"/>
      <c r="Q1438" s="630"/>
      <c r="V1438" s="647"/>
      <c r="X1438" s="647"/>
      <c r="AA1438" s="644"/>
      <c r="AD1438" s="646"/>
      <c r="AF1438" s="645"/>
      <c r="AI1438" s="645"/>
      <c r="AK1438" s="632"/>
      <c r="AL1438" s="619"/>
      <c r="AM1438" s="649"/>
      <c r="AN1438" s="632"/>
      <c r="AO1438" s="649"/>
    </row>
    <row r="1439" spans="2:41" s="615" customFormat="1">
      <c r="B1439" s="645"/>
      <c r="C1439" s="645"/>
      <c r="F1439" s="644"/>
      <c r="G1439" s="630"/>
      <c r="I1439" s="644"/>
      <c r="K1439" s="646"/>
      <c r="L1439" s="647"/>
      <c r="M1439" s="646"/>
      <c r="N1439" s="648"/>
      <c r="P1439" s="644"/>
      <c r="Q1439" s="630"/>
      <c r="V1439" s="647"/>
      <c r="X1439" s="647"/>
      <c r="AA1439" s="644"/>
      <c r="AD1439" s="646"/>
      <c r="AF1439" s="645"/>
      <c r="AI1439" s="645"/>
      <c r="AK1439" s="632"/>
      <c r="AL1439" s="619"/>
      <c r="AM1439" s="649"/>
      <c r="AN1439" s="632"/>
      <c r="AO1439" s="649"/>
    </row>
    <row r="1440" spans="2:41" s="615" customFormat="1">
      <c r="B1440" s="645"/>
      <c r="C1440" s="645"/>
      <c r="F1440" s="644"/>
      <c r="G1440" s="630"/>
      <c r="I1440" s="644"/>
      <c r="K1440" s="646"/>
      <c r="L1440" s="647"/>
      <c r="M1440" s="646"/>
      <c r="N1440" s="648"/>
      <c r="P1440" s="644"/>
      <c r="Q1440" s="630"/>
      <c r="V1440" s="647"/>
      <c r="X1440" s="647"/>
      <c r="AA1440" s="644"/>
      <c r="AD1440" s="646"/>
      <c r="AF1440" s="645"/>
      <c r="AI1440" s="645"/>
      <c r="AK1440" s="632"/>
      <c r="AL1440" s="619"/>
      <c r="AM1440" s="649"/>
      <c r="AN1440" s="632"/>
      <c r="AO1440" s="649"/>
    </row>
    <row r="1441" spans="2:41" s="615" customFormat="1">
      <c r="B1441" s="645"/>
      <c r="C1441" s="645"/>
      <c r="F1441" s="644"/>
      <c r="G1441" s="630"/>
      <c r="I1441" s="644"/>
      <c r="K1441" s="646"/>
      <c r="L1441" s="647"/>
      <c r="M1441" s="646"/>
      <c r="N1441" s="648"/>
      <c r="P1441" s="644"/>
      <c r="Q1441" s="630"/>
      <c r="V1441" s="647"/>
      <c r="X1441" s="647"/>
      <c r="AA1441" s="644"/>
      <c r="AD1441" s="646"/>
      <c r="AF1441" s="645"/>
      <c r="AI1441" s="645"/>
      <c r="AK1441" s="632"/>
      <c r="AL1441" s="619"/>
      <c r="AM1441" s="649"/>
      <c r="AN1441" s="632"/>
      <c r="AO1441" s="649"/>
    </row>
    <row r="1442" spans="2:41" s="615" customFormat="1">
      <c r="B1442" s="645"/>
      <c r="C1442" s="645"/>
      <c r="F1442" s="644"/>
      <c r="G1442" s="630"/>
      <c r="I1442" s="644"/>
      <c r="K1442" s="646"/>
      <c r="L1442" s="647"/>
      <c r="M1442" s="646"/>
      <c r="N1442" s="648"/>
      <c r="P1442" s="644"/>
      <c r="Q1442" s="630"/>
      <c r="V1442" s="647"/>
      <c r="X1442" s="647"/>
      <c r="AA1442" s="644"/>
      <c r="AD1442" s="646"/>
      <c r="AF1442" s="645"/>
      <c r="AI1442" s="645"/>
      <c r="AK1442" s="632"/>
      <c r="AL1442" s="619"/>
      <c r="AM1442" s="649"/>
      <c r="AN1442" s="632"/>
      <c r="AO1442" s="649"/>
    </row>
    <row r="1443" spans="2:41" s="615" customFormat="1">
      <c r="B1443" s="645"/>
      <c r="C1443" s="645"/>
      <c r="F1443" s="644"/>
      <c r="G1443" s="630"/>
      <c r="I1443" s="644"/>
      <c r="K1443" s="646"/>
      <c r="L1443" s="647"/>
      <c r="M1443" s="646"/>
      <c r="N1443" s="648"/>
      <c r="P1443" s="644"/>
      <c r="Q1443" s="630"/>
      <c r="V1443" s="647"/>
      <c r="X1443" s="647"/>
      <c r="AA1443" s="644"/>
      <c r="AD1443" s="646"/>
      <c r="AF1443" s="645"/>
      <c r="AI1443" s="645"/>
      <c r="AK1443" s="632"/>
      <c r="AL1443" s="619"/>
      <c r="AM1443" s="649"/>
      <c r="AN1443" s="632"/>
      <c r="AO1443" s="649"/>
    </row>
    <row r="1444" spans="2:41" s="615" customFormat="1">
      <c r="B1444" s="645"/>
      <c r="C1444" s="645"/>
      <c r="F1444" s="644"/>
      <c r="G1444" s="630"/>
      <c r="I1444" s="644"/>
      <c r="K1444" s="646"/>
      <c r="L1444" s="647"/>
      <c r="M1444" s="646"/>
      <c r="N1444" s="648"/>
      <c r="P1444" s="644"/>
      <c r="Q1444" s="630"/>
      <c r="V1444" s="647"/>
      <c r="X1444" s="647"/>
      <c r="AA1444" s="644"/>
      <c r="AD1444" s="646"/>
      <c r="AF1444" s="645"/>
      <c r="AI1444" s="645"/>
      <c r="AK1444" s="632"/>
      <c r="AL1444" s="619"/>
      <c r="AM1444" s="649"/>
      <c r="AN1444" s="632"/>
      <c r="AO1444" s="649"/>
    </row>
    <row r="1445" spans="2:41" s="615" customFormat="1">
      <c r="B1445" s="645"/>
      <c r="C1445" s="645"/>
      <c r="F1445" s="644"/>
      <c r="G1445" s="630"/>
      <c r="I1445" s="644"/>
      <c r="K1445" s="646"/>
      <c r="L1445" s="647"/>
      <c r="M1445" s="646"/>
      <c r="N1445" s="648"/>
      <c r="P1445" s="644"/>
      <c r="Q1445" s="630"/>
      <c r="V1445" s="647"/>
      <c r="X1445" s="647"/>
      <c r="AA1445" s="644"/>
      <c r="AD1445" s="646"/>
      <c r="AF1445" s="645"/>
      <c r="AI1445" s="645"/>
      <c r="AK1445" s="632"/>
      <c r="AL1445" s="619"/>
      <c r="AM1445" s="649"/>
      <c r="AN1445" s="632"/>
      <c r="AO1445" s="649"/>
    </row>
    <row r="1446" spans="2:41" s="615" customFormat="1">
      <c r="B1446" s="645"/>
      <c r="C1446" s="645"/>
      <c r="F1446" s="644"/>
      <c r="G1446" s="630"/>
      <c r="I1446" s="644"/>
      <c r="K1446" s="646"/>
      <c r="L1446" s="647"/>
      <c r="M1446" s="646"/>
      <c r="N1446" s="648"/>
      <c r="P1446" s="644"/>
      <c r="Q1446" s="630"/>
      <c r="V1446" s="647"/>
      <c r="X1446" s="647"/>
      <c r="AA1446" s="644"/>
      <c r="AD1446" s="646"/>
      <c r="AF1446" s="645"/>
      <c r="AI1446" s="645"/>
      <c r="AK1446" s="632"/>
      <c r="AL1446" s="619"/>
      <c r="AM1446" s="649"/>
      <c r="AN1446" s="632"/>
      <c r="AO1446" s="649"/>
    </row>
    <row r="1447" spans="2:41" s="615" customFormat="1">
      <c r="B1447" s="645"/>
      <c r="C1447" s="645"/>
      <c r="F1447" s="644"/>
      <c r="G1447" s="630"/>
      <c r="I1447" s="644"/>
      <c r="K1447" s="646"/>
      <c r="L1447" s="647"/>
      <c r="M1447" s="646"/>
      <c r="N1447" s="648"/>
      <c r="P1447" s="644"/>
      <c r="Q1447" s="630"/>
      <c r="V1447" s="647"/>
      <c r="X1447" s="647"/>
      <c r="AA1447" s="644"/>
      <c r="AD1447" s="646"/>
      <c r="AF1447" s="645"/>
      <c r="AI1447" s="645"/>
      <c r="AK1447" s="632"/>
      <c r="AL1447" s="619"/>
      <c r="AM1447" s="649"/>
      <c r="AN1447" s="632"/>
      <c r="AO1447" s="649"/>
    </row>
    <row r="1448" spans="2:41" s="615" customFormat="1">
      <c r="B1448" s="645"/>
      <c r="C1448" s="645"/>
      <c r="F1448" s="644"/>
      <c r="G1448" s="630"/>
      <c r="I1448" s="644"/>
      <c r="K1448" s="646"/>
      <c r="L1448" s="647"/>
      <c r="M1448" s="646"/>
      <c r="N1448" s="648"/>
      <c r="P1448" s="644"/>
      <c r="Q1448" s="630"/>
      <c r="V1448" s="647"/>
      <c r="X1448" s="647"/>
      <c r="AA1448" s="644"/>
      <c r="AD1448" s="646"/>
      <c r="AF1448" s="645"/>
      <c r="AI1448" s="645"/>
      <c r="AK1448" s="632"/>
      <c r="AL1448" s="619"/>
      <c r="AM1448" s="649"/>
      <c r="AN1448" s="632"/>
      <c r="AO1448" s="649"/>
    </row>
    <row r="1449" spans="2:41" s="615" customFormat="1">
      <c r="B1449" s="645"/>
      <c r="C1449" s="645"/>
      <c r="F1449" s="644"/>
      <c r="G1449" s="630"/>
      <c r="I1449" s="644"/>
      <c r="K1449" s="646"/>
      <c r="L1449" s="647"/>
      <c r="M1449" s="646"/>
      <c r="N1449" s="648"/>
      <c r="P1449" s="644"/>
      <c r="Q1449" s="630"/>
      <c r="V1449" s="647"/>
      <c r="X1449" s="647"/>
      <c r="AA1449" s="644"/>
      <c r="AD1449" s="646"/>
      <c r="AF1449" s="645"/>
      <c r="AI1449" s="645"/>
      <c r="AK1449" s="632"/>
      <c r="AL1449" s="619"/>
      <c r="AM1449" s="649"/>
      <c r="AN1449" s="632"/>
      <c r="AO1449" s="649"/>
    </row>
    <row r="1450" spans="2:41" s="615" customFormat="1">
      <c r="B1450" s="645"/>
      <c r="C1450" s="645"/>
      <c r="F1450" s="644"/>
      <c r="G1450" s="630"/>
      <c r="I1450" s="644"/>
      <c r="K1450" s="646"/>
      <c r="L1450" s="647"/>
      <c r="M1450" s="646"/>
      <c r="N1450" s="648"/>
      <c r="P1450" s="644"/>
      <c r="Q1450" s="630"/>
      <c r="V1450" s="647"/>
      <c r="X1450" s="647"/>
      <c r="AA1450" s="644"/>
      <c r="AD1450" s="646"/>
      <c r="AF1450" s="645"/>
      <c r="AI1450" s="645"/>
      <c r="AK1450" s="632"/>
      <c r="AL1450" s="619"/>
      <c r="AM1450" s="649"/>
      <c r="AN1450" s="632"/>
      <c r="AO1450" s="649"/>
    </row>
    <row r="1451" spans="2:41" s="615" customFormat="1">
      <c r="B1451" s="645"/>
      <c r="C1451" s="645"/>
      <c r="F1451" s="644"/>
      <c r="G1451" s="630"/>
      <c r="I1451" s="644"/>
      <c r="K1451" s="646"/>
      <c r="L1451" s="647"/>
      <c r="M1451" s="646"/>
      <c r="N1451" s="648"/>
      <c r="P1451" s="644"/>
      <c r="Q1451" s="630"/>
      <c r="V1451" s="647"/>
      <c r="X1451" s="647"/>
      <c r="AA1451" s="644"/>
      <c r="AD1451" s="646"/>
      <c r="AF1451" s="645"/>
      <c r="AI1451" s="645"/>
      <c r="AK1451" s="632"/>
      <c r="AL1451" s="619"/>
      <c r="AM1451" s="649"/>
      <c r="AN1451" s="632"/>
      <c r="AO1451" s="649"/>
    </row>
    <row r="1452" spans="2:41" s="615" customFormat="1">
      <c r="B1452" s="645"/>
      <c r="C1452" s="645"/>
      <c r="F1452" s="644"/>
      <c r="G1452" s="630"/>
      <c r="I1452" s="644"/>
      <c r="K1452" s="646"/>
      <c r="L1452" s="647"/>
      <c r="M1452" s="646"/>
      <c r="N1452" s="648"/>
      <c r="P1452" s="644"/>
      <c r="Q1452" s="630"/>
      <c r="V1452" s="647"/>
      <c r="X1452" s="647"/>
      <c r="AA1452" s="644"/>
      <c r="AD1452" s="646"/>
      <c r="AF1452" s="645"/>
      <c r="AI1452" s="645"/>
      <c r="AK1452" s="632"/>
      <c r="AL1452" s="619"/>
      <c r="AM1452" s="649"/>
      <c r="AN1452" s="632"/>
      <c r="AO1452" s="649"/>
    </row>
    <row r="1453" spans="2:41" s="615" customFormat="1">
      <c r="B1453" s="645"/>
      <c r="C1453" s="645"/>
      <c r="F1453" s="644"/>
      <c r="G1453" s="630"/>
      <c r="I1453" s="644"/>
      <c r="K1453" s="646"/>
      <c r="L1453" s="647"/>
      <c r="M1453" s="646"/>
      <c r="N1453" s="648"/>
      <c r="P1453" s="644"/>
      <c r="Q1453" s="630"/>
      <c r="V1453" s="647"/>
      <c r="X1453" s="647"/>
      <c r="AA1453" s="644"/>
      <c r="AD1453" s="646"/>
      <c r="AF1453" s="645"/>
      <c r="AI1453" s="645"/>
      <c r="AK1453" s="632"/>
      <c r="AL1453" s="619"/>
      <c r="AM1453" s="649"/>
      <c r="AN1453" s="632"/>
      <c r="AO1453" s="649"/>
    </row>
    <row r="1454" spans="2:41" s="615" customFormat="1">
      <c r="B1454" s="645"/>
      <c r="C1454" s="645"/>
      <c r="F1454" s="644"/>
      <c r="G1454" s="630"/>
      <c r="I1454" s="644"/>
      <c r="K1454" s="646"/>
      <c r="L1454" s="647"/>
      <c r="M1454" s="646"/>
      <c r="N1454" s="648"/>
      <c r="P1454" s="644"/>
      <c r="Q1454" s="630"/>
      <c r="V1454" s="647"/>
      <c r="X1454" s="647"/>
      <c r="AA1454" s="644"/>
      <c r="AD1454" s="646"/>
      <c r="AF1454" s="645"/>
      <c r="AI1454" s="645"/>
      <c r="AK1454" s="632"/>
      <c r="AL1454" s="619"/>
      <c r="AM1454" s="649"/>
      <c r="AN1454" s="632"/>
      <c r="AO1454" s="649"/>
    </row>
    <row r="1455" spans="2:41" s="615" customFormat="1">
      <c r="B1455" s="645"/>
      <c r="C1455" s="645"/>
      <c r="F1455" s="644"/>
      <c r="G1455" s="630"/>
      <c r="I1455" s="644"/>
      <c r="K1455" s="646"/>
      <c r="L1455" s="647"/>
      <c r="M1455" s="646"/>
      <c r="N1455" s="648"/>
      <c r="P1455" s="644"/>
      <c r="Q1455" s="630"/>
      <c r="V1455" s="647"/>
      <c r="X1455" s="647"/>
      <c r="AA1455" s="644"/>
      <c r="AD1455" s="646"/>
      <c r="AF1455" s="645"/>
      <c r="AI1455" s="645"/>
      <c r="AK1455" s="632"/>
      <c r="AL1455" s="619"/>
      <c r="AM1455" s="649"/>
      <c r="AN1455" s="632"/>
      <c r="AO1455" s="649"/>
    </row>
    <row r="1456" spans="2:41" s="615" customFormat="1">
      <c r="B1456" s="645"/>
      <c r="C1456" s="645"/>
      <c r="F1456" s="644"/>
      <c r="G1456" s="630"/>
      <c r="I1456" s="644"/>
      <c r="K1456" s="646"/>
      <c r="L1456" s="647"/>
      <c r="M1456" s="646"/>
      <c r="N1456" s="648"/>
      <c r="P1456" s="644"/>
      <c r="Q1456" s="630"/>
      <c r="V1456" s="647"/>
      <c r="X1456" s="647"/>
      <c r="AA1456" s="644"/>
      <c r="AD1456" s="646"/>
      <c r="AF1456" s="645"/>
      <c r="AI1456" s="645"/>
      <c r="AK1456" s="632"/>
      <c r="AL1456" s="619"/>
      <c r="AM1456" s="649"/>
      <c r="AN1456" s="632"/>
      <c r="AO1456" s="649"/>
    </row>
    <row r="1457" spans="2:41" s="615" customFormat="1">
      <c r="B1457" s="645"/>
      <c r="C1457" s="645"/>
      <c r="F1457" s="644"/>
      <c r="G1457" s="630"/>
      <c r="I1457" s="644"/>
      <c r="K1457" s="646"/>
      <c r="L1457" s="647"/>
      <c r="M1457" s="646"/>
      <c r="N1457" s="648"/>
      <c r="P1457" s="644"/>
      <c r="Q1457" s="630"/>
      <c r="V1457" s="647"/>
      <c r="X1457" s="647"/>
      <c r="AA1457" s="644"/>
      <c r="AD1457" s="646"/>
      <c r="AF1457" s="645"/>
      <c r="AI1457" s="645"/>
      <c r="AK1457" s="632"/>
      <c r="AL1457" s="619"/>
      <c r="AM1457" s="649"/>
      <c r="AN1457" s="632"/>
      <c r="AO1457" s="649"/>
    </row>
    <row r="1458" spans="2:41" s="615" customFormat="1">
      <c r="B1458" s="645"/>
      <c r="C1458" s="645"/>
      <c r="F1458" s="644"/>
      <c r="G1458" s="630"/>
      <c r="I1458" s="644"/>
      <c r="K1458" s="646"/>
      <c r="L1458" s="647"/>
      <c r="M1458" s="646"/>
      <c r="N1458" s="648"/>
      <c r="P1458" s="644"/>
      <c r="Q1458" s="630"/>
      <c r="V1458" s="647"/>
      <c r="X1458" s="647"/>
      <c r="AA1458" s="644"/>
      <c r="AD1458" s="646"/>
      <c r="AF1458" s="645"/>
      <c r="AI1458" s="645"/>
      <c r="AK1458" s="632"/>
      <c r="AL1458" s="619"/>
      <c r="AM1458" s="649"/>
      <c r="AN1458" s="632"/>
      <c r="AO1458" s="649"/>
    </row>
    <row r="1459" spans="2:41" s="615" customFormat="1">
      <c r="B1459" s="645"/>
      <c r="C1459" s="645"/>
      <c r="F1459" s="644"/>
      <c r="G1459" s="630"/>
      <c r="I1459" s="644"/>
      <c r="K1459" s="646"/>
      <c r="L1459" s="647"/>
      <c r="M1459" s="646"/>
      <c r="N1459" s="648"/>
      <c r="P1459" s="644"/>
      <c r="Q1459" s="630"/>
      <c r="V1459" s="647"/>
      <c r="X1459" s="647"/>
      <c r="AA1459" s="644"/>
      <c r="AD1459" s="646"/>
      <c r="AF1459" s="645"/>
      <c r="AI1459" s="645"/>
      <c r="AK1459" s="632"/>
      <c r="AL1459" s="619"/>
      <c r="AM1459" s="649"/>
      <c r="AN1459" s="632"/>
      <c r="AO1459" s="649"/>
    </row>
    <row r="1460" spans="2:41" s="615" customFormat="1">
      <c r="B1460" s="645"/>
      <c r="C1460" s="645"/>
      <c r="F1460" s="644"/>
      <c r="G1460" s="630"/>
      <c r="I1460" s="644"/>
      <c r="K1460" s="646"/>
      <c r="L1460" s="647"/>
      <c r="M1460" s="646"/>
      <c r="N1460" s="648"/>
      <c r="P1460" s="644"/>
      <c r="Q1460" s="630"/>
      <c r="V1460" s="647"/>
      <c r="X1460" s="647"/>
      <c r="AA1460" s="644"/>
      <c r="AD1460" s="646"/>
      <c r="AF1460" s="645"/>
      <c r="AI1460" s="645"/>
      <c r="AK1460" s="632"/>
      <c r="AL1460" s="619"/>
      <c r="AM1460" s="649"/>
      <c r="AN1460" s="632"/>
      <c r="AO1460" s="649"/>
    </row>
    <row r="1461" spans="2:41" s="615" customFormat="1">
      <c r="B1461" s="645"/>
      <c r="C1461" s="645"/>
      <c r="F1461" s="644"/>
      <c r="G1461" s="630"/>
      <c r="I1461" s="644"/>
      <c r="K1461" s="646"/>
      <c r="L1461" s="647"/>
      <c r="M1461" s="646"/>
      <c r="N1461" s="648"/>
      <c r="P1461" s="644"/>
      <c r="Q1461" s="630"/>
      <c r="V1461" s="647"/>
      <c r="X1461" s="647"/>
      <c r="AA1461" s="644"/>
      <c r="AD1461" s="646"/>
      <c r="AF1461" s="645"/>
      <c r="AI1461" s="645"/>
      <c r="AK1461" s="632"/>
      <c r="AL1461" s="619"/>
      <c r="AM1461" s="649"/>
      <c r="AN1461" s="632"/>
      <c r="AO1461" s="649"/>
    </row>
    <row r="1462" spans="2:41" s="615" customFormat="1">
      <c r="B1462" s="645"/>
      <c r="C1462" s="645"/>
      <c r="F1462" s="644"/>
      <c r="G1462" s="630"/>
      <c r="I1462" s="644"/>
      <c r="K1462" s="646"/>
      <c r="L1462" s="647"/>
      <c r="M1462" s="646"/>
      <c r="N1462" s="648"/>
      <c r="P1462" s="644"/>
      <c r="Q1462" s="630"/>
      <c r="V1462" s="647"/>
      <c r="X1462" s="647"/>
      <c r="AA1462" s="644"/>
      <c r="AD1462" s="646"/>
      <c r="AF1462" s="645"/>
      <c r="AI1462" s="645"/>
      <c r="AK1462" s="632"/>
      <c r="AL1462" s="619"/>
      <c r="AM1462" s="649"/>
      <c r="AN1462" s="632"/>
      <c r="AO1462" s="649"/>
    </row>
    <row r="1463" spans="2:41" s="615" customFormat="1">
      <c r="B1463" s="645"/>
      <c r="C1463" s="645"/>
      <c r="F1463" s="644"/>
      <c r="G1463" s="630"/>
      <c r="I1463" s="644"/>
      <c r="K1463" s="646"/>
      <c r="L1463" s="647"/>
      <c r="M1463" s="646"/>
      <c r="N1463" s="648"/>
      <c r="P1463" s="644"/>
      <c r="Q1463" s="630"/>
      <c r="V1463" s="647"/>
      <c r="X1463" s="647"/>
      <c r="AA1463" s="644"/>
      <c r="AD1463" s="646"/>
      <c r="AF1463" s="645"/>
      <c r="AI1463" s="645"/>
      <c r="AK1463" s="632"/>
      <c r="AL1463" s="619"/>
      <c r="AM1463" s="649"/>
      <c r="AN1463" s="632"/>
      <c r="AO1463" s="649"/>
    </row>
    <row r="1464" spans="2:41" s="615" customFormat="1">
      <c r="B1464" s="645"/>
      <c r="C1464" s="645"/>
      <c r="F1464" s="644"/>
      <c r="G1464" s="630"/>
      <c r="I1464" s="644"/>
      <c r="K1464" s="646"/>
      <c r="L1464" s="647"/>
      <c r="M1464" s="646"/>
      <c r="N1464" s="648"/>
      <c r="P1464" s="644"/>
      <c r="Q1464" s="630"/>
      <c r="V1464" s="647"/>
      <c r="X1464" s="647"/>
      <c r="AA1464" s="644"/>
      <c r="AD1464" s="646"/>
      <c r="AF1464" s="645"/>
      <c r="AI1464" s="645"/>
      <c r="AK1464" s="632"/>
      <c r="AL1464" s="619"/>
      <c r="AM1464" s="649"/>
      <c r="AN1464" s="632"/>
      <c r="AO1464" s="649"/>
    </row>
    <row r="1465" spans="2:41" s="615" customFormat="1">
      <c r="B1465" s="645"/>
      <c r="C1465" s="645"/>
      <c r="F1465" s="644"/>
      <c r="G1465" s="630"/>
      <c r="I1465" s="644"/>
      <c r="K1465" s="646"/>
      <c r="L1465" s="647"/>
      <c r="M1465" s="646"/>
      <c r="N1465" s="648"/>
      <c r="P1465" s="644"/>
      <c r="Q1465" s="630"/>
      <c r="V1465" s="647"/>
      <c r="X1465" s="647"/>
      <c r="AA1465" s="644"/>
      <c r="AD1465" s="646"/>
      <c r="AF1465" s="645"/>
      <c r="AI1465" s="645"/>
      <c r="AK1465" s="632"/>
      <c r="AL1465" s="619"/>
      <c r="AM1465" s="649"/>
      <c r="AN1465" s="632"/>
      <c r="AO1465" s="649"/>
    </row>
    <row r="1466" spans="2:41" s="615" customFormat="1">
      <c r="B1466" s="645"/>
      <c r="C1466" s="645"/>
      <c r="F1466" s="644"/>
      <c r="G1466" s="630"/>
      <c r="I1466" s="644"/>
      <c r="K1466" s="646"/>
      <c r="L1466" s="647"/>
      <c r="M1466" s="646"/>
      <c r="N1466" s="648"/>
      <c r="P1466" s="644"/>
      <c r="Q1466" s="630"/>
      <c r="V1466" s="647"/>
      <c r="X1466" s="647"/>
      <c r="AA1466" s="644"/>
      <c r="AD1466" s="646"/>
      <c r="AF1466" s="645"/>
      <c r="AI1466" s="645"/>
      <c r="AK1466" s="632"/>
      <c r="AL1466" s="619"/>
      <c r="AM1466" s="649"/>
      <c r="AN1466" s="632"/>
      <c r="AO1466" s="649"/>
    </row>
    <row r="1467" spans="2:41" s="615" customFormat="1">
      <c r="B1467" s="645"/>
      <c r="C1467" s="645"/>
      <c r="F1467" s="644"/>
      <c r="G1467" s="630"/>
      <c r="I1467" s="644"/>
      <c r="K1467" s="646"/>
      <c r="L1467" s="647"/>
      <c r="M1467" s="646"/>
      <c r="N1467" s="648"/>
      <c r="P1467" s="644"/>
      <c r="Q1467" s="630"/>
      <c r="V1467" s="647"/>
      <c r="X1467" s="647"/>
      <c r="AA1467" s="644"/>
      <c r="AD1467" s="646"/>
      <c r="AF1467" s="645"/>
      <c r="AI1467" s="645"/>
      <c r="AK1467" s="632"/>
      <c r="AL1467" s="619"/>
      <c r="AM1467" s="649"/>
      <c r="AN1467" s="632"/>
      <c r="AO1467" s="649"/>
    </row>
    <row r="1468" spans="2:41" s="615" customFormat="1">
      <c r="B1468" s="645"/>
      <c r="C1468" s="645"/>
      <c r="F1468" s="644"/>
      <c r="G1468" s="630"/>
      <c r="I1468" s="644"/>
      <c r="K1468" s="646"/>
      <c r="L1468" s="647"/>
      <c r="M1468" s="646"/>
      <c r="N1468" s="648"/>
      <c r="P1468" s="644"/>
      <c r="Q1468" s="630"/>
      <c r="V1468" s="647"/>
      <c r="X1468" s="647"/>
      <c r="AA1468" s="644"/>
      <c r="AD1468" s="646"/>
      <c r="AF1468" s="645"/>
      <c r="AI1468" s="645"/>
      <c r="AK1468" s="632"/>
      <c r="AL1468" s="619"/>
      <c r="AM1468" s="649"/>
      <c r="AN1468" s="632"/>
      <c r="AO1468" s="649"/>
    </row>
    <row r="1469" spans="2:41" s="615" customFormat="1">
      <c r="B1469" s="645"/>
      <c r="C1469" s="645"/>
      <c r="F1469" s="644"/>
      <c r="G1469" s="630"/>
      <c r="I1469" s="644"/>
      <c r="K1469" s="646"/>
      <c r="L1469" s="647"/>
      <c r="M1469" s="646"/>
      <c r="N1469" s="648"/>
      <c r="P1469" s="644"/>
      <c r="Q1469" s="630"/>
      <c r="V1469" s="647"/>
      <c r="X1469" s="647"/>
      <c r="AA1469" s="644"/>
      <c r="AD1469" s="646"/>
      <c r="AF1469" s="645"/>
      <c r="AI1469" s="645"/>
      <c r="AK1469" s="632"/>
      <c r="AL1469" s="619"/>
      <c r="AM1469" s="649"/>
      <c r="AN1469" s="632"/>
      <c r="AO1469" s="649"/>
    </row>
    <row r="1470" spans="2:41" s="615" customFormat="1">
      <c r="B1470" s="645"/>
      <c r="C1470" s="645"/>
      <c r="F1470" s="644"/>
      <c r="G1470" s="630"/>
      <c r="I1470" s="644"/>
      <c r="K1470" s="646"/>
      <c r="L1470" s="647"/>
      <c r="M1470" s="646"/>
      <c r="N1470" s="648"/>
      <c r="P1470" s="644"/>
      <c r="Q1470" s="630"/>
      <c r="V1470" s="647"/>
      <c r="X1470" s="647"/>
      <c r="AA1470" s="644"/>
      <c r="AD1470" s="646"/>
      <c r="AF1470" s="645"/>
      <c r="AI1470" s="645"/>
      <c r="AK1470" s="632"/>
      <c r="AL1470" s="619"/>
      <c r="AM1470" s="649"/>
      <c r="AN1470" s="632"/>
      <c r="AO1470" s="649"/>
    </row>
    <row r="1471" spans="2:41" s="615" customFormat="1">
      <c r="B1471" s="645"/>
      <c r="C1471" s="645"/>
      <c r="F1471" s="644"/>
      <c r="G1471" s="630"/>
      <c r="I1471" s="644"/>
      <c r="K1471" s="646"/>
      <c r="L1471" s="647"/>
      <c r="M1471" s="646"/>
      <c r="N1471" s="648"/>
      <c r="P1471" s="644"/>
      <c r="Q1471" s="630"/>
      <c r="V1471" s="647"/>
      <c r="X1471" s="647"/>
      <c r="AA1471" s="644"/>
      <c r="AD1471" s="646"/>
      <c r="AF1471" s="645"/>
      <c r="AI1471" s="645"/>
      <c r="AK1471" s="632"/>
      <c r="AL1471" s="619"/>
      <c r="AM1471" s="649"/>
      <c r="AN1471" s="632"/>
      <c r="AO1471" s="649"/>
    </row>
    <row r="1472" spans="2:41" s="615" customFormat="1">
      <c r="B1472" s="645"/>
      <c r="C1472" s="645"/>
      <c r="F1472" s="644"/>
      <c r="G1472" s="630"/>
      <c r="I1472" s="644"/>
      <c r="K1472" s="646"/>
      <c r="L1472" s="647"/>
      <c r="M1472" s="646"/>
      <c r="N1472" s="648"/>
      <c r="P1472" s="644"/>
      <c r="Q1472" s="630"/>
      <c r="V1472" s="647"/>
      <c r="X1472" s="647"/>
      <c r="AA1472" s="644"/>
      <c r="AD1472" s="646"/>
      <c r="AF1472" s="645"/>
      <c r="AI1472" s="645"/>
      <c r="AK1472" s="632"/>
      <c r="AL1472" s="619"/>
      <c r="AM1472" s="649"/>
      <c r="AN1472" s="632"/>
      <c r="AO1472" s="649"/>
    </row>
    <row r="1473" spans="2:41" s="615" customFormat="1">
      <c r="B1473" s="645"/>
      <c r="C1473" s="645"/>
      <c r="F1473" s="644"/>
      <c r="G1473" s="630"/>
      <c r="I1473" s="644"/>
      <c r="K1473" s="646"/>
      <c r="L1473" s="647"/>
      <c r="M1473" s="646"/>
      <c r="N1473" s="648"/>
      <c r="P1473" s="644"/>
      <c r="Q1473" s="630"/>
      <c r="V1473" s="647"/>
      <c r="X1473" s="647"/>
      <c r="AA1473" s="644"/>
      <c r="AD1473" s="646"/>
      <c r="AF1473" s="645"/>
      <c r="AI1473" s="645"/>
      <c r="AK1473" s="632"/>
      <c r="AL1473" s="619"/>
      <c r="AM1473" s="649"/>
      <c r="AN1473" s="632"/>
      <c r="AO1473" s="649"/>
    </row>
    <row r="1474" spans="2:41" s="615" customFormat="1">
      <c r="B1474" s="645"/>
      <c r="C1474" s="645"/>
      <c r="F1474" s="644"/>
      <c r="G1474" s="630"/>
      <c r="I1474" s="644"/>
      <c r="K1474" s="646"/>
      <c r="L1474" s="647"/>
      <c r="M1474" s="646"/>
      <c r="N1474" s="648"/>
      <c r="P1474" s="644"/>
      <c r="Q1474" s="630"/>
      <c r="V1474" s="647"/>
      <c r="X1474" s="647"/>
      <c r="AA1474" s="644"/>
      <c r="AD1474" s="646"/>
      <c r="AF1474" s="645"/>
      <c r="AI1474" s="645"/>
      <c r="AK1474" s="632"/>
      <c r="AL1474" s="619"/>
      <c r="AM1474" s="649"/>
      <c r="AN1474" s="632"/>
      <c r="AO1474" s="649"/>
    </row>
    <row r="1475" spans="2:41" s="615" customFormat="1">
      <c r="B1475" s="645"/>
      <c r="C1475" s="645"/>
      <c r="F1475" s="644"/>
      <c r="G1475" s="630"/>
      <c r="I1475" s="644"/>
      <c r="K1475" s="646"/>
      <c r="L1475" s="647"/>
      <c r="M1475" s="646"/>
      <c r="N1475" s="648"/>
      <c r="P1475" s="644"/>
      <c r="Q1475" s="630"/>
      <c r="V1475" s="647"/>
      <c r="X1475" s="647"/>
      <c r="AA1475" s="644"/>
      <c r="AD1475" s="646"/>
      <c r="AF1475" s="645"/>
      <c r="AI1475" s="645"/>
      <c r="AK1475" s="632"/>
      <c r="AL1475" s="619"/>
      <c r="AM1475" s="649"/>
      <c r="AN1475" s="632"/>
      <c r="AO1475" s="649"/>
    </row>
    <row r="1476" spans="2:41" s="615" customFormat="1">
      <c r="B1476" s="645"/>
      <c r="C1476" s="645"/>
      <c r="F1476" s="644"/>
      <c r="G1476" s="630"/>
      <c r="I1476" s="644"/>
      <c r="K1476" s="646"/>
      <c r="L1476" s="647"/>
      <c r="M1476" s="646"/>
      <c r="N1476" s="648"/>
      <c r="P1476" s="644"/>
      <c r="Q1476" s="630"/>
      <c r="V1476" s="647"/>
      <c r="X1476" s="647"/>
      <c r="AA1476" s="644"/>
      <c r="AD1476" s="646"/>
      <c r="AF1476" s="645"/>
      <c r="AI1476" s="645"/>
      <c r="AK1476" s="632"/>
      <c r="AL1476" s="619"/>
      <c r="AM1476" s="649"/>
      <c r="AN1476" s="632"/>
      <c r="AO1476" s="649"/>
    </row>
    <row r="1477" spans="2:41" s="615" customFormat="1">
      <c r="B1477" s="645"/>
      <c r="C1477" s="645"/>
      <c r="F1477" s="644"/>
      <c r="G1477" s="630"/>
      <c r="I1477" s="644"/>
      <c r="K1477" s="646"/>
      <c r="L1477" s="647"/>
      <c r="M1477" s="646"/>
      <c r="N1477" s="648"/>
      <c r="P1477" s="644"/>
      <c r="Q1477" s="630"/>
      <c r="V1477" s="647"/>
      <c r="X1477" s="647"/>
      <c r="AA1477" s="644"/>
      <c r="AD1477" s="646"/>
      <c r="AF1477" s="645"/>
      <c r="AI1477" s="645"/>
      <c r="AK1477" s="632"/>
      <c r="AL1477" s="619"/>
      <c r="AM1477" s="649"/>
      <c r="AN1477" s="632"/>
      <c r="AO1477" s="649"/>
    </row>
    <row r="1478" spans="2:41" s="615" customFormat="1">
      <c r="B1478" s="645"/>
      <c r="C1478" s="645"/>
      <c r="F1478" s="644"/>
      <c r="G1478" s="630"/>
      <c r="I1478" s="644"/>
      <c r="K1478" s="646"/>
      <c r="L1478" s="647"/>
      <c r="M1478" s="646"/>
      <c r="N1478" s="648"/>
      <c r="P1478" s="644"/>
      <c r="Q1478" s="630"/>
      <c r="V1478" s="647"/>
      <c r="X1478" s="647"/>
      <c r="AA1478" s="644"/>
      <c r="AD1478" s="646"/>
      <c r="AF1478" s="645"/>
      <c r="AI1478" s="645"/>
      <c r="AK1478" s="632"/>
      <c r="AL1478" s="619"/>
      <c r="AM1478" s="649"/>
      <c r="AN1478" s="632"/>
      <c r="AO1478" s="649"/>
    </row>
    <row r="1479" spans="2:41" s="615" customFormat="1">
      <c r="B1479" s="645"/>
      <c r="C1479" s="645"/>
      <c r="F1479" s="644"/>
      <c r="G1479" s="630"/>
      <c r="I1479" s="644"/>
      <c r="K1479" s="646"/>
      <c r="L1479" s="647"/>
      <c r="M1479" s="646"/>
      <c r="N1479" s="648"/>
      <c r="P1479" s="644"/>
      <c r="Q1479" s="630"/>
      <c r="V1479" s="647"/>
      <c r="X1479" s="647"/>
      <c r="AA1479" s="644"/>
      <c r="AD1479" s="646"/>
      <c r="AF1479" s="645"/>
      <c r="AI1479" s="645"/>
      <c r="AK1479" s="632"/>
      <c r="AL1479" s="619"/>
      <c r="AM1479" s="649"/>
      <c r="AN1479" s="632"/>
      <c r="AO1479" s="649"/>
    </row>
    <row r="1480" spans="2:41" s="615" customFormat="1">
      <c r="B1480" s="645"/>
      <c r="C1480" s="645"/>
      <c r="F1480" s="644"/>
      <c r="G1480" s="630"/>
      <c r="I1480" s="644"/>
      <c r="K1480" s="646"/>
      <c r="L1480" s="647"/>
      <c r="M1480" s="646"/>
      <c r="N1480" s="648"/>
      <c r="P1480" s="644"/>
      <c r="Q1480" s="630"/>
      <c r="V1480" s="647"/>
      <c r="X1480" s="647"/>
      <c r="AA1480" s="644"/>
      <c r="AD1480" s="646"/>
      <c r="AF1480" s="645"/>
      <c r="AI1480" s="645"/>
      <c r="AK1480" s="632"/>
      <c r="AL1480" s="619"/>
      <c r="AM1480" s="649"/>
      <c r="AN1480" s="632"/>
      <c r="AO1480" s="649"/>
    </row>
    <row r="1481" spans="2:41" s="615" customFormat="1">
      <c r="B1481" s="645"/>
      <c r="C1481" s="645"/>
      <c r="F1481" s="644"/>
      <c r="G1481" s="630"/>
      <c r="I1481" s="644"/>
      <c r="K1481" s="646"/>
      <c r="L1481" s="647"/>
      <c r="M1481" s="646"/>
      <c r="N1481" s="648"/>
      <c r="P1481" s="644"/>
      <c r="Q1481" s="630"/>
      <c r="V1481" s="647"/>
      <c r="X1481" s="647"/>
      <c r="AA1481" s="644"/>
      <c r="AD1481" s="646"/>
      <c r="AF1481" s="645"/>
      <c r="AI1481" s="645"/>
      <c r="AK1481" s="632"/>
      <c r="AL1481" s="619"/>
      <c r="AM1481" s="649"/>
      <c r="AN1481" s="632"/>
      <c r="AO1481" s="649"/>
    </row>
    <row r="1482" spans="2:41" s="615" customFormat="1">
      <c r="B1482" s="645"/>
      <c r="C1482" s="645"/>
      <c r="F1482" s="644"/>
      <c r="G1482" s="630"/>
      <c r="I1482" s="644"/>
      <c r="K1482" s="646"/>
      <c r="L1482" s="647"/>
      <c r="M1482" s="646"/>
      <c r="N1482" s="648"/>
      <c r="P1482" s="644"/>
      <c r="Q1482" s="630"/>
      <c r="V1482" s="647"/>
      <c r="X1482" s="647"/>
      <c r="AA1482" s="644"/>
      <c r="AD1482" s="646"/>
      <c r="AF1482" s="645"/>
      <c r="AI1482" s="645"/>
      <c r="AK1482" s="632"/>
      <c r="AL1482" s="619"/>
      <c r="AM1482" s="649"/>
      <c r="AN1482" s="632"/>
      <c r="AO1482" s="649"/>
    </row>
    <row r="1483" spans="2:41" s="615" customFormat="1">
      <c r="B1483" s="645"/>
      <c r="C1483" s="645"/>
      <c r="F1483" s="644"/>
      <c r="G1483" s="630"/>
      <c r="I1483" s="644"/>
      <c r="K1483" s="646"/>
      <c r="L1483" s="647"/>
      <c r="M1483" s="646"/>
      <c r="N1483" s="648"/>
      <c r="P1483" s="644"/>
      <c r="Q1483" s="630"/>
      <c r="V1483" s="647"/>
      <c r="X1483" s="647"/>
      <c r="AA1483" s="644"/>
      <c r="AD1483" s="646"/>
      <c r="AF1483" s="645"/>
      <c r="AI1483" s="645"/>
      <c r="AK1483" s="632"/>
      <c r="AL1483" s="619"/>
      <c r="AM1483" s="649"/>
      <c r="AN1483" s="632"/>
      <c r="AO1483" s="649"/>
    </row>
    <row r="1484" spans="2:41" s="615" customFormat="1">
      <c r="B1484" s="645"/>
      <c r="C1484" s="645"/>
      <c r="F1484" s="644"/>
      <c r="G1484" s="630"/>
      <c r="I1484" s="644"/>
      <c r="K1484" s="646"/>
      <c r="L1484" s="647"/>
      <c r="M1484" s="646"/>
      <c r="N1484" s="648"/>
      <c r="P1484" s="644"/>
      <c r="Q1484" s="630"/>
      <c r="V1484" s="647"/>
      <c r="X1484" s="647"/>
      <c r="AA1484" s="644"/>
      <c r="AD1484" s="646"/>
      <c r="AF1484" s="645"/>
      <c r="AI1484" s="645"/>
      <c r="AK1484" s="632"/>
      <c r="AL1484" s="619"/>
      <c r="AM1484" s="649"/>
      <c r="AN1484" s="632"/>
      <c r="AO1484" s="649"/>
    </row>
    <row r="1485" spans="2:41" s="615" customFormat="1">
      <c r="B1485" s="645"/>
      <c r="C1485" s="645"/>
      <c r="F1485" s="644"/>
      <c r="G1485" s="630"/>
      <c r="I1485" s="644"/>
      <c r="K1485" s="646"/>
      <c r="L1485" s="647"/>
      <c r="M1485" s="646"/>
      <c r="N1485" s="648"/>
      <c r="P1485" s="644"/>
      <c r="Q1485" s="630"/>
      <c r="V1485" s="647"/>
      <c r="X1485" s="647"/>
      <c r="AA1485" s="644"/>
      <c r="AD1485" s="646"/>
      <c r="AF1485" s="645"/>
      <c r="AI1485" s="645"/>
      <c r="AK1485" s="632"/>
      <c r="AL1485" s="619"/>
      <c r="AM1485" s="649"/>
      <c r="AN1485" s="632"/>
      <c r="AO1485" s="649"/>
    </row>
    <row r="1486" spans="2:41" s="615" customFormat="1">
      <c r="B1486" s="645"/>
      <c r="C1486" s="645"/>
      <c r="F1486" s="644"/>
      <c r="G1486" s="630"/>
      <c r="I1486" s="644"/>
      <c r="K1486" s="646"/>
      <c r="L1486" s="647"/>
      <c r="M1486" s="646"/>
      <c r="N1486" s="648"/>
      <c r="P1486" s="644"/>
      <c r="Q1486" s="630"/>
      <c r="V1486" s="647"/>
      <c r="X1486" s="647"/>
      <c r="AA1486" s="644"/>
      <c r="AD1486" s="646"/>
      <c r="AF1486" s="645"/>
      <c r="AI1486" s="645"/>
      <c r="AK1486" s="632"/>
      <c r="AL1486" s="619"/>
      <c r="AM1486" s="649"/>
      <c r="AN1486" s="632"/>
      <c r="AO1486" s="649"/>
    </row>
    <row r="1487" spans="2:41" s="615" customFormat="1">
      <c r="B1487" s="645"/>
      <c r="C1487" s="645"/>
      <c r="F1487" s="644"/>
      <c r="G1487" s="630"/>
      <c r="I1487" s="644"/>
      <c r="K1487" s="646"/>
      <c r="L1487" s="647"/>
      <c r="M1487" s="646"/>
      <c r="N1487" s="648"/>
      <c r="P1487" s="644"/>
      <c r="Q1487" s="630"/>
      <c r="V1487" s="647"/>
      <c r="X1487" s="647"/>
      <c r="AA1487" s="644"/>
      <c r="AD1487" s="646"/>
      <c r="AF1487" s="645"/>
      <c r="AI1487" s="645"/>
      <c r="AK1487" s="632"/>
      <c r="AL1487" s="619"/>
      <c r="AM1487" s="649"/>
      <c r="AN1487" s="632"/>
      <c r="AO1487" s="649"/>
    </row>
    <row r="1488" spans="2:41" s="615" customFormat="1">
      <c r="B1488" s="645"/>
      <c r="C1488" s="645"/>
      <c r="F1488" s="644"/>
      <c r="G1488" s="630"/>
      <c r="I1488" s="644"/>
      <c r="K1488" s="646"/>
      <c r="L1488" s="647"/>
      <c r="M1488" s="646"/>
      <c r="N1488" s="648"/>
      <c r="P1488" s="644"/>
      <c r="Q1488" s="630"/>
      <c r="V1488" s="647"/>
      <c r="X1488" s="647"/>
      <c r="AA1488" s="644"/>
      <c r="AD1488" s="646"/>
      <c r="AF1488" s="645"/>
      <c r="AI1488" s="645"/>
      <c r="AK1488" s="632"/>
      <c r="AL1488" s="619"/>
      <c r="AM1488" s="649"/>
      <c r="AN1488" s="632"/>
      <c r="AO1488" s="649"/>
    </row>
    <row r="1489" spans="2:41" s="615" customFormat="1">
      <c r="B1489" s="645"/>
      <c r="C1489" s="645"/>
      <c r="F1489" s="644"/>
      <c r="G1489" s="630"/>
      <c r="I1489" s="644"/>
      <c r="K1489" s="646"/>
      <c r="L1489" s="647"/>
      <c r="M1489" s="646"/>
      <c r="N1489" s="648"/>
      <c r="P1489" s="644"/>
      <c r="Q1489" s="630"/>
      <c r="V1489" s="647"/>
      <c r="X1489" s="647"/>
      <c r="AA1489" s="644"/>
      <c r="AD1489" s="646"/>
      <c r="AF1489" s="645"/>
      <c r="AI1489" s="645"/>
      <c r="AK1489" s="632"/>
      <c r="AL1489" s="619"/>
      <c r="AM1489" s="649"/>
      <c r="AN1489" s="632"/>
      <c r="AO1489" s="649"/>
    </row>
    <row r="1490" spans="2:41" s="615" customFormat="1">
      <c r="B1490" s="645"/>
      <c r="C1490" s="645"/>
      <c r="F1490" s="644"/>
      <c r="G1490" s="630"/>
      <c r="I1490" s="644"/>
      <c r="K1490" s="646"/>
      <c r="L1490" s="647"/>
      <c r="M1490" s="646"/>
      <c r="N1490" s="648"/>
      <c r="P1490" s="644"/>
      <c r="Q1490" s="630"/>
      <c r="V1490" s="647"/>
      <c r="X1490" s="647"/>
      <c r="AA1490" s="644"/>
      <c r="AD1490" s="646"/>
      <c r="AF1490" s="645"/>
      <c r="AI1490" s="645"/>
      <c r="AK1490" s="632"/>
      <c r="AL1490" s="619"/>
      <c r="AM1490" s="649"/>
      <c r="AN1490" s="632"/>
      <c r="AO1490" s="649"/>
    </row>
    <row r="1491" spans="2:41" s="615" customFormat="1">
      <c r="B1491" s="645"/>
      <c r="C1491" s="645"/>
      <c r="F1491" s="644"/>
      <c r="G1491" s="630"/>
      <c r="I1491" s="644"/>
      <c r="K1491" s="646"/>
      <c r="L1491" s="647"/>
      <c r="M1491" s="646"/>
      <c r="N1491" s="648"/>
      <c r="P1491" s="644"/>
      <c r="Q1491" s="630"/>
      <c r="V1491" s="647"/>
      <c r="X1491" s="647"/>
      <c r="AA1491" s="644"/>
      <c r="AD1491" s="646"/>
      <c r="AF1491" s="645"/>
      <c r="AI1491" s="645"/>
      <c r="AK1491" s="632"/>
      <c r="AL1491" s="619"/>
      <c r="AM1491" s="649"/>
      <c r="AN1491" s="632"/>
      <c r="AO1491" s="649"/>
    </row>
    <row r="1492" spans="2:41" s="615" customFormat="1">
      <c r="B1492" s="645"/>
      <c r="C1492" s="645"/>
      <c r="F1492" s="644"/>
      <c r="G1492" s="630"/>
      <c r="I1492" s="644"/>
      <c r="K1492" s="646"/>
      <c r="L1492" s="647"/>
      <c r="M1492" s="646"/>
      <c r="N1492" s="648"/>
      <c r="P1492" s="644"/>
      <c r="Q1492" s="630"/>
      <c r="V1492" s="647"/>
      <c r="X1492" s="647"/>
      <c r="AA1492" s="644"/>
      <c r="AD1492" s="646"/>
      <c r="AF1492" s="645"/>
      <c r="AI1492" s="645"/>
      <c r="AK1492" s="632"/>
      <c r="AL1492" s="619"/>
      <c r="AM1492" s="649"/>
      <c r="AN1492" s="632"/>
      <c r="AO1492" s="649"/>
    </row>
    <row r="1493" spans="2:41" s="615" customFormat="1">
      <c r="B1493" s="645"/>
      <c r="C1493" s="645"/>
      <c r="F1493" s="644"/>
      <c r="G1493" s="630"/>
      <c r="I1493" s="644"/>
      <c r="K1493" s="646"/>
      <c r="L1493" s="647"/>
      <c r="M1493" s="646"/>
      <c r="N1493" s="648"/>
      <c r="P1493" s="644"/>
      <c r="Q1493" s="630"/>
      <c r="V1493" s="647"/>
      <c r="X1493" s="647"/>
      <c r="AA1493" s="644"/>
      <c r="AD1493" s="646"/>
      <c r="AF1493" s="645"/>
      <c r="AI1493" s="645"/>
      <c r="AK1493" s="632"/>
      <c r="AL1493" s="619"/>
      <c r="AM1493" s="649"/>
      <c r="AN1493" s="632"/>
      <c r="AO1493" s="649"/>
    </row>
    <row r="1494" spans="2:41" s="615" customFormat="1">
      <c r="B1494" s="645"/>
      <c r="C1494" s="645"/>
      <c r="F1494" s="644"/>
      <c r="G1494" s="630"/>
      <c r="I1494" s="644"/>
      <c r="K1494" s="646"/>
      <c r="L1494" s="647"/>
      <c r="M1494" s="646"/>
      <c r="N1494" s="648"/>
      <c r="P1494" s="644"/>
      <c r="Q1494" s="630"/>
      <c r="V1494" s="647"/>
      <c r="X1494" s="647"/>
      <c r="AA1494" s="644"/>
      <c r="AD1494" s="646"/>
      <c r="AF1494" s="645"/>
      <c r="AI1494" s="645"/>
      <c r="AK1494" s="632"/>
      <c r="AL1494" s="619"/>
      <c r="AM1494" s="649"/>
      <c r="AN1494" s="632"/>
      <c r="AO1494" s="649"/>
    </row>
    <row r="1495" spans="2:41" s="615" customFormat="1">
      <c r="B1495" s="645"/>
      <c r="C1495" s="645"/>
      <c r="F1495" s="644"/>
      <c r="G1495" s="630"/>
      <c r="I1495" s="644"/>
      <c r="K1495" s="646"/>
      <c r="L1495" s="647"/>
      <c r="M1495" s="646"/>
      <c r="N1495" s="648"/>
      <c r="P1495" s="644"/>
      <c r="Q1495" s="630"/>
      <c r="V1495" s="647"/>
      <c r="X1495" s="647"/>
      <c r="AA1495" s="644"/>
      <c r="AD1495" s="646"/>
      <c r="AF1495" s="645"/>
      <c r="AI1495" s="645"/>
      <c r="AK1495" s="632"/>
      <c r="AL1495" s="619"/>
      <c r="AM1495" s="649"/>
      <c r="AN1495" s="632"/>
      <c r="AO1495" s="649"/>
    </row>
    <row r="1496" spans="2:41" s="615" customFormat="1">
      <c r="B1496" s="645"/>
      <c r="C1496" s="645"/>
      <c r="F1496" s="644"/>
      <c r="G1496" s="630"/>
      <c r="I1496" s="644"/>
      <c r="K1496" s="646"/>
      <c r="L1496" s="647"/>
      <c r="M1496" s="646"/>
      <c r="N1496" s="648"/>
      <c r="P1496" s="644"/>
      <c r="Q1496" s="630"/>
      <c r="V1496" s="647"/>
      <c r="X1496" s="647"/>
      <c r="AA1496" s="644"/>
      <c r="AD1496" s="646"/>
      <c r="AF1496" s="645"/>
      <c r="AI1496" s="645"/>
      <c r="AK1496" s="632"/>
      <c r="AL1496" s="619"/>
      <c r="AM1496" s="649"/>
      <c r="AN1496" s="632"/>
      <c r="AO1496" s="649"/>
    </row>
    <row r="1497" spans="2:41" s="615" customFormat="1">
      <c r="B1497" s="645"/>
      <c r="C1497" s="645"/>
      <c r="F1497" s="644"/>
      <c r="G1497" s="630"/>
      <c r="I1497" s="644"/>
      <c r="K1497" s="646"/>
      <c r="L1497" s="647"/>
      <c r="M1497" s="646"/>
      <c r="N1497" s="648"/>
      <c r="P1497" s="644"/>
      <c r="Q1497" s="630"/>
      <c r="V1497" s="647"/>
      <c r="X1497" s="647"/>
      <c r="AA1497" s="644"/>
      <c r="AD1497" s="646"/>
      <c r="AF1497" s="645"/>
      <c r="AI1497" s="645"/>
      <c r="AK1497" s="632"/>
      <c r="AL1497" s="619"/>
      <c r="AM1497" s="649"/>
      <c r="AN1497" s="632"/>
      <c r="AO1497" s="649"/>
    </row>
    <row r="1498" spans="2:41" s="615" customFormat="1">
      <c r="B1498" s="645"/>
      <c r="C1498" s="645"/>
      <c r="F1498" s="644"/>
      <c r="G1498" s="630"/>
      <c r="I1498" s="644"/>
      <c r="K1498" s="646"/>
      <c r="L1498" s="647"/>
      <c r="M1498" s="646"/>
      <c r="N1498" s="648"/>
      <c r="P1498" s="644"/>
      <c r="Q1498" s="630"/>
      <c r="V1498" s="647"/>
      <c r="X1498" s="647"/>
      <c r="AA1498" s="644"/>
      <c r="AD1498" s="646"/>
      <c r="AF1498" s="645"/>
      <c r="AI1498" s="645"/>
      <c r="AK1498" s="632"/>
      <c r="AL1498" s="619"/>
      <c r="AM1498" s="649"/>
      <c r="AN1498" s="632"/>
      <c r="AO1498" s="649"/>
    </row>
    <row r="1499" spans="2:41" s="615" customFormat="1">
      <c r="B1499" s="645"/>
      <c r="C1499" s="645"/>
      <c r="F1499" s="644"/>
      <c r="G1499" s="630"/>
      <c r="I1499" s="644"/>
      <c r="K1499" s="646"/>
      <c r="L1499" s="647"/>
      <c r="M1499" s="646"/>
      <c r="N1499" s="648"/>
      <c r="P1499" s="644"/>
      <c r="Q1499" s="630"/>
      <c r="V1499" s="647"/>
      <c r="X1499" s="647"/>
      <c r="AA1499" s="644"/>
      <c r="AD1499" s="646"/>
      <c r="AF1499" s="645"/>
      <c r="AI1499" s="645"/>
      <c r="AK1499" s="632"/>
      <c r="AL1499" s="619"/>
      <c r="AM1499" s="649"/>
      <c r="AN1499" s="632"/>
      <c r="AO1499" s="649"/>
    </row>
    <row r="1500" spans="2:41" s="615" customFormat="1">
      <c r="B1500" s="645"/>
      <c r="C1500" s="645"/>
      <c r="F1500" s="644"/>
      <c r="G1500" s="630"/>
      <c r="I1500" s="644"/>
      <c r="K1500" s="646"/>
      <c r="L1500" s="647"/>
      <c r="M1500" s="646"/>
      <c r="N1500" s="648"/>
      <c r="P1500" s="644"/>
      <c r="Q1500" s="630"/>
      <c r="V1500" s="647"/>
      <c r="X1500" s="647"/>
      <c r="AA1500" s="644"/>
      <c r="AD1500" s="646"/>
      <c r="AF1500" s="645"/>
      <c r="AI1500" s="645"/>
      <c r="AK1500" s="632"/>
      <c r="AL1500" s="619"/>
      <c r="AM1500" s="649"/>
      <c r="AN1500" s="632"/>
      <c r="AO1500" s="649"/>
    </row>
    <row r="1501" spans="2:41" s="615" customFormat="1">
      <c r="B1501" s="645"/>
      <c r="C1501" s="645"/>
      <c r="F1501" s="644"/>
      <c r="G1501" s="630"/>
      <c r="I1501" s="644"/>
      <c r="K1501" s="646"/>
      <c r="L1501" s="647"/>
      <c r="M1501" s="646"/>
      <c r="N1501" s="648"/>
      <c r="P1501" s="644"/>
      <c r="Q1501" s="630"/>
      <c r="V1501" s="647"/>
      <c r="X1501" s="647"/>
      <c r="AA1501" s="644"/>
      <c r="AD1501" s="646"/>
      <c r="AF1501" s="645"/>
      <c r="AI1501" s="645"/>
      <c r="AK1501" s="632"/>
      <c r="AL1501" s="619"/>
      <c r="AM1501" s="649"/>
      <c r="AN1501" s="632"/>
      <c r="AO1501" s="649"/>
    </row>
    <row r="1502" spans="2:41" s="615" customFormat="1">
      <c r="B1502" s="645"/>
      <c r="C1502" s="645"/>
      <c r="F1502" s="644"/>
      <c r="G1502" s="630"/>
      <c r="I1502" s="644"/>
      <c r="K1502" s="646"/>
      <c r="L1502" s="647"/>
      <c r="M1502" s="646"/>
      <c r="N1502" s="648"/>
      <c r="P1502" s="644"/>
      <c r="Q1502" s="630"/>
      <c r="V1502" s="647"/>
      <c r="X1502" s="647"/>
      <c r="AA1502" s="644"/>
      <c r="AD1502" s="646"/>
      <c r="AF1502" s="645"/>
      <c r="AI1502" s="645"/>
      <c r="AK1502" s="632"/>
      <c r="AL1502" s="619"/>
      <c r="AM1502" s="649"/>
      <c r="AN1502" s="632"/>
      <c r="AO1502" s="649"/>
    </row>
    <row r="1503" spans="2:41" s="615" customFormat="1">
      <c r="B1503" s="645"/>
      <c r="C1503" s="645"/>
      <c r="F1503" s="644"/>
      <c r="G1503" s="630"/>
      <c r="I1503" s="644"/>
      <c r="K1503" s="646"/>
      <c r="L1503" s="647"/>
      <c r="M1503" s="646"/>
      <c r="N1503" s="648"/>
      <c r="P1503" s="644"/>
      <c r="Q1503" s="630"/>
      <c r="V1503" s="647"/>
      <c r="X1503" s="647"/>
      <c r="AA1503" s="644"/>
      <c r="AD1503" s="646"/>
      <c r="AF1503" s="645"/>
      <c r="AI1503" s="645"/>
      <c r="AK1503" s="632"/>
      <c r="AL1503" s="619"/>
      <c r="AM1503" s="649"/>
      <c r="AN1503" s="632"/>
      <c r="AO1503" s="649"/>
    </row>
    <row r="1504" spans="2:41" s="615" customFormat="1">
      <c r="B1504" s="645"/>
      <c r="C1504" s="645"/>
      <c r="F1504" s="644"/>
      <c r="G1504" s="630"/>
      <c r="I1504" s="644"/>
      <c r="K1504" s="646"/>
      <c r="L1504" s="647"/>
      <c r="M1504" s="646"/>
      <c r="N1504" s="648"/>
      <c r="P1504" s="644"/>
      <c r="Q1504" s="630"/>
      <c r="V1504" s="647"/>
      <c r="X1504" s="647"/>
      <c r="AA1504" s="644"/>
      <c r="AD1504" s="646"/>
      <c r="AF1504" s="645"/>
      <c r="AI1504" s="645"/>
      <c r="AK1504" s="632"/>
      <c r="AL1504" s="619"/>
      <c r="AM1504" s="649"/>
      <c r="AN1504" s="632"/>
      <c r="AO1504" s="649"/>
    </row>
    <row r="1505" spans="2:41" s="615" customFormat="1">
      <c r="B1505" s="645"/>
      <c r="C1505" s="645"/>
      <c r="F1505" s="644"/>
      <c r="G1505" s="630"/>
      <c r="I1505" s="644"/>
      <c r="K1505" s="646"/>
      <c r="L1505" s="647"/>
      <c r="M1505" s="646"/>
      <c r="N1505" s="648"/>
      <c r="P1505" s="644"/>
      <c r="Q1505" s="630"/>
      <c r="V1505" s="647"/>
      <c r="X1505" s="647"/>
      <c r="AA1505" s="644"/>
      <c r="AD1505" s="646"/>
      <c r="AF1505" s="645"/>
      <c r="AI1505" s="645"/>
      <c r="AK1505" s="632"/>
      <c r="AL1505" s="619"/>
      <c r="AM1505" s="649"/>
      <c r="AN1505" s="632"/>
      <c r="AO1505" s="649"/>
    </row>
    <row r="1506" spans="2:41" s="615" customFormat="1">
      <c r="B1506" s="645"/>
      <c r="C1506" s="645"/>
      <c r="F1506" s="644"/>
      <c r="G1506" s="630"/>
      <c r="I1506" s="644"/>
      <c r="K1506" s="646"/>
      <c r="L1506" s="647"/>
      <c r="M1506" s="646"/>
      <c r="N1506" s="648"/>
      <c r="P1506" s="644"/>
      <c r="Q1506" s="630"/>
      <c r="V1506" s="647"/>
      <c r="X1506" s="647"/>
      <c r="AA1506" s="644"/>
      <c r="AD1506" s="646"/>
      <c r="AF1506" s="645"/>
      <c r="AI1506" s="645"/>
      <c r="AK1506" s="632"/>
      <c r="AL1506" s="619"/>
      <c r="AM1506" s="649"/>
      <c r="AN1506" s="632"/>
      <c r="AO1506" s="649"/>
    </row>
    <row r="1507" spans="2:41" s="615" customFormat="1">
      <c r="B1507" s="645"/>
      <c r="C1507" s="645"/>
      <c r="F1507" s="644"/>
      <c r="G1507" s="630"/>
      <c r="I1507" s="644"/>
      <c r="K1507" s="646"/>
      <c r="L1507" s="647"/>
      <c r="M1507" s="646"/>
      <c r="N1507" s="648"/>
      <c r="P1507" s="644"/>
      <c r="Q1507" s="630"/>
      <c r="V1507" s="647"/>
      <c r="X1507" s="647"/>
      <c r="AA1507" s="644"/>
      <c r="AD1507" s="646"/>
      <c r="AF1507" s="645"/>
      <c r="AI1507" s="645"/>
      <c r="AK1507" s="632"/>
      <c r="AL1507" s="619"/>
      <c r="AM1507" s="649"/>
      <c r="AN1507" s="632"/>
      <c r="AO1507" s="649"/>
    </row>
    <row r="1508" spans="2:41" s="615" customFormat="1">
      <c r="B1508" s="645"/>
      <c r="C1508" s="645"/>
      <c r="F1508" s="644"/>
      <c r="G1508" s="630"/>
      <c r="I1508" s="644"/>
      <c r="K1508" s="646"/>
      <c r="L1508" s="647"/>
      <c r="M1508" s="646"/>
      <c r="N1508" s="648"/>
      <c r="P1508" s="644"/>
      <c r="Q1508" s="630"/>
      <c r="V1508" s="647"/>
      <c r="X1508" s="647"/>
      <c r="AA1508" s="644"/>
      <c r="AD1508" s="646"/>
      <c r="AF1508" s="645"/>
      <c r="AI1508" s="645"/>
      <c r="AK1508" s="632"/>
      <c r="AL1508" s="619"/>
      <c r="AM1508" s="649"/>
      <c r="AN1508" s="632"/>
      <c r="AO1508" s="649"/>
    </row>
    <row r="1509" spans="2:41" s="615" customFormat="1">
      <c r="B1509" s="645"/>
      <c r="C1509" s="645"/>
      <c r="F1509" s="644"/>
      <c r="G1509" s="630"/>
      <c r="I1509" s="644"/>
      <c r="K1509" s="646"/>
      <c r="L1509" s="647"/>
      <c r="M1509" s="646"/>
      <c r="N1509" s="648"/>
      <c r="P1509" s="644"/>
      <c r="Q1509" s="630"/>
      <c r="V1509" s="647"/>
      <c r="X1509" s="647"/>
      <c r="AA1509" s="644"/>
      <c r="AD1509" s="646"/>
      <c r="AF1509" s="645"/>
      <c r="AI1509" s="645"/>
      <c r="AK1509" s="632"/>
      <c r="AL1509" s="619"/>
      <c r="AM1509" s="649"/>
      <c r="AN1509" s="632"/>
      <c r="AO1509" s="649"/>
    </row>
    <row r="1510" spans="2:41" s="615" customFormat="1">
      <c r="B1510" s="645"/>
      <c r="C1510" s="645"/>
      <c r="F1510" s="644"/>
      <c r="G1510" s="630"/>
      <c r="I1510" s="644"/>
      <c r="K1510" s="646"/>
      <c r="L1510" s="647"/>
      <c r="M1510" s="646"/>
      <c r="N1510" s="648"/>
      <c r="P1510" s="644"/>
      <c r="Q1510" s="630"/>
      <c r="V1510" s="647"/>
      <c r="X1510" s="647"/>
      <c r="AA1510" s="644"/>
      <c r="AD1510" s="646"/>
      <c r="AF1510" s="645"/>
      <c r="AI1510" s="645"/>
      <c r="AK1510" s="632"/>
      <c r="AL1510" s="619"/>
      <c r="AM1510" s="649"/>
      <c r="AN1510" s="632"/>
      <c r="AO1510" s="649"/>
    </row>
    <row r="1511" spans="2:41" s="615" customFormat="1">
      <c r="B1511" s="645"/>
      <c r="C1511" s="645"/>
      <c r="F1511" s="644"/>
      <c r="G1511" s="630"/>
      <c r="I1511" s="644"/>
      <c r="K1511" s="646"/>
      <c r="L1511" s="647"/>
      <c r="M1511" s="646"/>
      <c r="N1511" s="648"/>
      <c r="P1511" s="644"/>
      <c r="Q1511" s="630"/>
      <c r="V1511" s="647"/>
      <c r="X1511" s="647"/>
      <c r="AA1511" s="644"/>
      <c r="AD1511" s="646"/>
      <c r="AF1511" s="645"/>
      <c r="AI1511" s="645"/>
      <c r="AK1511" s="632"/>
      <c r="AL1511" s="619"/>
      <c r="AM1511" s="649"/>
      <c r="AN1511" s="632"/>
      <c r="AO1511" s="649"/>
    </row>
    <row r="1512" spans="2:41" s="615" customFormat="1">
      <c r="B1512" s="645"/>
      <c r="C1512" s="645"/>
      <c r="F1512" s="644"/>
      <c r="G1512" s="630"/>
      <c r="I1512" s="644"/>
      <c r="K1512" s="646"/>
      <c r="L1512" s="647"/>
      <c r="M1512" s="646"/>
      <c r="N1512" s="648"/>
      <c r="P1512" s="644"/>
      <c r="Q1512" s="630"/>
      <c r="V1512" s="647"/>
      <c r="X1512" s="647"/>
      <c r="AA1512" s="644"/>
      <c r="AD1512" s="646"/>
      <c r="AF1512" s="645"/>
      <c r="AI1512" s="645"/>
      <c r="AK1512" s="632"/>
      <c r="AL1512" s="619"/>
      <c r="AM1512" s="649"/>
      <c r="AN1512" s="632"/>
      <c r="AO1512" s="649"/>
    </row>
    <row r="1513" spans="2:41" s="615" customFormat="1">
      <c r="B1513" s="645"/>
      <c r="C1513" s="645"/>
      <c r="F1513" s="644"/>
      <c r="G1513" s="630"/>
      <c r="I1513" s="644"/>
      <c r="K1513" s="646"/>
      <c r="L1513" s="647"/>
      <c r="M1513" s="646"/>
      <c r="N1513" s="648"/>
      <c r="P1513" s="644"/>
      <c r="Q1513" s="630"/>
      <c r="V1513" s="647"/>
      <c r="X1513" s="647"/>
      <c r="AA1513" s="644"/>
      <c r="AD1513" s="646"/>
      <c r="AF1513" s="645"/>
      <c r="AI1513" s="645"/>
      <c r="AK1513" s="632"/>
      <c r="AL1513" s="619"/>
      <c r="AM1513" s="649"/>
      <c r="AN1513" s="632"/>
      <c r="AO1513" s="649"/>
    </row>
    <row r="1514" spans="2:41" s="615" customFormat="1">
      <c r="B1514" s="645"/>
      <c r="C1514" s="645"/>
      <c r="F1514" s="644"/>
      <c r="G1514" s="630"/>
      <c r="I1514" s="644"/>
      <c r="K1514" s="646"/>
      <c r="L1514" s="647"/>
      <c r="M1514" s="646"/>
      <c r="N1514" s="648"/>
      <c r="P1514" s="644"/>
      <c r="Q1514" s="630"/>
      <c r="V1514" s="647"/>
      <c r="X1514" s="647"/>
      <c r="AA1514" s="644"/>
      <c r="AD1514" s="646"/>
      <c r="AF1514" s="645"/>
      <c r="AI1514" s="645"/>
      <c r="AK1514" s="632"/>
      <c r="AL1514" s="619"/>
      <c r="AM1514" s="649"/>
      <c r="AN1514" s="632"/>
      <c r="AO1514" s="649"/>
    </row>
    <row r="1515" spans="2:41" s="615" customFormat="1">
      <c r="B1515" s="645"/>
      <c r="C1515" s="645"/>
      <c r="F1515" s="644"/>
      <c r="G1515" s="630"/>
      <c r="I1515" s="644"/>
      <c r="K1515" s="646"/>
      <c r="L1515" s="647"/>
      <c r="M1515" s="646"/>
      <c r="N1515" s="648"/>
      <c r="P1515" s="644"/>
      <c r="Q1515" s="630"/>
      <c r="V1515" s="647"/>
      <c r="X1515" s="647"/>
      <c r="AA1515" s="644"/>
      <c r="AD1515" s="646"/>
      <c r="AF1515" s="645"/>
      <c r="AI1515" s="645"/>
      <c r="AK1515" s="632"/>
      <c r="AL1515" s="619"/>
      <c r="AM1515" s="649"/>
      <c r="AN1515" s="632"/>
      <c r="AO1515" s="649"/>
    </row>
    <row r="1516" spans="2:41" s="615" customFormat="1">
      <c r="B1516" s="645"/>
      <c r="C1516" s="645"/>
      <c r="F1516" s="644"/>
      <c r="G1516" s="630"/>
      <c r="I1516" s="644"/>
      <c r="K1516" s="646"/>
      <c r="L1516" s="647"/>
      <c r="M1516" s="646"/>
      <c r="N1516" s="648"/>
      <c r="P1516" s="644"/>
      <c r="Q1516" s="630"/>
      <c r="V1516" s="647"/>
      <c r="X1516" s="647"/>
      <c r="AA1516" s="644"/>
      <c r="AD1516" s="646"/>
      <c r="AF1516" s="645"/>
      <c r="AI1516" s="645"/>
      <c r="AK1516" s="632"/>
      <c r="AL1516" s="619"/>
      <c r="AM1516" s="649"/>
      <c r="AN1516" s="632"/>
      <c r="AO1516" s="649"/>
    </row>
    <row r="1517" spans="2:41" s="615" customFormat="1">
      <c r="B1517" s="645"/>
      <c r="C1517" s="645"/>
      <c r="F1517" s="644"/>
      <c r="G1517" s="630"/>
      <c r="I1517" s="644"/>
      <c r="K1517" s="646"/>
      <c r="L1517" s="647"/>
      <c r="M1517" s="646"/>
      <c r="N1517" s="648"/>
      <c r="P1517" s="644"/>
      <c r="Q1517" s="630"/>
      <c r="V1517" s="647"/>
      <c r="X1517" s="647"/>
      <c r="AA1517" s="644"/>
      <c r="AD1517" s="646"/>
      <c r="AF1517" s="645"/>
      <c r="AI1517" s="645"/>
      <c r="AK1517" s="632"/>
      <c r="AL1517" s="619"/>
      <c r="AM1517" s="649"/>
      <c r="AN1517" s="632"/>
      <c r="AO1517" s="649"/>
    </row>
    <row r="1518" spans="2:41" s="615" customFormat="1">
      <c r="B1518" s="645"/>
      <c r="C1518" s="645"/>
      <c r="F1518" s="644"/>
      <c r="G1518" s="630"/>
      <c r="I1518" s="644"/>
      <c r="K1518" s="646"/>
      <c r="L1518" s="647"/>
      <c r="M1518" s="646"/>
      <c r="N1518" s="648"/>
      <c r="P1518" s="644"/>
      <c r="Q1518" s="630"/>
      <c r="V1518" s="647"/>
      <c r="X1518" s="647"/>
      <c r="AA1518" s="644"/>
      <c r="AD1518" s="646"/>
      <c r="AF1518" s="645"/>
      <c r="AI1518" s="645"/>
      <c r="AK1518" s="632"/>
      <c r="AL1518" s="619"/>
      <c r="AM1518" s="649"/>
      <c r="AN1518" s="632"/>
      <c r="AO1518" s="649"/>
    </row>
    <row r="1519" spans="2:41" s="615" customFormat="1">
      <c r="B1519" s="645"/>
      <c r="C1519" s="645"/>
      <c r="F1519" s="644"/>
      <c r="G1519" s="630"/>
      <c r="I1519" s="644"/>
      <c r="K1519" s="646"/>
      <c r="L1519" s="647"/>
      <c r="M1519" s="646"/>
      <c r="N1519" s="648"/>
      <c r="P1519" s="644"/>
      <c r="Q1519" s="630"/>
      <c r="V1519" s="647"/>
      <c r="X1519" s="647"/>
      <c r="AA1519" s="644"/>
      <c r="AD1519" s="646"/>
      <c r="AF1519" s="645"/>
      <c r="AI1519" s="645"/>
      <c r="AK1519" s="632"/>
      <c r="AL1519" s="619"/>
      <c r="AM1519" s="649"/>
      <c r="AN1519" s="632"/>
      <c r="AO1519" s="649"/>
    </row>
    <row r="1520" spans="2:41" s="615" customFormat="1">
      <c r="B1520" s="645"/>
      <c r="C1520" s="645"/>
      <c r="F1520" s="644"/>
      <c r="G1520" s="630"/>
      <c r="I1520" s="644"/>
      <c r="K1520" s="646"/>
      <c r="L1520" s="647"/>
      <c r="M1520" s="646"/>
      <c r="N1520" s="648"/>
      <c r="P1520" s="644"/>
      <c r="Q1520" s="630"/>
      <c r="V1520" s="647"/>
      <c r="X1520" s="647"/>
      <c r="AA1520" s="644"/>
      <c r="AD1520" s="646"/>
      <c r="AF1520" s="645"/>
      <c r="AI1520" s="645"/>
      <c r="AK1520" s="632"/>
      <c r="AL1520" s="619"/>
      <c r="AM1520" s="649"/>
      <c r="AN1520" s="632"/>
      <c r="AO1520" s="649"/>
    </row>
    <row r="1521" spans="2:41" s="615" customFormat="1">
      <c r="B1521" s="645"/>
      <c r="C1521" s="645"/>
      <c r="F1521" s="644"/>
      <c r="G1521" s="630"/>
      <c r="I1521" s="644"/>
      <c r="K1521" s="646"/>
      <c r="L1521" s="647"/>
      <c r="M1521" s="646"/>
      <c r="N1521" s="648"/>
      <c r="P1521" s="644"/>
      <c r="Q1521" s="630"/>
      <c r="V1521" s="647"/>
      <c r="X1521" s="647"/>
      <c r="AA1521" s="644"/>
      <c r="AD1521" s="646"/>
      <c r="AF1521" s="645"/>
      <c r="AI1521" s="645"/>
      <c r="AK1521" s="632"/>
      <c r="AL1521" s="619"/>
      <c r="AM1521" s="649"/>
      <c r="AN1521" s="632"/>
      <c r="AO1521" s="649"/>
    </row>
    <row r="1522" spans="2:41" s="615" customFormat="1">
      <c r="B1522" s="645"/>
      <c r="C1522" s="645"/>
      <c r="F1522" s="644"/>
      <c r="G1522" s="630"/>
      <c r="I1522" s="644"/>
      <c r="K1522" s="646"/>
      <c r="L1522" s="647"/>
      <c r="M1522" s="646"/>
      <c r="N1522" s="648"/>
      <c r="P1522" s="644"/>
      <c r="Q1522" s="630"/>
      <c r="V1522" s="647"/>
      <c r="X1522" s="647"/>
      <c r="AA1522" s="644"/>
      <c r="AD1522" s="646"/>
      <c r="AF1522" s="645"/>
      <c r="AI1522" s="645"/>
      <c r="AK1522" s="632"/>
      <c r="AL1522" s="619"/>
      <c r="AM1522" s="649"/>
      <c r="AN1522" s="632"/>
      <c r="AO1522" s="649"/>
    </row>
    <row r="1523" spans="2:41" s="615" customFormat="1">
      <c r="B1523" s="645"/>
      <c r="C1523" s="645"/>
      <c r="F1523" s="644"/>
      <c r="G1523" s="630"/>
      <c r="I1523" s="644"/>
      <c r="K1523" s="646"/>
      <c r="L1523" s="647"/>
      <c r="M1523" s="646"/>
      <c r="N1523" s="648"/>
      <c r="P1523" s="644"/>
      <c r="Q1523" s="630"/>
      <c r="V1523" s="647"/>
      <c r="X1523" s="647"/>
      <c r="AA1523" s="644"/>
      <c r="AD1523" s="646"/>
      <c r="AF1523" s="645"/>
      <c r="AI1523" s="645"/>
      <c r="AK1523" s="632"/>
      <c r="AL1523" s="619"/>
      <c r="AM1523" s="649"/>
      <c r="AN1523" s="632"/>
      <c r="AO1523" s="649"/>
    </row>
    <row r="1524" spans="2:41" s="615" customFormat="1">
      <c r="B1524" s="645"/>
      <c r="C1524" s="645"/>
      <c r="F1524" s="644"/>
      <c r="G1524" s="630"/>
      <c r="I1524" s="644"/>
      <c r="K1524" s="646"/>
      <c r="L1524" s="647"/>
      <c r="M1524" s="646"/>
      <c r="N1524" s="648"/>
      <c r="P1524" s="644"/>
      <c r="Q1524" s="630"/>
      <c r="V1524" s="647"/>
      <c r="X1524" s="647"/>
      <c r="AA1524" s="644"/>
      <c r="AD1524" s="646"/>
      <c r="AF1524" s="645"/>
      <c r="AI1524" s="645"/>
      <c r="AK1524" s="632"/>
      <c r="AL1524" s="619"/>
      <c r="AM1524" s="649"/>
      <c r="AN1524" s="632"/>
      <c r="AO1524" s="649"/>
    </row>
    <row r="1525" spans="2:41" s="615" customFormat="1">
      <c r="B1525" s="645"/>
      <c r="C1525" s="645"/>
      <c r="F1525" s="644"/>
      <c r="G1525" s="630"/>
      <c r="I1525" s="644"/>
      <c r="K1525" s="646"/>
      <c r="L1525" s="647"/>
      <c r="M1525" s="646"/>
      <c r="N1525" s="648"/>
      <c r="P1525" s="644"/>
      <c r="Q1525" s="630"/>
      <c r="V1525" s="647"/>
      <c r="X1525" s="647"/>
      <c r="AA1525" s="644"/>
      <c r="AD1525" s="646"/>
      <c r="AF1525" s="645"/>
      <c r="AI1525" s="645"/>
      <c r="AK1525" s="632"/>
      <c r="AL1525" s="619"/>
      <c r="AM1525" s="649"/>
      <c r="AN1525" s="632"/>
      <c r="AO1525" s="649"/>
    </row>
    <row r="1526" spans="2:41" s="615" customFormat="1">
      <c r="B1526" s="645"/>
      <c r="C1526" s="645"/>
      <c r="F1526" s="644"/>
      <c r="G1526" s="630"/>
      <c r="I1526" s="644"/>
      <c r="K1526" s="646"/>
      <c r="L1526" s="647"/>
      <c r="M1526" s="646"/>
      <c r="N1526" s="648"/>
      <c r="P1526" s="644"/>
      <c r="Q1526" s="630"/>
      <c r="V1526" s="647"/>
      <c r="X1526" s="647"/>
      <c r="AA1526" s="644"/>
      <c r="AD1526" s="646"/>
      <c r="AF1526" s="645"/>
      <c r="AI1526" s="645"/>
      <c r="AK1526" s="632"/>
      <c r="AL1526" s="619"/>
      <c r="AM1526" s="649"/>
      <c r="AN1526" s="632"/>
      <c r="AO1526" s="649"/>
    </row>
    <row r="1527" spans="2:41" s="615" customFormat="1">
      <c r="B1527" s="645"/>
      <c r="C1527" s="645"/>
      <c r="F1527" s="644"/>
      <c r="G1527" s="630"/>
      <c r="I1527" s="644"/>
      <c r="K1527" s="646"/>
      <c r="L1527" s="647"/>
      <c r="M1527" s="646"/>
      <c r="N1527" s="648"/>
      <c r="P1527" s="644"/>
      <c r="Q1527" s="630"/>
      <c r="V1527" s="647"/>
      <c r="X1527" s="647"/>
      <c r="AA1527" s="644"/>
      <c r="AD1527" s="646"/>
      <c r="AF1527" s="645"/>
      <c r="AI1527" s="645"/>
      <c r="AK1527" s="632"/>
      <c r="AL1527" s="619"/>
      <c r="AM1527" s="649"/>
      <c r="AN1527" s="632"/>
      <c r="AO1527" s="649"/>
    </row>
    <row r="1528" spans="2:41" s="615" customFormat="1">
      <c r="B1528" s="645"/>
      <c r="C1528" s="645"/>
      <c r="F1528" s="644"/>
      <c r="G1528" s="630"/>
      <c r="I1528" s="644"/>
      <c r="K1528" s="646"/>
      <c r="L1528" s="647"/>
      <c r="M1528" s="646"/>
      <c r="N1528" s="648"/>
      <c r="P1528" s="644"/>
      <c r="Q1528" s="630"/>
      <c r="V1528" s="647"/>
      <c r="X1528" s="647"/>
      <c r="AA1528" s="644"/>
      <c r="AD1528" s="646"/>
      <c r="AF1528" s="645"/>
      <c r="AI1528" s="645"/>
      <c r="AK1528" s="632"/>
      <c r="AL1528" s="619"/>
      <c r="AM1528" s="649"/>
      <c r="AN1528" s="632"/>
      <c r="AO1528" s="649"/>
    </row>
    <row r="1529" spans="2:41" s="615" customFormat="1">
      <c r="B1529" s="645"/>
      <c r="C1529" s="645"/>
      <c r="F1529" s="644"/>
      <c r="G1529" s="630"/>
      <c r="I1529" s="644"/>
      <c r="K1529" s="646"/>
      <c r="L1529" s="647"/>
      <c r="M1529" s="646"/>
      <c r="N1529" s="648"/>
      <c r="P1529" s="644"/>
      <c r="Q1529" s="630"/>
      <c r="V1529" s="647"/>
      <c r="X1529" s="647"/>
      <c r="AA1529" s="644"/>
      <c r="AD1529" s="646"/>
      <c r="AF1529" s="645"/>
      <c r="AI1529" s="645"/>
      <c r="AK1529" s="632"/>
      <c r="AL1529" s="619"/>
      <c r="AM1529" s="649"/>
      <c r="AN1529" s="632"/>
      <c r="AO1529" s="649"/>
    </row>
    <row r="1530" spans="2:41" s="615" customFormat="1">
      <c r="B1530" s="645"/>
      <c r="C1530" s="645"/>
      <c r="F1530" s="644"/>
      <c r="G1530" s="630"/>
      <c r="I1530" s="644"/>
      <c r="K1530" s="646"/>
      <c r="L1530" s="647"/>
      <c r="M1530" s="646"/>
      <c r="N1530" s="648"/>
      <c r="P1530" s="644"/>
      <c r="Q1530" s="630"/>
      <c r="V1530" s="647"/>
      <c r="X1530" s="647"/>
      <c r="AA1530" s="644"/>
      <c r="AD1530" s="646"/>
      <c r="AF1530" s="645"/>
      <c r="AI1530" s="645"/>
      <c r="AK1530" s="632"/>
      <c r="AL1530" s="619"/>
      <c r="AM1530" s="649"/>
      <c r="AN1530" s="632"/>
      <c r="AO1530" s="649"/>
    </row>
    <row r="1531" spans="2:41" s="615" customFormat="1">
      <c r="B1531" s="645"/>
      <c r="C1531" s="645"/>
      <c r="F1531" s="644"/>
      <c r="G1531" s="630"/>
      <c r="I1531" s="644"/>
      <c r="K1531" s="646"/>
      <c r="L1531" s="647"/>
      <c r="M1531" s="646"/>
      <c r="N1531" s="648"/>
      <c r="P1531" s="644"/>
      <c r="Q1531" s="630"/>
      <c r="V1531" s="647"/>
      <c r="X1531" s="647"/>
      <c r="AA1531" s="644"/>
      <c r="AD1531" s="646"/>
      <c r="AF1531" s="645"/>
      <c r="AI1531" s="645"/>
      <c r="AK1531" s="632"/>
      <c r="AL1531" s="619"/>
      <c r="AM1531" s="649"/>
      <c r="AN1531" s="632"/>
      <c r="AO1531" s="649"/>
    </row>
    <row r="1532" spans="2:41" s="615" customFormat="1">
      <c r="B1532" s="645"/>
      <c r="C1532" s="645"/>
      <c r="F1532" s="644"/>
      <c r="G1532" s="630"/>
      <c r="I1532" s="644"/>
      <c r="K1532" s="646"/>
      <c r="L1532" s="647"/>
      <c r="M1532" s="646"/>
      <c r="N1532" s="648"/>
      <c r="P1532" s="644"/>
      <c r="Q1532" s="630"/>
      <c r="V1532" s="647"/>
      <c r="X1532" s="647"/>
      <c r="AA1532" s="644"/>
      <c r="AD1532" s="646"/>
      <c r="AF1532" s="645"/>
      <c r="AI1532" s="645"/>
      <c r="AK1532" s="632"/>
      <c r="AL1532" s="619"/>
      <c r="AM1532" s="649"/>
      <c r="AN1532" s="632"/>
      <c r="AO1532" s="649"/>
    </row>
    <row r="1533" spans="2:41" s="615" customFormat="1">
      <c r="B1533" s="645"/>
      <c r="C1533" s="645"/>
      <c r="F1533" s="644"/>
      <c r="G1533" s="630"/>
      <c r="I1533" s="644"/>
      <c r="K1533" s="646"/>
      <c r="L1533" s="647"/>
      <c r="M1533" s="646"/>
      <c r="N1533" s="648"/>
      <c r="P1533" s="644"/>
      <c r="Q1533" s="630"/>
      <c r="V1533" s="647"/>
      <c r="X1533" s="647"/>
      <c r="AA1533" s="644"/>
      <c r="AD1533" s="646"/>
      <c r="AF1533" s="645"/>
      <c r="AI1533" s="645"/>
      <c r="AK1533" s="632"/>
      <c r="AL1533" s="619"/>
      <c r="AM1533" s="649"/>
      <c r="AN1533" s="632"/>
      <c r="AO1533" s="649"/>
    </row>
    <row r="1534" spans="2:41" s="615" customFormat="1">
      <c r="B1534" s="645"/>
      <c r="C1534" s="645"/>
      <c r="F1534" s="644"/>
      <c r="G1534" s="630"/>
      <c r="I1534" s="644"/>
      <c r="K1534" s="646"/>
      <c r="L1534" s="647"/>
      <c r="M1534" s="646"/>
      <c r="N1534" s="648"/>
      <c r="P1534" s="644"/>
      <c r="Q1534" s="630"/>
      <c r="V1534" s="647"/>
      <c r="X1534" s="647"/>
      <c r="AA1534" s="644"/>
      <c r="AD1534" s="646"/>
      <c r="AF1534" s="645"/>
      <c r="AI1534" s="645"/>
      <c r="AK1534" s="632"/>
      <c r="AL1534" s="619"/>
      <c r="AM1534" s="649"/>
      <c r="AN1534" s="632"/>
      <c r="AO1534" s="649"/>
    </row>
    <row r="1535" spans="2:41" s="615" customFormat="1">
      <c r="B1535" s="645"/>
      <c r="C1535" s="645"/>
      <c r="F1535" s="644"/>
      <c r="G1535" s="630"/>
      <c r="I1535" s="644"/>
      <c r="K1535" s="646"/>
      <c r="L1535" s="647"/>
      <c r="M1535" s="646"/>
      <c r="N1535" s="648"/>
      <c r="P1535" s="644"/>
      <c r="Q1535" s="630"/>
      <c r="V1535" s="647"/>
      <c r="X1535" s="647"/>
      <c r="AA1535" s="644"/>
      <c r="AD1535" s="646"/>
      <c r="AF1535" s="645"/>
      <c r="AI1535" s="645"/>
      <c r="AK1535" s="632"/>
      <c r="AL1535" s="619"/>
      <c r="AM1535" s="649"/>
      <c r="AN1535" s="632"/>
      <c r="AO1535" s="649"/>
    </row>
    <row r="1536" spans="2:41" s="615" customFormat="1">
      <c r="B1536" s="645"/>
      <c r="C1536" s="645"/>
      <c r="F1536" s="644"/>
      <c r="G1536" s="630"/>
      <c r="I1536" s="644"/>
      <c r="K1536" s="646"/>
      <c r="L1536" s="647"/>
      <c r="M1536" s="646"/>
      <c r="N1536" s="648"/>
      <c r="P1536" s="644"/>
      <c r="Q1536" s="630"/>
      <c r="V1536" s="647"/>
      <c r="X1536" s="647"/>
      <c r="AA1536" s="644"/>
      <c r="AD1536" s="646"/>
      <c r="AF1536" s="645"/>
      <c r="AI1536" s="645"/>
      <c r="AK1536" s="632"/>
      <c r="AL1536" s="619"/>
      <c r="AM1536" s="649"/>
      <c r="AN1536" s="632"/>
      <c r="AO1536" s="649"/>
    </row>
    <row r="1537" spans="2:41" s="615" customFormat="1">
      <c r="B1537" s="645"/>
      <c r="C1537" s="645"/>
      <c r="F1537" s="644"/>
      <c r="G1537" s="630"/>
      <c r="I1537" s="644"/>
      <c r="K1537" s="646"/>
      <c r="L1537" s="647"/>
      <c r="M1537" s="646"/>
      <c r="N1537" s="648"/>
      <c r="P1537" s="644"/>
      <c r="Q1537" s="630"/>
      <c r="V1537" s="647"/>
      <c r="X1537" s="647"/>
      <c r="AA1537" s="644"/>
      <c r="AD1537" s="646"/>
      <c r="AF1537" s="645"/>
      <c r="AI1537" s="645"/>
      <c r="AK1537" s="632"/>
      <c r="AL1537" s="619"/>
      <c r="AM1537" s="649"/>
      <c r="AN1537" s="632"/>
      <c r="AO1537" s="649"/>
    </row>
    <row r="1538" spans="2:41" s="615" customFormat="1">
      <c r="B1538" s="645"/>
      <c r="C1538" s="645"/>
      <c r="F1538" s="644"/>
      <c r="G1538" s="630"/>
      <c r="I1538" s="644"/>
      <c r="K1538" s="646"/>
      <c r="L1538" s="647"/>
      <c r="M1538" s="646"/>
      <c r="N1538" s="648"/>
      <c r="P1538" s="644"/>
      <c r="Q1538" s="630"/>
      <c r="V1538" s="647"/>
      <c r="X1538" s="647"/>
      <c r="AA1538" s="644"/>
      <c r="AD1538" s="646"/>
      <c r="AF1538" s="645"/>
      <c r="AI1538" s="645"/>
      <c r="AK1538" s="632"/>
      <c r="AL1538" s="619"/>
      <c r="AM1538" s="649"/>
      <c r="AN1538" s="632"/>
      <c r="AO1538" s="649"/>
    </row>
    <row r="1539" spans="2:41" s="615" customFormat="1">
      <c r="B1539" s="645"/>
      <c r="C1539" s="645"/>
      <c r="F1539" s="644"/>
      <c r="G1539" s="630"/>
      <c r="I1539" s="644"/>
      <c r="K1539" s="646"/>
      <c r="L1539" s="647"/>
      <c r="M1539" s="646"/>
      <c r="N1539" s="648"/>
      <c r="P1539" s="644"/>
      <c r="Q1539" s="630"/>
      <c r="V1539" s="647"/>
      <c r="X1539" s="647"/>
      <c r="AA1539" s="644"/>
      <c r="AD1539" s="646"/>
      <c r="AF1539" s="645"/>
      <c r="AI1539" s="645"/>
      <c r="AK1539" s="632"/>
      <c r="AL1539" s="619"/>
      <c r="AM1539" s="649"/>
      <c r="AN1539" s="632"/>
      <c r="AO1539" s="649"/>
    </row>
    <row r="1540" spans="2:41" s="615" customFormat="1">
      <c r="B1540" s="645"/>
      <c r="C1540" s="645"/>
      <c r="F1540" s="644"/>
      <c r="G1540" s="630"/>
      <c r="I1540" s="644"/>
      <c r="K1540" s="646"/>
      <c r="L1540" s="647"/>
      <c r="M1540" s="646"/>
      <c r="N1540" s="648"/>
      <c r="P1540" s="644"/>
      <c r="Q1540" s="630"/>
      <c r="V1540" s="647"/>
      <c r="X1540" s="647"/>
      <c r="AA1540" s="644"/>
      <c r="AD1540" s="646"/>
      <c r="AF1540" s="645"/>
      <c r="AI1540" s="645"/>
      <c r="AK1540" s="632"/>
      <c r="AL1540" s="619"/>
      <c r="AM1540" s="649"/>
      <c r="AN1540" s="632"/>
      <c r="AO1540" s="649"/>
    </row>
    <row r="1541" spans="2:41" s="615" customFormat="1">
      <c r="B1541" s="645"/>
      <c r="C1541" s="645"/>
      <c r="F1541" s="644"/>
      <c r="G1541" s="630"/>
      <c r="I1541" s="644"/>
      <c r="K1541" s="646"/>
      <c r="L1541" s="647"/>
      <c r="M1541" s="646"/>
      <c r="N1541" s="648"/>
      <c r="P1541" s="644"/>
      <c r="Q1541" s="630"/>
      <c r="V1541" s="647"/>
      <c r="X1541" s="647"/>
      <c r="AA1541" s="644"/>
      <c r="AD1541" s="646"/>
      <c r="AF1541" s="645"/>
      <c r="AI1541" s="645"/>
      <c r="AK1541" s="632"/>
      <c r="AL1541" s="619"/>
      <c r="AM1541" s="649"/>
      <c r="AN1541" s="632"/>
      <c r="AO1541" s="649"/>
    </row>
    <row r="1542" spans="2:41" s="615" customFormat="1">
      <c r="B1542" s="645"/>
      <c r="C1542" s="645"/>
      <c r="F1542" s="644"/>
      <c r="G1542" s="630"/>
      <c r="I1542" s="644"/>
      <c r="K1542" s="646"/>
      <c r="L1542" s="647"/>
      <c r="M1542" s="646"/>
      <c r="N1542" s="648"/>
      <c r="P1542" s="644"/>
      <c r="Q1542" s="630"/>
      <c r="V1542" s="647"/>
      <c r="X1542" s="647"/>
      <c r="AA1542" s="644"/>
      <c r="AD1542" s="646"/>
      <c r="AF1542" s="645"/>
      <c r="AI1542" s="645"/>
      <c r="AK1542" s="632"/>
      <c r="AL1542" s="619"/>
      <c r="AM1542" s="649"/>
      <c r="AN1542" s="632"/>
      <c r="AO1542" s="649"/>
    </row>
    <row r="1543" spans="2:41" s="615" customFormat="1">
      <c r="B1543" s="645"/>
      <c r="C1543" s="645"/>
      <c r="F1543" s="644"/>
      <c r="G1543" s="630"/>
      <c r="I1543" s="644"/>
      <c r="K1543" s="646"/>
      <c r="L1543" s="647"/>
      <c r="M1543" s="646"/>
      <c r="N1543" s="648"/>
      <c r="P1543" s="644"/>
      <c r="Q1543" s="630"/>
      <c r="V1543" s="647"/>
      <c r="X1543" s="647"/>
      <c r="AA1543" s="644"/>
      <c r="AD1543" s="646"/>
      <c r="AF1543" s="645"/>
      <c r="AI1543" s="645"/>
      <c r="AK1543" s="632"/>
      <c r="AL1543" s="619"/>
      <c r="AM1543" s="649"/>
      <c r="AN1543" s="632"/>
      <c r="AO1543" s="649"/>
    </row>
    <row r="1544" spans="2:41" s="615" customFormat="1">
      <c r="B1544" s="645"/>
      <c r="C1544" s="645"/>
      <c r="F1544" s="644"/>
      <c r="G1544" s="630"/>
      <c r="I1544" s="644"/>
      <c r="K1544" s="646"/>
      <c r="L1544" s="647"/>
      <c r="M1544" s="646"/>
      <c r="N1544" s="648"/>
      <c r="P1544" s="644"/>
      <c r="Q1544" s="630"/>
      <c r="V1544" s="647"/>
      <c r="X1544" s="647"/>
      <c r="AA1544" s="644"/>
      <c r="AD1544" s="646"/>
      <c r="AF1544" s="645"/>
      <c r="AI1544" s="645"/>
      <c r="AK1544" s="632"/>
      <c r="AL1544" s="619"/>
      <c r="AM1544" s="649"/>
      <c r="AN1544" s="632"/>
      <c r="AO1544" s="649"/>
    </row>
    <row r="1545" spans="2:41" s="615" customFormat="1">
      <c r="B1545" s="645"/>
      <c r="C1545" s="645"/>
      <c r="F1545" s="644"/>
      <c r="G1545" s="630"/>
      <c r="I1545" s="644"/>
      <c r="K1545" s="646"/>
      <c r="L1545" s="647"/>
      <c r="M1545" s="646"/>
      <c r="N1545" s="648"/>
      <c r="P1545" s="644"/>
      <c r="Q1545" s="630"/>
      <c r="V1545" s="647"/>
      <c r="X1545" s="647"/>
      <c r="AA1545" s="644"/>
      <c r="AD1545" s="646"/>
      <c r="AF1545" s="645"/>
      <c r="AI1545" s="645"/>
      <c r="AK1545" s="632"/>
      <c r="AL1545" s="619"/>
      <c r="AM1545" s="649"/>
      <c r="AN1545" s="632"/>
      <c r="AO1545" s="649"/>
    </row>
    <row r="1546" spans="2:41" s="615" customFormat="1">
      <c r="B1546" s="645"/>
      <c r="C1546" s="645"/>
      <c r="F1546" s="644"/>
      <c r="G1546" s="630"/>
      <c r="I1546" s="644"/>
      <c r="K1546" s="646"/>
      <c r="L1546" s="647"/>
      <c r="M1546" s="646"/>
      <c r="N1546" s="648"/>
      <c r="P1546" s="644"/>
      <c r="Q1546" s="630"/>
      <c r="V1546" s="647"/>
      <c r="X1546" s="647"/>
      <c r="AA1546" s="644"/>
      <c r="AD1546" s="646"/>
      <c r="AF1546" s="645"/>
      <c r="AI1546" s="645"/>
      <c r="AK1546" s="632"/>
      <c r="AL1546" s="619"/>
      <c r="AM1546" s="649"/>
      <c r="AN1546" s="632"/>
      <c r="AO1546" s="649"/>
    </row>
    <row r="1547" spans="2:41" s="615" customFormat="1">
      <c r="B1547" s="645"/>
      <c r="C1547" s="645"/>
      <c r="F1547" s="644"/>
      <c r="G1547" s="630"/>
      <c r="I1547" s="644"/>
      <c r="K1547" s="646"/>
      <c r="L1547" s="647"/>
      <c r="M1547" s="646"/>
      <c r="N1547" s="648"/>
      <c r="P1547" s="644"/>
      <c r="Q1547" s="630"/>
      <c r="V1547" s="647"/>
      <c r="X1547" s="647"/>
      <c r="AA1547" s="644"/>
      <c r="AD1547" s="646"/>
      <c r="AF1547" s="645"/>
      <c r="AI1547" s="645"/>
      <c r="AK1547" s="632"/>
      <c r="AL1547" s="619"/>
      <c r="AM1547" s="649"/>
      <c r="AN1547" s="632"/>
      <c r="AO1547" s="649"/>
    </row>
    <row r="1548" spans="2:41" s="615" customFormat="1">
      <c r="B1548" s="645"/>
      <c r="C1548" s="645"/>
      <c r="F1548" s="644"/>
      <c r="G1548" s="630"/>
      <c r="I1548" s="644"/>
      <c r="K1548" s="646"/>
      <c r="L1548" s="647"/>
      <c r="M1548" s="646"/>
      <c r="N1548" s="648"/>
      <c r="P1548" s="644"/>
      <c r="Q1548" s="630"/>
      <c r="V1548" s="647"/>
      <c r="X1548" s="647"/>
      <c r="AA1548" s="644"/>
      <c r="AD1548" s="646"/>
      <c r="AF1548" s="645"/>
      <c r="AI1548" s="645"/>
      <c r="AK1548" s="632"/>
      <c r="AL1548" s="619"/>
      <c r="AM1548" s="649"/>
      <c r="AN1548" s="632"/>
      <c r="AO1548" s="649"/>
    </row>
    <row r="1549" spans="2:41" s="615" customFormat="1">
      <c r="B1549" s="645"/>
      <c r="C1549" s="645"/>
      <c r="F1549" s="644"/>
      <c r="G1549" s="630"/>
      <c r="I1549" s="644"/>
      <c r="K1549" s="646"/>
      <c r="L1549" s="647"/>
      <c r="M1549" s="646"/>
      <c r="N1549" s="648"/>
      <c r="P1549" s="644"/>
      <c r="Q1549" s="630"/>
      <c r="V1549" s="647"/>
      <c r="X1549" s="647"/>
      <c r="AA1549" s="644"/>
      <c r="AD1549" s="646"/>
      <c r="AF1549" s="645"/>
      <c r="AI1549" s="645"/>
      <c r="AK1549" s="632"/>
      <c r="AL1549" s="619"/>
      <c r="AM1549" s="649"/>
      <c r="AN1549" s="632"/>
      <c r="AO1549" s="649"/>
    </row>
    <row r="1550" spans="2:41" s="615" customFormat="1">
      <c r="B1550" s="645"/>
      <c r="C1550" s="645"/>
      <c r="F1550" s="644"/>
      <c r="G1550" s="630"/>
      <c r="I1550" s="644"/>
      <c r="K1550" s="646"/>
      <c r="L1550" s="647"/>
      <c r="M1550" s="646"/>
      <c r="N1550" s="648"/>
      <c r="P1550" s="644"/>
      <c r="Q1550" s="630"/>
      <c r="V1550" s="647"/>
      <c r="X1550" s="647"/>
      <c r="AA1550" s="644"/>
      <c r="AD1550" s="646"/>
      <c r="AF1550" s="645"/>
      <c r="AI1550" s="645"/>
      <c r="AK1550" s="632"/>
      <c r="AL1550" s="619"/>
      <c r="AM1550" s="649"/>
      <c r="AN1550" s="632"/>
      <c r="AO1550" s="649"/>
    </row>
    <row r="1551" spans="2:41" s="615" customFormat="1">
      <c r="B1551" s="645"/>
      <c r="C1551" s="645"/>
      <c r="F1551" s="644"/>
      <c r="G1551" s="630"/>
      <c r="I1551" s="644"/>
      <c r="K1551" s="646"/>
      <c r="L1551" s="647"/>
      <c r="M1551" s="646"/>
      <c r="N1551" s="648"/>
      <c r="P1551" s="644"/>
      <c r="Q1551" s="630"/>
      <c r="V1551" s="647"/>
      <c r="X1551" s="647"/>
      <c r="AA1551" s="644"/>
      <c r="AD1551" s="646"/>
      <c r="AF1551" s="645"/>
      <c r="AI1551" s="645"/>
      <c r="AK1551" s="632"/>
      <c r="AL1551" s="619"/>
      <c r="AM1551" s="649"/>
      <c r="AN1551" s="632"/>
      <c r="AO1551" s="649"/>
    </row>
    <row r="1552" spans="2:41" s="615" customFormat="1">
      <c r="B1552" s="645"/>
      <c r="C1552" s="645"/>
      <c r="F1552" s="644"/>
      <c r="G1552" s="630"/>
      <c r="I1552" s="644"/>
      <c r="K1552" s="646"/>
      <c r="L1552" s="647"/>
      <c r="M1552" s="646"/>
      <c r="N1552" s="648"/>
      <c r="P1552" s="644"/>
      <c r="Q1552" s="630"/>
      <c r="V1552" s="647"/>
      <c r="X1552" s="647"/>
      <c r="AA1552" s="644"/>
      <c r="AD1552" s="646"/>
      <c r="AF1552" s="645"/>
      <c r="AI1552" s="645"/>
      <c r="AK1552" s="632"/>
      <c r="AL1552" s="619"/>
      <c r="AM1552" s="649"/>
      <c r="AN1552" s="632"/>
      <c r="AO1552" s="649"/>
    </row>
    <row r="1553" spans="2:41" s="615" customFormat="1">
      <c r="B1553" s="645"/>
      <c r="C1553" s="645"/>
      <c r="F1553" s="644"/>
      <c r="G1553" s="630"/>
      <c r="I1553" s="644"/>
      <c r="K1553" s="646"/>
      <c r="L1553" s="647"/>
      <c r="M1553" s="646"/>
      <c r="N1553" s="648"/>
      <c r="P1553" s="644"/>
      <c r="Q1553" s="630"/>
      <c r="V1553" s="647"/>
      <c r="X1553" s="647"/>
      <c r="AA1553" s="644"/>
      <c r="AD1553" s="646"/>
      <c r="AF1553" s="645"/>
      <c r="AI1553" s="645"/>
      <c r="AK1553" s="632"/>
      <c r="AL1553" s="619"/>
      <c r="AM1553" s="649"/>
      <c r="AN1553" s="632"/>
      <c r="AO1553" s="649"/>
    </row>
    <row r="1554" spans="2:41" s="615" customFormat="1">
      <c r="B1554" s="645"/>
      <c r="C1554" s="645"/>
      <c r="F1554" s="644"/>
      <c r="G1554" s="630"/>
      <c r="I1554" s="644"/>
      <c r="K1554" s="646"/>
      <c r="L1554" s="647"/>
      <c r="M1554" s="646"/>
      <c r="N1554" s="648"/>
      <c r="P1554" s="644"/>
      <c r="Q1554" s="630"/>
      <c r="V1554" s="647"/>
      <c r="X1554" s="647"/>
      <c r="AA1554" s="644"/>
      <c r="AD1554" s="646"/>
      <c r="AF1554" s="645"/>
      <c r="AI1554" s="645"/>
      <c r="AK1554" s="632"/>
      <c r="AL1554" s="619"/>
      <c r="AM1554" s="649"/>
      <c r="AN1554" s="632"/>
      <c r="AO1554" s="649"/>
    </row>
    <row r="1555" spans="2:41" s="615" customFormat="1">
      <c r="B1555" s="645"/>
      <c r="C1555" s="645"/>
      <c r="F1555" s="644"/>
      <c r="G1555" s="630"/>
      <c r="I1555" s="644"/>
      <c r="K1555" s="646"/>
      <c r="L1555" s="647"/>
      <c r="M1555" s="646"/>
      <c r="N1555" s="648"/>
      <c r="P1555" s="644"/>
      <c r="Q1555" s="630"/>
      <c r="V1555" s="647"/>
      <c r="X1555" s="647"/>
      <c r="AA1555" s="644"/>
      <c r="AD1555" s="646"/>
      <c r="AF1555" s="645"/>
      <c r="AI1555" s="645"/>
      <c r="AK1555" s="632"/>
      <c r="AL1555" s="619"/>
      <c r="AM1555" s="649"/>
      <c r="AN1555" s="632"/>
      <c r="AO1555" s="649"/>
    </row>
    <row r="1556" spans="2:41" s="615" customFormat="1">
      <c r="B1556" s="645"/>
      <c r="C1556" s="645"/>
      <c r="F1556" s="644"/>
      <c r="G1556" s="630"/>
      <c r="I1556" s="644"/>
      <c r="K1556" s="646"/>
      <c r="L1556" s="647"/>
      <c r="M1556" s="646"/>
      <c r="N1556" s="648"/>
      <c r="P1556" s="644"/>
      <c r="Q1556" s="630"/>
      <c r="V1556" s="647"/>
      <c r="X1556" s="647"/>
      <c r="AA1556" s="644"/>
      <c r="AD1556" s="646"/>
      <c r="AF1556" s="645"/>
      <c r="AI1556" s="645"/>
      <c r="AK1556" s="632"/>
      <c r="AL1556" s="619"/>
      <c r="AM1556" s="649"/>
      <c r="AN1556" s="632"/>
      <c r="AO1556" s="649"/>
    </row>
    <row r="1557" spans="2:41" s="615" customFormat="1">
      <c r="B1557" s="645"/>
      <c r="C1557" s="645"/>
      <c r="F1557" s="644"/>
      <c r="G1557" s="630"/>
      <c r="I1557" s="644"/>
      <c r="K1557" s="646"/>
      <c r="L1557" s="647"/>
      <c r="M1557" s="646"/>
      <c r="N1557" s="648"/>
      <c r="P1557" s="644"/>
      <c r="Q1557" s="630"/>
      <c r="V1557" s="647"/>
      <c r="X1557" s="647"/>
      <c r="AA1557" s="644"/>
      <c r="AD1557" s="646"/>
      <c r="AF1557" s="645"/>
      <c r="AI1557" s="645"/>
      <c r="AK1557" s="632"/>
      <c r="AL1557" s="619"/>
      <c r="AM1557" s="649"/>
      <c r="AN1557" s="632"/>
      <c r="AO1557" s="649"/>
    </row>
    <row r="1558" spans="2:41" s="615" customFormat="1">
      <c r="B1558" s="645"/>
      <c r="C1558" s="645"/>
      <c r="F1558" s="644"/>
      <c r="G1558" s="630"/>
      <c r="I1558" s="644"/>
      <c r="K1558" s="646"/>
      <c r="L1558" s="647"/>
      <c r="M1558" s="646"/>
      <c r="N1558" s="648"/>
      <c r="P1558" s="644"/>
      <c r="Q1558" s="630"/>
      <c r="V1558" s="647"/>
      <c r="X1558" s="647"/>
      <c r="AA1558" s="644"/>
      <c r="AD1558" s="646"/>
      <c r="AF1558" s="645"/>
      <c r="AI1558" s="645"/>
      <c r="AK1558" s="632"/>
      <c r="AL1558" s="619"/>
      <c r="AM1558" s="649"/>
      <c r="AN1558" s="632"/>
      <c r="AO1558" s="649"/>
    </row>
    <row r="1559" spans="2:41" s="615" customFormat="1">
      <c r="B1559" s="645"/>
      <c r="C1559" s="645"/>
      <c r="F1559" s="644"/>
      <c r="G1559" s="630"/>
      <c r="I1559" s="644"/>
      <c r="K1559" s="646"/>
      <c r="L1559" s="647"/>
      <c r="M1559" s="646"/>
      <c r="N1559" s="648"/>
      <c r="P1559" s="644"/>
      <c r="Q1559" s="630"/>
      <c r="V1559" s="647"/>
      <c r="X1559" s="647"/>
      <c r="AA1559" s="644"/>
      <c r="AD1559" s="646"/>
      <c r="AF1559" s="645"/>
      <c r="AI1559" s="645"/>
      <c r="AK1559" s="632"/>
      <c r="AL1559" s="619"/>
      <c r="AM1559" s="649"/>
      <c r="AN1559" s="632"/>
      <c r="AO1559" s="649"/>
    </row>
    <row r="1560" spans="2:41" s="615" customFormat="1">
      <c r="B1560" s="645"/>
      <c r="C1560" s="645"/>
      <c r="F1560" s="644"/>
      <c r="G1560" s="630"/>
      <c r="I1560" s="644"/>
      <c r="K1560" s="646"/>
      <c r="L1560" s="647"/>
      <c r="M1560" s="646"/>
      <c r="N1560" s="648"/>
      <c r="P1560" s="644"/>
      <c r="Q1560" s="630"/>
      <c r="V1560" s="647"/>
      <c r="X1560" s="647"/>
      <c r="AA1560" s="644"/>
      <c r="AD1560" s="646"/>
      <c r="AF1560" s="645"/>
      <c r="AI1560" s="645"/>
      <c r="AK1560" s="632"/>
      <c r="AL1560" s="619"/>
      <c r="AM1560" s="649"/>
      <c r="AN1560" s="632"/>
      <c r="AO1560" s="649"/>
    </row>
    <row r="1561" spans="2:41" s="615" customFormat="1">
      <c r="B1561" s="645"/>
      <c r="C1561" s="645"/>
      <c r="F1561" s="644"/>
      <c r="G1561" s="630"/>
      <c r="I1561" s="644"/>
      <c r="K1561" s="646"/>
      <c r="L1561" s="647"/>
      <c r="M1561" s="646"/>
      <c r="N1561" s="648"/>
      <c r="P1561" s="644"/>
      <c r="Q1561" s="630"/>
      <c r="V1561" s="647"/>
      <c r="X1561" s="647"/>
      <c r="AA1561" s="644"/>
      <c r="AD1561" s="646"/>
      <c r="AF1561" s="645"/>
      <c r="AI1561" s="645"/>
      <c r="AK1561" s="632"/>
      <c r="AL1561" s="619"/>
      <c r="AM1561" s="649"/>
      <c r="AN1561" s="632"/>
      <c r="AO1561" s="649"/>
    </row>
    <row r="1562" spans="2:41" s="615" customFormat="1">
      <c r="B1562" s="645"/>
      <c r="C1562" s="645"/>
      <c r="F1562" s="644"/>
      <c r="G1562" s="630"/>
      <c r="I1562" s="644"/>
      <c r="K1562" s="646"/>
      <c r="L1562" s="647"/>
      <c r="M1562" s="646"/>
      <c r="N1562" s="648"/>
      <c r="P1562" s="644"/>
      <c r="Q1562" s="630"/>
      <c r="V1562" s="647"/>
      <c r="X1562" s="647"/>
      <c r="AA1562" s="644"/>
      <c r="AD1562" s="646"/>
      <c r="AF1562" s="645"/>
      <c r="AI1562" s="645"/>
      <c r="AK1562" s="632"/>
      <c r="AL1562" s="619"/>
      <c r="AM1562" s="649"/>
      <c r="AN1562" s="632"/>
      <c r="AO1562" s="649"/>
    </row>
    <row r="1563" spans="2:41" s="615" customFormat="1">
      <c r="B1563" s="645"/>
      <c r="C1563" s="645"/>
      <c r="F1563" s="644"/>
      <c r="G1563" s="630"/>
      <c r="I1563" s="644"/>
      <c r="K1563" s="646"/>
      <c r="L1563" s="647"/>
      <c r="M1563" s="646"/>
      <c r="N1563" s="648"/>
      <c r="P1563" s="644"/>
      <c r="Q1563" s="630"/>
      <c r="V1563" s="647"/>
      <c r="X1563" s="647"/>
      <c r="AA1563" s="644"/>
      <c r="AD1563" s="646"/>
      <c r="AF1563" s="645"/>
      <c r="AI1563" s="645"/>
      <c r="AK1563" s="632"/>
      <c r="AL1563" s="619"/>
      <c r="AM1563" s="649"/>
      <c r="AN1563" s="632"/>
      <c r="AO1563" s="649"/>
    </row>
    <row r="1564" spans="2:41" s="615" customFormat="1">
      <c r="B1564" s="645"/>
      <c r="C1564" s="645"/>
      <c r="F1564" s="644"/>
      <c r="G1564" s="630"/>
      <c r="I1564" s="644"/>
      <c r="K1564" s="646"/>
      <c r="L1564" s="647"/>
      <c r="M1564" s="646"/>
      <c r="N1564" s="648"/>
      <c r="P1564" s="644"/>
      <c r="Q1564" s="630"/>
      <c r="V1564" s="647"/>
      <c r="X1564" s="647"/>
      <c r="AA1564" s="644"/>
      <c r="AD1564" s="646"/>
      <c r="AF1564" s="645"/>
      <c r="AI1564" s="645"/>
      <c r="AK1564" s="632"/>
      <c r="AL1564" s="619"/>
      <c r="AM1564" s="649"/>
      <c r="AN1564" s="632"/>
      <c r="AO1564" s="649"/>
    </row>
    <row r="1565" spans="2:41" s="615" customFormat="1">
      <c r="B1565" s="645"/>
      <c r="C1565" s="645"/>
      <c r="F1565" s="644"/>
      <c r="G1565" s="630"/>
      <c r="I1565" s="644"/>
      <c r="K1565" s="646"/>
      <c r="L1565" s="647"/>
      <c r="M1565" s="646"/>
      <c r="N1565" s="648"/>
      <c r="P1565" s="644"/>
      <c r="Q1565" s="630"/>
      <c r="V1565" s="647"/>
      <c r="X1565" s="647"/>
      <c r="AA1565" s="644"/>
      <c r="AD1565" s="646"/>
      <c r="AF1565" s="645"/>
      <c r="AI1565" s="645"/>
      <c r="AK1565" s="632"/>
      <c r="AL1565" s="619"/>
      <c r="AM1565" s="649"/>
      <c r="AN1565" s="632"/>
      <c r="AO1565" s="649"/>
    </row>
    <row r="1566" spans="2:41" s="615" customFormat="1">
      <c r="B1566" s="645"/>
      <c r="C1566" s="645"/>
      <c r="F1566" s="644"/>
      <c r="G1566" s="630"/>
      <c r="I1566" s="644"/>
      <c r="K1566" s="646"/>
      <c r="L1566" s="647"/>
      <c r="M1566" s="646"/>
      <c r="N1566" s="648"/>
      <c r="P1566" s="644"/>
      <c r="Q1566" s="630"/>
      <c r="V1566" s="647"/>
      <c r="X1566" s="647"/>
      <c r="AA1566" s="644"/>
      <c r="AD1566" s="646"/>
      <c r="AF1566" s="645"/>
      <c r="AI1566" s="645"/>
      <c r="AK1566" s="632"/>
      <c r="AL1566" s="619"/>
      <c r="AM1566" s="649"/>
      <c r="AN1566" s="632"/>
      <c r="AO1566" s="649"/>
    </row>
    <row r="1567" spans="2:41" s="615" customFormat="1">
      <c r="B1567" s="645"/>
      <c r="C1567" s="645"/>
      <c r="F1567" s="644"/>
      <c r="G1567" s="630"/>
      <c r="I1567" s="644"/>
      <c r="K1567" s="646"/>
      <c r="L1567" s="647"/>
      <c r="M1567" s="646"/>
      <c r="N1567" s="648"/>
      <c r="P1567" s="644"/>
      <c r="Q1567" s="630"/>
      <c r="V1567" s="647"/>
      <c r="X1567" s="647"/>
      <c r="AA1567" s="644"/>
      <c r="AD1567" s="646"/>
      <c r="AF1567" s="645"/>
      <c r="AI1567" s="645"/>
      <c r="AK1567" s="632"/>
      <c r="AL1567" s="619"/>
      <c r="AM1567" s="649"/>
      <c r="AN1567" s="632"/>
      <c r="AO1567" s="649"/>
    </row>
    <row r="1568" spans="2:41" s="615" customFormat="1">
      <c r="B1568" s="645"/>
      <c r="C1568" s="645"/>
      <c r="F1568" s="644"/>
      <c r="G1568" s="630"/>
      <c r="I1568" s="644"/>
      <c r="K1568" s="646"/>
      <c r="L1568" s="647"/>
      <c r="M1568" s="646"/>
      <c r="N1568" s="648"/>
      <c r="P1568" s="644"/>
      <c r="Q1568" s="630"/>
      <c r="V1568" s="647"/>
      <c r="X1568" s="647"/>
      <c r="AA1568" s="644"/>
      <c r="AD1568" s="646"/>
      <c r="AF1568" s="645"/>
      <c r="AI1568" s="645"/>
      <c r="AK1568" s="632"/>
      <c r="AL1568" s="619"/>
      <c r="AM1568" s="649"/>
      <c r="AN1568" s="632"/>
      <c r="AO1568" s="649"/>
    </row>
    <row r="1569" spans="2:41" s="615" customFormat="1">
      <c r="B1569" s="645"/>
      <c r="C1569" s="645"/>
      <c r="F1569" s="644"/>
      <c r="G1569" s="630"/>
      <c r="I1569" s="644"/>
      <c r="K1569" s="646"/>
      <c r="L1569" s="647"/>
      <c r="M1569" s="646"/>
      <c r="N1569" s="648"/>
      <c r="P1569" s="644"/>
      <c r="Q1569" s="630"/>
      <c r="V1569" s="647"/>
      <c r="X1569" s="647"/>
      <c r="AA1569" s="644"/>
      <c r="AD1569" s="646"/>
      <c r="AF1569" s="645"/>
      <c r="AI1569" s="645"/>
      <c r="AK1569" s="632"/>
      <c r="AL1569" s="619"/>
      <c r="AM1569" s="649"/>
      <c r="AN1569" s="632"/>
      <c r="AO1569" s="649"/>
    </row>
    <row r="1570" spans="2:41" s="615" customFormat="1">
      <c r="B1570" s="645"/>
      <c r="C1570" s="645"/>
      <c r="F1570" s="644"/>
      <c r="G1570" s="630"/>
      <c r="I1570" s="644"/>
      <c r="K1570" s="646"/>
      <c r="L1570" s="647"/>
      <c r="M1570" s="646"/>
      <c r="N1570" s="648"/>
      <c r="P1570" s="644"/>
      <c r="Q1570" s="630"/>
      <c r="V1570" s="647"/>
      <c r="X1570" s="647"/>
      <c r="AA1570" s="644"/>
      <c r="AD1570" s="646"/>
      <c r="AF1570" s="645"/>
      <c r="AI1570" s="645"/>
      <c r="AK1570" s="632"/>
      <c r="AL1570" s="619"/>
      <c r="AM1570" s="649"/>
      <c r="AN1570" s="632"/>
      <c r="AO1570" s="649"/>
    </row>
    <row r="1571" spans="2:41" s="615" customFormat="1">
      <c r="B1571" s="645"/>
      <c r="C1571" s="645"/>
      <c r="F1571" s="644"/>
      <c r="G1571" s="630"/>
      <c r="I1571" s="644"/>
      <c r="K1571" s="646"/>
      <c r="L1571" s="647"/>
      <c r="M1571" s="646"/>
      <c r="N1571" s="648"/>
      <c r="P1571" s="644"/>
      <c r="Q1571" s="630"/>
      <c r="V1571" s="647"/>
      <c r="X1571" s="647"/>
      <c r="AA1571" s="644"/>
      <c r="AD1571" s="646"/>
      <c r="AF1571" s="645"/>
      <c r="AI1571" s="645"/>
      <c r="AK1571" s="632"/>
      <c r="AL1571" s="619"/>
      <c r="AM1571" s="649"/>
      <c r="AN1571" s="632"/>
      <c r="AO1571" s="649"/>
    </row>
    <row r="1572" spans="2:41" s="615" customFormat="1">
      <c r="B1572" s="645"/>
      <c r="C1572" s="645"/>
      <c r="F1572" s="644"/>
      <c r="G1572" s="630"/>
      <c r="I1572" s="644"/>
      <c r="K1572" s="646"/>
      <c r="L1572" s="647"/>
      <c r="M1572" s="646"/>
      <c r="N1572" s="648"/>
      <c r="P1572" s="644"/>
      <c r="Q1572" s="630"/>
      <c r="V1572" s="647"/>
      <c r="X1572" s="647"/>
      <c r="AA1572" s="644"/>
      <c r="AD1572" s="646"/>
      <c r="AF1572" s="645"/>
      <c r="AI1572" s="645"/>
      <c r="AK1572" s="632"/>
      <c r="AL1572" s="619"/>
      <c r="AM1572" s="649"/>
      <c r="AN1572" s="632"/>
      <c r="AO1572" s="649"/>
    </row>
    <row r="1573" spans="2:41" s="615" customFormat="1">
      <c r="B1573" s="645"/>
      <c r="C1573" s="645"/>
      <c r="F1573" s="644"/>
      <c r="G1573" s="630"/>
      <c r="I1573" s="644"/>
      <c r="K1573" s="646"/>
      <c r="L1573" s="647"/>
      <c r="M1573" s="646"/>
      <c r="N1573" s="648"/>
      <c r="P1573" s="644"/>
      <c r="Q1573" s="630"/>
      <c r="V1573" s="647"/>
      <c r="X1573" s="647"/>
      <c r="AA1573" s="644"/>
      <c r="AD1573" s="646"/>
      <c r="AF1573" s="645"/>
      <c r="AI1573" s="645"/>
      <c r="AK1573" s="632"/>
      <c r="AL1573" s="619"/>
      <c r="AM1573" s="649"/>
      <c r="AN1573" s="632"/>
      <c r="AO1573" s="649"/>
    </row>
    <row r="1574" spans="2:41" s="615" customFormat="1">
      <c r="B1574" s="645"/>
      <c r="C1574" s="645"/>
      <c r="F1574" s="644"/>
      <c r="G1574" s="630"/>
      <c r="I1574" s="644"/>
      <c r="K1574" s="646"/>
      <c r="L1574" s="647"/>
      <c r="M1574" s="646"/>
      <c r="N1574" s="648"/>
      <c r="P1574" s="644"/>
      <c r="Q1574" s="630"/>
      <c r="V1574" s="647"/>
      <c r="X1574" s="647"/>
      <c r="AA1574" s="644"/>
      <c r="AD1574" s="646"/>
      <c r="AF1574" s="645"/>
      <c r="AI1574" s="645"/>
      <c r="AK1574" s="632"/>
      <c r="AL1574" s="619"/>
      <c r="AM1574" s="649"/>
      <c r="AN1574" s="632"/>
      <c r="AO1574" s="649"/>
    </row>
    <row r="1575" spans="2:41" s="615" customFormat="1">
      <c r="B1575" s="645"/>
      <c r="C1575" s="645"/>
      <c r="F1575" s="644"/>
      <c r="G1575" s="630"/>
      <c r="I1575" s="644"/>
      <c r="K1575" s="646"/>
      <c r="L1575" s="647"/>
      <c r="M1575" s="646"/>
      <c r="N1575" s="648"/>
      <c r="P1575" s="644"/>
      <c r="Q1575" s="630"/>
      <c r="V1575" s="647"/>
      <c r="X1575" s="647"/>
      <c r="AA1575" s="644"/>
      <c r="AD1575" s="646"/>
      <c r="AF1575" s="645"/>
      <c r="AI1575" s="645"/>
      <c r="AK1575" s="632"/>
      <c r="AL1575" s="619"/>
      <c r="AM1575" s="649"/>
      <c r="AN1575" s="632"/>
      <c r="AO1575" s="649"/>
    </row>
    <row r="1576" spans="2:41" s="615" customFormat="1">
      <c r="B1576" s="645"/>
      <c r="C1576" s="645"/>
      <c r="F1576" s="644"/>
      <c r="G1576" s="630"/>
      <c r="I1576" s="644"/>
      <c r="K1576" s="646"/>
      <c r="L1576" s="647"/>
      <c r="M1576" s="646"/>
      <c r="N1576" s="648"/>
      <c r="P1576" s="644"/>
      <c r="Q1576" s="630"/>
      <c r="V1576" s="647"/>
      <c r="X1576" s="647"/>
      <c r="AA1576" s="644"/>
      <c r="AD1576" s="646"/>
      <c r="AF1576" s="645"/>
      <c r="AI1576" s="645"/>
      <c r="AK1576" s="632"/>
      <c r="AL1576" s="619"/>
      <c r="AM1576" s="649"/>
      <c r="AN1576" s="632"/>
      <c r="AO1576" s="649"/>
    </row>
    <row r="1577" spans="2:41" s="615" customFormat="1">
      <c r="B1577" s="645"/>
      <c r="C1577" s="645"/>
      <c r="F1577" s="644"/>
      <c r="G1577" s="630"/>
      <c r="I1577" s="644"/>
      <c r="K1577" s="646"/>
      <c r="L1577" s="647"/>
      <c r="M1577" s="646"/>
      <c r="N1577" s="648"/>
      <c r="P1577" s="644"/>
      <c r="Q1577" s="630"/>
      <c r="V1577" s="647"/>
      <c r="X1577" s="647"/>
      <c r="AA1577" s="644"/>
      <c r="AD1577" s="646"/>
      <c r="AF1577" s="645"/>
      <c r="AI1577" s="645"/>
      <c r="AK1577" s="632"/>
      <c r="AL1577" s="619"/>
      <c r="AM1577" s="649"/>
      <c r="AN1577" s="632"/>
      <c r="AO1577" s="649"/>
    </row>
    <row r="1578" spans="2:41" s="615" customFormat="1">
      <c r="B1578" s="645"/>
      <c r="C1578" s="645"/>
      <c r="F1578" s="644"/>
      <c r="G1578" s="630"/>
      <c r="I1578" s="644"/>
      <c r="K1578" s="646"/>
      <c r="L1578" s="647"/>
      <c r="M1578" s="646"/>
      <c r="N1578" s="648"/>
      <c r="P1578" s="644"/>
      <c r="Q1578" s="630"/>
      <c r="V1578" s="647"/>
      <c r="X1578" s="647"/>
      <c r="AA1578" s="644"/>
      <c r="AD1578" s="646"/>
      <c r="AF1578" s="645"/>
      <c r="AI1578" s="645"/>
      <c r="AK1578" s="632"/>
      <c r="AL1578" s="619"/>
      <c r="AM1578" s="649"/>
      <c r="AN1578" s="632"/>
      <c r="AO1578" s="649"/>
    </row>
    <row r="1579" spans="2:41" s="615" customFormat="1">
      <c r="B1579" s="645"/>
      <c r="C1579" s="645"/>
      <c r="F1579" s="644"/>
      <c r="G1579" s="630"/>
      <c r="I1579" s="644"/>
      <c r="K1579" s="646"/>
      <c r="L1579" s="647"/>
      <c r="M1579" s="646"/>
      <c r="N1579" s="648"/>
      <c r="P1579" s="644"/>
      <c r="Q1579" s="630"/>
      <c r="V1579" s="647"/>
      <c r="X1579" s="647"/>
      <c r="AA1579" s="644"/>
      <c r="AD1579" s="646"/>
      <c r="AF1579" s="645"/>
      <c r="AI1579" s="645"/>
      <c r="AK1579" s="632"/>
      <c r="AL1579" s="619"/>
      <c r="AM1579" s="649"/>
      <c r="AN1579" s="632"/>
      <c r="AO1579" s="649"/>
    </row>
    <row r="1580" spans="2:41" s="615" customFormat="1">
      <c r="B1580" s="645"/>
      <c r="C1580" s="645"/>
      <c r="F1580" s="644"/>
      <c r="G1580" s="630"/>
      <c r="I1580" s="644"/>
      <c r="K1580" s="646"/>
      <c r="L1580" s="647"/>
      <c r="M1580" s="646"/>
      <c r="N1580" s="648"/>
      <c r="P1580" s="644"/>
      <c r="Q1580" s="630"/>
      <c r="V1580" s="647"/>
      <c r="X1580" s="647"/>
      <c r="AA1580" s="644"/>
      <c r="AD1580" s="646"/>
      <c r="AF1580" s="645"/>
      <c r="AI1580" s="645"/>
      <c r="AK1580" s="632"/>
      <c r="AL1580" s="619"/>
      <c r="AM1580" s="649"/>
      <c r="AN1580" s="632"/>
      <c r="AO1580" s="649"/>
    </row>
    <row r="1581" spans="2:41" s="615" customFormat="1">
      <c r="B1581" s="645"/>
      <c r="C1581" s="645"/>
      <c r="F1581" s="644"/>
      <c r="G1581" s="630"/>
      <c r="I1581" s="644"/>
      <c r="K1581" s="646"/>
      <c r="L1581" s="647"/>
      <c r="M1581" s="646"/>
      <c r="N1581" s="648"/>
      <c r="P1581" s="644"/>
      <c r="Q1581" s="630"/>
      <c r="V1581" s="647"/>
      <c r="X1581" s="647"/>
      <c r="AA1581" s="644"/>
      <c r="AD1581" s="646"/>
      <c r="AF1581" s="645"/>
      <c r="AI1581" s="645"/>
      <c r="AK1581" s="632"/>
      <c r="AL1581" s="619"/>
      <c r="AM1581" s="649"/>
      <c r="AN1581" s="632"/>
      <c r="AO1581" s="649"/>
    </row>
    <row r="1582" spans="2:41" s="615" customFormat="1">
      <c r="B1582" s="645"/>
      <c r="C1582" s="645"/>
      <c r="F1582" s="644"/>
      <c r="G1582" s="630"/>
      <c r="I1582" s="644"/>
      <c r="K1582" s="646"/>
      <c r="L1582" s="647"/>
      <c r="M1582" s="646"/>
      <c r="N1582" s="648"/>
      <c r="P1582" s="644"/>
      <c r="Q1582" s="630"/>
      <c r="V1582" s="647"/>
      <c r="X1582" s="647"/>
      <c r="AA1582" s="644"/>
      <c r="AD1582" s="646"/>
      <c r="AF1582" s="645"/>
      <c r="AI1582" s="645"/>
      <c r="AK1582" s="632"/>
      <c r="AL1582" s="619"/>
      <c r="AM1582" s="649"/>
      <c r="AN1582" s="632"/>
      <c r="AO1582" s="649"/>
    </row>
    <row r="1583" spans="2:41" s="615" customFormat="1">
      <c r="B1583" s="645"/>
      <c r="C1583" s="645"/>
      <c r="F1583" s="644"/>
      <c r="G1583" s="630"/>
      <c r="I1583" s="644"/>
      <c r="K1583" s="646"/>
      <c r="L1583" s="647"/>
      <c r="M1583" s="646"/>
      <c r="N1583" s="648"/>
      <c r="P1583" s="644"/>
      <c r="Q1583" s="630"/>
      <c r="V1583" s="647"/>
      <c r="X1583" s="647"/>
      <c r="AA1583" s="644"/>
      <c r="AD1583" s="646"/>
      <c r="AF1583" s="645"/>
      <c r="AI1583" s="645"/>
      <c r="AK1583" s="632"/>
      <c r="AL1583" s="619"/>
      <c r="AM1583" s="649"/>
      <c r="AN1583" s="632"/>
      <c r="AO1583" s="649"/>
    </row>
    <row r="1584" spans="2:41" s="615" customFormat="1">
      <c r="B1584" s="645"/>
      <c r="C1584" s="645"/>
      <c r="F1584" s="644"/>
      <c r="G1584" s="630"/>
      <c r="I1584" s="644"/>
      <c r="K1584" s="646"/>
      <c r="L1584" s="647"/>
      <c r="M1584" s="646"/>
      <c r="N1584" s="648"/>
      <c r="P1584" s="644"/>
      <c r="Q1584" s="630"/>
      <c r="V1584" s="647"/>
      <c r="X1584" s="647"/>
      <c r="AA1584" s="644"/>
      <c r="AD1584" s="646"/>
      <c r="AF1584" s="645"/>
      <c r="AI1584" s="645"/>
      <c r="AK1584" s="632"/>
      <c r="AL1584" s="619"/>
      <c r="AM1584" s="649"/>
      <c r="AN1584" s="632"/>
      <c r="AO1584" s="649"/>
    </row>
    <row r="1585" spans="2:41" s="615" customFormat="1">
      <c r="B1585" s="645"/>
      <c r="C1585" s="645"/>
      <c r="F1585" s="644"/>
      <c r="G1585" s="630"/>
      <c r="I1585" s="644"/>
      <c r="K1585" s="646"/>
      <c r="L1585" s="647"/>
      <c r="M1585" s="646"/>
      <c r="N1585" s="648"/>
      <c r="P1585" s="644"/>
      <c r="Q1585" s="630"/>
      <c r="V1585" s="647"/>
      <c r="X1585" s="647"/>
      <c r="AA1585" s="644"/>
      <c r="AD1585" s="646"/>
      <c r="AF1585" s="645"/>
      <c r="AI1585" s="645"/>
      <c r="AK1585" s="632"/>
      <c r="AL1585" s="619"/>
      <c r="AM1585" s="649"/>
      <c r="AN1585" s="632"/>
      <c r="AO1585" s="649"/>
    </row>
    <row r="1586" spans="2:41" s="615" customFormat="1">
      <c r="B1586" s="645"/>
      <c r="C1586" s="645"/>
      <c r="F1586" s="644"/>
      <c r="G1586" s="630"/>
      <c r="I1586" s="644"/>
      <c r="K1586" s="646"/>
      <c r="L1586" s="647"/>
      <c r="M1586" s="646"/>
      <c r="N1586" s="648"/>
      <c r="P1586" s="644"/>
      <c r="Q1586" s="630"/>
      <c r="V1586" s="647"/>
      <c r="X1586" s="647"/>
      <c r="AA1586" s="644"/>
      <c r="AD1586" s="646"/>
      <c r="AF1586" s="645"/>
      <c r="AI1586" s="645"/>
      <c r="AK1586" s="632"/>
      <c r="AL1586" s="619"/>
      <c r="AM1586" s="649"/>
      <c r="AN1586" s="632"/>
      <c r="AO1586" s="649"/>
    </row>
    <row r="1587" spans="2:41" s="615" customFormat="1">
      <c r="B1587" s="645"/>
      <c r="C1587" s="645"/>
      <c r="F1587" s="644"/>
      <c r="G1587" s="630"/>
      <c r="I1587" s="644"/>
      <c r="K1587" s="646"/>
      <c r="L1587" s="647"/>
      <c r="M1587" s="646"/>
      <c r="N1587" s="648"/>
      <c r="P1587" s="644"/>
      <c r="Q1587" s="630"/>
      <c r="V1587" s="647"/>
      <c r="X1587" s="647"/>
      <c r="AA1587" s="644"/>
      <c r="AD1587" s="646"/>
      <c r="AF1587" s="645"/>
      <c r="AI1587" s="645"/>
      <c r="AK1587" s="632"/>
      <c r="AL1587" s="619"/>
      <c r="AM1587" s="649"/>
      <c r="AN1587" s="632"/>
      <c r="AO1587" s="649"/>
    </row>
    <row r="1588" spans="2:41" s="615" customFormat="1">
      <c r="B1588" s="645"/>
      <c r="C1588" s="645"/>
      <c r="F1588" s="644"/>
      <c r="G1588" s="630"/>
      <c r="I1588" s="644"/>
      <c r="K1588" s="646"/>
      <c r="L1588" s="647"/>
      <c r="M1588" s="646"/>
      <c r="N1588" s="648"/>
      <c r="P1588" s="644"/>
      <c r="Q1588" s="630"/>
      <c r="V1588" s="647"/>
      <c r="X1588" s="647"/>
      <c r="AA1588" s="644"/>
      <c r="AD1588" s="646"/>
      <c r="AF1588" s="645"/>
      <c r="AI1588" s="645"/>
      <c r="AK1588" s="632"/>
      <c r="AL1588" s="619"/>
      <c r="AM1588" s="649"/>
      <c r="AN1588" s="632"/>
      <c r="AO1588" s="649"/>
    </row>
    <row r="1589" spans="2:41" s="615" customFormat="1">
      <c r="B1589" s="645"/>
      <c r="C1589" s="645"/>
      <c r="F1589" s="644"/>
      <c r="G1589" s="630"/>
      <c r="I1589" s="644"/>
      <c r="K1589" s="646"/>
      <c r="L1589" s="647"/>
      <c r="M1589" s="646"/>
      <c r="N1589" s="648"/>
      <c r="P1589" s="644"/>
      <c r="Q1589" s="630"/>
      <c r="V1589" s="647"/>
      <c r="X1589" s="647"/>
      <c r="AA1589" s="644"/>
      <c r="AD1589" s="646"/>
      <c r="AF1589" s="645"/>
      <c r="AI1589" s="645"/>
      <c r="AK1589" s="632"/>
      <c r="AL1589" s="619"/>
      <c r="AM1589" s="649"/>
      <c r="AN1589" s="632"/>
      <c r="AO1589" s="649"/>
    </row>
    <row r="1590" spans="2:41" s="615" customFormat="1">
      <c r="B1590" s="645"/>
      <c r="C1590" s="645"/>
      <c r="F1590" s="644"/>
      <c r="G1590" s="630"/>
      <c r="I1590" s="644"/>
      <c r="K1590" s="646"/>
      <c r="L1590" s="647"/>
      <c r="M1590" s="646"/>
      <c r="N1590" s="648"/>
      <c r="P1590" s="644"/>
      <c r="Q1590" s="630"/>
      <c r="V1590" s="647"/>
      <c r="X1590" s="647"/>
      <c r="AA1590" s="644"/>
      <c r="AD1590" s="646"/>
      <c r="AF1590" s="645"/>
      <c r="AI1590" s="645"/>
      <c r="AK1590" s="632"/>
      <c r="AL1590" s="619"/>
      <c r="AM1590" s="649"/>
      <c r="AN1590" s="632"/>
      <c r="AO1590" s="649"/>
    </row>
    <row r="1591" spans="2:41" s="615" customFormat="1">
      <c r="B1591" s="645"/>
      <c r="C1591" s="645"/>
      <c r="F1591" s="644"/>
      <c r="G1591" s="630"/>
      <c r="I1591" s="644"/>
      <c r="K1591" s="646"/>
      <c r="L1591" s="647"/>
      <c r="M1591" s="646"/>
      <c r="N1591" s="648"/>
      <c r="P1591" s="644"/>
      <c r="Q1591" s="630"/>
      <c r="V1591" s="647"/>
      <c r="X1591" s="647"/>
      <c r="AA1591" s="644"/>
      <c r="AD1591" s="646"/>
      <c r="AF1591" s="645"/>
      <c r="AI1591" s="645"/>
      <c r="AK1591" s="632"/>
      <c r="AL1591" s="619"/>
      <c r="AM1591" s="649"/>
      <c r="AN1591" s="632"/>
      <c r="AO1591" s="649"/>
    </row>
    <row r="1592" spans="2:41" s="615" customFormat="1">
      <c r="B1592" s="645"/>
      <c r="C1592" s="645"/>
      <c r="F1592" s="644"/>
      <c r="G1592" s="630"/>
      <c r="I1592" s="644"/>
      <c r="K1592" s="646"/>
      <c r="L1592" s="647"/>
      <c r="M1592" s="646"/>
      <c r="N1592" s="648"/>
      <c r="P1592" s="644"/>
      <c r="Q1592" s="630"/>
      <c r="V1592" s="647"/>
      <c r="X1592" s="647"/>
      <c r="AA1592" s="644"/>
      <c r="AD1592" s="646"/>
      <c r="AF1592" s="645"/>
      <c r="AI1592" s="645"/>
      <c r="AK1592" s="632"/>
      <c r="AL1592" s="619"/>
      <c r="AM1592" s="649"/>
      <c r="AN1592" s="632"/>
      <c r="AO1592" s="649"/>
    </row>
    <row r="1593" spans="2:41" s="615" customFormat="1">
      <c r="B1593" s="645"/>
      <c r="C1593" s="645"/>
      <c r="F1593" s="644"/>
      <c r="G1593" s="630"/>
      <c r="I1593" s="644"/>
      <c r="K1593" s="646"/>
      <c r="L1593" s="647"/>
      <c r="M1593" s="646"/>
      <c r="N1593" s="648"/>
      <c r="P1593" s="644"/>
      <c r="Q1593" s="630"/>
      <c r="V1593" s="647"/>
      <c r="X1593" s="647"/>
      <c r="AA1593" s="644"/>
      <c r="AD1593" s="646"/>
      <c r="AF1593" s="645"/>
      <c r="AI1593" s="645"/>
      <c r="AK1593" s="632"/>
      <c r="AL1593" s="619"/>
      <c r="AM1593" s="649"/>
      <c r="AN1593" s="632"/>
      <c r="AO1593" s="649"/>
    </row>
    <row r="1594" spans="2:41" s="615" customFormat="1">
      <c r="B1594" s="645"/>
      <c r="C1594" s="645"/>
      <c r="F1594" s="644"/>
      <c r="G1594" s="630"/>
      <c r="I1594" s="644"/>
      <c r="K1594" s="646"/>
      <c r="L1594" s="647"/>
      <c r="M1594" s="646"/>
      <c r="N1594" s="648"/>
      <c r="P1594" s="644"/>
      <c r="Q1594" s="630"/>
      <c r="V1594" s="647"/>
      <c r="X1594" s="647"/>
      <c r="AA1594" s="644"/>
      <c r="AD1594" s="646"/>
      <c r="AF1594" s="645"/>
      <c r="AI1594" s="645"/>
      <c r="AK1594" s="632"/>
      <c r="AL1594" s="619"/>
      <c r="AM1594" s="649"/>
      <c r="AN1594" s="632"/>
      <c r="AO1594" s="649"/>
    </row>
    <row r="1595" spans="2:41" s="615" customFormat="1">
      <c r="B1595" s="645"/>
      <c r="C1595" s="645"/>
      <c r="F1595" s="644"/>
      <c r="G1595" s="630"/>
      <c r="I1595" s="644"/>
      <c r="K1595" s="646"/>
      <c r="L1595" s="647"/>
      <c r="M1595" s="646"/>
      <c r="N1595" s="648"/>
      <c r="P1595" s="644"/>
      <c r="Q1595" s="630"/>
      <c r="V1595" s="647"/>
      <c r="X1595" s="647"/>
      <c r="AA1595" s="644"/>
      <c r="AD1595" s="646"/>
      <c r="AF1595" s="645"/>
      <c r="AI1595" s="645"/>
      <c r="AK1595" s="632"/>
      <c r="AL1595" s="619"/>
      <c r="AM1595" s="649"/>
      <c r="AN1595" s="632"/>
      <c r="AO1595" s="649"/>
    </row>
    <row r="1596" spans="2:41" s="615" customFormat="1">
      <c r="B1596" s="645"/>
      <c r="C1596" s="645"/>
      <c r="F1596" s="644"/>
      <c r="G1596" s="630"/>
      <c r="I1596" s="644"/>
      <c r="K1596" s="646"/>
      <c r="L1596" s="647"/>
      <c r="M1596" s="646"/>
      <c r="N1596" s="648"/>
      <c r="P1596" s="644"/>
      <c r="Q1596" s="630"/>
      <c r="V1596" s="647"/>
      <c r="X1596" s="647"/>
      <c r="AA1596" s="644"/>
      <c r="AD1596" s="646"/>
      <c r="AF1596" s="645"/>
      <c r="AI1596" s="645"/>
      <c r="AK1596" s="632"/>
      <c r="AL1596" s="619"/>
      <c r="AM1596" s="649"/>
      <c r="AN1596" s="632"/>
      <c r="AO1596" s="649"/>
    </row>
    <row r="1597" spans="2:41" s="615" customFormat="1">
      <c r="B1597" s="645"/>
      <c r="C1597" s="645"/>
      <c r="F1597" s="644"/>
      <c r="G1597" s="630"/>
      <c r="I1597" s="644"/>
      <c r="K1597" s="646"/>
      <c r="L1597" s="647"/>
      <c r="M1597" s="646"/>
      <c r="N1597" s="648"/>
      <c r="P1597" s="644"/>
      <c r="Q1597" s="630"/>
      <c r="V1597" s="647"/>
      <c r="X1597" s="647"/>
      <c r="AA1597" s="644"/>
      <c r="AD1597" s="646"/>
      <c r="AF1597" s="645"/>
      <c r="AI1597" s="645"/>
      <c r="AK1597" s="632"/>
      <c r="AL1597" s="619"/>
      <c r="AM1597" s="649"/>
      <c r="AN1597" s="632"/>
      <c r="AO1597" s="649"/>
    </row>
    <row r="1598" spans="2:41" s="615" customFormat="1">
      <c r="B1598" s="645"/>
      <c r="C1598" s="645"/>
      <c r="F1598" s="644"/>
      <c r="G1598" s="630"/>
      <c r="I1598" s="644"/>
      <c r="K1598" s="646"/>
      <c r="L1598" s="647"/>
      <c r="M1598" s="646"/>
      <c r="N1598" s="648"/>
      <c r="P1598" s="644"/>
      <c r="Q1598" s="630"/>
      <c r="V1598" s="647"/>
      <c r="X1598" s="647"/>
      <c r="AA1598" s="644"/>
      <c r="AD1598" s="646"/>
      <c r="AF1598" s="645"/>
      <c r="AI1598" s="645"/>
      <c r="AK1598" s="632"/>
      <c r="AL1598" s="619"/>
      <c r="AM1598" s="649"/>
      <c r="AN1598" s="632"/>
      <c r="AO1598" s="649"/>
    </row>
    <row r="1599" spans="2:41" s="615" customFormat="1">
      <c r="B1599" s="645"/>
      <c r="C1599" s="645"/>
      <c r="F1599" s="644"/>
      <c r="G1599" s="630"/>
      <c r="I1599" s="644"/>
      <c r="K1599" s="646"/>
      <c r="L1599" s="647"/>
      <c r="M1599" s="646"/>
      <c r="N1599" s="648"/>
      <c r="P1599" s="644"/>
      <c r="Q1599" s="630"/>
      <c r="V1599" s="647"/>
      <c r="X1599" s="647"/>
      <c r="AA1599" s="644"/>
      <c r="AD1599" s="646"/>
      <c r="AF1599" s="645"/>
      <c r="AI1599" s="645"/>
      <c r="AK1599" s="632"/>
      <c r="AL1599" s="619"/>
      <c r="AM1599" s="649"/>
      <c r="AN1599" s="632"/>
      <c r="AO1599" s="649"/>
    </row>
    <row r="1600" spans="2:41" s="615" customFormat="1">
      <c r="B1600" s="645"/>
      <c r="C1600" s="645"/>
      <c r="F1600" s="644"/>
      <c r="G1600" s="630"/>
      <c r="I1600" s="644"/>
      <c r="K1600" s="646"/>
      <c r="L1600" s="647"/>
      <c r="M1600" s="646"/>
      <c r="N1600" s="648"/>
      <c r="P1600" s="644"/>
      <c r="Q1600" s="630"/>
      <c r="V1600" s="647"/>
      <c r="X1600" s="647"/>
      <c r="AA1600" s="644"/>
      <c r="AD1600" s="646"/>
      <c r="AF1600" s="645"/>
      <c r="AI1600" s="645"/>
      <c r="AK1600" s="632"/>
      <c r="AL1600" s="619"/>
      <c r="AM1600" s="649"/>
      <c r="AN1600" s="632"/>
      <c r="AO1600" s="649"/>
    </row>
    <row r="1601" spans="2:41" s="615" customFormat="1">
      <c r="B1601" s="645"/>
      <c r="C1601" s="645"/>
      <c r="F1601" s="644"/>
      <c r="G1601" s="630"/>
      <c r="I1601" s="644"/>
      <c r="K1601" s="646"/>
      <c r="L1601" s="647"/>
      <c r="M1601" s="646"/>
      <c r="N1601" s="648"/>
      <c r="P1601" s="644"/>
      <c r="Q1601" s="630"/>
      <c r="V1601" s="647"/>
      <c r="X1601" s="647"/>
      <c r="AA1601" s="644"/>
      <c r="AD1601" s="646"/>
      <c r="AF1601" s="645"/>
      <c r="AI1601" s="645"/>
      <c r="AK1601" s="632"/>
      <c r="AL1601" s="619"/>
      <c r="AM1601" s="649"/>
      <c r="AN1601" s="632"/>
      <c r="AO1601" s="649"/>
    </row>
    <row r="1602" spans="2:41" s="615" customFormat="1">
      <c r="B1602" s="645"/>
      <c r="C1602" s="645"/>
      <c r="F1602" s="644"/>
      <c r="G1602" s="630"/>
      <c r="I1602" s="644"/>
      <c r="K1602" s="646"/>
      <c r="L1602" s="647"/>
      <c r="M1602" s="646"/>
      <c r="N1602" s="648"/>
      <c r="P1602" s="644"/>
      <c r="Q1602" s="630"/>
      <c r="V1602" s="647"/>
      <c r="X1602" s="647"/>
      <c r="AA1602" s="644"/>
      <c r="AD1602" s="646"/>
      <c r="AF1602" s="645"/>
      <c r="AI1602" s="645"/>
      <c r="AK1602" s="632"/>
      <c r="AL1602" s="619"/>
      <c r="AM1602" s="649"/>
      <c r="AN1602" s="632"/>
      <c r="AO1602" s="649"/>
    </row>
    <row r="1603" spans="2:41" s="615" customFormat="1">
      <c r="B1603" s="645"/>
      <c r="C1603" s="645"/>
      <c r="F1603" s="644"/>
      <c r="G1603" s="630"/>
      <c r="I1603" s="644"/>
      <c r="K1603" s="646"/>
      <c r="L1603" s="647"/>
      <c r="M1603" s="646"/>
      <c r="N1603" s="648"/>
      <c r="P1603" s="644"/>
      <c r="Q1603" s="630"/>
      <c r="V1603" s="647"/>
      <c r="X1603" s="647"/>
      <c r="AA1603" s="644"/>
      <c r="AD1603" s="646"/>
      <c r="AF1603" s="645"/>
      <c r="AI1603" s="645"/>
      <c r="AK1603" s="632"/>
      <c r="AL1603" s="619"/>
      <c r="AM1603" s="649"/>
      <c r="AN1603" s="632"/>
      <c r="AO1603" s="649"/>
    </row>
    <row r="1604" spans="2:41" s="615" customFormat="1">
      <c r="B1604" s="645"/>
      <c r="C1604" s="645"/>
      <c r="F1604" s="644"/>
      <c r="G1604" s="630"/>
      <c r="I1604" s="644"/>
      <c r="K1604" s="646"/>
      <c r="L1604" s="647"/>
      <c r="M1604" s="646"/>
      <c r="N1604" s="648"/>
      <c r="P1604" s="644"/>
      <c r="Q1604" s="630"/>
      <c r="V1604" s="647"/>
      <c r="X1604" s="647"/>
      <c r="AA1604" s="644"/>
      <c r="AD1604" s="646"/>
      <c r="AF1604" s="645"/>
      <c r="AI1604" s="645"/>
      <c r="AK1604" s="632"/>
      <c r="AL1604" s="619"/>
      <c r="AM1604" s="649"/>
      <c r="AN1604" s="632"/>
      <c r="AO1604" s="649"/>
    </row>
    <row r="1605" spans="2:41" s="615" customFormat="1">
      <c r="B1605" s="645"/>
      <c r="C1605" s="645"/>
      <c r="F1605" s="644"/>
      <c r="G1605" s="630"/>
      <c r="I1605" s="644"/>
      <c r="K1605" s="646"/>
      <c r="L1605" s="647"/>
      <c r="M1605" s="646"/>
      <c r="N1605" s="648"/>
      <c r="P1605" s="644"/>
      <c r="Q1605" s="630"/>
      <c r="V1605" s="647"/>
      <c r="X1605" s="647"/>
      <c r="AA1605" s="644"/>
      <c r="AD1605" s="646"/>
      <c r="AF1605" s="645"/>
      <c r="AI1605" s="645"/>
      <c r="AK1605" s="632"/>
      <c r="AL1605" s="619"/>
      <c r="AM1605" s="649"/>
      <c r="AN1605" s="632"/>
      <c r="AO1605" s="649"/>
    </row>
    <row r="1606" spans="2:41" s="615" customFormat="1">
      <c r="B1606" s="645"/>
      <c r="C1606" s="645"/>
      <c r="F1606" s="644"/>
      <c r="G1606" s="630"/>
      <c r="I1606" s="644"/>
      <c r="K1606" s="646"/>
      <c r="L1606" s="647"/>
      <c r="M1606" s="646"/>
      <c r="N1606" s="648"/>
      <c r="P1606" s="644"/>
      <c r="Q1606" s="630"/>
      <c r="V1606" s="647"/>
      <c r="X1606" s="647"/>
      <c r="AA1606" s="644"/>
      <c r="AD1606" s="646"/>
      <c r="AF1606" s="645"/>
      <c r="AI1606" s="645"/>
      <c r="AK1606" s="632"/>
      <c r="AL1606" s="619"/>
      <c r="AM1606" s="649"/>
      <c r="AN1606" s="632"/>
      <c r="AO1606" s="649"/>
    </row>
    <row r="1607" spans="2:41" s="615" customFormat="1">
      <c r="B1607" s="645"/>
      <c r="C1607" s="645"/>
      <c r="F1607" s="644"/>
      <c r="G1607" s="630"/>
      <c r="I1607" s="644"/>
      <c r="K1607" s="646"/>
      <c r="L1607" s="647"/>
      <c r="M1607" s="646"/>
      <c r="N1607" s="648"/>
      <c r="P1607" s="644"/>
      <c r="Q1607" s="630"/>
      <c r="V1607" s="647"/>
      <c r="X1607" s="647"/>
      <c r="AA1607" s="644"/>
      <c r="AD1607" s="646"/>
      <c r="AF1607" s="645"/>
      <c r="AI1607" s="645"/>
      <c r="AK1607" s="632"/>
      <c r="AL1607" s="619"/>
      <c r="AM1607" s="649"/>
      <c r="AN1607" s="632"/>
      <c r="AO1607" s="649"/>
    </row>
    <row r="1608" spans="2:41" s="615" customFormat="1">
      <c r="B1608" s="645"/>
      <c r="C1608" s="645"/>
      <c r="F1608" s="644"/>
      <c r="G1608" s="630"/>
      <c r="I1608" s="644"/>
      <c r="K1608" s="646"/>
      <c r="L1608" s="647"/>
      <c r="M1608" s="646"/>
      <c r="N1608" s="648"/>
      <c r="P1608" s="644"/>
      <c r="Q1608" s="630"/>
      <c r="V1608" s="647"/>
      <c r="X1608" s="647"/>
      <c r="AA1608" s="644"/>
      <c r="AD1608" s="646"/>
      <c r="AF1608" s="645"/>
      <c r="AI1608" s="645"/>
      <c r="AK1608" s="632"/>
      <c r="AL1608" s="619"/>
      <c r="AM1608" s="649"/>
      <c r="AN1608" s="632"/>
      <c r="AO1608" s="649"/>
    </row>
    <row r="1609" spans="2:41" s="615" customFormat="1">
      <c r="B1609" s="645"/>
      <c r="C1609" s="645"/>
      <c r="F1609" s="644"/>
      <c r="G1609" s="630"/>
      <c r="I1609" s="644"/>
      <c r="K1609" s="646"/>
      <c r="L1609" s="647"/>
      <c r="M1609" s="646"/>
      <c r="N1609" s="648"/>
      <c r="P1609" s="644"/>
      <c r="Q1609" s="630"/>
      <c r="V1609" s="647"/>
      <c r="X1609" s="647"/>
      <c r="AA1609" s="644"/>
      <c r="AD1609" s="646"/>
      <c r="AF1609" s="645"/>
      <c r="AI1609" s="645"/>
      <c r="AK1609" s="632"/>
      <c r="AL1609" s="619"/>
      <c r="AM1609" s="649"/>
      <c r="AN1609" s="632"/>
      <c r="AO1609" s="649"/>
    </row>
    <row r="1610" spans="2:41" s="615" customFormat="1">
      <c r="B1610" s="645"/>
      <c r="C1610" s="645"/>
      <c r="F1610" s="644"/>
      <c r="G1610" s="630"/>
      <c r="I1610" s="644"/>
      <c r="K1610" s="646"/>
      <c r="L1610" s="647"/>
      <c r="M1610" s="646"/>
      <c r="N1610" s="648"/>
      <c r="P1610" s="644"/>
      <c r="Q1610" s="630"/>
      <c r="V1610" s="647"/>
      <c r="X1610" s="647"/>
      <c r="AA1610" s="644"/>
      <c r="AD1610" s="646"/>
      <c r="AF1610" s="645"/>
      <c r="AI1610" s="645"/>
      <c r="AK1610" s="632"/>
      <c r="AL1610" s="619"/>
      <c r="AM1610" s="649"/>
      <c r="AN1610" s="632"/>
      <c r="AO1610" s="649"/>
    </row>
    <row r="1611" spans="2:41" s="615" customFormat="1">
      <c r="B1611" s="645"/>
      <c r="C1611" s="645"/>
      <c r="F1611" s="644"/>
      <c r="G1611" s="630"/>
      <c r="I1611" s="644"/>
      <c r="K1611" s="646"/>
      <c r="L1611" s="647"/>
      <c r="M1611" s="646"/>
      <c r="N1611" s="648"/>
      <c r="P1611" s="644"/>
      <c r="Q1611" s="630"/>
      <c r="V1611" s="647"/>
      <c r="X1611" s="647"/>
      <c r="AA1611" s="644"/>
      <c r="AD1611" s="646"/>
      <c r="AF1611" s="645"/>
      <c r="AI1611" s="645"/>
      <c r="AK1611" s="632"/>
      <c r="AL1611" s="619"/>
      <c r="AM1611" s="649"/>
      <c r="AN1611" s="632"/>
      <c r="AO1611" s="649"/>
    </row>
    <row r="1612" spans="2:41" s="615" customFormat="1">
      <c r="B1612" s="645"/>
      <c r="C1612" s="645"/>
      <c r="F1612" s="644"/>
      <c r="G1612" s="630"/>
      <c r="I1612" s="644"/>
      <c r="K1612" s="646"/>
      <c r="L1612" s="647"/>
      <c r="M1612" s="646"/>
      <c r="N1612" s="648"/>
      <c r="P1612" s="644"/>
      <c r="Q1612" s="630"/>
      <c r="V1612" s="647"/>
      <c r="X1612" s="647"/>
      <c r="AA1612" s="644"/>
      <c r="AD1612" s="646"/>
      <c r="AF1612" s="645"/>
      <c r="AI1612" s="645"/>
      <c r="AK1612" s="632"/>
      <c r="AL1612" s="619"/>
      <c r="AM1612" s="649"/>
      <c r="AN1612" s="632"/>
      <c r="AO1612" s="649"/>
    </row>
    <row r="1613" spans="2:41" s="615" customFormat="1">
      <c r="B1613" s="645"/>
      <c r="C1613" s="645"/>
      <c r="F1613" s="644"/>
      <c r="G1613" s="630"/>
      <c r="I1613" s="644"/>
      <c r="K1613" s="646"/>
      <c r="L1613" s="647"/>
      <c r="M1613" s="646"/>
      <c r="N1613" s="648"/>
      <c r="P1613" s="644"/>
      <c r="Q1613" s="630"/>
      <c r="V1613" s="647"/>
      <c r="X1613" s="647"/>
      <c r="AA1613" s="644"/>
      <c r="AD1613" s="646"/>
      <c r="AF1613" s="645"/>
      <c r="AI1613" s="645"/>
      <c r="AK1613" s="632"/>
      <c r="AL1613" s="619"/>
      <c r="AM1613" s="649"/>
      <c r="AN1613" s="632"/>
      <c r="AO1613" s="649"/>
    </row>
    <row r="1614" spans="2:41" s="615" customFormat="1">
      <c r="B1614" s="645"/>
      <c r="C1614" s="645"/>
      <c r="F1614" s="644"/>
      <c r="G1614" s="630"/>
      <c r="I1614" s="644"/>
      <c r="K1614" s="646"/>
      <c r="L1614" s="647"/>
      <c r="M1614" s="646"/>
      <c r="N1614" s="648"/>
      <c r="P1614" s="644"/>
      <c r="Q1614" s="630"/>
      <c r="V1614" s="647"/>
      <c r="X1614" s="647"/>
      <c r="AA1614" s="644"/>
      <c r="AD1614" s="646"/>
      <c r="AF1614" s="645"/>
      <c r="AI1614" s="645"/>
      <c r="AK1614" s="632"/>
      <c r="AL1614" s="619"/>
      <c r="AM1614" s="649"/>
      <c r="AN1614" s="632"/>
      <c r="AO1614" s="649"/>
    </row>
    <row r="1615" spans="2:41" s="615" customFormat="1">
      <c r="B1615" s="645"/>
      <c r="C1615" s="645"/>
      <c r="F1615" s="644"/>
      <c r="G1615" s="630"/>
      <c r="I1615" s="644"/>
      <c r="K1615" s="646"/>
      <c r="L1615" s="647"/>
      <c r="M1615" s="646"/>
      <c r="N1615" s="648"/>
      <c r="P1615" s="644"/>
      <c r="Q1615" s="630"/>
      <c r="V1615" s="647"/>
      <c r="X1615" s="647"/>
      <c r="AA1615" s="644"/>
      <c r="AD1615" s="646"/>
      <c r="AF1615" s="645"/>
      <c r="AI1615" s="645"/>
      <c r="AK1615" s="632"/>
      <c r="AL1615" s="619"/>
      <c r="AM1615" s="649"/>
      <c r="AN1615" s="632"/>
      <c r="AO1615" s="649"/>
    </row>
    <row r="1616" spans="2:41" s="615" customFormat="1">
      <c r="B1616" s="645"/>
      <c r="C1616" s="645"/>
      <c r="F1616" s="644"/>
      <c r="G1616" s="630"/>
      <c r="I1616" s="644"/>
      <c r="K1616" s="646"/>
      <c r="L1616" s="647"/>
      <c r="M1616" s="646"/>
      <c r="N1616" s="648"/>
      <c r="P1616" s="644"/>
      <c r="Q1616" s="630"/>
      <c r="V1616" s="647"/>
      <c r="X1616" s="647"/>
      <c r="AA1616" s="644"/>
      <c r="AD1616" s="646"/>
      <c r="AF1616" s="645"/>
      <c r="AI1616" s="645"/>
      <c r="AK1616" s="632"/>
      <c r="AL1616" s="619"/>
      <c r="AM1616" s="649"/>
      <c r="AN1616" s="632"/>
      <c r="AO1616" s="649"/>
    </row>
    <row r="1617" spans="2:41" s="615" customFormat="1">
      <c r="B1617" s="645"/>
      <c r="C1617" s="645"/>
      <c r="F1617" s="644"/>
      <c r="G1617" s="630"/>
      <c r="I1617" s="644"/>
      <c r="K1617" s="646"/>
      <c r="L1617" s="647"/>
      <c r="M1617" s="646"/>
      <c r="N1617" s="648"/>
      <c r="P1617" s="644"/>
      <c r="Q1617" s="630"/>
      <c r="V1617" s="647"/>
      <c r="X1617" s="647"/>
      <c r="AA1617" s="644"/>
      <c r="AD1617" s="646"/>
      <c r="AF1617" s="645"/>
      <c r="AI1617" s="645"/>
      <c r="AK1617" s="632"/>
      <c r="AL1617" s="619"/>
      <c r="AM1617" s="649"/>
      <c r="AN1617" s="632"/>
      <c r="AO1617" s="649"/>
    </row>
    <row r="1618" spans="2:41" s="615" customFormat="1">
      <c r="B1618" s="645"/>
      <c r="C1618" s="645"/>
      <c r="F1618" s="644"/>
      <c r="G1618" s="630"/>
      <c r="I1618" s="644"/>
      <c r="K1618" s="646"/>
      <c r="L1618" s="647"/>
      <c r="M1618" s="646"/>
      <c r="N1618" s="648"/>
      <c r="P1618" s="644"/>
      <c r="Q1618" s="630"/>
      <c r="V1618" s="647"/>
      <c r="X1618" s="647"/>
      <c r="AA1618" s="644"/>
      <c r="AD1618" s="646"/>
      <c r="AF1618" s="645"/>
      <c r="AI1618" s="645"/>
      <c r="AK1618" s="632"/>
      <c r="AL1618" s="619"/>
      <c r="AM1618" s="649"/>
      <c r="AN1618" s="632"/>
      <c r="AO1618" s="649"/>
    </row>
    <row r="1619" spans="2:41" s="615" customFormat="1">
      <c r="B1619" s="645"/>
      <c r="C1619" s="645"/>
      <c r="F1619" s="644"/>
      <c r="G1619" s="630"/>
      <c r="I1619" s="644"/>
      <c r="K1619" s="646"/>
      <c r="L1619" s="647"/>
      <c r="M1619" s="646"/>
      <c r="N1619" s="648"/>
      <c r="P1619" s="644"/>
      <c r="Q1619" s="630"/>
      <c r="V1619" s="647"/>
      <c r="X1619" s="647"/>
      <c r="AA1619" s="644"/>
      <c r="AD1619" s="646"/>
      <c r="AF1619" s="645"/>
      <c r="AI1619" s="645"/>
      <c r="AK1619" s="632"/>
      <c r="AL1619" s="619"/>
      <c r="AM1619" s="649"/>
      <c r="AN1619" s="632"/>
      <c r="AO1619" s="649"/>
    </row>
    <row r="1620" spans="2:41" s="615" customFormat="1">
      <c r="B1620" s="645"/>
      <c r="C1620" s="645"/>
      <c r="F1620" s="644"/>
      <c r="G1620" s="630"/>
      <c r="I1620" s="644"/>
      <c r="K1620" s="646"/>
      <c r="L1620" s="647"/>
      <c r="M1620" s="646"/>
      <c r="N1620" s="648"/>
      <c r="P1620" s="644"/>
      <c r="Q1620" s="630"/>
      <c r="V1620" s="647"/>
      <c r="X1620" s="647"/>
      <c r="AA1620" s="644"/>
      <c r="AD1620" s="646"/>
      <c r="AF1620" s="645"/>
      <c r="AI1620" s="645"/>
      <c r="AK1620" s="632"/>
      <c r="AL1620" s="619"/>
      <c r="AM1620" s="649"/>
      <c r="AN1620" s="632"/>
      <c r="AO1620" s="649"/>
    </row>
    <row r="1621" spans="2:41" s="615" customFormat="1">
      <c r="B1621" s="645"/>
      <c r="C1621" s="645"/>
      <c r="F1621" s="644"/>
      <c r="G1621" s="630"/>
      <c r="I1621" s="644"/>
      <c r="K1621" s="646"/>
      <c r="L1621" s="647"/>
      <c r="M1621" s="646"/>
      <c r="N1621" s="648"/>
      <c r="P1621" s="644"/>
      <c r="Q1621" s="630"/>
      <c r="V1621" s="647"/>
      <c r="X1621" s="647"/>
      <c r="AA1621" s="644"/>
      <c r="AD1621" s="646"/>
      <c r="AF1621" s="645"/>
      <c r="AI1621" s="645"/>
      <c r="AK1621" s="632"/>
      <c r="AL1621" s="619"/>
      <c r="AM1621" s="649"/>
      <c r="AN1621" s="632"/>
      <c r="AO1621" s="649"/>
    </row>
    <row r="1622" spans="2:41" s="615" customFormat="1">
      <c r="B1622" s="645"/>
      <c r="C1622" s="645"/>
      <c r="F1622" s="644"/>
      <c r="G1622" s="630"/>
      <c r="I1622" s="644"/>
      <c r="K1622" s="646"/>
      <c r="L1622" s="647"/>
      <c r="M1622" s="646"/>
      <c r="N1622" s="648"/>
      <c r="P1622" s="644"/>
      <c r="Q1622" s="630"/>
      <c r="V1622" s="647"/>
      <c r="X1622" s="647"/>
      <c r="AA1622" s="644"/>
      <c r="AD1622" s="646"/>
      <c r="AF1622" s="645"/>
      <c r="AI1622" s="645"/>
      <c r="AK1622" s="632"/>
      <c r="AL1622" s="619"/>
      <c r="AM1622" s="649"/>
      <c r="AN1622" s="632"/>
      <c r="AO1622" s="649"/>
    </row>
    <row r="1623" spans="2:41" s="615" customFormat="1">
      <c r="B1623" s="645"/>
      <c r="C1623" s="645"/>
      <c r="F1623" s="644"/>
      <c r="G1623" s="630"/>
      <c r="I1623" s="644"/>
      <c r="K1623" s="646"/>
      <c r="L1623" s="647"/>
      <c r="M1623" s="646"/>
      <c r="N1623" s="648"/>
      <c r="P1623" s="644"/>
      <c r="Q1623" s="630"/>
      <c r="V1623" s="647"/>
      <c r="X1623" s="647"/>
      <c r="AA1623" s="644"/>
      <c r="AD1623" s="646"/>
      <c r="AF1623" s="645"/>
      <c r="AI1623" s="645"/>
      <c r="AK1623" s="632"/>
      <c r="AL1623" s="619"/>
      <c r="AM1623" s="649"/>
      <c r="AN1623" s="632"/>
      <c r="AO1623" s="649"/>
    </row>
    <row r="1624" spans="2:41" s="615" customFormat="1">
      <c r="B1624" s="645"/>
      <c r="C1624" s="645"/>
      <c r="F1624" s="644"/>
      <c r="G1624" s="630"/>
      <c r="I1624" s="644"/>
      <c r="K1624" s="646"/>
      <c r="L1624" s="647"/>
      <c r="M1624" s="646"/>
      <c r="N1624" s="648"/>
      <c r="P1624" s="644"/>
      <c r="Q1624" s="630"/>
      <c r="V1624" s="647"/>
      <c r="X1624" s="647"/>
      <c r="AA1624" s="644"/>
      <c r="AD1624" s="646"/>
      <c r="AF1624" s="645"/>
      <c r="AI1624" s="645"/>
      <c r="AK1624" s="632"/>
      <c r="AL1624" s="619"/>
      <c r="AM1624" s="649"/>
      <c r="AN1624" s="632"/>
      <c r="AO1624" s="649"/>
    </row>
    <row r="1625" spans="2:41" s="615" customFormat="1">
      <c r="B1625" s="645"/>
      <c r="C1625" s="645"/>
      <c r="F1625" s="644"/>
      <c r="G1625" s="630"/>
      <c r="I1625" s="644"/>
      <c r="K1625" s="646"/>
      <c r="L1625" s="647"/>
      <c r="M1625" s="646"/>
      <c r="N1625" s="648"/>
      <c r="P1625" s="644"/>
      <c r="Q1625" s="630"/>
      <c r="V1625" s="647"/>
      <c r="X1625" s="647"/>
      <c r="AA1625" s="644"/>
      <c r="AD1625" s="646"/>
      <c r="AF1625" s="645"/>
      <c r="AI1625" s="645"/>
      <c r="AK1625" s="632"/>
      <c r="AL1625" s="619"/>
      <c r="AM1625" s="649"/>
      <c r="AN1625" s="632"/>
      <c r="AO1625" s="649"/>
    </row>
    <row r="1626" spans="2:41" s="615" customFormat="1">
      <c r="B1626" s="645"/>
      <c r="C1626" s="645"/>
      <c r="F1626" s="644"/>
      <c r="G1626" s="630"/>
      <c r="I1626" s="644"/>
      <c r="K1626" s="646"/>
      <c r="L1626" s="647"/>
      <c r="M1626" s="646"/>
      <c r="N1626" s="648"/>
      <c r="P1626" s="644"/>
      <c r="Q1626" s="630"/>
      <c r="V1626" s="647"/>
      <c r="X1626" s="647"/>
      <c r="AA1626" s="644"/>
      <c r="AD1626" s="646"/>
      <c r="AF1626" s="645"/>
      <c r="AI1626" s="645"/>
      <c r="AK1626" s="632"/>
      <c r="AL1626" s="619"/>
      <c r="AM1626" s="649"/>
      <c r="AN1626" s="632"/>
      <c r="AO1626" s="649"/>
    </row>
    <row r="1627" spans="2:41" s="615" customFormat="1">
      <c r="B1627" s="645"/>
      <c r="C1627" s="645"/>
      <c r="F1627" s="644"/>
      <c r="G1627" s="630"/>
      <c r="I1627" s="644"/>
      <c r="K1627" s="646"/>
      <c r="L1627" s="647"/>
      <c r="M1627" s="646"/>
      <c r="N1627" s="648"/>
      <c r="P1627" s="644"/>
      <c r="Q1627" s="630"/>
      <c r="V1627" s="647"/>
      <c r="X1627" s="647"/>
      <c r="AA1627" s="644"/>
      <c r="AD1627" s="646"/>
      <c r="AF1627" s="645"/>
      <c r="AI1627" s="645"/>
      <c r="AK1627" s="632"/>
      <c r="AL1627" s="619"/>
      <c r="AM1627" s="649"/>
      <c r="AN1627" s="632"/>
      <c r="AO1627" s="649"/>
    </row>
    <row r="1628" spans="2:41" s="615" customFormat="1">
      <c r="B1628" s="645"/>
      <c r="C1628" s="645"/>
      <c r="F1628" s="644"/>
      <c r="G1628" s="630"/>
      <c r="I1628" s="644"/>
      <c r="K1628" s="646"/>
      <c r="L1628" s="647"/>
      <c r="M1628" s="646"/>
      <c r="N1628" s="648"/>
      <c r="P1628" s="644"/>
      <c r="Q1628" s="630"/>
      <c r="V1628" s="647"/>
      <c r="X1628" s="647"/>
      <c r="AA1628" s="644"/>
      <c r="AD1628" s="646"/>
      <c r="AF1628" s="645"/>
      <c r="AI1628" s="645"/>
      <c r="AK1628" s="632"/>
      <c r="AL1628" s="619"/>
      <c r="AM1628" s="649"/>
      <c r="AN1628" s="632"/>
      <c r="AO1628" s="649"/>
    </row>
    <row r="1629" spans="2:41" s="615" customFormat="1">
      <c r="B1629" s="645"/>
      <c r="C1629" s="645"/>
      <c r="F1629" s="644"/>
      <c r="G1629" s="630"/>
      <c r="I1629" s="644"/>
      <c r="K1629" s="646"/>
      <c r="L1629" s="647"/>
      <c r="M1629" s="646"/>
      <c r="N1629" s="648"/>
      <c r="P1629" s="644"/>
      <c r="Q1629" s="630"/>
      <c r="V1629" s="647"/>
      <c r="X1629" s="647"/>
      <c r="AA1629" s="644"/>
      <c r="AD1629" s="646"/>
      <c r="AF1629" s="645"/>
      <c r="AI1629" s="645"/>
      <c r="AK1629" s="632"/>
      <c r="AL1629" s="619"/>
      <c r="AM1629" s="649"/>
      <c r="AN1629" s="632"/>
      <c r="AO1629" s="649"/>
    </row>
    <row r="1630" spans="2:41" s="615" customFormat="1">
      <c r="B1630" s="645"/>
      <c r="C1630" s="645"/>
      <c r="F1630" s="644"/>
      <c r="G1630" s="630"/>
      <c r="I1630" s="644"/>
      <c r="K1630" s="646"/>
      <c r="L1630" s="647"/>
      <c r="M1630" s="646"/>
      <c r="N1630" s="648"/>
      <c r="P1630" s="644"/>
      <c r="Q1630" s="630"/>
      <c r="V1630" s="647"/>
      <c r="X1630" s="647"/>
      <c r="AA1630" s="644"/>
      <c r="AD1630" s="646"/>
      <c r="AF1630" s="645"/>
      <c r="AI1630" s="645"/>
      <c r="AK1630" s="632"/>
      <c r="AL1630" s="619"/>
      <c r="AM1630" s="649"/>
      <c r="AN1630" s="632"/>
      <c r="AO1630" s="649"/>
    </row>
    <row r="1631" spans="2:41" s="615" customFormat="1">
      <c r="B1631" s="645"/>
      <c r="C1631" s="645"/>
      <c r="F1631" s="644"/>
      <c r="G1631" s="630"/>
      <c r="I1631" s="644"/>
      <c r="K1631" s="646"/>
      <c r="L1631" s="647"/>
      <c r="M1631" s="646"/>
      <c r="N1631" s="648"/>
      <c r="P1631" s="644"/>
      <c r="Q1631" s="630"/>
      <c r="V1631" s="647"/>
      <c r="X1631" s="647"/>
      <c r="AA1631" s="644"/>
      <c r="AD1631" s="646"/>
      <c r="AF1631" s="645"/>
      <c r="AI1631" s="645"/>
      <c r="AK1631" s="632"/>
      <c r="AL1631" s="619"/>
      <c r="AM1631" s="649"/>
      <c r="AN1631" s="632"/>
      <c r="AO1631" s="649"/>
    </row>
    <row r="1632" spans="2:41" s="615" customFormat="1">
      <c r="B1632" s="645"/>
      <c r="C1632" s="645"/>
      <c r="F1632" s="644"/>
      <c r="G1632" s="630"/>
      <c r="I1632" s="644"/>
      <c r="K1632" s="646"/>
      <c r="L1632" s="647"/>
      <c r="M1632" s="646"/>
      <c r="N1632" s="648"/>
      <c r="P1632" s="644"/>
      <c r="Q1632" s="630"/>
      <c r="V1632" s="647"/>
      <c r="X1632" s="647"/>
      <c r="AA1632" s="644"/>
      <c r="AD1632" s="646"/>
      <c r="AF1632" s="645"/>
      <c r="AI1632" s="645"/>
      <c r="AK1632" s="632"/>
      <c r="AL1632" s="619"/>
      <c r="AM1632" s="649"/>
      <c r="AN1632" s="632"/>
      <c r="AO1632" s="649"/>
    </row>
    <row r="1633" spans="2:41" s="615" customFormat="1">
      <c r="B1633" s="645"/>
      <c r="C1633" s="645"/>
      <c r="F1633" s="644"/>
      <c r="G1633" s="630"/>
      <c r="I1633" s="644"/>
      <c r="K1633" s="646"/>
      <c r="L1633" s="647"/>
      <c r="M1633" s="646"/>
      <c r="N1633" s="648"/>
      <c r="P1633" s="644"/>
      <c r="Q1633" s="630"/>
      <c r="V1633" s="647"/>
      <c r="X1633" s="647"/>
      <c r="AA1633" s="644"/>
      <c r="AD1633" s="646"/>
      <c r="AF1633" s="645"/>
      <c r="AI1633" s="645"/>
      <c r="AK1633" s="632"/>
      <c r="AL1633" s="619"/>
      <c r="AM1633" s="649"/>
      <c r="AN1633" s="632"/>
      <c r="AO1633" s="649"/>
    </row>
    <row r="1634" spans="2:41" s="615" customFormat="1">
      <c r="B1634" s="645"/>
      <c r="C1634" s="645"/>
      <c r="F1634" s="644"/>
      <c r="G1634" s="630"/>
      <c r="I1634" s="644"/>
      <c r="K1634" s="646"/>
      <c r="L1634" s="647"/>
      <c r="M1634" s="646"/>
      <c r="N1634" s="648"/>
      <c r="P1634" s="644"/>
      <c r="Q1634" s="630"/>
      <c r="V1634" s="647"/>
      <c r="X1634" s="647"/>
      <c r="AA1634" s="644"/>
      <c r="AD1634" s="646"/>
      <c r="AF1634" s="645"/>
      <c r="AI1634" s="645"/>
      <c r="AK1634" s="632"/>
      <c r="AL1634" s="619"/>
      <c r="AM1634" s="649"/>
      <c r="AN1634" s="632"/>
      <c r="AO1634" s="649"/>
    </row>
    <row r="1635" spans="2:41" s="615" customFormat="1">
      <c r="B1635" s="645"/>
      <c r="C1635" s="645"/>
      <c r="F1635" s="644"/>
      <c r="G1635" s="630"/>
      <c r="I1635" s="644"/>
      <c r="K1635" s="646"/>
      <c r="L1635" s="647"/>
      <c r="M1635" s="646"/>
      <c r="N1635" s="648"/>
      <c r="P1635" s="644"/>
      <c r="Q1635" s="630"/>
      <c r="V1635" s="647"/>
      <c r="X1635" s="647"/>
      <c r="AA1635" s="644"/>
      <c r="AD1635" s="646"/>
      <c r="AF1635" s="645"/>
      <c r="AI1635" s="645"/>
      <c r="AK1635" s="632"/>
      <c r="AL1635" s="619"/>
      <c r="AM1635" s="649"/>
      <c r="AN1635" s="632"/>
      <c r="AO1635" s="649"/>
    </row>
    <row r="1636" spans="2:41" s="615" customFormat="1">
      <c r="B1636" s="645"/>
      <c r="C1636" s="645"/>
      <c r="F1636" s="644"/>
      <c r="G1636" s="630"/>
      <c r="I1636" s="644"/>
      <c r="K1636" s="646"/>
      <c r="L1636" s="647"/>
      <c r="M1636" s="646"/>
      <c r="N1636" s="648"/>
      <c r="P1636" s="644"/>
      <c r="Q1636" s="630"/>
      <c r="V1636" s="647"/>
      <c r="X1636" s="647"/>
      <c r="AA1636" s="644"/>
      <c r="AD1636" s="646"/>
      <c r="AF1636" s="645"/>
      <c r="AI1636" s="645"/>
      <c r="AK1636" s="632"/>
      <c r="AL1636" s="619"/>
      <c r="AM1636" s="649"/>
      <c r="AN1636" s="632"/>
      <c r="AO1636" s="649"/>
    </row>
    <row r="1637" spans="2:41" s="615" customFormat="1">
      <c r="B1637" s="645"/>
      <c r="C1637" s="645"/>
      <c r="F1637" s="644"/>
      <c r="G1637" s="630"/>
      <c r="I1637" s="644"/>
      <c r="K1637" s="646"/>
      <c r="L1637" s="647"/>
      <c r="M1637" s="646"/>
      <c r="N1637" s="648"/>
      <c r="P1637" s="644"/>
      <c r="Q1637" s="630"/>
      <c r="V1637" s="647"/>
      <c r="X1637" s="647"/>
      <c r="AA1637" s="644"/>
      <c r="AD1637" s="646"/>
      <c r="AF1637" s="645"/>
      <c r="AI1637" s="645"/>
      <c r="AK1637" s="632"/>
      <c r="AL1637" s="619"/>
      <c r="AM1637" s="649"/>
      <c r="AN1637" s="632"/>
      <c r="AO1637" s="649"/>
    </row>
    <row r="1638" spans="2:41" s="615" customFormat="1">
      <c r="B1638" s="645"/>
      <c r="C1638" s="645"/>
      <c r="F1638" s="644"/>
      <c r="G1638" s="630"/>
      <c r="I1638" s="644"/>
      <c r="K1638" s="646"/>
      <c r="L1638" s="647"/>
      <c r="M1638" s="646"/>
      <c r="N1638" s="648"/>
      <c r="P1638" s="644"/>
      <c r="Q1638" s="630"/>
      <c r="V1638" s="647"/>
      <c r="X1638" s="647"/>
      <c r="AA1638" s="644"/>
      <c r="AD1638" s="646"/>
      <c r="AF1638" s="645"/>
      <c r="AI1638" s="645"/>
      <c r="AK1638" s="632"/>
      <c r="AL1638" s="619"/>
      <c r="AM1638" s="649"/>
      <c r="AN1638" s="632"/>
      <c r="AO1638" s="649"/>
    </row>
    <row r="1639" spans="2:41" s="615" customFormat="1">
      <c r="B1639" s="645"/>
      <c r="C1639" s="645"/>
      <c r="F1639" s="644"/>
      <c r="G1639" s="630"/>
      <c r="I1639" s="644"/>
      <c r="K1639" s="646"/>
      <c r="L1639" s="647"/>
      <c r="M1639" s="646"/>
      <c r="N1639" s="648"/>
      <c r="P1639" s="644"/>
      <c r="Q1639" s="630"/>
      <c r="V1639" s="647"/>
      <c r="X1639" s="647"/>
      <c r="AA1639" s="644"/>
      <c r="AD1639" s="646"/>
      <c r="AF1639" s="645"/>
      <c r="AI1639" s="645"/>
      <c r="AK1639" s="632"/>
      <c r="AL1639" s="619"/>
      <c r="AM1639" s="649"/>
      <c r="AN1639" s="632"/>
      <c r="AO1639" s="649"/>
    </row>
    <row r="1640" spans="2:41" s="615" customFormat="1">
      <c r="B1640" s="645"/>
      <c r="C1640" s="645"/>
      <c r="F1640" s="644"/>
      <c r="G1640" s="630"/>
      <c r="I1640" s="644"/>
      <c r="K1640" s="646"/>
      <c r="L1640" s="647"/>
      <c r="M1640" s="646"/>
      <c r="N1640" s="648"/>
      <c r="P1640" s="644"/>
      <c r="Q1640" s="630"/>
      <c r="V1640" s="647"/>
      <c r="X1640" s="647"/>
      <c r="AA1640" s="644"/>
      <c r="AD1640" s="646"/>
      <c r="AF1640" s="645"/>
      <c r="AI1640" s="645"/>
      <c r="AK1640" s="632"/>
      <c r="AL1640" s="619"/>
      <c r="AM1640" s="649"/>
      <c r="AN1640" s="632"/>
      <c r="AO1640" s="649"/>
    </row>
    <row r="1641" spans="2:41" s="615" customFormat="1">
      <c r="B1641" s="645"/>
      <c r="C1641" s="645"/>
      <c r="F1641" s="644"/>
      <c r="G1641" s="630"/>
      <c r="I1641" s="644"/>
      <c r="K1641" s="646"/>
      <c r="L1641" s="647"/>
      <c r="M1641" s="646"/>
      <c r="N1641" s="648"/>
      <c r="P1641" s="644"/>
      <c r="Q1641" s="630"/>
      <c r="V1641" s="647"/>
      <c r="X1641" s="647"/>
      <c r="AA1641" s="644"/>
      <c r="AD1641" s="646"/>
      <c r="AF1641" s="645"/>
      <c r="AI1641" s="645"/>
      <c r="AK1641" s="632"/>
      <c r="AL1641" s="619"/>
      <c r="AM1641" s="649"/>
      <c r="AN1641" s="632"/>
      <c r="AO1641" s="649"/>
    </row>
    <row r="1642" spans="2:41" s="615" customFormat="1">
      <c r="B1642" s="645"/>
      <c r="C1642" s="645"/>
      <c r="F1642" s="644"/>
      <c r="G1642" s="630"/>
      <c r="I1642" s="644"/>
      <c r="K1642" s="646"/>
      <c r="L1642" s="647"/>
      <c r="M1642" s="646"/>
      <c r="N1642" s="648"/>
      <c r="P1642" s="644"/>
      <c r="Q1642" s="630"/>
      <c r="V1642" s="647"/>
      <c r="X1642" s="647"/>
      <c r="AA1642" s="644"/>
      <c r="AD1642" s="646"/>
      <c r="AF1642" s="645"/>
      <c r="AI1642" s="645"/>
      <c r="AK1642" s="632"/>
      <c r="AL1642" s="619"/>
      <c r="AM1642" s="649"/>
      <c r="AN1642" s="632"/>
      <c r="AO1642" s="649"/>
    </row>
    <row r="1643" spans="2:41" s="615" customFormat="1">
      <c r="B1643" s="645"/>
      <c r="C1643" s="645"/>
      <c r="F1643" s="644"/>
      <c r="G1643" s="630"/>
      <c r="I1643" s="644"/>
      <c r="K1643" s="646"/>
      <c r="L1643" s="647"/>
      <c r="M1643" s="646"/>
      <c r="N1643" s="648"/>
      <c r="P1643" s="644"/>
      <c r="Q1643" s="630"/>
      <c r="V1643" s="647"/>
      <c r="X1643" s="647"/>
      <c r="AA1643" s="644"/>
      <c r="AD1643" s="646"/>
      <c r="AF1643" s="645"/>
      <c r="AI1643" s="645"/>
      <c r="AK1643" s="632"/>
      <c r="AL1643" s="619"/>
      <c r="AM1643" s="649"/>
      <c r="AN1643" s="632"/>
      <c r="AO1643" s="649"/>
    </row>
    <row r="1644" spans="2:41" s="615" customFormat="1">
      <c r="B1644" s="645"/>
      <c r="C1644" s="645"/>
      <c r="F1644" s="644"/>
      <c r="G1644" s="630"/>
      <c r="I1644" s="644"/>
      <c r="K1644" s="646"/>
      <c r="L1644" s="647"/>
      <c r="M1644" s="646"/>
      <c r="N1644" s="648"/>
      <c r="P1644" s="644"/>
      <c r="Q1644" s="630"/>
      <c r="V1644" s="647"/>
      <c r="X1644" s="647"/>
      <c r="AA1644" s="644"/>
      <c r="AD1644" s="646"/>
      <c r="AF1644" s="645"/>
      <c r="AI1644" s="645"/>
      <c r="AK1644" s="632"/>
      <c r="AL1644" s="619"/>
      <c r="AM1644" s="649"/>
      <c r="AN1644" s="632"/>
      <c r="AO1644" s="649"/>
    </row>
    <row r="1645" spans="2:41" s="615" customFormat="1">
      <c r="B1645" s="645"/>
      <c r="C1645" s="645"/>
      <c r="F1645" s="644"/>
      <c r="G1645" s="630"/>
      <c r="I1645" s="644"/>
      <c r="K1645" s="646"/>
      <c r="L1645" s="647"/>
      <c r="M1645" s="646"/>
      <c r="N1645" s="648"/>
      <c r="P1645" s="644"/>
      <c r="Q1645" s="630"/>
      <c r="V1645" s="647"/>
      <c r="X1645" s="647"/>
      <c r="AA1645" s="644"/>
      <c r="AD1645" s="646"/>
      <c r="AF1645" s="645"/>
      <c r="AI1645" s="645"/>
      <c r="AK1645" s="632"/>
      <c r="AL1645" s="619"/>
      <c r="AM1645" s="649"/>
      <c r="AN1645" s="632"/>
      <c r="AO1645" s="649"/>
    </row>
    <row r="1646" spans="2:41" s="615" customFormat="1">
      <c r="B1646" s="645"/>
      <c r="C1646" s="645"/>
      <c r="F1646" s="644"/>
      <c r="G1646" s="630"/>
      <c r="I1646" s="644"/>
      <c r="K1646" s="646"/>
      <c r="L1646" s="647"/>
      <c r="M1646" s="646"/>
      <c r="N1646" s="648"/>
      <c r="P1646" s="644"/>
      <c r="Q1646" s="630"/>
      <c r="V1646" s="647"/>
      <c r="X1646" s="647"/>
      <c r="AA1646" s="644"/>
      <c r="AD1646" s="646"/>
      <c r="AF1646" s="645"/>
      <c r="AI1646" s="645"/>
      <c r="AK1646" s="632"/>
      <c r="AL1646" s="619"/>
      <c r="AM1646" s="649"/>
      <c r="AN1646" s="632"/>
      <c r="AO1646" s="649"/>
    </row>
    <row r="1647" spans="2:41" s="615" customFormat="1">
      <c r="B1647" s="645"/>
      <c r="C1647" s="645"/>
      <c r="F1647" s="644"/>
      <c r="G1647" s="630"/>
      <c r="I1647" s="644"/>
      <c r="K1647" s="646"/>
      <c r="L1647" s="647"/>
      <c r="M1647" s="646"/>
      <c r="N1647" s="648"/>
      <c r="P1647" s="644"/>
      <c r="Q1647" s="630"/>
      <c r="V1647" s="647"/>
      <c r="X1647" s="647"/>
      <c r="AA1647" s="644"/>
      <c r="AD1647" s="646"/>
      <c r="AF1647" s="645"/>
      <c r="AI1647" s="645"/>
      <c r="AK1647" s="632"/>
      <c r="AL1647" s="619"/>
      <c r="AM1647" s="649"/>
      <c r="AN1647" s="632"/>
      <c r="AO1647" s="649"/>
    </row>
    <row r="1648" spans="2:41" s="615" customFormat="1">
      <c r="B1648" s="645"/>
      <c r="C1648" s="645"/>
      <c r="F1648" s="644"/>
      <c r="G1648" s="630"/>
      <c r="I1648" s="644"/>
      <c r="K1648" s="646"/>
      <c r="L1648" s="647"/>
      <c r="M1648" s="646"/>
      <c r="N1648" s="648"/>
      <c r="P1648" s="644"/>
      <c r="Q1648" s="630"/>
      <c r="V1648" s="647"/>
      <c r="X1648" s="647"/>
      <c r="AA1648" s="644"/>
      <c r="AD1648" s="646"/>
      <c r="AF1648" s="645"/>
      <c r="AI1648" s="645"/>
      <c r="AK1648" s="632"/>
      <c r="AL1648" s="619"/>
      <c r="AM1648" s="649"/>
      <c r="AN1648" s="632"/>
      <c r="AO1648" s="649"/>
    </row>
    <row r="1649" spans="2:41" s="615" customFormat="1">
      <c r="B1649" s="645"/>
      <c r="C1649" s="645"/>
      <c r="F1649" s="644"/>
      <c r="G1649" s="630"/>
      <c r="I1649" s="644"/>
      <c r="K1649" s="646"/>
      <c r="L1649" s="647"/>
      <c r="M1649" s="646"/>
      <c r="N1649" s="648"/>
      <c r="P1649" s="644"/>
      <c r="Q1649" s="630"/>
      <c r="V1649" s="647"/>
      <c r="X1649" s="647"/>
      <c r="AA1649" s="644"/>
      <c r="AD1649" s="646"/>
      <c r="AF1649" s="645"/>
      <c r="AI1649" s="645"/>
      <c r="AK1649" s="632"/>
      <c r="AL1649" s="619"/>
      <c r="AM1649" s="649"/>
      <c r="AN1649" s="632"/>
      <c r="AO1649" s="649"/>
    </row>
    <row r="1650" spans="2:41" s="615" customFormat="1">
      <c r="B1650" s="645"/>
      <c r="C1650" s="645"/>
      <c r="F1650" s="644"/>
      <c r="G1650" s="630"/>
      <c r="I1650" s="644"/>
      <c r="K1650" s="646"/>
      <c r="L1650" s="647"/>
      <c r="M1650" s="646"/>
      <c r="N1650" s="648"/>
      <c r="P1650" s="644"/>
      <c r="Q1650" s="630"/>
      <c r="V1650" s="647"/>
      <c r="X1650" s="647"/>
      <c r="AA1650" s="644"/>
      <c r="AD1650" s="646"/>
      <c r="AF1650" s="645"/>
      <c r="AI1650" s="645"/>
      <c r="AK1650" s="632"/>
      <c r="AL1650" s="619"/>
      <c r="AM1650" s="649"/>
      <c r="AN1650" s="632"/>
      <c r="AO1650" s="649"/>
    </row>
    <row r="1651" spans="2:41" s="615" customFormat="1">
      <c r="B1651" s="645"/>
      <c r="C1651" s="645"/>
      <c r="F1651" s="644"/>
      <c r="G1651" s="630"/>
      <c r="I1651" s="644"/>
      <c r="K1651" s="646"/>
      <c r="L1651" s="647"/>
      <c r="M1651" s="646"/>
      <c r="N1651" s="648"/>
      <c r="P1651" s="644"/>
      <c r="Q1651" s="630"/>
      <c r="V1651" s="647"/>
      <c r="X1651" s="647"/>
      <c r="AA1651" s="644"/>
      <c r="AD1651" s="646"/>
      <c r="AF1651" s="645"/>
      <c r="AI1651" s="645"/>
      <c r="AK1651" s="632"/>
      <c r="AL1651" s="619"/>
      <c r="AM1651" s="649"/>
      <c r="AN1651" s="632"/>
      <c r="AO1651" s="649"/>
    </row>
    <row r="1652" spans="2:41" s="615" customFormat="1">
      <c r="B1652" s="645"/>
      <c r="C1652" s="645"/>
      <c r="F1652" s="644"/>
      <c r="G1652" s="630"/>
      <c r="I1652" s="644"/>
      <c r="K1652" s="646"/>
      <c r="L1652" s="647"/>
      <c r="M1652" s="646"/>
      <c r="N1652" s="648"/>
      <c r="P1652" s="644"/>
      <c r="Q1652" s="630"/>
      <c r="V1652" s="647"/>
      <c r="X1652" s="647"/>
      <c r="AA1652" s="644"/>
      <c r="AD1652" s="646"/>
      <c r="AF1652" s="645"/>
      <c r="AI1652" s="645"/>
      <c r="AK1652" s="632"/>
      <c r="AL1652" s="619"/>
      <c r="AM1652" s="649"/>
      <c r="AN1652" s="632"/>
      <c r="AO1652" s="649"/>
    </row>
    <row r="1653" spans="2:41" s="615" customFormat="1">
      <c r="B1653" s="645"/>
      <c r="C1653" s="645"/>
      <c r="F1653" s="644"/>
      <c r="G1653" s="630"/>
      <c r="I1653" s="644"/>
      <c r="K1653" s="646"/>
      <c r="L1653" s="647"/>
      <c r="M1653" s="646"/>
      <c r="N1653" s="648"/>
      <c r="P1653" s="644"/>
      <c r="Q1653" s="630"/>
      <c r="V1653" s="647"/>
      <c r="X1653" s="647"/>
      <c r="AA1653" s="644"/>
      <c r="AD1653" s="646"/>
      <c r="AF1653" s="645"/>
      <c r="AI1653" s="645"/>
      <c r="AK1653" s="632"/>
      <c r="AL1653" s="619"/>
      <c r="AM1653" s="649"/>
      <c r="AN1653" s="632"/>
      <c r="AO1653" s="649"/>
    </row>
    <row r="1654" spans="2:41" s="615" customFormat="1">
      <c r="B1654" s="645"/>
      <c r="C1654" s="645"/>
      <c r="F1654" s="644"/>
      <c r="G1654" s="630"/>
      <c r="I1654" s="644"/>
      <c r="K1654" s="646"/>
      <c r="L1654" s="647"/>
      <c r="M1654" s="646"/>
      <c r="N1654" s="648"/>
      <c r="P1654" s="644"/>
      <c r="Q1654" s="630"/>
      <c r="V1654" s="647"/>
      <c r="X1654" s="647"/>
      <c r="AA1654" s="644"/>
      <c r="AD1654" s="646"/>
      <c r="AF1654" s="645"/>
      <c r="AI1654" s="645"/>
      <c r="AK1654" s="632"/>
      <c r="AL1654" s="619"/>
      <c r="AM1654" s="649"/>
      <c r="AN1654" s="632"/>
      <c r="AO1654" s="649"/>
    </row>
    <row r="1655" spans="2:41" s="615" customFormat="1">
      <c r="B1655" s="645"/>
      <c r="C1655" s="645"/>
      <c r="F1655" s="644"/>
      <c r="G1655" s="630"/>
      <c r="I1655" s="644"/>
      <c r="K1655" s="646"/>
      <c r="L1655" s="647"/>
      <c r="M1655" s="646"/>
      <c r="N1655" s="648"/>
      <c r="P1655" s="644"/>
      <c r="Q1655" s="630"/>
      <c r="V1655" s="647"/>
      <c r="X1655" s="647"/>
      <c r="AA1655" s="644"/>
      <c r="AD1655" s="646"/>
      <c r="AF1655" s="645"/>
      <c r="AI1655" s="645"/>
      <c r="AK1655" s="632"/>
      <c r="AL1655" s="619"/>
      <c r="AM1655" s="649"/>
      <c r="AN1655" s="632"/>
      <c r="AO1655" s="649"/>
    </row>
    <row r="1656" spans="2:41" s="615" customFormat="1">
      <c r="B1656" s="645"/>
      <c r="C1656" s="645"/>
      <c r="F1656" s="644"/>
      <c r="G1656" s="630"/>
      <c r="I1656" s="644"/>
      <c r="K1656" s="646"/>
      <c r="L1656" s="647"/>
      <c r="M1656" s="646"/>
      <c r="N1656" s="648"/>
      <c r="P1656" s="644"/>
      <c r="Q1656" s="630"/>
      <c r="V1656" s="647"/>
      <c r="X1656" s="647"/>
      <c r="AA1656" s="644"/>
      <c r="AD1656" s="646"/>
      <c r="AF1656" s="645"/>
      <c r="AI1656" s="645"/>
      <c r="AK1656" s="632"/>
      <c r="AL1656" s="619"/>
      <c r="AM1656" s="649"/>
      <c r="AN1656" s="632"/>
      <c r="AO1656" s="649"/>
    </row>
    <row r="1657" spans="2:41" s="615" customFormat="1">
      <c r="B1657" s="645"/>
      <c r="C1657" s="645"/>
      <c r="F1657" s="644"/>
      <c r="G1657" s="630"/>
      <c r="I1657" s="644"/>
      <c r="K1657" s="646"/>
      <c r="L1657" s="647"/>
      <c r="M1657" s="646"/>
      <c r="N1657" s="648"/>
      <c r="P1657" s="644"/>
      <c r="Q1657" s="630"/>
      <c r="V1657" s="647"/>
      <c r="X1657" s="647"/>
      <c r="AA1657" s="644"/>
      <c r="AD1657" s="646"/>
      <c r="AF1657" s="645"/>
      <c r="AI1657" s="645"/>
      <c r="AK1657" s="632"/>
      <c r="AL1657" s="619"/>
      <c r="AM1657" s="649"/>
      <c r="AN1657" s="632"/>
      <c r="AO1657" s="649"/>
    </row>
    <row r="1658" spans="2:41" s="615" customFormat="1">
      <c r="B1658" s="645"/>
      <c r="C1658" s="645"/>
      <c r="F1658" s="644"/>
      <c r="G1658" s="630"/>
      <c r="I1658" s="644"/>
      <c r="K1658" s="646"/>
      <c r="L1658" s="647"/>
      <c r="M1658" s="646"/>
      <c r="N1658" s="648"/>
      <c r="P1658" s="644"/>
      <c r="Q1658" s="630"/>
      <c r="V1658" s="647"/>
      <c r="X1658" s="647"/>
      <c r="AA1658" s="644"/>
      <c r="AD1658" s="646"/>
      <c r="AF1658" s="645"/>
      <c r="AI1658" s="645"/>
      <c r="AK1658" s="632"/>
      <c r="AL1658" s="619"/>
      <c r="AM1658" s="649"/>
      <c r="AN1658" s="632"/>
      <c r="AO1658" s="649"/>
    </row>
    <row r="1659" spans="2:41" s="615" customFormat="1">
      <c r="B1659" s="645"/>
      <c r="C1659" s="645"/>
      <c r="F1659" s="644"/>
      <c r="G1659" s="630"/>
      <c r="I1659" s="644"/>
      <c r="K1659" s="646"/>
      <c r="L1659" s="647"/>
      <c r="M1659" s="646"/>
      <c r="N1659" s="648"/>
      <c r="P1659" s="644"/>
      <c r="Q1659" s="630"/>
      <c r="V1659" s="647"/>
      <c r="X1659" s="647"/>
      <c r="AA1659" s="644"/>
      <c r="AD1659" s="646"/>
      <c r="AF1659" s="645"/>
      <c r="AI1659" s="645"/>
      <c r="AK1659" s="632"/>
      <c r="AL1659" s="619"/>
      <c r="AM1659" s="649"/>
      <c r="AN1659" s="632"/>
      <c r="AO1659" s="649"/>
    </row>
    <row r="1660" spans="2:41" s="615" customFormat="1">
      <c r="B1660" s="645"/>
      <c r="C1660" s="645"/>
      <c r="F1660" s="644"/>
      <c r="G1660" s="630"/>
      <c r="I1660" s="644"/>
      <c r="K1660" s="646"/>
      <c r="L1660" s="647"/>
      <c r="M1660" s="646"/>
      <c r="N1660" s="648"/>
      <c r="P1660" s="644"/>
      <c r="Q1660" s="630"/>
      <c r="V1660" s="647"/>
      <c r="X1660" s="647"/>
      <c r="AA1660" s="644"/>
      <c r="AD1660" s="646"/>
      <c r="AF1660" s="645"/>
      <c r="AI1660" s="645"/>
      <c r="AK1660" s="632"/>
      <c r="AL1660" s="619"/>
      <c r="AM1660" s="649"/>
      <c r="AN1660" s="632"/>
      <c r="AO1660" s="649"/>
    </row>
    <row r="1661" spans="2:41" s="615" customFormat="1">
      <c r="B1661" s="645"/>
      <c r="C1661" s="645"/>
      <c r="F1661" s="644"/>
      <c r="G1661" s="630"/>
      <c r="I1661" s="644"/>
      <c r="K1661" s="646"/>
      <c r="L1661" s="647"/>
      <c r="M1661" s="646"/>
      <c r="N1661" s="648"/>
      <c r="P1661" s="644"/>
      <c r="Q1661" s="630"/>
      <c r="V1661" s="647"/>
      <c r="X1661" s="647"/>
      <c r="AA1661" s="644"/>
      <c r="AD1661" s="646"/>
      <c r="AF1661" s="645"/>
      <c r="AI1661" s="645"/>
      <c r="AK1661" s="632"/>
      <c r="AL1661" s="619"/>
      <c r="AM1661" s="649"/>
      <c r="AN1661" s="632"/>
      <c r="AO1661" s="649"/>
    </row>
    <row r="1662" spans="2:41" s="615" customFormat="1">
      <c r="B1662" s="645"/>
      <c r="C1662" s="645"/>
      <c r="F1662" s="644"/>
      <c r="G1662" s="630"/>
      <c r="I1662" s="644"/>
      <c r="K1662" s="646"/>
      <c r="L1662" s="647"/>
      <c r="M1662" s="646"/>
      <c r="N1662" s="648"/>
      <c r="P1662" s="644"/>
      <c r="Q1662" s="630"/>
      <c r="V1662" s="647"/>
      <c r="X1662" s="647"/>
      <c r="AA1662" s="644"/>
      <c r="AD1662" s="646"/>
      <c r="AF1662" s="645"/>
      <c r="AI1662" s="645"/>
      <c r="AK1662" s="632"/>
      <c r="AL1662" s="619"/>
      <c r="AM1662" s="649"/>
      <c r="AN1662" s="632"/>
      <c r="AO1662" s="649"/>
    </row>
    <row r="1663" spans="2:41" s="615" customFormat="1">
      <c r="B1663" s="645"/>
      <c r="C1663" s="645"/>
      <c r="F1663" s="644"/>
      <c r="G1663" s="630"/>
      <c r="I1663" s="644"/>
      <c r="K1663" s="646"/>
      <c r="L1663" s="647"/>
      <c r="M1663" s="646"/>
      <c r="N1663" s="648"/>
      <c r="P1663" s="644"/>
      <c r="Q1663" s="630"/>
      <c r="V1663" s="647"/>
      <c r="X1663" s="647"/>
      <c r="AA1663" s="644"/>
      <c r="AD1663" s="646"/>
      <c r="AF1663" s="645"/>
      <c r="AI1663" s="645"/>
      <c r="AK1663" s="632"/>
      <c r="AL1663" s="619"/>
      <c r="AM1663" s="649"/>
      <c r="AN1663" s="632"/>
      <c r="AO1663" s="649"/>
    </row>
    <row r="1664" spans="2:41" s="615" customFormat="1">
      <c r="B1664" s="645"/>
      <c r="C1664" s="645"/>
      <c r="F1664" s="644"/>
      <c r="G1664" s="630"/>
      <c r="I1664" s="644"/>
      <c r="K1664" s="646"/>
      <c r="L1664" s="647"/>
      <c r="M1664" s="646"/>
      <c r="N1664" s="648"/>
      <c r="P1664" s="644"/>
      <c r="Q1664" s="630"/>
      <c r="V1664" s="647"/>
      <c r="X1664" s="647"/>
      <c r="AA1664" s="644"/>
      <c r="AD1664" s="646"/>
      <c r="AF1664" s="645"/>
      <c r="AI1664" s="645"/>
      <c r="AK1664" s="632"/>
      <c r="AL1664" s="619"/>
      <c r="AM1664" s="649"/>
      <c r="AN1664" s="632"/>
      <c r="AO1664" s="649"/>
    </row>
    <row r="1665" spans="2:41" s="615" customFormat="1">
      <c r="B1665" s="645"/>
      <c r="C1665" s="645"/>
      <c r="F1665" s="644"/>
      <c r="G1665" s="630"/>
      <c r="I1665" s="644"/>
      <c r="K1665" s="646"/>
      <c r="L1665" s="647"/>
      <c r="M1665" s="646"/>
      <c r="N1665" s="648"/>
      <c r="P1665" s="644"/>
      <c r="Q1665" s="630"/>
      <c r="V1665" s="647"/>
      <c r="X1665" s="647"/>
      <c r="AA1665" s="644"/>
      <c r="AD1665" s="646"/>
      <c r="AF1665" s="645"/>
      <c r="AI1665" s="645"/>
      <c r="AK1665" s="632"/>
      <c r="AL1665" s="619"/>
      <c r="AM1665" s="649"/>
      <c r="AN1665" s="632"/>
      <c r="AO1665" s="649"/>
    </row>
    <row r="1666" spans="2:41" s="615" customFormat="1">
      <c r="B1666" s="645"/>
      <c r="C1666" s="645"/>
      <c r="F1666" s="644"/>
      <c r="G1666" s="630"/>
      <c r="I1666" s="644"/>
      <c r="K1666" s="646"/>
      <c r="L1666" s="647"/>
      <c r="M1666" s="646"/>
      <c r="N1666" s="648"/>
      <c r="P1666" s="644"/>
      <c r="Q1666" s="630"/>
      <c r="V1666" s="647"/>
      <c r="X1666" s="647"/>
      <c r="AA1666" s="644"/>
      <c r="AD1666" s="646"/>
      <c r="AF1666" s="645"/>
      <c r="AI1666" s="645"/>
      <c r="AK1666" s="632"/>
      <c r="AL1666" s="619"/>
      <c r="AM1666" s="649"/>
      <c r="AN1666" s="632"/>
      <c r="AO1666" s="649"/>
    </row>
    <row r="1667" spans="2:41" s="615" customFormat="1">
      <c r="B1667" s="645"/>
      <c r="C1667" s="645"/>
      <c r="F1667" s="644"/>
      <c r="G1667" s="630"/>
      <c r="I1667" s="644"/>
      <c r="K1667" s="646"/>
      <c r="L1667" s="647"/>
      <c r="M1667" s="646"/>
      <c r="N1667" s="648"/>
      <c r="P1667" s="644"/>
      <c r="Q1667" s="630"/>
      <c r="V1667" s="647"/>
      <c r="X1667" s="647"/>
      <c r="AA1667" s="644"/>
      <c r="AD1667" s="646"/>
      <c r="AF1667" s="645"/>
      <c r="AI1667" s="645"/>
      <c r="AK1667" s="632"/>
      <c r="AL1667" s="619"/>
      <c r="AM1667" s="649"/>
      <c r="AN1667" s="632"/>
      <c r="AO1667" s="649"/>
    </row>
    <row r="1668" spans="2:41" s="615" customFormat="1">
      <c r="B1668" s="645"/>
      <c r="C1668" s="645"/>
      <c r="F1668" s="644"/>
      <c r="G1668" s="630"/>
      <c r="I1668" s="644"/>
      <c r="K1668" s="646"/>
      <c r="L1668" s="647"/>
      <c r="M1668" s="646"/>
      <c r="N1668" s="648"/>
      <c r="P1668" s="644"/>
      <c r="Q1668" s="630"/>
      <c r="V1668" s="647"/>
      <c r="X1668" s="647"/>
      <c r="AA1668" s="644"/>
      <c r="AD1668" s="646"/>
      <c r="AF1668" s="645"/>
      <c r="AI1668" s="645"/>
      <c r="AK1668" s="632"/>
      <c r="AL1668" s="619"/>
      <c r="AM1668" s="649"/>
      <c r="AN1668" s="632"/>
      <c r="AO1668" s="649"/>
    </row>
    <row r="1669" spans="2:41" s="615" customFormat="1">
      <c r="B1669" s="645"/>
      <c r="C1669" s="645"/>
      <c r="F1669" s="644"/>
      <c r="G1669" s="630"/>
      <c r="I1669" s="644"/>
      <c r="K1669" s="646"/>
      <c r="L1669" s="647"/>
      <c r="M1669" s="646"/>
      <c r="N1669" s="648"/>
      <c r="P1669" s="644"/>
      <c r="Q1669" s="630"/>
      <c r="V1669" s="647"/>
      <c r="X1669" s="647"/>
      <c r="AA1669" s="644"/>
      <c r="AD1669" s="646"/>
      <c r="AF1669" s="645"/>
      <c r="AI1669" s="645"/>
      <c r="AK1669" s="632"/>
      <c r="AL1669" s="619"/>
      <c r="AM1669" s="649"/>
      <c r="AN1669" s="632"/>
      <c r="AO1669" s="649"/>
    </row>
    <row r="1670" spans="2:41" s="615" customFormat="1">
      <c r="B1670" s="645"/>
      <c r="C1670" s="645"/>
      <c r="F1670" s="644"/>
      <c r="G1670" s="630"/>
      <c r="I1670" s="644"/>
      <c r="K1670" s="646"/>
      <c r="L1670" s="647"/>
      <c r="M1670" s="646"/>
      <c r="N1670" s="648"/>
      <c r="P1670" s="644"/>
      <c r="Q1670" s="630"/>
      <c r="V1670" s="647"/>
      <c r="X1670" s="647"/>
      <c r="AA1670" s="644"/>
      <c r="AD1670" s="646"/>
      <c r="AF1670" s="645"/>
      <c r="AI1670" s="645"/>
      <c r="AK1670" s="632"/>
      <c r="AL1670" s="619"/>
      <c r="AM1670" s="649"/>
      <c r="AN1670" s="632"/>
      <c r="AO1670" s="649"/>
    </row>
    <row r="1671" spans="2:41" s="615" customFormat="1">
      <c r="B1671" s="645"/>
      <c r="C1671" s="645"/>
      <c r="F1671" s="644"/>
      <c r="G1671" s="630"/>
      <c r="I1671" s="644"/>
      <c r="K1671" s="646"/>
      <c r="L1671" s="647"/>
      <c r="M1671" s="646"/>
      <c r="N1671" s="648"/>
      <c r="P1671" s="644"/>
      <c r="Q1671" s="630"/>
      <c r="V1671" s="647"/>
      <c r="X1671" s="647"/>
      <c r="AA1671" s="644"/>
      <c r="AD1671" s="646"/>
      <c r="AF1671" s="645"/>
      <c r="AI1671" s="645"/>
      <c r="AK1671" s="632"/>
      <c r="AL1671" s="619"/>
      <c r="AM1671" s="649"/>
      <c r="AN1671" s="632"/>
      <c r="AO1671" s="649"/>
    </row>
    <row r="1672" spans="2:41" s="615" customFormat="1">
      <c r="B1672" s="645"/>
      <c r="C1672" s="645"/>
      <c r="F1672" s="644"/>
      <c r="G1672" s="630"/>
      <c r="I1672" s="644"/>
      <c r="K1672" s="646"/>
      <c r="L1672" s="647"/>
      <c r="M1672" s="646"/>
      <c r="N1672" s="648"/>
      <c r="P1672" s="644"/>
      <c r="Q1672" s="630"/>
      <c r="V1672" s="647"/>
      <c r="X1672" s="647"/>
      <c r="AA1672" s="644"/>
      <c r="AD1672" s="646"/>
      <c r="AF1672" s="645"/>
      <c r="AI1672" s="645"/>
      <c r="AK1672" s="632"/>
      <c r="AL1672" s="619"/>
      <c r="AM1672" s="649"/>
      <c r="AN1672" s="632"/>
      <c r="AO1672" s="649"/>
    </row>
    <row r="1673" spans="2:41" s="615" customFormat="1">
      <c r="B1673" s="645"/>
      <c r="C1673" s="645"/>
      <c r="F1673" s="644"/>
      <c r="G1673" s="630"/>
      <c r="I1673" s="644"/>
      <c r="K1673" s="646"/>
      <c r="L1673" s="647"/>
      <c r="M1673" s="646"/>
      <c r="N1673" s="648"/>
      <c r="P1673" s="644"/>
      <c r="Q1673" s="630"/>
      <c r="V1673" s="647"/>
      <c r="X1673" s="647"/>
      <c r="AA1673" s="644"/>
      <c r="AD1673" s="646"/>
      <c r="AF1673" s="645"/>
      <c r="AI1673" s="645"/>
      <c r="AK1673" s="632"/>
      <c r="AL1673" s="619"/>
      <c r="AM1673" s="649"/>
      <c r="AN1673" s="632"/>
      <c r="AO1673" s="649"/>
    </row>
    <row r="1674" spans="2:41" s="615" customFormat="1">
      <c r="B1674" s="645"/>
      <c r="C1674" s="645"/>
      <c r="F1674" s="644"/>
      <c r="G1674" s="630"/>
      <c r="I1674" s="644"/>
      <c r="K1674" s="646"/>
      <c r="L1674" s="647"/>
      <c r="M1674" s="646"/>
      <c r="N1674" s="648"/>
      <c r="P1674" s="644"/>
      <c r="Q1674" s="630"/>
      <c r="V1674" s="647"/>
      <c r="X1674" s="647"/>
      <c r="AA1674" s="644"/>
      <c r="AD1674" s="646"/>
      <c r="AF1674" s="645"/>
      <c r="AI1674" s="645"/>
      <c r="AK1674" s="632"/>
      <c r="AL1674" s="619"/>
      <c r="AM1674" s="649"/>
      <c r="AN1674" s="632"/>
      <c r="AO1674" s="649"/>
    </row>
    <row r="1675" spans="2:41" s="615" customFormat="1">
      <c r="B1675" s="645"/>
      <c r="C1675" s="645"/>
      <c r="F1675" s="644"/>
      <c r="G1675" s="630"/>
      <c r="I1675" s="644"/>
      <c r="K1675" s="646"/>
      <c r="L1675" s="647"/>
      <c r="M1675" s="646"/>
      <c r="N1675" s="648"/>
      <c r="P1675" s="644"/>
      <c r="Q1675" s="630"/>
      <c r="V1675" s="647"/>
      <c r="X1675" s="647"/>
      <c r="AA1675" s="644"/>
      <c r="AD1675" s="646"/>
      <c r="AF1675" s="645"/>
      <c r="AI1675" s="645"/>
      <c r="AK1675" s="632"/>
      <c r="AL1675" s="619"/>
      <c r="AM1675" s="649"/>
      <c r="AN1675" s="632"/>
      <c r="AO1675" s="649"/>
    </row>
    <row r="1676" spans="2:41" s="615" customFormat="1">
      <c r="B1676" s="645"/>
      <c r="C1676" s="645"/>
      <c r="F1676" s="644"/>
      <c r="G1676" s="630"/>
      <c r="I1676" s="644"/>
      <c r="K1676" s="646"/>
      <c r="L1676" s="647"/>
      <c r="M1676" s="646"/>
      <c r="N1676" s="648"/>
      <c r="P1676" s="644"/>
      <c r="Q1676" s="630"/>
      <c r="V1676" s="647"/>
      <c r="X1676" s="647"/>
      <c r="AA1676" s="644"/>
      <c r="AD1676" s="646"/>
      <c r="AF1676" s="645"/>
      <c r="AI1676" s="645"/>
      <c r="AK1676" s="632"/>
      <c r="AL1676" s="619"/>
      <c r="AM1676" s="649"/>
      <c r="AN1676" s="632"/>
      <c r="AO1676" s="649"/>
    </row>
    <row r="1677" spans="2:41" s="615" customFormat="1">
      <c r="B1677" s="645"/>
      <c r="C1677" s="645"/>
      <c r="F1677" s="644"/>
      <c r="G1677" s="630"/>
      <c r="I1677" s="644"/>
      <c r="K1677" s="646"/>
      <c r="L1677" s="647"/>
      <c r="M1677" s="646"/>
      <c r="N1677" s="648"/>
      <c r="P1677" s="644"/>
      <c r="Q1677" s="630"/>
      <c r="V1677" s="647"/>
      <c r="X1677" s="647"/>
      <c r="AA1677" s="644"/>
      <c r="AD1677" s="646"/>
      <c r="AF1677" s="645"/>
      <c r="AI1677" s="645"/>
      <c r="AK1677" s="632"/>
      <c r="AL1677" s="619"/>
      <c r="AM1677" s="649"/>
      <c r="AN1677" s="632"/>
      <c r="AO1677" s="649"/>
    </row>
    <row r="1678" spans="2:41" s="615" customFormat="1">
      <c r="B1678" s="645"/>
      <c r="C1678" s="645"/>
      <c r="F1678" s="644"/>
      <c r="G1678" s="630"/>
      <c r="I1678" s="644"/>
      <c r="K1678" s="646"/>
      <c r="L1678" s="647"/>
      <c r="M1678" s="646"/>
      <c r="N1678" s="648"/>
      <c r="P1678" s="644"/>
      <c r="Q1678" s="630"/>
      <c r="V1678" s="647"/>
      <c r="X1678" s="647"/>
      <c r="AA1678" s="644"/>
      <c r="AD1678" s="646"/>
      <c r="AF1678" s="645"/>
      <c r="AI1678" s="645"/>
      <c r="AK1678" s="632"/>
      <c r="AL1678" s="619"/>
      <c r="AM1678" s="649"/>
      <c r="AN1678" s="632"/>
      <c r="AO1678" s="649"/>
    </row>
    <row r="1679" spans="2:41" s="615" customFormat="1">
      <c r="B1679" s="645"/>
      <c r="C1679" s="645"/>
      <c r="F1679" s="644"/>
      <c r="G1679" s="630"/>
      <c r="I1679" s="644"/>
      <c r="K1679" s="646"/>
      <c r="L1679" s="647"/>
      <c r="M1679" s="646"/>
      <c r="N1679" s="648"/>
      <c r="P1679" s="644"/>
      <c r="Q1679" s="630"/>
      <c r="V1679" s="647"/>
      <c r="X1679" s="647"/>
      <c r="AA1679" s="644"/>
      <c r="AD1679" s="646"/>
      <c r="AF1679" s="645"/>
      <c r="AI1679" s="645"/>
      <c r="AK1679" s="632"/>
      <c r="AL1679" s="619"/>
      <c r="AM1679" s="649"/>
      <c r="AN1679" s="632"/>
      <c r="AO1679" s="649"/>
    </row>
    <row r="1680" spans="2:41" s="615" customFormat="1">
      <c r="B1680" s="645"/>
      <c r="C1680" s="645"/>
      <c r="F1680" s="644"/>
      <c r="G1680" s="630"/>
      <c r="I1680" s="644"/>
      <c r="K1680" s="646"/>
      <c r="L1680" s="647"/>
      <c r="M1680" s="646"/>
      <c r="N1680" s="648"/>
      <c r="P1680" s="644"/>
      <c r="Q1680" s="630"/>
      <c r="V1680" s="647"/>
      <c r="X1680" s="647"/>
      <c r="AA1680" s="644"/>
      <c r="AD1680" s="646"/>
      <c r="AF1680" s="645"/>
      <c r="AI1680" s="645"/>
      <c r="AK1680" s="632"/>
      <c r="AL1680" s="619"/>
      <c r="AM1680" s="649"/>
      <c r="AN1680" s="632"/>
      <c r="AO1680" s="649"/>
    </row>
    <row r="1681" spans="2:41" s="615" customFormat="1">
      <c r="B1681" s="645"/>
      <c r="C1681" s="645"/>
      <c r="F1681" s="644"/>
      <c r="G1681" s="630"/>
      <c r="I1681" s="644"/>
      <c r="K1681" s="646"/>
      <c r="L1681" s="647"/>
      <c r="M1681" s="646"/>
      <c r="N1681" s="648"/>
      <c r="P1681" s="644"/>
      <c r="Q1681" s="630"/>
      <c r="V1681" s="647"/>
      <c r="X1681" s="647"/>
      <c r="AA1681" s="644"/>
      <c r="AD1681" s="646"/>
      <c r="AF1681" s="645"/>
      <c r="AI1681" s="645"/>
      <c r="AK1681" s="632"/>
      <c r="AL1681" s="619"/>
      <c r="AM1681" s="649"/>
      <c r="AN1681" s="632"/>
      <c r="AO1681" s="649"/>
    </row>
    <row r="1682" spans="2:41" s="615" customFormat="1">
      <c r="B1682" s="645"/>
      <c r="C1682" s="645"/>
      <c r="F1682" s="644"/>
      <c r="G1682" s="630"/>
      <c r="I1682" s="644"/>
      <c r="K1682" s="646"/>
      <c r="L1682" s="647"/>
      <c r="M1682" s="646"/>
      <c r="N1682" s="648"/>
      <c r="P1682" s="644"/>
      <c r="Q1682" s="630"/>
      <c r="V1682" s="647"/>
      <c r="X1682" s="647"/>
      <c r="AA1682" s="644"/>
      <c r="AD1682" s="646"/>
      <c r="AF1682" s="645"/>
      <c r="AI1682" s="645"/>
      <c r="AK1682" s="632"/>
      <c r="AL1682" s="619"/>
      <c r="AM1682" s="649"/>
      <c r="AN1682" s="632"/>
      <c r="AO1682" s="649"/>
    </row>
    <row r="1683" spans="2:41" s="615" customFormat="1">
      <c r="B1683" s="645"/>
      <c r="C1683" s="645"/>
      <c r="F1683" s="644"/>
      <c r="G1683" s="630"/>
      <c r="I1683" s="644"/>
      <c r="K1683" s="646"/>
      <c r="L1683" s="647"/>
      <c r="M1683" s="646"/>
      <c r="N1683" s="648"/>
      <c r="P1683" s="644"/>
      <c r="Q1683" s="630"/>
      <c r="V1683" s="647"/>
      <c r="X1683" s="647"/>
      <c r="AA1683" s="644"/>
      <c r="AD1683" s="646"/>
      <c r="AF1683" s="645"/>
      <c r="AI1683" s="645"/>
      <c r="AK1683" s="632"/>
      <c r="AL1683" s="619"/>
      <c r="AM1683" s="649"/>
      <c r="AN1683" s="632"/>
      <c r="AO1683" s="649"/>
    </row>
    <row r="1684" spans="2:41" s="615" customFormat="1">
      <c r="B1684" s="645"/>
      <c r="C1684" s="645"/>
      <c r="F1684" s="644"/>
      <c r="G1684" s="630"/>
      <c r="I1684" s="644"/>
      <c r="K1684" s="646"/>
      <c r="L1684" s="647"/>
      <c r="M1684" s="646"/>
      <c r="N1684" s="648"/>
      <c r="P1684" s="644"/>
      <c r="Q1684" s="630"/>
      <c r="V1684" s="647"/>
      <c r="X1684" s="647"/>
      <c r="AA1684" s="644"/>
      <c r="AD1684" s="646"/>
      <c r="AF1684" s="645"/>
      <c r="AI1684" s="645"/>
      <c r="AK1684" s="632"/>
      <c r="AL1684" s="619"/>
      <c r="AM1684" s="649"/>
      <c r="AN1684" s="632"/>
      <c r="AO1684" s="649"/>
    </row>
    <row r="1685" spans="2:41" s="615" customFormat="1">
      <c r="B1685" s="645"/>
      <c r="C1685" s="645"/>
      <c r="F1685" s="644"/>
      <c r="G1685" s="630"/>
      <c r="I1685" s="644"/>
      <c r="K1685" s="646"/>
      <c r="L1685" s="647"/>
      <c r="M1685" s="646"/>
      <c r="N1685" s="648"/>
      <c r="P1685" s="644"/>
      <c r="Q1685" s="630"/>
      <c r="V1685" s="647"/>
      <c r="X1685" s="647"/>
      <c r="AA1685" s="644"/>
      <c r="AD1685" s="646"/>
      <c r="AF1685" s="645"/>
      <c r="AI1685" s="645"/>
      <c r="AK1685" s="632"/>
      <c r="AL1685" s="619"/>
      <c r="AM1685" s="649"/>
      <c r="AN1685" s="632"/>
      <c r="AO1685" s="649"/>
    </row>
    <row r="1686" spans="2:41" s="615" customFormat="1">
      <c r="B1686" s="645"/>
      <c r="C1686" s="645"/>
      <c r="F1686" s="644"/>
      <c r="G1686" s="630"/>
      <c r="I1686" s="644"/>
      <c r="K1686" s="646"/>
      <c r="L1686" s="647"/>
      <c r="M1686" s="646"/>
      <c r="N1686" s="648"/>
      <c r="P1686" s="644"/>
      <c r="Q1686" s="630"/>
      <c r="V1686" s="647"/>
      <c r="X1686" s="647"/>
      <c r="AA1686" s="644"/>
      <c r="AD1686" s="646"/>
      <c r="AF1686" s="645"/>
      <c r="AI1686" s="645"/>
      <c r="AK1686" s="632"/>
      <c r="AL1686" s="619"/>
      <c r="AM1686" s="649"/>
      <c r="AN1686" s="632"/>
      <c r="AO1686" s="649"/>
    </row>
    <row r="1687" spans="2:41" s="615" customFormat="1">
      <c r="B1687" s="645"/>
      <c r="C1687" s="645"/>
      <c r="F1687" s="644"/>
      <c r="G1687" s="630"/>
      <c r="I1687" s="644"/>
      <c r="K1687" s="646"/>
      <c r="L1687" s="647"/>
      <c r="M1687" s="646"/>
      <c r="N1687" s="648"/>
      <c r="P1687" s="644"/>
      <c r="Q1687" s="630"/>
      <c r="V1687" s="647"/>
      <c r="X1687" s="647"/>
      <c r="AA1687" s="644"/>
      <c r="AD1687" s="646"/>
      <c r="AF1687" s="645"/>
      <c r="AI1687" s="645"/>
      <c r="AK1687" s="632"/>
      <c r="AL1687" s="619"/>
      <c r="AM1687" s="649"/>
      <c r="AN1687" s="632"/>
      <c r="AO1687" s="649"/>
    </row>
    <row r="1688" spans="2:41" s="615" customFormat="1">
      <c r="B1688" s="645"/>
      <c r="C1688" s="645"/>
      <c r="F1688" s="644"/>
      <c r="G1688" s="630"/>
      <c r="I1688" s="644"/>
      <c r="K1688" s="646"/>
      <c r="L1688" s="647"/>
      <c r="M1688" s="646"/>
      <c r="N1688" s="648"/>
      <c r="P1688" s="644"/>
      <c r="Q1688" s="630"/>
      <c r="V1688" s="647"/>
      <c r="X1688" s="647"/>
      <c r="AA1688" s="644"/>
      <c r="AD1688" s="646"/>
      <c r="AF1688" s="645"/>
      <c r="AI1688" s="645"/>
      <c r="AK1688" s="632"/>
      <c r="AL1688" s="619"/>
      <c r="AM1688" s="649"/>
      <c r="AN1688" s="632"/>
      <c r="AO1688" s="649"/>
    </row>
    <row r="1689" spans="2:41" s="615" customFormat="1">
      <c r="B1689" s="645"/>
      <c r="C1689" s="645"/>
      <c r="F1689" s="644"/>
      <c r="G1689" s="630"/>
      <c r="I1689" s="644"/>
      <c r="K1689" s="646"/>
      <c r="L1689" s="647"/>
      <c r="M1689" s="646"/>
      <c r="N1689" s="648"/>
      <c r="P1689" s="644"/>
      <c r="Q1689" s="630"/>
      <c r="V1689" s="647"/>
      <c r="X1689" s="647"/>
      <c r="AA1689" s="644"/>
      <c r="AD1689" s="646"/>
      <c r="AF1689" s="645"/>
      <c r="AI1689" s="645"/>
      <c r="AK1689" s="632"/>
      <c r="AL1689" s="619"/>
      <c r="AM1689" s="649"/>
      <c r="AN1689" s="632"/>
      <c r="AO1689" s="649"/>
    </row>
    <row r="1690" spans="2:41" s="615" customFormat="1">
      <c r="B1690" s="645"/>
      <c r="C1690" s="645"/>
      <c r="F1690" s="644"/>
      <c r="G1690" s="630"/>
      <c r="I1690" s="644"/>
      <c r="K1690" s="646"/>
      <c r="L1690" s="647"/>
      <c r="M1690" s="646"/>
      <c r="N1690" s="648"/>
      <c r="P1690" s="644"/>
      <c r="Q1690" s="630"/>
      <c r="V1690" s="647"/>
      <c r="X1690" s="647"/>
      <c r="AA1690" s="644"/>
      <c r="AD1690" s="646"/>
      <c r="AF1690" s="645"/>
      <c r="AI1690" s="645"/>
      <c r="AK1690" s="632"/>
      <c r="AL1690" s="619"/>
      <c r="AM1690" s="649"/>
      <c r="AN1690" s="632"/>
      <c r="AO1690" s="649"/>
    </row>
    <row r="1691" spans="2:41" s="615" customFormat="1">
      <c r="B1691" s="645"/>
      <c r="C1691" s="645"/>
      <c r="F1691" s="644"/>
      <c r="G1691" s="630"/>
      <c r="I1691" s="644"/>
      <c r="K1691" s="646"/>
      <c r="L1691" s="647"/>
      <c r="M1691" s="646"/>
      <c r="N1691" s="648"/>
      <c r="P1691" s="644"/>
      <c r="Q1691" s="630"/>
      <c r="V1691" s="647"/>
      <c r="X1691" s="647"/>
      <c r="AA1691" s="644"/>
      <c r="AD1691" s="646"/>
      <c r="AF1691" s="645"/>
      <c r="AI1691" s="645"/>
      <c r="AK1691" s="632"/>
      <c r="AL1691" s="619"/>
      <c r="AM1691" s="649"/>
      <c r="AN1691" s="632"/>
      <c r="AO1691" s="649"/>
    </row>
    <row r="1692" spans="2:41" s="615" customFormat="1">
      <c r="B1692" s="645"/>
      <c r="C1692" s="645"/>
      <c r="F1692" s="644"/>
      <c r="G1692" s="630"/>
      <c r="I1692" s="644"/>
      <c r="K1692" s="646"/>
      <c r="L1692" s="647"/>
      <c r="M1692" s="646"/>
      <c r="N1692" s="648"/>
      <c r="P1692" s="644"/>
      <c r="Q1692" s="630"/>
      <c r="V1692" s="647"/>
      <c r="X1692" s="647"/>
      <c r="AA1692" s="644"/>
      <c r="AD1692" s="646"/>
      <c r="AF1692" s="645"/>
      <c r="AI1692" s="645"/>
      <c r="AK1692" s="632"/>
      <c r="AL1692" s="619"/>
      <c r="AM1692" s="649"/>
      <c r="AN1692" s="632"/>
      <c r="AO1692" s="649"/>
    </row>
    <row r="1693" spans="2:41" s="615" customFormat="1">
      <c r="B1693" s="645"/>
      <c r="C1693" s="645"/>
      <c r="F1693" s="644"/>
      <c r="G1693" s="630"/>
      <c r="I1693" s="644"/>
      <c r="K1693" s="646"/>
      <c r="L1693" s="647"/>
      <c r="M1693" s="646"/>
      <c r="N1693" s="648"/>
      <c r="P1693" s="644"/>
      <c r="Q1693" s="630"/>
      <c r="V1693" s="647"/>
      <c r="X1693" s="647"/>
      <c r="AA1693" s="644"/>
      <c r="AD1693" s="646"/>
      <c r="AF1693" s="645"/>
      <c r="AI1693" s="645"/>
      <c r="AK1693" s="632"/>
      <c r="AL1693" s="619"/>
      <c r="AM1693" s="649"/>
      <c r="AN1693" s="632"/>
      <c r="AO1693" s="649"/>
    </row>
    <row r="1694" spans="2:41" s="615" customFormat="1">
      <c r="B1694" s="645"/>
      <c r="C1694" s="645"/>
      <c r="F1694" s="644"/>
      <c r="G1694" s="630"/>
      <c r="I1694" s="644"/>
      <c r="K1694" s="646"/>
      <c r="L1694" s="647"/>
      <c r="M1694" s="646"/>
      <c r="N1694" s="648"/>
      <c r="P1694" s="644"/>
      <c r="Q1694" s="630"/>
      <c r="V1694" s="647"/>
      <c r="X1694" s="647"/>
      <c r="AA1694" s="644"/>
      <c r="AD1694" s="646"/>
      <c r="AF1694" s="645"/>
      <c r="AI1694" s="645"/>
      <c r="AK1694" s="632"/>
      <c r="AL1694" s="619"/>
      <c r="AM1694" s="649"/>
      <c r="AN1694" s="632"/>
      <c r="AO1694" s="649"/>
    </row>
    <row r="1695" spans="2:41" s="615" customFormat="1">
      <c r="B1695" s="645"/>
      <c r="C1695" s="645"/>
      <c r="F1695" s="644"/>
      <c r="G1695" s="630"/>
      <c r="I1695" s="644"/>
      <c r="K1695" s="646"/>
      <c r="L1695" s="647"/>
      <c r="M1695" s="646"/>
      <c r="N1695" s="648"/>
      <c r="P1695" s="644"/>
      <c r="Q1695" s="630"/>
      <c r="V1695" s="647"/>
      <c r="X1695" s="647"/>
      <c r="AA1695" s="644"/>
      <c r="AD1695" s="646"/>
      <c r="AF1695" s="645"/>
      <c r="AI1695" s="645"/>
      <c r="AK1695" s="632"/>
      <c r="AL1695" s="619"/>
      <c r="AM1695" s="649"/>
      <c r="AN1695" s="632"/>
      <c r="AO1695" s="649"/>
    </row>
    <row r="1696" spans="2:41" s="615" customFormat="1">
      <c r="B1696" s="645"/>
      <c r="C1696" s="645"/>
      <c r="F1696" s="644"/>
      <c r="G1696" s="630"/>
      <c r="I1696" s="644"/>
      <c r="K1696" s="646"/>
      <c r="L1696" s="647"/>
      <c r="M1696" s="646"/>
      <c r="N1696" s="648"/>
      <c r="P1696" s="644"/>
      <c r="Q1696" s="630"/>
      <c r="V1696" s="647"/>
      <c r="X1696" s="647"/>
      <c r="AA1696" s="644"/>
      <c r="AD1696" s="646"/>
      <c r="AF1696" s="645"/>
      <c r="AI1696" s="645"/>
      <c r="AK1696" s="632"/>
      <c r="AL1696" s="619"/>
      <c r="AM1696" s="649"/>
      <c r="AN1696" s="632"/>
      <c r="AO1696" s="649"/>
    </row>
    <row r="1697" spans="2:41" s="615" customFormat="1">
      <c r="B1697" s="645"/>
      <c r="C1697" s="645"/>
      <c r="F1697" s="644"/>
      <c r="G1697" s="630"/>
      <c r="I1697" s="644"/>
      <c r="K1697" s="646"/>
      <c r="L1697" s="647"/>
      <c r="M1697" s="646"/>
      <c r="N1697" s="648"/>
      <c r="P1697" s="644"/>
      <c r="Q1697" s="630"/>
      <c r="V1697" s="647"/>
      <c r="X1697" s="647"/>
      <c r="AA1697" s="644"/>
      <c r="AD1697" s="646"/>
      <c r="AF1697" s="645"/>
      <c r="AI1697" s="645"/>
      <c r="AK1697" s="632"/>
      <c r="AL1697" s="619"/>
      <c r="AM1697" s="649"/>
      <c r="AN1697" s="632"/>
      <c r="AO1697" s="649"/>
    </row>
    <row r="1698" spans="2:41" s="615" customFormat="1">
      <c r="B1698" s="645"/>
      <c r="C1698" s="645"/>
      <c r="F1698" s="644"/>
      <c r="G1698" s="630"/>
      <c r="I1698" s="644"/>
      <c r="K1698" s="646"/>
      <c r="L1698" s="647"/>
      <c r="M1698" s="646"/>
      <c r="N1698" s="648"/>
      <c r="P1698" s="644"/>
      <c r="Q1698" s="630"/>
      <c r="V1698" s="647"/>
      <c r="X1698" s="647"/>
      <c r="AA1698" s="644"/>
      <c r="AD1698" s="646"/>
      <c r="AF1698" s="645"/>
      <c r="AI1698" s="645"/>
      <c r="AK1698" s="632"/>
      <c r="AL1698" s="619"/>
      <c r="AM1698" s="649"/>
      <c r="AN1698" s="632"/>
      <c r="AO1698" s="649"/>
    </row>
    <row r="1699" spans="2:41" s="615" customFormat="1">
      <c r="B1699" s="645"/>
      <c r="C1699" s="645"/>
      <c r="F1699" s="644"/>
      <c r="G1699" s="630"/>
      <c r="I1699" s="644"/>
      <c r="K1699" s="646"/>
      <c r="L1699" s="647"/>
      <c r="M1699" s="646"/>
      <c r="N1699" s="648"/>
      <c r="P1699" s="644"/>
      <c r="Q1699" s="630"/>
      <c r="V1699" s="647"/>
      <c r="X1699" s="647"/>
      <c r="AA1699" s="644"/>
      <c r="AD1699" s="646"/>
      <c r="AF1699" s="645"/>
      <c r="AI1699" s="645"/>
      <c r="AK1699" s="632"/>
      <c r="AL1699" s="619"/>
      <c r="AM1699" s="649"/>
      <c r="AN1699" s="632"/>
      <c r="AO1699" s="649"/>
    </row>
    <row r="1700" spans="2:41" s="615" customFormat="1">
      <c r="B1700" s="645"/>
      <c r="C1700" s="645"/>
      <c r="F1700" s="644"/>
      <c r="G1700" s="630"/>
      <c r="I1700" s="644"/>
      <c r="K1700" s="646"/>
      <c r="L1700" s="647"/>
      <c r="M1700" s="646"/>
      <c r="N1700" s="648"/>
      <c r="P1700" s="644"/>
      <c r="Q1700" s="630"/>
      <c r="V1700" s="647"/>
      <c r="X1700" s="647"/>
      <c r="AA1700" s="644"/>
      <c r="AD1700" s="646"/>
      <c r="AF1700" s="645"/>
      <c r="AI1700" s="645"/>
      <c r="AK1700" s="632"/>
      <c r="AL1700" s="619"/>
      <c r="AM1700" s="649"/>
      <c r="AN1700" s="632"/>
      <c r="AO1700" s="649"/>
    </row>
    <row r="1701" spans="2:41" s="615" customFormat="1">
      <c r="B1701" s="645"/>
      <c r="C1701" s="645"/>
      <c r="F1701" s="644"/>
      <c r="G1701" s="630"/>
      <c r="I1701" s="644"/>
      <c r="K1701" s="646"/>
      <c r="L1701" s="647"/>
      <c r="M1701" s="646"/>
      <c r="N1701" s="648"/>
      <c r="P1701" s="644"/>
      <c r="Q1701" s="630"/>
      <c r="V1701" s="647"/>
      <c r="X1701" s="647"/>
      <c r="AA1701" s="644"/>
      <c r="AD1701" s="646"/>
      <c r="AF1701" s="645"/>
      <c r="AI1701" s="645"/>
      <c r="AK1701" s="632"/>
      <c r="AL1701" s="619"/>
      <c r="AM1701" s="649"/>
      <c r="AN1701" s="632"/>
      <c r="AO1701" s="649"/>
    </row>
    <row r="1702" spans="2:41" s="615" customFormat="1">
      <c r="B1702" s="645"/>
      <c r="C1702" s="645"/>
      <c r="F1702" s="644"/>
      <c r="G1702" s="630"/>
      <c r="I1702" s="644"/>
      <c r="K1702" s="646"/>
      <c r="L1702" s="647"/>
      <c r="M1702" s="646"/>
      <c r="N1702" s="648"/>
      <c r="P1702" s="644"/>
      <c r="Q1702" s="630"/>
      <c r="V1702" s="647"/>
      <c r="X1702" s="647"/>
      <c r="AA1702" s="644"/>
      <c r="AD1702" s="646"/>
      <c r="AF1702" s="645"/>
      <c r="AI1702" s="645"/>
      <c r="AK1702" s="632"/>
      <c r="AL1702" s="619"/>
      <c r="AM1702" s="649"/>
      <c r="AN1702" s="632"/>
      <c r="AO1702" s="649"/>
    </row>
    <row r="1703" spans="2:41" s="615" customFormat="1">
      <c r="B1703" s="645"/>
      <c r="C1703" s="645"/>
      <c r="F1703" s="644"/>
      <c r="G1703" s="630"/>
      <c r="I1703" s="644"/>
      <c r="K1703" s="646"/>
      <c r="L1703" s="647"/>
      <c r="M1703" s="646"/>
      <c r="N1703" s="648"/>
      <c r="P1703" s="644"/>
      <c r="Q1703" s="630"/>
      <c r="V1703" s="647"/>
      <c r="X1703" s="647"/>
      <c r="AA1703" s="644"/>
      <c r="AD1703" s="646"/>
      <c r="AF1703" s="645"/>
      <c r="AI1703" s="645"/>
      <c r="AK1703" s="632"/>
      <c r="AL1703" s="619"/>
      <c r="AM1703" s="649"/>
      <c r="AN1703" s="632"/>
      <c r="AO1703" s="649"/>
    </row>
    <row r="1704" spans="2:41" s="615" customFormat="1">
      <c r="B1704" s="645"/>
      <c r="C1704" s="645"/>
      <c r="F1704" s="644"/>
      <c r="G1704" s="630"/>
      <c r="I1704" s="644"/>
      <c r="K1704" s="646"/>
      <c r="L1704" s="647"/>
      <c r="M1704" s="646"/>
      <c r="N1704" s="648"/>
      <c r="P1704" s="644"/>
      <c r="Q1704" s="630"/>
      <c r="V1704" s="647"/>
      <c r="X1704" s="647"/>
      <c r="AA1704" s="644"/>
      <c r="AD1704" s="646"/>
      <c r="AF1704" s="645"/>
      <c r="AI1704" s="645"/>
      <c r="AK1704" s="632"/>
      <c r="AL1704" s="619"/>
      <c r="AM1704" s="649"/>
      <c r="AN1704" s="632"/>
      <c r="AO1704" s="649"/>
    </row>
    <row r="1705" spans="2:41" s="615" customFormat="1">
      <c r="B1705" s="645"/>
      <c r="C1705" s="645"/>
      <c r="F1705" s="644"/>
      <c r="G1705" s="630"/>
      <c r="I1705" s="644"/>
      <c r="K1705" s="646"/>
      <c r="L1705" s="647"/>
      <c r="M1705" s="646"/>
      <c r="N1705" s="648"/>
      <c r="P1705" s="644"/>
      <c r="Q1705" s="630"/>
      <c r="V1705" s="647"/>
      <c r="X1705" s="647"/>
      <c r="AA1705" s="644"/>
      <c r="AD1705" s="646"/>
      <c r="AF1705" s="645"/>
      <c r="AI1705" s="645"/>
      <c r="AK1705" s="632"/>
      <c r="AL1705" s="619"/>
      <c r="AM1705" s="649"/>
      <c r="AN1705" s="632"/>
      <c r="AO1705" s="649"/>
    </row>
    <row r="1706" spans="2:41" s="615" customFormat="1">
      <c r="B1706" s="645"/>
      <c r="C1706" s="645"/>
      <c r="F1706" s="644"/>
      <c r="G1706" s="630"/>
      <c r="I1706" s="644"/>
      <c r="K1706" s="646"/>
      <c r="L1706" s="647"/>
      <c r="M1706" s="646"/>
      <c r="N1706" s="648"/>
      <c r="P1706" s="644"/>
      <c r="Q1706" s="630"/>
      <c r="V1706" s="647"/>
      <c r="X1706" s="647"/>
      <c r="AA1706" s="644"/>
      <c r="AD1706" s="646"/>
      <c r="AF1706" s="645"/>
      <c r="AI1706" s="645"/>
      <c r="AK1706" s="632"/>
      <c r="AL1706" s="619"/>
      <c r="AM1706" s="649"/>
      <c r="AN1706" s="632"/>
      <c r="AO1706" s="649"/>
    </row>
    <row r="1707" spans="2:41" s="615" customFormat="1">
      <c r="B1707" s="645"/>
      <c r="C1707" s="645"/>
      <c r="F1707" s="644"/>
      <c r="G1707" s="630"/>
      <c r="I1707" s="644"/>
      <c r="K1707" s="646"/>
      <c r="L1707" s="647"/>
      <c r="M1707" s="646"/>
      <c r="N1707" s="648"/>
      <c r="P1707" s="644"/>
      <c r="Q1707" s="630"/>
      <c r="V1707" s="647"/>
      <c r="X1707" s="647"/>
      <c r="AA1707" s="644"/>
      <c r="AD1707" s="646"/>
      <c r="AF1707" s="645"/>
      <c r="AI1707" s="645"/>
      <c r="AK1707" s="632"/>
      <c r="AL1707" s="619"/>
      <c r="AM1707" s="649"/>
      <c r="AN1707" s="632"/>
      <c r="AO1707" s="649"/>
    </row>
    <row r="1708" spans="2:41" s="615" customFormat="1">
      <c r="B1708" s="645"/>
      <c r="C1708" s="645"/>
      <c r="F1708" s="644"/>
      <c r="G1708" s="630"/>
      <c r="I1708" s="644"/>
      <c r="K1708" s="646"/>
      <c r="L1708" s="647"/>
      <c r="M1708" s="646"/>
      <c r="N1708" s="648"/>
      <c r="P1708" s="644"/>
      <c r="Q1708" s="630"/>
      <c r="V1708" s="647"/>
      <c r="X1708" s="647"/>
      <c r="AA1708" s="644"/>
      <c r="AD1708" s="646"/>
      <c r="AF1708" s="645"/>
      <c r="AI1708" s="645"/>
      <c r="AK1708" s="632"/>
      <c r="AL1708" s="619"/>
      <c r="AM1708" s="649"/>
      <c r="AN1708" s="632"/>
      <c r="AO1708" s="649"/>
    </row>
    <row r="1709" spans="2:41" s="615" customFormat="1">
      <c r="B1709" s="645"/>
      <c r="C1709" s="645"/>
      <c r="F1709" s="644"/>
      <c r="G1709" s="630"/>
      <c r="I1709" s="644"/>
      <c r="K1709" s="646"/>
      <c r="L1709" s="647"/>
      <c r="M1709" s="646"/>
      <c r="N1709" s="648"/>
      <c r="P1709" s="644"/>
      <c r="Q1709" s="630"/>
      <c r="V1709" s="647"/>
      <c r="X1709" s="647"/>
      <c r="AA1709" s="644"/>
      <c r="AD1709" s="646"/>
      <c r="AF1709" s="645"/>
      <c r="AI1709" s="645"/>
      <c r="AK1709" s="632"/>
      <c r="AL1709" s="619"/>
      <c r="AM1709" s="649"/>
      <c r="AN1709" s="632"/>
      <c r="AO1709" s="649"/>
    </row>
    <row r="1710" spans="2:41" s="615" customFormat="1">
      <c r="B1710" s="645"/>
      <c r="C1710" s="645"/>
      <c r="F1710" s="644"/>
      <c r="G1710" s="630"/>
      <c r="I1710" s="644"/>
      <c r="K1710" s="646"/>
      <c r="L1710" s="647"/>
      <c r="M1710" s="646"/>
      <c r="N1710" s="648"/>
      <c r="P1710" s="644"/>
      <c r="Q1710" s="630"/>
      <c r="V1710" s="647"/>
      <c r="X1710" s="647"/>
      <c r="AA1710" s="644"/>
      <c r="AD1710" s="646"/>
      <c r="AF1710" s="645"/>
      <c r="AI1710" s="645"/>
      <c r="AK1710" s="632"/>
      <c r="AL1710" s="619"/>
      <c r="AM1710" s="649"/>
      <c r="AN1710" s="632"/>
      <c r="AO1710" s="649"/>
    </row>
    <row r="1711" spans="2:41" s="615" customFormat="1">
      <c r="B1711" s="645"/>
      <c r="C1711" s="645"/>
      <c r="F1711" s="644"/>
      <c r="G1711" s="630"/>
      <c r="I1711" s="644"/>
      <c r="K1711" s="646"/>
      <c r="L1711" s="647"/>
      <c r="M1711" s="646"/>
      <c r="N1711" s="648"/>
      <c r="P1711" s="644"/>
      <c r="Q1711" s="630"/>
      <c r="V1711" s="647"/>
      <c r="X1711" s="647"/>
      <c r="AA1711" s="644"/>
      <c r="AD1711" s="646"/>
      <c r="AF1711" s="645"/>
      <c r="AI1711" s="645"/>
      <c r="AK1711" s="632"/>
      <c r="AL1711" s="619"/>
      <c r="AM1711" s="649"/>
      <c r="AN1711" s="632"/>
      <c r="AO1711" s="649"/>
    </row>
    <row r="1712" spans="2:41" s="615" customFormat="1">
      <c r="B1712" s="645"/>
      <c r="C1712" s="645"/>
      <c r="F1712" s="644"/>
      <c r="G1712" s="630"/>
      <c r="I1712" s="644"/>
      <c r="K1712" s="646"/>
      <c r="L1712" s="647"/>
      <c r="M1712" s="646"/>
      <c r="N1712" s="648"/>
      <c r="P1712" s="644"/>
      <c r="Q1712" s="630"/>
      <c r="V1712" s="647"/>
      <c r="X1712" s="647"/>
      <c r="AA1712" s="644"/>
      <c r="AD1712" s="646"/>
      <c r="AF1712" s="645"/>
      <c r="AI1712" s="645"/>
      <c r="AK1712" s="632"/>
      <c r="AL1712" s="619"/>
      <c r="AM1712" s="649"/>
      <c r="AN1712" s="632"/>
      <c r="AO1712" s="649"/>
    </row>
    <row r="1713" spans="2:41" s="615" customFormat="1">
      <c r="B1713" s="645"/>
      <c r="C1713" s="645"/>
      <c r="F1713" s="644"/>
      <c r="G1713" s="630"/>
      <c r="I1713" s="644"/>
      <c r="K1713" s="646"/>
      <c r="L1713" s="647"/>
      <c r="M1713" s="646"/>
      <c r="N1713" s="648"/>
      <c r="P1713" s="644"/>
      <c r="Q1713" s="630"/>
      <c r="V1713" s="647"/>
      <c r="X1713" s="647"/>
      <c r="AA1713" s="644"/>
      <c r="AD1713" s="646"/>
      <c r="AF1713" s="645"/>
      <c r="AI1713" s="645"/>
      <c r="AK1713" s="632"/>
      <c r="AL1713" s="619"/>
      <c r="AM1713" s="649"/>
      <c r="AN1713" s="632"/>
      <c r="AO1713" s="649"/>
    </row>
    <row r="1714" spans="2:41" s="615" customFormat="1">
      <c r="B1714" s="645"/>
      <c r="C1714" s="645"/>
      <c r="F1714" s="644"/>
      <c r="G1714" s="630"/>
      <c r="I1714" s="644"/>
      <c r="K1714" s="646"/>
      <c r="L1714" s="647"/>
      <c r="M1714" s="646"/>
      <c r="N1714" s="648"/>
      <c r="P1714" s="644"/>
      <c r="Q1714" s="630"/>
      <c r="V1714" s="647"/>
      <c r="X1714" s="647"/>
      <c r="AA1714" s="644"/>
      <c r="AD1714" s="646"/>
      <c r="AF1714" s="645"/>
      <c r="AI1714" s="645"/>
      <c r="AK1714" s="632"/>
      <c r="AL1714" s="619"/>
      <c r="AM1714" s="649"/>
      <c r="AN1714" s="632"/>
      <c r="AO1714" s="649"/>
    </row>
    <row r="1715" spans="2:41" s="615" customFormat="1">
      <c r="B1715" s="645"/>
      <c r="C1715" s="645"/>
      <c r="F1715" s="644"/>
      <c r="G1715" s="630"/>
      <c r="I1715" s="644"/>
      <c r="K1715" s="646"/>
      <c r="L1715" s="647"/>
      <c r="M1715" s="646"/>
      <c r="N1715" s="648"/>
      <c r="P1715" s="644"/>
      <c r="Q1715" s="630"/>
      <c r="V1715" s="647"/>
      <c r="X1715" s="647"/>
      <c r="AA1715" s="644"/>
      <c r="AD1715" s="646"/>
      <c r="AF1715" s="645"/>
      <c r="AI1715" s="645"/>
      <c r="AK1715" s="632"/>
      <c r="AL1715" s="619"/>
      <c r="AM1715" s="649"/>
      <c r="AN1715" s="632"/>
      <c r="AO1715" s="649"/>
    </row>
    <row r="1716" spans="2:41" s="615" customFormat="1">
      <c r="B1716" s="645"/>
      <c r="C1716" s="645"/>
      <c r="F1716" s="644"/>
      <c r="G1716" s="630"/>
      <c r="I1716" s="644"/>
      <c r="K1716" s="646"/>
      <c r="L1716" s="647"/>
      <c r="M1716" s="646"/>
      <c r="N1716" s="648"/>
      <c r="P1716" s="644"/>
      <c r="Q1716" s="630"/>
      <c r="V1716" s="647"/>
      <c r="X1716" s="647"/>
      <c r="AA1716" s="644"/>
      <c r="AD1716" s="646"/>
      <c r="AF1716" s="645"/>
      <c r="AI1716" s="645"/>
      <c r="AK1716" s="632"/>
      <c r="AL1716" s="619"/>
      <c r="AM1716" s="649"/>
      <c r="AN1716" s="632"/>
      <c r="AO1716" s="649"/>
    </row>
    <row r="1717" spans="2:41" s="615" customFormat="1">
      <c r="B1717" s="645"/>
      <c r="C1717" s="645"/>
      <c r="F1717" s="644"/>
      <c r="G1717" s="630"/>
      <c r="I1717" s="644"/>
      <c r="K1717" s="646"/>
      <c r="L1717" s="647"/>
      <c r="M1717" s="646"/>
      <c r="N1717" s="648"/>
      <c r="P1717" s="644"/>
      <c r="Q1717" s="630"/>
      <c r="V1717" s="647"/>
      <c r="X1717" s="647"/>
      <c r="AA1717" s="644"/>
      <c r="AD1717" s="646"/>
      <c r="AF1717" s="645"/>
      <c r="AI1717" s="645"/>
      <c r="AK1717" s="632"/>
      <c r="AL1717" s="619"/>
      <c r="AM1717" s="649"/>
      <c r="AN1717" s="632"/>
      <c r="AO1717" s="649"/>
    </row>
    <row r="1718" spans="2:41" s="615" customFormat="1">
      <c r="B1718" s="645"/>
      <c r="C1718" s="645"/>
      <c r="F1718" s="644"/>
      <c r="G1718" s="630"/>
      <c r="I1718" s="644"/>
      <c r="K1718" s="646"/>
      <c r="L1718" s="647"/>
      <c r="M1718" s="646"/>
      <c r="N1718" s="648"/>
      <c r="P1718" s="644"/>
      <c r="Q1718" s="630"/>
      <c r="V1718" s="647"/>
      <c r="X1718" s="647"/>
      <c r="AA1718" s="644"/>
      <c r="AD1718" s="646"/>
      <c r="AF1718" s="645"/>
      <c r="AI1718" s="645"/>
      <c r="AK1718" s="632"/>
      <c r="AL1718" s="619"/>
      <c r="AM1718" s="649"/>
      <c r="AN1718" s="632"/>
      <c r="AO1718" s="649"/>
    </row>
    <row r="1719" spans="2:41" s="615" customFormat="1">
      <c r="B1719" s="645"/>
      <c r="C1719" s="645"/>
      <c r="F1719" s="644"/>
      <c r="G1719" s="630"/>
      <c r="I1719" s="644"/>
      <c r="K1719" s="646"/>
      <c r="L1719" s="647"/>
      <c r="M1719" s="646"/>
      <c r="N1719" s="648"/>
      <c r="P1719" s="644"/>
      <c r="Q1719" s="630"/>
      <c r="V1719" s="647"/>
      <c r="X1719" s="647"/>
      <c r="AA1719" s="644"/>
      <c r="AD1719" s="646"/>
      <c r="AF1719" s="645"/>
      <c r="AI1719" s="645"/>
      <c r="AK1719" s="632"/>
      <c r="AL1719" s="619"/>
      <c r="AM1719" s="649"/>
      <c r="AN1719" s="632"/>
      <c r="AO1719" s="649"/>
    </row>
    <row r="1720" spans="2:41" s="615" customFormat="1">
      <c r="B1720" s="645"/>
      <c r="C1720" s="645"/>
      <c r="F1720" s="644"/>
      <c r="G1720" s="630"/>
      <c r="I1720" s="644"/>
      <c r="K1720" s="646"/>
      <c r="L1720" s="647"/>
      <c r="M1720" s="646"/>
      <c r="N1720" s="648"/>
      <c r="P1720" s="644"/>
      <c r="Q1720" s="630"/>
      <c r="V1720" s="647"/>
      <c r="X1720" s="647"/>
      <c r="AA1720" s="644"/>
      <c r="AD1720" s="646"/>
      <c r="AF1720" s="645"/>
      <c r="AI1720" s="645"/>
      <c r="AK1720" s="632"/>
      <c r="AL1720" s="619"/>
      <c r="AM1720" s="649"/>
      <c r="AN1720" s="632"/>
      <c r="AO1720" s="649"/>
    </row>
    <row r="1721" spans="2:41" s="615" customFormat="1">
      <c r="B1721" s="645"/>
      <c r="C1721" s="645"/>
      <c r="F1721" s="644"/>
      <c r="G1721" s="630"/>
      <c r="I1721" s="644"/>
      <c r="K1721" s="646"/>
      <c r="L1721" s="647"/>
      <c r="M1721" s="646"/>
      <c r="N1721" s="648"/>
      <c r="P1721" s="644"/>
      <c r="Q1721" s="630"/>
      <c r="V1721" s="647"/>
      <c r="X1721" s="647"/>
      <c r="AA1721" s="644"/>
      <c r="AD1721" s="646"/>
      <c r="AF1721" s="645"/>
      <c r="AI1721" s="645"/>
      <c r="AK1721" s="632"/>
      <c r="AL1721" s="619"/>
      <c r="AM1721" s="649"/>
      <c r="AN1721" s="632"/>
      <c r="AO1721" s="649"/>
    </row>
    <row r="1722" spans="2:41" s="615" customFormat="1">
      <c r="B1722" s="645"/>
      <c r="C1722" s="645"/>
      <c r="F1722" s="644"/>
      <c r="G1722" s="630"/>
      <c r="I1722" s="644"/>
      <c r="K1722" s="646"/>
      <c r="L1722" s="647"/>
      <c r="M1722" s="646"/>
      <c r="N1722" s="648"/>
      <c r="P1722" s="644"/>
      <c r="Q1722" s="630"/>
      <c r="V1722" s="647"/>
      <c r="X1722" s="647"/>
      <c r="AA1722" s="644"/>
      <c r="AD1722" s="646"/>
      <c r="AF1722" s="645"/>
      <c r="AI1722" s="645"/>
      <c r="AK1722" s="632"/>
      <c r="AL1722" s="619"/>
      <c r="AM1722" s="649"/>
      <c r="AN1722" s="632"/>
      <c r="AO1722" s="649"/>
    </row>
    <row r="1723" spans="2:41" s="615" customFormat="1">
      <c r="B1723" s="645"/>
      <c r="C1723" s="645"/>
      <c r="F1723" s="644"/>
      <c r="G1723" s="630"/>
      <c r="I1723" s="644"/>
      <c r="K1723" s="646"/>
      <c r="L1723" s="647"/>
      <c r="M1723" s="646"/>
      <c r="N1723" s="648"/>
      <c r="P1723" s="644"/>
      <c r="Q1723" s="630"/>
      <c r="V1723" s="647"/>
      <c r="X1723" s="647"/>
      <c r="AA1723" s="644"/>
      <c r="AD1723" s="646"/>
      <c r="AF1723" s="645"/>
      <c r="AI1723" s="645"/>
      <c r="AK1723" s="632"/>
      <c r="AL1723" s="619"/>
      <c r="AM1723" s="649"/>
      <c r="AN1723" s="632"/>
      <c r="AO1723" s="649"/>
    </row>
    <row r="1724" spans="2:41" s="615" customFormat="1">
      <c r="B1724" s="645"/>
      <c r="C1724" s="645"/>
      <c r="F1724" s="644"/>
      <c r="G1724" s="630"/>
      <c r="I1724" s="644"/>
      <c r="K1724" s="646"/>
      <c r="L1724" s="647"/>
      <c r="M1724" s="646"/>
      <c r="N1724" s="648"/>
      <c r="P1724" s="644"/>
      <c r="Q1724" s="630"/>
      <c r="V1724" s="647"/>
      <c r="X1724" s="647"/>
      <c r="AA1724" s="644"/>
      <c r="AD1724" s="646"/>
      <c r="AF1724" s="645"/>
      <c r="AI1724" s="645"/>
      <c r="AK1724" s="632"/>
      <c r="AL1724" s="619"/>
      <c r="AM1724" s="649"/>
      <c r="AN1724" s="632"/>
      <c r="AO1724" s="649"/>
    </row>
    <row r="1725" spans="2:41" s="615" customFormat="1">
      <c r="B1725" s="645"/>
      <c r="C1725" s="645"/>
      <c r="F1725" s="644"/>
      <c r="G1725" s="630"/>
      <c r="I1725" s="644"/>
      <c r="K1725" s="646"/>
      <c r="L1725" s="647"/>
      <c r="M1725" s="646"/>
      <c r="N1725" s="648"/>
      <c r="P1725" s="644"/>
      <c r="Q1725" s="630"/>
      <c r="V1725" s="647"/>
      <c r="X1725" s="647"/>
      <c r="AA1725" s="644"/>
      <c r="AD1725" s="646"/>
      <c r="AF1725" s="645"/>
      <c r="AI1725" s="645"/>
      <c r="AK1725" s="632"/>
      <c r="AL1725" s="619"/>
      <c r="AM1725" s="649"/>
      <c r="AN1725" s="632"/>
      <c r="AO1725" s="649"/>
    </row>
    <row r="1726" spans="2:41" s="615" customFormat="1">
      <c r="B1726" s="645"/>
      <c r="C1726" s="645"/>
      <c r="F1726" s="644"/>
      <c r="G1726" s="630"/>
      <c r="I1726" s="644"/>
      <c r="K1726" s="646"/>
      <c r="L1726" s="647"/>
      <c r="M1726" s="646"/>
      <c r="N1726" s="648"/>
      <c r="P1726" s="644"/>
      <c r="Q1726" s="630"/>
      <c r="V1726" s="647"/>
      <c r="X1726" s="647"/>
      <c r="AA1726" s="644"/>
      <c r="AD1726" s="646"/>
      <c r="AF1726" s="645"/>
      <c r="AI1726" s="645"/>
      <c r="AK1726" s="632"/>
      <c r="AL1726" s="619"/>
      <c r="AM1726" s="649"/>
      <c r="AN1726" s="632"/>
      <c r="AO1726" s="649"/>
    </row>
    <row r="1727" spans="2:41" s="615" customFormat="1">
      <c r="B1727" s="645"/>
      <c r="C1727" s="645"/>
      <c r="F1727" s="644"/>
      <c r="G1727" s="630"/>
      <c r="I1727" s="644"/>
      <c r="K1727" s="646"/>
      <c r="L1727" s="647"/>
      <c r="M1727" s="646"/>
      <c r="N1727" s="648"/>
      <c r="P1727" s="644"/>
      <c r="Q1727" s="630"/>
      <c r="V1727" s="647"/>
      <c r="X1727" s="647"/>
      <c r="AA1727" s="644"/>
      <c r="AD1727" s="646"/>
      <c r="AF1727" s="645"/>
      <c r="AI1727" s="645"/>
      <c r="AK1727" s="632"/>
      <c r="AL1727" s="619"/>
      <c r="AM1727" s="649"/>
      <c r="AN1727" s="632"/>
      <c r="AO1727" s="649"/>
    </row>
    <row r="1728" spans="2:41" s="615" customFormat="1">
      <c r="B1728" s="645"/>
      <c r="C1728" s="645"/>
      <c r="F1728" s="644"/>
      <c r="G1728" s="630"/>
      <c r="I1728" s="644"/>
      <c r="K1728" s="646"/>
      <c r="L1728" s="647"/>
      <c r="M1728" s="646"/>
      <c r="N1728" s="648"/>
      <c r="P1728" s="644"/>
      <c r="Q1728" s="630"/>
      <c r="V1728" s="647"/>
      <c r="X1728" s="647"/>
      <c r="AA1728" s="644"/>
      <c r="AD1728" s="646"/>
      <c r="AF1728" s="645"/>
      <c r="AI1728" s="645"/>
      <c r="AK1728" s="632"/>
      <c r="AL1728" s="619"/>
      <c r="AM1728" s="649"/>
      <c r="AN1728" s="632"/>
      <c r="AO1728" s="649"/>
    </row>
    <row r="1729" spans="2:41" s="615" customFormat="1">
      <c r="B1729" s="645"/>
      <c r="C1729" s="645"/>
      <c r="F1729" s="644"/>
      <c r="G1729" s="630"/>
      <c r="I1729" s="644"/>
      <c r="K1729" s="646"/>
      <c r="L1729" s="647"/>
      <c r="M1729" s="646"/>
      <c r="N1729" s="648"/>
      <c r="P1729" s="644"/>
      <c r="Q1729" s="630"/>
      <c r="V1729" s="647"/>
      <c r="X1729" s="647"/>
      <c r="AA1729" s="644"/>
      <c r="AD1729" s="646"/>
      <c r="AF1729" s="645"/>
      <c r="AI1729" s="645"/>
      <c r="AK1729" s="632"/>
      <c r="AL1729" s="619"/>
      <c r="AM1729" s="649"/>
      <c r="AN1729" s="632"/>
      <c r="AO1729" s="649"/>
    </row>
    <row r="1730" spans="2:41" s="615" customFormat="1">
      <c r="B1730" s="645"/>
      <c r="C1730" s="645"/>
      <c r="F1730" s="644"/>
      <c r="G1730" s="630"/>
      <c r="I1730" s="644"/>
      <c r="K1730" s="646"/>
      <c r="L1730" s="647"/>
      <c r="M1730" s="646"/>
      <c r="N1730" s="648"/>
      <c r="P1730" s="644"/>
      <c r="Q1730" s="630"/>
      <c r="V1730" s="647"/>
      <c r="X1730" s="647"/>
      <c r="AA1730" s="644"/>
      <c r="AD1730" s="646"/>
      <c r="AF1730" s="645"/>
      <c r="AI1730" s="645"/>
      <c r="AK1730" s="632"/>
      <c r="AL1730" s="619"/>
      <c r="AM1730" s="649"/>
      <c r="AN1730" s="632"/>
      <c r="AO1730" s="649"/>
    </row>
    <row r="1731" spans="2:41" s="615" customFormat="1">
      <c r="B1731" s="645"/>
      <c r="C1731" s="645"/>
      <c r="F1731" s="644"/>
      <c r="G1731" s="630"/>
      <c r="I1731" s="644"/>
      <c r="K1731" s="646"/>
      <c r="L1731" s="647"/>
      <c r="M1731" s="646"/>
      <c r="N1731" s="648"/>
      <c r="P1731" s="644"/>
      <c r="Q1731" s="630"/>
      <c r="V1731" s="647"/>
      <c r="X1731" s="647"/>
      <c r="AA1731" s="644"/>
      <c r="AD1731" s="646"/>
      <c r="AF1731" s="645"/>
      <c r="AI1731" s="645"/>
      <c r="AK1731" s="632"/>
      <c r="AL1731" s="619"/>
      <c r="AM1731" s="649"/>
      <c r="AN1731" s="632"/>
      <c r="AO1731" s="649"/>
    </row>
    <row r="1732" spans="2:41" s="615" customFormat="1">
      <c r="B1732" s="645"/>
      <c r="C1732" s="645"/>
      <c r="F1732" s="644"/>
      <c r="G1732" s="630"/>
      <c r="I1732" s="644"/>
      <c r="K1732" s="646"/>
      <c r="L1732" s="647"/>
      <c r="M1732" s="646"/>
      <c r="N1732" s="648"/>
      <c r="P1732" s="644"/>
      <c r="Q1732" s="630"/>
      <c r="V1732" s="647"/>
      <c r="X1732" s="647"/>
      <c r="AA1732" s="644"/>
      <c r="AD1732" s="646"/>
      <c r="AF1732" s="645"/>
      <c r="AI1732" s="645"/>
      <c r="AK1732" s="632"/>
      <c r="AL1732" s="619"/>
      <c r="AM1732" s="649"/>
      <c r="AN1732" s="632"/>
      <c r="AO1732" s="649"/>
    </row>
    <row r="1733" spans="2:41" s="615" customFormat="1">
      <c r="B1733" s="645"/>
      <c r="C1733" s="645"/>
      <c r="F1733" s="644"/>
      <c r="G1733" s="630"/>
      <c r="I1733" s="644"/>
      <c r="K1733" s="646"/>
      <c r="L1733" s="647"/>
      <c r="M1733" s="646"/>
      <c r="N1733" s="648"/>
      <c r="P1733" s="644"/>
      <c r="Q1733" s="630"/>
      <c r="V1733" s="647"/>
      <c r="X1733" s="647"/>
      <c r="AA1733" s="644"/>
      <c r="AD1733" s="646"/>
      <c r="AF1733" s="645"/>
      <c r="AI1733" s="645"/>
      <c r="AK1733" s="632"/>
      <c r="AL1733" s="619"/>
      <c r="AM1733" s="649"/>
      <c r="AN1733" s="632"/>
      <c r="AO1733" s="649"/>
    </row>
    <row r="1734" spans="2:41" s="615" customFormat="1">
      <c r="B1734" s="645"/>
      <c r="C1734" s="645"/>
      <c r="F1734" s="644"/>
      <c r="G1734" s="630"/>
      <c r="I1734" s="644"/>
      <c r="K1734" s="646"/>
      <c r="L1734" s="647"/>
      <c r="M1734" s="646"/>
      <c r="N1734" s="648"/>
      <c r="P1734" s="644"/>
      <c r="Q1734" s="630"/>
      <c r="V1734" s="647"/>
      <c r="X1734" s="647"/>
      <c r="AA1734" s="644"/>
      <c r="AD1734" s="646"/>
      <c r="AF1734" s="645"/>
      <c r="AI1734" s="645"/>
      <c r="AK1734" s="632"/>
      <c r="AL1734" s="619"/>
      <c r="AM1734" s="649"/>
      <c r="AN1734" s="632"/>
      <c r="AO1734" s="649"/>
    </row>
    <row r="1735" spans="2:41" s="615" customFormat="1">
      <c r="B1735" s="645"/>
      <c r="C1735" s="645"/>
      <c r="F1735" s="644"/>
      <c r="G1735" s="630"/>
      <c r="I1735" s="644"/>
      <c r="K1735" s="646"/>
      <c r="L1735" s="647"/>
      <c r="M1735" s="646"/>
      <c r="N1735" s="648"/>
      <c r="P1735" s="644"/>
      <c r="Q1735" s="630"/>
      <c r="V1735" s="647"/>
      <c r="X1735" s="647"/>
      <c r="AA1735" s="644"/>
      <c r="AD1735" s="646"/>
      <c r="AF1735" s="645"/>
      <c r="AI1735" s="645"/>
      <c r="AK1735" s="632"/>
      <c r="AL1735" s="619"/>
      <c r="AM1735" s="649"/>
      <c r="AN1735" s="632"/>
      <c r="AO1735" s="649"/>
    </row>
    <row r="1736" spans="2:41" s="615" customFormat="1">
      <c r="B1736" s="645"/>
      <c r="C1736" s="645"/>
      <c r="F1736" s="644"/>
      <c r="G1736" s="630"/>
      <c r="I1736" s="644"/>
      <c r="K1736" s="646"/>
      <c r="L1736" s="647"/>
      <c r="M1736" s="646"/>
      <c r="N1736" s="648"/>
      <c r="P1736" s="644"/>
      <c r="Q1736" s="630"/>
      <c r="V1736" s="647"/>
      <c r="X1736" s="647"/>
      <c r="AA1736" s="644"/>
      <c r="AD1736" s="646"/>
      <c r="AF1736" s="645"/>
      <c r="AI1736" s="645"/>
      <c r="AK1736" s="632"/>
      <c r="AL1736" s="619"/>
      <c r="AM1736" s="649"/>
      <c r="AN1736" s="632"/>
      <c r="AO1736" s="649"/>
    </row>
    <row r="1737" spans="2:41" s="615" customFormat="1">
      <c r="B1737" s="645"/>
      <c r="C1737" s="645"/>
      <c r="F1737" s="644"/>
      <c r="G1737" s="630"/>
      <c r="I1737" s="644"/>
      <c r="K1737" s="646"/>
      <c r="L1737" s="647"/>
      <c r="M1737" s="646"/>
      <c r="N1737" s="648"/>
      <c r="P1737" s="644"/>
      <c r="Q1737" s="630"/>
      <c r="V1737" s="647"/>
      <c r="X1737" s="647"/>
      <c r="AA1737" s="644"/>
      <c r="AD1737" s="646"/>
      <c r="AF1737" s="645"/>
      <c r="AI1737" s="645"/>
      <c r="AK1737" s="632"/>
      <c r="AL1737" s="619"/>
      <c r="AM1737" s="649"/>
      <c r="AN1737" s="632"/>
      <c r="AO1737" s="649"/>
    </row>
    <row r="1738" spans="2:41" s="615" customFormat="1">
      <c r="B1738" s="645"/>
      <c r="C1738" s="645"/>
      <c r="F1738" s="644"/>
      <c r="G1738" s="630"/>
      <c r="I1738" s="644"/>
      <c r="K1738" s="646"/>
      <c r="L1738" s="647"/>
      <c r="M1738" s="646"/>
      <c r="N1738" s="648"/>
      <c r="P1738" s="644"/>
      <c r="Q1738" s="630"/>
      <c r="V1738" s="647"/>
      <c r="X1738" s="647"/>
      <c r="AA1738" s="644"/>
      <c r="AD1738" s="646"/>
      <c r="AF1738" s="645"/>
      <c r="AI1738" s="645"/>
      <c r="AK1738" s="632"/>
      <c r="AL1738" s="619"/>
      <c r="AM1738" s="649"/>
      <c r="AN1738" s="632"/>
      <c r="AO1738" s="649"/>
    </row>
    <row r="1739" spans="2:41" s="615" customFormat="1">
      <c r="B1739" s="645"/>
      <c r="C1739" s="645"/>
      <c r="F1739" s="644"/>
      <c r="G1739" s="630"/>
      <c r="I1739" s="644"/>
      <c r="K1739" s="646"/>
      <c r="L1739" s="647"/>
      <c r="M1739" s="646"/>
      <c r="N1739" s="648"/>
      <c r="P1739" s="644"/>
      <c r="Q1739" s="630"/>
      <c r="V1739" s="647"/>
      <c r="X1739" s="647"/>
      <c r="AA1739" s="644"/>
      <c r="AD1739" s="646"/>
      <c r="AF1739" s="645"/>
      <c r="AI1739" s="645"/>
      <c r="AK1739" s="632"/>
      <c r="AL1739" s="619"/>
      <c r="AM1739" s="649"/>
      <c r="AN1739" s="632"/>
      <c r="AO1739" s="649"/>
    </row>
  </sheetData>
  <mergeCells count="531">
    <mergeCell ref="AO64:AO66"/>
    <mergeCell ref="AM64:AM66"/>
    <mergeCell ref="AL64:AL66"/>
    <mergeCell ref="AL48:AL49"/>
    <mergeCell ref="AM48:AM49"/>
    <mergeCell ref="AO54:AO55"/>
    <mergeCell ref="AM54:AM55"/>
    <mergeCell ref="B10:B11"/>
    <mergeCell ref="F78:J78"/>
    <mergeCell ref="AO67:AO70"/>
    <mergeCell ref="AM67:AM70"/>
    <mergeCell ref="AL67:AL70"/>
    <mergeCell ref="AO71:AO72"/>
    <mergeCell ref="AL71:AL72"/>
    <mergeCell ref="AM71:AM72"/>
    <mergeCell ref="AO73:AO74"/>
    <mergeCell ref="AL73:AL74"/>
    <mergeCell ref="AM73:AM74"/>
    <mergeCell ref="AO18:AO22"/>
    <mergeCell ref="AM18:AM22"/>
    <mergeCell ref="AL18:AL22"/>
    <mergeCell ref="AO23:AO27"/>
    <mergeCell ref="AM23:AM27"/>
    <mergeCell ref="AL23:AL27"/>
    <mergeCell ref="AM33:AM34"/>
    <mergeCell ref="AO37:AO39"/>
    <mergeCell ref="AM37:AM39"/>
    <mergeCell ref="AM59:AM61"/>
    <mergeCell ref="AO59:AO61"/>
    <mergeCell ref="AO62:AO63"/>
    <mergeCell ref="AM62:AM63"/>
    <mergeCell ref="AM40:AM44"/>
    <mergeCell ref="AL31:AL32"/>
    <mergeCell ref="AJ9:AO9"/>
    <mergeCell ref="AJ8:AO8"/>
    <mergeCell ref="AK10:AK11"/>
    <mergeCell ref="AJ10:AJ11"/>
    <mergeCell ref="AN12:AN14"/>
    <mergeCell ref="AO12:AO14"/>
    <mergeCell ref="AM12:AM14"/>
    <mergeCell ref="AL12:AL14"/>
    <mergeCell ref="D80:G80"/>
    <mergeCell ref="D79:G79"/>
    <mergeCell ref="AF73:AF74"/>
    <mergeCell ref="AG73:AG74"/>
    <mergeCell ref="AH73:AH74"/>
    <mergeCell ref="AI73:AI74"/>
    <mergeCell ref="AK73:AK74"/>
    <mergeCell ref="L73:L74"/>
    <mergeCell ref="M73:M74"/>
    <mergeCell ref="N73:N74"/>
    <mergeCell ref="P73:P74"/>
    <mergeCell ref="AD73:AD74"/>
    <mergeCell ref="AE73:AE74"/>
    <mergeCell ref="G73:G74"/>
    <mergeCell ref="H73:H74"/>
    <mergeCell ref="I73:I74"/>
    <mergeCell ref="B73:B74"/>
    <mergeCell ref="C73:C74"/>
    <mergeCell ref="AL10:AN10"/>
    <mergeCell ref="AO15:AO16"/>
    <mergeCell ref="AM15:AM16"/>
    <mergeCell ref="AL15:AL16"/>
    <mergeCell ref="AO10:AO11"/>
    <mergeCell ref="AO51:AO52"/>
    <mergeCell ref="AO48:AO49"/>
    <mergeCell ref="AO33:AO34"/>
    <mergeCell ref="AO31:AO32"/>
    <mergeCell ref="AO29:AO30"/>
    <mergeCell ref="AL54:AL55"/>
    <mergeCell ref="AM57:AM58"/>
    <mergeCell ref="AO57:AO58"/>
    <mergeCell ref="AL57:AL58"/>
    <mergeCell ref="AM29:AM30"/>
    <mergeCell ref="AL29:AL30"/>
    <mergeCell ref="AM31:AM32"/>
    <mergeCell ref="AO45:AO46"/>
    <mergeCell ref="AL45:AL46"/>
    <mergeCell ref="AM45:AM46"/>
    <mergeCell ref="AO40:AO44"/>
    <mergeCell ref="AL40:AL44"/>
    <mergeCell ref="D71:D72"/>
    <mergeCell ref="E71:E72"/>
    <mergeCell ref="F71:F72"/>
    <mergeCell ref="G71:G72"/>
    <mergeCell ref="H71:H72"/>
    <mergeCell ref="AH71:AH72"/>
    <mergeCell ref="AI71:AI72"/>
    <mergeCell ref="AN73:AN74"/>
    <mergeCell ref="J73:J74"/>
    <mergeCell ref="K73:K74"/>
    <mergeCell ref="D73:D74"/>
    <mergeCell ref="E73:E74"/>
    <mergeCell ref="F73:F74"/>
    <mergeCell ref="AD71:AD72"/>
    <mergeCell ref="AE71:AE72"/>
    <mergeCell ref="AF71:AF72"/>
    <mergeCell ref="AG71:AG72"/>
    <mergeCell ref="I71:I72"/>
    <mergeCell ref="J71:J72"/>
    <mergeCell ref="K71:K72"/>
    <mergeCell ref="L71:L72"/>
    <mergeCell ref="M71:M72"/>
    <mergeCell ref="N71:N72"/>
    <mergeCell ref="E67:E70"/>
    <mergeCell ref="F67:F70"/>
    <mergeCell ref="B67:B70"/>
    <mergeCell ref="C67:C70"/>
    <mergeCell ref="C71:C72"/>
    <mergeCell ref="AE67:AE70"/>
    <mergeCell ref="AF67:AF70"/>
    <mergeCell ref="AH67:AH70"/>
    <mergeCell ref="AI67:AI70"/>
    <mergeCell ref="B71:B72"/>
    <mergeCell ref="L67:L70"/>
    <mergeCell ref="M67:M70"/>
    <mergeCell ref="N67:N70"/>
    <mergeCell ref="O67:O70"/>
    <mergeCell ref="P67:P70"/>
    <mergeCell ref="AD67:AD70"/>
    <mergeCell ref="G67:G70"/>
    <mergeCell ref="H67:H70"/>
    <mergeCell ref="I67:I70"/>
    <mergeCell ref="J67:J70"/>
    <mergeCell ref="K67:K70"/>
    <mergeCell ref="D67:D70"/>
    <mergeCell ref="O71:O72"/>
    <mergeCell ref="P71:P72"/>
    <mergeCell ref="D62:D66"/>
    <mergeCell ref="E62:E66"/>
    <mergeCell ref="F62:F66"/>
    <mergeCell ref="G62:G66"/>
    <mergeCell ref="AK62:AK63"/>
    <mergeCell ref="AN62:AN63"/>
    <mergeCell ref="AE62:AE66"/>
    <mergeCell ref="AF62:AF66"/>
    <mergeCell ref="AG62:AG66"/>
    <mergeCell ref="AH62:AH66"/>
    <mergeCell ref="AI62:AI66"/>
    <mergeCell ref="AL62:AL63"/>
    <mergeCell ref="O62:O66"/>
    <mergeCell ref="P62:P66"/>
    <mergeCell ref="Q62:Q63"/>
    <mergeCell ref="AD62:AD66"/>
    <mergeCell ref="H62:H66"/>
    <mergeCell ref="I62:I66"/>
    <mergeCell ref="J62:J66"/>
    <mergeCell ref="K62:K66"/>
    <mergeCell ref="L62:L66"/>
    <mergeCell ref="AH59:AH61"/>
    <mergeCell ref="AI59:AI61"/>
    <mergeCell ref="B62:B66"/>
    <mergeCell ref="C62:C66"/>
    <mergeCell ref="O59:O61"/>
    <mergeCell ref="P59:P61"/>
    <mergeCell ref="AD59:AD61"/>
    <mergeCell ref="AE59:AE61"/>
    <mergeCell ref="AF59:AF61"/>
    <mergeCell ref="AG59:AG61"/>
    <mergeCell ref="I59:I61"/>
    <mergeCell ref="J59:J61"/>
    <mergeCell ref="K59:K61"/>
    <mergeCell ref="L59:L61"/>
    <mergeCell ref="M59:M61"/>
    <mergeCell ref="N59:N61"/>
    <mergeCell ref="D59:D61"/>
    <mergeCell ref="E59:E61"/>
    <mergeCell ref="F59:F61"/>
    <mergeCell ref="G59:G61"/>
    <mergeCell ref="H59:H61"/>
    <mergeCell ref="B59:B61"/>
    <mergeCell ref="M62:M66"/>
    <mergeCell ref="N62:N66"/>
    <mergeCell ref="AG57:AG58"/>
    <mergeCell ref="AH57:AH58"/>
    <mergeCell ref="AI57:AI58"/>
    <mergeCell ref="M57:M58"/>
    <mergeCell ref="N57:N58"/>
    <mergeCell ref="O57:O58"/>
    <mergeCell ref="P57:P58"/>
    <mergeCell ref="AD57:AD58"/>
    <mergeCell ref="AE57:AE58"/>
    <mergeCell ref="L57:L58"/>
    <mergeCell ref="D57:D58"/>
    <mergeCell ref="E57:E58"/>
    <mergeCell ref="F57:F58"/>
    <mergeCell ref="G57:G58"/>
    <mergeCell ref="B57:B58"/>
    <mergeCell ref="C57:C58"/>
    <mergeCell ref="C59:C61"/>
    <mergeCell ref="AF57:AF58"/>
    <mergeCell ref="H57:H58"/>
    <mergeCell ref="I57:I58"/>
    <mergeCell ref="J57:J58"/>
    <mergeCell ref="K57:K58"/>
    <mergeCell ref="D54:D56"/>
    <mergeCell ref="E54:E56"/>
    <mergeCell ref="F54:F56"/>
    <mergeCell ref="AN54:AN55"/>
    <mergeCell ref="AF54:AF56"/>
    <mergeCell ref="AG54:AG56"/>
    <mergeCell ref="AH54:AH56"/>
    <mergeCell ref="AI54:AI56"/>
    <mergeCell ref="AK54:AK55"/>
    <mergeCell ref="Z54:Z55"/>
    <mergeCell ref="AA54:AA55"/>
    <mergeCell ref="AB54:AB55"/>
    <mergeCell ref="AC54:AC55"/>
    <mergeCell ref="AD54:AD56"/>
    <mergeCell ref="AE54:AE56"/>
    <mergeCell ref="AM51:AM52"/>
    <mergeCell ref="AL51:AL52"/>
    <mergeCell ref="AH51:AH53"/>
    <mergeCell ref="AI51:AI53"/>
    <mergeCell ref="AK51:AK52"/>
    <mergeCell ref="B54:B56"/>
    <mergeCell ref="C54:C56"/>
    <mergeCell ref="AB51:AB52"/>
    <mergeCell ref="AC51:AC52"/>
    <mergeCell ref="AD51:AD53"/>
    <mergeCell ref="AE51:AE53"/>
    <mergeCell ref="AF51:AF53"/>
    <mergeCell ref="AG51:AG53"/>
    <mergeCell ref="L54:L56"/>
    <mergeCell ref="M54:M56"/>
    <mergeCell ref="N54:N56"/>
    <mergeCell ref="O54:O56"/>
    <mergeCell ref="P54:P56"/>
    <mergeCell ref="Q54:Q55"/>
    <mergeCell ref="G54:G56"/>
    <mergeCell ref="H54:H56"/>
    <mergeCell ref="I54:I56"/>
    <mergeCell ref="J54:J56"/>
    <mergeCell ref="K54:K56"/>
    <mergeCell ref="AN48:AN49"/>
    <mergeCell ref="AE48:AE50"/>
    <mergeCell ref="AF48:AF50"/>
    <mergeCell ref="AG48:AG50"/>
    <mergeCell ref="AH48:AH50"/>
    <mergeCell ref="AI48:AI50"/>
    <mergeCell ref="B51:B53"/>
    <mergeCell ref="C51:C53"/>
    <mergeCell ref="N51:N53"/>
    <mergeCell ref="O51:O53"/>
    <mergeCell ref="P51:P53"/>
    <mergeCell ref="Q51:Q52"/>
    <mergeCell ref="Z51:Z52"/>
    <mergeCell ref="AA51:AA52"/>
    <mergeCell ref="H51:H53"/>
    <mergeCell ref="I51:I53"/>
    <mergeCell ref="J51:J53"/>
    <mergeCell ref="K51:K53"/>
    <mergeCell ref="L51:L53"/>
    <mergeCell ref="M51:M53"/>
    <mergeCell ref="D51:D53"/>
    <mergeCell ref="E51:E53"/>
    <mergeCell ref="F51:F53"/>
    <mergeCell ref="G51:G53"/>
    <mergeCell ref="AK45:AK46"/>
    <mergeCell ref="AN45:AN46"/>
    <mergeCell ref="D48:D50"/>
    <mergeCell ref="E48:E50"/>
    <mergeCell ref="B48:B50"/>
    <mergeCell ref="C48:C50"/>
    <mergeCell ref="Q48:Q49"/>
    <mergeCell ref="Z48:Z49"/>
    <mergeCell ref="AA48:AA49"/>
    <mergeCell ref="AB48:AB49"/>
    <mergeCell ref="AC48:AC49"/>
    <mergeCell ref="AD48:AD50"/>
    <mergeCell ref="K48:K50"/>
    <mergeCell ref="L48:L50"/>
    <mergeCell ref="M48:M50"/>
    <mergeCell ref="N48:N50"/>
    <mergeCell ref="O48:O50"/>
    <mergeCell ref="P48:P50"/>
    <mergeCell ref="F48:F50"/>
    <mergeCell ref="G48:G50"/>
    <mergeCell ref="H48:H50"/>
    <mergeCell ref="I48:I50"/>
    <mergeCell ref="J48:J50"/>
    <mergeCell ref="AK48:AK49"/>
    <mergeCell ref="C45:C47"/>
    <mergeCell ref="D45:D47"/>
    <mergeCell ref="B45:B47"/>
    <mergeCell ref="AD45:AD47"/>
    <mergeCell ref="AE45:AE47"/>
    <mergeCell ref="AF45:AF47"/>
    <mergeCell ref="AG45:AG47"/>
    <mergeCell ref="AH45:AH47"/>
    <mergeCell ref="AI45:AI47"/>
    <mergeCell ref="P45:P47"/>
    <mergeCell ref="Q45:Q46"/>
    <mergeCell ref="Z45:Z46"/>
    <mergeCell ref="AA45:AA46"/>
    <mergeCell ref="AB45:AB46"/>
    <mergeCell ref="AC45:AC46"/>
    <mergeCell ref="J45:J47"/>
    <mergeCell ref="K45:K47"/>
    <mergeCell ref="L45:L47"/>
    <mergeCell ref="M45:M47"/>
    <mergeCell ref="N45:N47"/>
    <mergeCell ref="O45:O47"/>
    <mergeCell ref="F40:F44"/>
    <mergeCell ref="G40:G44"/>
    <mergeCell ref="H40:H44"/>
    <mergeCell ref="I40:I44"/>
    <mergeCell ref="J40:J44"/>
    <mergeCell ref="E45:E47"/>
    <mergeCell ref="F45:F47"/>
    <mergeCell ref="G45:G47"/>
    <mergeCell ref="H45:H47"/>
    <mergeCell ref="I45:I47"/>
    <mergeCell ref="AE40:AE44"/>
    <mergeCell ref="AF40:AF44"/>
    <mergeCell ref="AG40:AG44"/>
    <mergeCell ref="AH40:AH44"/>
    <mergeCell ref="AI40:AI44"/>
    <mergeCell ref="K40:K44"/>
    <mergeCell ref="L40:L44"/>
    <mergeCell ref="M40:M44"/>
    <mergeCell ref="N40:N44"/>
    <mergeCell ref="O40:O44"/>
    <mergeCell ref="P40:P44"/>
    <mergeCell ref="B37:B39"/>
    <mergeCell ref="D40:D44"/>
    <mergeCell ref="E40:E44"/>
    <mergeCell ref="AH37:AH39"/>
    <mergeCell ref="AI37:AI39"/>
    <mergeCell ref="B40:B44"/>
    <mergeCell ref="C40:C44"/>
    <mergeCell ref="O37:O39"/>
    <mergeCell ref="P37:P39"/>
    <mergeCell ref="AD37:AD39"/>
    <mergeCell ref="AE37:AE39"/>
    <mergeCell ref="AF37:AF39"/>
    <mergeCell ref="AG37:AG39"/>
    <mergeCell ref="I37:I39"/>
    <mergeCell ref="J37:J39"/>
    <mergeCell ref="K37:K39"/>
    <mergeCell ref="L37:L39"/>
    <mergeCell ref="M37:M39"/>
    <mergeCell ref="N37:N39"/>
    <mergeCell ref="D37:D39"/>
    <mergeCell ref="E37:E39"/>
    <mergeCell ref="F37:F39"/>
    <mergeCell ref="G37:G39"/>
    <mergeCell ref="AD40:AD44"/>
    <mergeCell ref="AN31:AN32"/>
    <mergeCell ref="AF31:AF36"/>
    <mergeCell ref="AG31:AG36"/>
    <mergeCell ref="AH31:AH36"/>
    <mergeCell ref="AI31:AI36"/>
    <mergeCell ref="AK31:AK32"/>
    <mergeCell ref="H37:H39"/>
    <mergeCell ref="C37:C39"/>
    <mergeCell ref="Q33:Q35"/>
    <mergeCell ref="AB33:AB35"/>
    <mergeCell ref="AN29:AN30"/>
    <mergeCell ref="AG29:AG30"/>
    <mergeCell ref="AH29:AH30"/>
    <mergeCell ref="AI29:AI30"/>
    <mergeCell ref="AK29:AK30"/>
    <mergeCell ref="C31:C36"/>
    <mergeCell ref="B31:B36"/>
    <mergeCell ref="O31:O36"/>
    <mergeCell ref="P31:P36"/>
    <mergeCell ref="Q31:Q32"/>
    <mergeCell ref="AB31:AB32"/>
    <mergeCell ref="AD31:AD36"/>
    <mergeCell ref="AE31:AE36"/>
    <mergeCell ref="I31:I36"/>
    <mergeCell ref="J31:J36"/>
    <mergeCell ref="K31:K36"/>
    <mergeCell ref="L31:L36"/>
    <mergeCell ref="M31:M36"/>
    <mergeCell ref="N31:N36"/>
    <mergeCell ref="D31:D36"/>
    <mergeCell ref="E31:E36"/>
    <mergeCell ref="F31:F36"/>
    <mergeCell ref="G31:G36"/>
    <mergeCell ref="H31:H36"/>
    <mergeCell ref="AE29:AE30"/>
    <mergeCell ref="AF29:AF30"/>
    <mergeCell ref="H29:H30"/>
    <mergeCell ref="I29:I30"/>
    <mergeCell ref="J29:J30"/>
    <mergeCell ref="K29:K30"/>
    <mergeCell ref="L29:L30"/>
    <mergeCell ref="M29:M30"/>
    <mergeCell ref="F29:F30"/>
    <mergeCell ref="G29:G30"/>
    <mergeCell ref="B29:B30"/>
    <mergeCell ref="C29:C30"/>
    <mergeCell ref="P23:P27"/>
    <mergeCell ref="AD23:AD27"/>
    <mergeCell ref="AE23:AE27"/>
    <mergeCell ref="AF23:AF27"/>
    <mergeCell ref="AG23:AG27"/>
    <mergeCell ref="AH23:AH27"/>
    <mergeCell ref="J23:J27"/>
    <mergeCell ref="K23:K27"/>
    <mergeCell ref="L23:L27"/>
    <mergeCell ref="M23:M27"/>
    <mergeCell ref="N23:N27"/>
    <mergeCell ref="O23:O27"/>
    <mergeCell ref="E23:E27"/>
    <mergeCell ref="F23:F27"/>
    <mergeCell ref="G23:G27"/>
    <mergeCell ref="H23:H27"/>
    <mergeCell ref="I23:I27"/>
    <mergeCell ref="C23:C27"/>
    <mergeCell ref="N29:N30"/>
    <mergeCell ref="O29:O30"/>
    <mergeCell ref="P29:P30"/>
    <mergeCell ref="AD29:AD30"/>
    <mergeCell ref="B18:B22"/>
    <mergeCell ref="C18:C22"/>
    <mergeCell ref="D23:D27"/>
    <mergeCell ref="B23:B27"/>
    <mergeCell ref="AE18:AE22"/>
    <mergeCell ref="AF18:AF22"/>
    <mergeCell ref="AG18:AG22"/>
    <mergeCell ref="AH18:AH22"/>
    <mergeCell ref="AI18:AI22"/>
    <mergeCell ref="L18:L22"/>
    <mergeCell ref="M18:M22"/>
    <mergeCell ref="N18:N22"/>
    <mergeCell ref="O18:O22"/>
    <mergeCell ref="P18:P22"/>
    <mergeCell ref="AD18:AD22"/>
    <mergeCell ref="G18:G22"/>
    <mergeCell ref="H18:H22"/>
    <mergeCell ref="I18:I22"/>
    <mergeCell ref="J18:J22"/>
    <mergeCell ref="K18:K22"/>
    <mergeCell ref="D18:D22"/>
    <mergeCell ref="E18:E22"/>
    <mergeCell ref="F18:F22"/>
    <mergeCell ref="AI23:AI27"/>
    <mergeCell ref="H15:H16"/>
    <mergeCell ref="I15:I16"/>
    <mergeCell ref="B15:B16"/>
    <mergeCell ref="C15:C16"/>
    <mergeCell ref="AI15:AI16"/>
    <mergeCell ref="AJ15:AJ16"/>
    <mergeCell ref="P15:P16"/>
    <mergeCell ref="AD15:AD16"/>
    <mergeCell ref="AE15:AE16"/>
    <mergeCell ref="AF15:AF16"/>
    <mergeCell ref="AG15:AG16"/>
    <mergeCell ref="AH15:AH16"/>
    <mergeCell ref="J15:J16"/>
    <mergeCell ref="K15:K16"/>
    <mergeCell ref="L15:L16"/>
    <mergeCell ref="M15:M16"/>
    <mergeCell ref="N15:N16"/>
    <mergeCell ref="O15:O16"/>
    <mergeCell ref="AH12:AH14"/>
    <mergeCell ref="AI12:AI14"/>
    <mergeCell ref="AJ12:AJ13"/>
    <mergeCell ref="Y12:Y13"/>
    <mergeCell ref="AC12:AC13"/>
    <mergeCell ref="AD12:AD14"/>
    <mergeCell ref="AE12:AE14"/>
    <mergeCell ref="AF12:AF14"/>
    <mergeCell ref="AG12:AG14"/>
    <mergeCell ref="W12:W13"/>
    <mergeCell ref="X12:X13"/>
    <mergeCell ref="L12:L14"/>
    <mergeCell ref="M12:M14"/>
    <mergeCell ref="N12:N14"/>
    <mergeCell ref="O12:O14"/>
    <mergeCell ref="P12:P14"/>
    <mergeCell ref="R12:R13"/>
    <mergeCell ref="G12:G13"/>
    <mergeCell ref="H12:H14"/>
    <mergeCell ref="I12:I14"/>
    <mergeCell ref="J12:J14"/>
    <mergeCell ref="K12:K14"/>
    <mergeCell ref="D12:D13"/>
    <mergeCell ref="E12:E13"/>
    <mergeCell ref="F12:F13"/>
    <mergeCell ref="B12:B14"/>
    <mergeCell ref="C12:C14"/>
    <mergeCell ref="S12:S13"/>
    <mergeCell ref="T12:T13"/>
    <mergeCell ref="U12:U13"/>
    <mergeCell ref="V12:V13"/>
    <mergeCell ref="C9:J9"/>
    <mergeCell ref="K9:P9"/>
    <mergeCell ref="Q9:AC9"/>
    <mergeCell ref="AD9:AI9"/>
    <mergeCell ref="D4:E4"/>
    <mergeCell ref="H4:J4"/>
    <mergeCell ref="P10:P11"/>
    <mergeCell ref="Q10:Q11"/>
    <mergeCell ref="R10:S10"/>
    <mergeCell ref="T10:T11"/>
    <mergeCell ref="U10:V10"/>
    <mergeCell ref="U11:V11"/>
    <mergeCell ref="W11:X11"/>
    <mergeCell ref="AF10:AF11"/>
    <mergeCell ref="AG10:AG11"/>
    <mergeCell ref="AH10:AH11"/>
    <mergeCell ref="AI10:AI11"/>
    <mergeCell ref="W10:X10"/>
    <mergeCell ref="AN15:AN16"/>
    <mergeCell ref="AN51:AN52"/>
    <mergeCell ref="C2:D2"/>
    <mergeCell ref="E2:K2"/>
    <mergeCell ref="L2:O2"/>
    <mergeCell ref="AE2:AF2"/>
    <mergeCell ref="I10:I11"/>
    <mergeCell ref="J10:J11"/>
    <mergeCell ref="K10:K11"/>
    <mergeCell ref="L10:L11"/>
    <mergeCell ref="M10:M11"/>
    <mergeCell ref="N10:N11"/>
    <mergeCell ref="D10:D11"/>
    <mergeCell ref="E10:E11"/>
    <mergeCell ref="F10:F11"/>
    <mergeCell ref="G10:G11"/>
    <mergeCell ref="H10:H11"/>
    <mergeCell ref="O10:O11"/>
    <mergeCell ref="Y10:Z10"/>
    <mergeCell ref="AA10:AB10"/>
    <mergeCell ref="AC10:AC11"/>
    <mergeCell ref="AD10:AD11"/>
    <mergeCell ref="AE10:AE11"/>
    <mergeCell ref="U7:AH7"/>
  </mergeCells>
  <conditionalFormatting sqref="K12 K15 K28:K29 K31 K37 K40 K45 K48 K51 K57 K59 K62 K67 K71 K73">
    <cfRule type="cellIs" dxfId="1999" priority="258" operator="equal">
      <formula>"MUY BAJA"</formula>
    </cfRule>
    <cfRule type="cellIs" dxfId="1998" priority="257" operator="equal">
      <formula>"BAJA"</formula>
    </cfRule>
    <cfRule type="cellIs" dxfId="1997" priority="256" operator="equal">
      <formula>"MEDIA"</formula>
    </cfRule>
    <cfRule type="cellIs" dxfId="1996" priority="255" operator="equal">
      <formula>"MUY ALTA"</formula>
    </cfRule>
    <cfRule type="cellIs" dxfId="1995" priority="254" operator="equal">
      <formula>"ALTA"</formula>
    </cfRule>
  </conditionalFormatting>
  <conditionalFormatting sqref="K17:K18">
    <cfRule type="cellIs" dxfId="1994" priority="153" operator="equal">
      <formula>"ALTA"</formula>
    </cfRule>
    <cfRule type="cellIs" dxfId="1993" priority="154" operator="equal">
      <formula>"MUY ALTA"</formula>
    </cfRule>
    <cfRule type="cellIs" dxfId="1992" priority="155" operator="equal">
      <formula>"MEDIA"</formula>
    </cfRule>
    <cfRule type="cellIs" dxfId="1991" priority="156" operator="equal">
      <formula>"BAJA"</formula>
    </cfRule>
    <cfRule type="cellIs" dxfId="1990" priority="157" operator="equal">
      <formula>"MUY BAJA"</formula>
    </cfRule>
  </conditionalFormatting>
  <conditionalFormatting sqref="K23">
    <cfRule type="cellIs" dxfId="1989" priority="62" operator="equal">
      <formula>"BAJA"</formula>
    </cfRule>
    <cfRule type="cellIs" dxfId="1988" priority="61" operator="equal">
      <formula>"MEDIA"</formula>
    </cfRule>
    <cfRule type="cellIs" dxfId="1987" priority="60" operator="equal">
      <formula>"MUY ALTA"</formula>
    </cfRule>
    <cfRule type="cellIs" dxfId="1986" priority="59" operator="equal">
      <formula>"ALTA"</formula>
    </cfRule>
    <cfRule type="cellIs" dxfId="1985" priority="63" operator="equal">
      <formula>"MUY BAJA"</formula>
    </cfRule>
  </conditionalFormatting>
  <conditionalFormatting sqref="K54">
    <cfRule type="cellIs" dxfId="1984" priority="108" operator="equal">
      <formula>"MEDIA"</formula>
    </cfRule>
    <cfRule type="cellIs" dxfId="1983" priority="107" operator="equal">
      <formula>"MUY ALTA"</formula>
    </cfRule>
    <cfRule type="cellIs" dxfId="1982" priority="109" operator="equal">
      <formula>"BAJA"</formula>
    </cfRule>
    <cfRule type="cellIs" dxfId="1981" priority="106" operator="equal">
      <formula>"ALTA"</formula>
    </cfRule>
    <cfRule type="cellIs" dxfId="1980" priority="110" operator="equal">
      <formula>"MUY BAJA"</formula>
    </cfRule>
  </conditionalFormatting>
  <conditionalFormatting sqref="M12 M15 M28:M29 M31 M37 M45 M48 M51 M57 M59 M62 M67 M71 M73 H75 K75 M75">
    <cfRule type="cellIs" dxfId="1979" priority="262" operator="equal">
      <formula>#REF!</formula>
    </cfRule>
  </conditionalFormatting>
  <conditionalFormatting sqref="M17:M18">
    <cfRule type="cellIs" dxfId="1978" priority="148" operator="equal">
      <formula>"CATASTRÓFICO"</formula>
    </cfRule>
    <cfRule type="cellIs" dxfId="1977" priority="149" operator="equal">
      <formula>"MAYOR"</formula>
    </cfRule>
    <cfRule type="cellIs" dxfId="1976" priority="150" operator="equal">
      <formula>"MODERADO"</formula>
    </cfRule>
    <cfRule type="cellIs" dxfId="1975" priority="151" operator="equal">
      <formula>"MENOR"</formula>
    </cfRule>
    <cfRule type="cellIs" dxfId="1974" priority="152" operator="equal">
      <formula>"LEVE"</formula>
    </cfRule>
    <cfRule type="cellIs" dxfId="1973" priority="147" operator="equal">
      <formula>"MODERADO (RC-F)"</formula>
    </cfRule>
    <cfRule type="cellIs" dxfId="1972" priority="159" operator="equal">
      <formula>#REF!</formula>
    </cfRule>
    <cfRule type="cellIs" dxfId="1971" priority="145" operator="equal">
      <formula>"CATASTRÓFICO (RC-F)"</formula>
    </cfRule>
    <cfRule type="cellIs" dxfId="1970" priority="146" operator="equal">
      <formula>"MAYOR (RC-F)"</formula>
    </cfRule>
  </conditionalFormatting>
  <conditionalFormatting sqref="M23">
    <cfRule type="cellIs" dxfId="1969" priority="57" operator="equal">
      <formula>"MENOR"</formula>
    </cfRule>
    <cfRule type="cellIs" dxfId="1968" priority="52" operator="equal">
      <formula>"MAYOR (RC-F)"</formula>
    </cfRule>
    <cfRule type="cellIs" dxfId="1967" priority="58" operator="equal">
      <formula>"LEVE"</formula>
    </cfRule>
    <cfRule type="cellIs" dxfId="1966" priority="65" operator="equal">
      <formula>#REF!</formula>
    </cfRule>
    <cfRule type="cellIs" dxfId="1965" priority="54" operator="equal">
      <formula>"CATASTRÓFICO"</formula>
    </cfRule>
    <cfRule type="cellIs" dxfId="1964" priority="51" operator="equal">
      <formula>"CATASTRÓFICO (RC-F)"</formula>
    </cfRule>
    <cfRule type="cellIs" dxfId="1963" priority="53" operator="equal">
      <formula>"MODERADO (RC-F)"</formula>
    </cfRule>
    <cfRule type="cellIs" dxfId="1962" priority="56" operator="equal">
      <formula>"MODERADO"</formula>
    </cfRule>
    <cfRule type="cellIs" dxfId="1961" priority="55" operator="equal">
      <formula>"MAYOR"</formula>
    </cfRule>
  </conditionalFormatting>
  <conditionalFormatting sqref="M40 M12 M15 M28:M29 M31 M37 M45 M48 M51 M57 M59 M62 M67 M71 M73">
    <cfRule type="cellIs" dxfId="1960" priority="251" operator="equal">
      <formula>"MODERADO"</formula>
    </cfRule>
    <cfRule type="cellIs" dxfId="1959" priority="250" operator="equal">
      <formula>"MAYOR"</formula>
    </cfRule>
    <cfRule type="cellIs" dxfId="1958" priority="249" operator="equal">
      <formula>"CATASTRÓFICO"</formula>
    </cfRule>
    <cfRule type="cellIs" dxfId="1957" priority="248" operator="equal">
      <formula>"MODERADO (RC-F)"</formula>
    </cfRule>
    <cfRule type="cellIs" dxfId="1956" priority="247" operator="equal">
      <formula>"MAYOR (RC-F)"</formula>
    </cfRule>
    <cfRule type="cellIs" dxfId="1955" priority="246" operator="equal">
      <formula>"CATASTRÓFICO (RC-F)"</formula>
    </cfRule>
    <cfRule type="cellIs" dxfId="1954" priority="252" operator="equal">
      <formula>"MENOR"</formula>
    </cfRule>
    <cfRule type="cellIs" dxfId="1953" priority="253" operator="equal">
      <formula>"LEVE"</formula>
    </cfRule>
  </conditionalFormatting>
  <conditionalFormatting sqref="M40">
    <cfRule type="cellIs" dxfId="1952" priority="228" operator="equal">
      <formula>#REF!</formula>
    </cfRule>
  </conditionalFormatting>
  <conditionalFormatting sqref="M54">
    <cfRule type="cellIs" dxfId="1951" priority="100" operator="equal">
      <formula>"MODERADO (RC-F)"</formula>
    </cfRule>
    <cfRule type="cellIs" dxfId="1950" priority="99" operator="equal">
      <formula>"MAYOR (RC-F)"</formula>
    </cfRule>
    <cfRule type="cellIs" dxfId="1949" priority="112" operator="equal">
      <formula>#REF!</formula>
    </cfRule>
    <cfRule type="cellIs" dxfId="1948" priority="98" operator="equal">
      <formula>"CATASTRÓFICO (RC-F)"</formula>
    </cfRule>
    <cfRule type="cellIs" dxfId="1947" priority="105" operator="equal">
      <formula>"LEVE"</formula>
    </cfRule>
    <cfRule type="cellIs" dxfId="1946" priority="104" operator="equal">
      <formula>"MENOR"</formula>
    </cfRule>
    <cfRule type="cellIs" dxfId="1945" priority="103" operator="equal">
      <formula>"MODERADO"</formula>
    </cfRule>
    <cfRule type="cellIs" dxfId="1944" priority="102" operator="equal">
      <formula>"MAYOR"</formula>
    </cfRule>
    <cfRule type="cellIs" dxfId="1943" priority="101" operator="equal">
      <formula>"CATASTRÓFICO"</formula>
    </cfRule>
  </conditionalFormatting>
  <conditionalFormatting sqref="P12 AH12 P15 AH15 AH17:AH18 P18 P28:P29 AH28:AH29 P31 P37 P40 AH45 P45:P46 P48 AH48 P51 AH51 P57 AH57 P59 AH59 P67 P71 AH71 P73 AH73 P75">
    <cfRule type="cellIs" dxfId="1942" priority="287" operator="equal">
      <formula>#REF!</formula>
    </cfRule>
    <cfRule type="cellIs" dxfId="1941" priority="280" operator="equal">
      <formula>#REF!</formula>
    </cfRule>
    <cfRule type="cellIs" dxfId="1940" priority="279" operator="equal">
      <formula>#REF!</formula>
    </cfRule>
    <cfRule type="cellIs" dxfId="1939" priority="268" operator="equal">
      <formula>#REF!</formula>
    </cfRule>
    <cfRule type="cellIs" dxfId="1938" priority="266" operator="equal">
      <formula>#REF!</formula>
    </cfRule>
    <cfRule type="cellIs" dxfId="1937" priority="267" operator="equal">
      <formula>#REF!</formula>
    </cfRule>
    <cfRule type="cellIs" dxfId="1936" priority="269" operator="equal">
      <formula>#REF!</formula>
    </cfRule>
    <cfRule type="cellIs" dxfId="1935" priority="270" operator="equal">
      <formula>#REF!</formula>
    </cfRule>
    <cfRule type="cellIs" dxfId="1934" priority="271" operator="equal">
      <formula>#REF!</formula>
    </cfRule>
    <cfRule type="cellIs" dxfId="1933" priority="272" operator="equal">
      <formula>#REF!</formula>
    </cfRule>
    <cfRule type="cellIs" dxfId="1932" priority="273" operator="equal">
      <formula>#REF!</formula>
    </cfRule>
    <cfRule type="cellIs" dxfId="1931" priority="274" operator="equal">
      <formula>#REF!</formula>
    </cfRule>
    <cfRule type="cellIs" dxfId="1930" priority="275" operator="equal">
      <formula>#REF!</formula>
    </cfRule>
    <cfRule type="cellIs" dxfId="1929" priority="276" operator="equal">
      <formula>#REF!</formula>
    </cfRule>
    <cfRule type="cellIs" dxfId="1928" priority="277" operator="equal">
      <formula>#REF!</formula>
    </cfRule>
    <cfRule type="cellIs" dxfId="1927" priority="278" operator="equal">
      <formula>#REF!</formula>
    </cfRule>
    <cfRule type="cellIs" dxfId="1926" priority="286" operator="equal">
      <formula>#REF!</formula>
    </cfRule>
    <cfRule type="cellIs" dxfId="1925" priority="285" operator="equal">
      <formula>#REF!</formula>
    </cfRule>
    <cfRule type="cellIs" dxfId="1924" priority="284" operator="equal">
      <formula>#REF!</formula>
    </cfRule>
    <cfRule type="cellIs" dxfId="1923" priority="283" operator="equal">
      <formula>#REF!</formula>
    </cfRule>
    <cfRule type="cellIs" dxfId="1922" priority="282" operator="equal">
      <formula>#REF!</formula>
    </cfRule>
    <cfRule type="cellIs" dxfId="1921" priority="281" operator="equal">
      <formula>#REF!</formula>
    </cfRule>
  </conditionalFormatting>
  <conditionalFormatting sqref="P12 AH12 P15 AH15 AH17:AH18 P28:P29 AH28:AH29 P31 P37 P40 AH45 P45:P46 P48 AH48 P51 AH51 P57 AH57 P59 AH59 P67 P71 AH71 P73 AH73 P75 P18">
    <cfRule type="cellIs" dxfId="1920" priority="265" operator="equal">
      <formula>#REF!</formula>
    </cfRule>
  </conditionalFormatting>
  <conditionalFormatting sqref="P12 AH12 P15 AH15 AH17:AH18 P28:P29 AH28:AH29 P31 P37 P40 AH45 P45:P46 P48 AH48 P51 AH51 P57 AH57 P59 AH59 P67 P71 AH71 P73 AH73 P75">
    <cfRule type="cellIs" dxfId="1919" priority="263" operator="equal">
      <formula>#REF!</formula>
    </cfRule>
    <cfRule type="cellIs" dxfId="1918" priority="264" operator="equal">
      <formula>#REF!</formula>
    </cfRule>
    <cfRule type="cellIs" dxfId="1917" priority="261" operator="equal">
      <formula>#REF!</formula>
    </cfRule>
  </conditionalFormatting>
  <conditionalFormatting sqref="P17">
    <cfRule type="cellIs" dxfId="1916" priority="166" operator="equal">
      <formula>#REF!</formula>
    </cfRule>
    <cfRule type="cellIs" dxfId="1915" priority="168" operator="equal">
      <formula>#REF!</formula>
    </cfRule>
    <cfRule type="cellIs" dxfId="1914" priority="169" operator="equal">
      <formula>#REF!</formula>
    </cfRule>
    <cfRule type="cellIs" dxfId="1913" priority="170" operator="equal">
      <formula>#REF!</formula>
    </cfRule>
    <cfRule type="cellIs" dxfId="1912" priority="171" operator="equal">
      <formula>#REF!</formula>
    </cfRule>
    <cfRule type="cellIs" dxfId="1911" priority="172" operator="equal">
      <formula>#REF!</formula>
    </cfRule>
    <cfRule type="cellIs" dxfId="1910" priority="173" operator="equal">
      <formula>#REF!</formula>
    </cfRule>
    <cfRule type="cellIs" dxfId="1909" priority="174" operator="equal">
      <formula>#REF!</formula>
    </cfRule>
    <cfRule type="cellIs" dxfId="1908" priority="175" operator="equal">
      <formula>#REF!</formula>
    </cfRule>
    <cfRule type="cellIs" dxfId="1907" priority="177" operator="equal">
      <formula>#REF!</formula>
    </cfRule>
    <cfRule type="cellIs" dxfId="1906" priority="178" operator="equal">
      <formula>#REF!</formula>
    </cfRule>
    <cfRule type="cellIs" dxfId="1905" priority="180" operator="equal">
      <formula>#REF!</formula>
    </cfRule>
    <cfRule type="cellIs" dxfId="1904" priority="181" operator="equal">
      <formula>#REF!</formula>
    </cfRule>
    <cfRule type="cellIs" dxfId="1903" priority="182" operator="equal">
      <formula>#REF!</formula>
    </cfRule>
    <cfRule type="cellIs" dxfId="1902" priority="183" operator="equal">
      <formula>#REF!</formula>
    </cfRule>
    <cfRule type="cellIs" dxfId="1901" priority="184" operator="equal">
      <formula>#REF!</formula>
    </cfRule>
    <cfRule type="cellIs" dxfId="1900" priority="179" operator="equal">
      <formula>#REF!</formula>
    </cfRule>
    <cfRule type="cellIs" dxfId="1899" priority="160" operator="equal">
      <formula>#REF!</formula>
    </cfRule>
    <cfRule type="cellIs" dxfId="1898" priority="161" operator="equal">
      <formula>#REF!</formula>
    </cfRule>
    <cfRule type="cellIs" dxfId="1897" priority="162" operator="equal">
      <formula>#REF!</formula>
    </cfRule>
    <cfRule type="cellIs" dxfId="1896" priority="163" operator="equal">
      <formula>#REF!</formula>
    </cfRule>
    <cfRule type="cellIs" dxfId="1895" priority="164" operator="equal">
      <formula>#REF!</formula>
    </cfRule>
  </conditionalFormatting>
  <conditionalFormatting sqref="P17:P18">
    <cfRule type="cellIs" dxfId="1894" priority="167" operator="equal">
      <formula>#REF!</formula>
    </cfRule>
    <cfRule type="cellIs" dxfId="1893" priority="165" operator="equal">
      <formula>#REF!</formula>
    </cfRule>
    <cfRule type="cellIs" dxfId="1892" priority="139" operator="equal">
      <formula>"ALTO (RC/F)"</formula>
    </cfRule>
    <cfRule type="cellIs" dxfId="1891" priority="140" operator="equal">
      <formula>"MODERADO (RC/F)"</formula>
    </cfRule>
    <cfRule type="cellIs" dxfId="1890" priority="141" operator="equal">
      <formula>"EXTREMO"</formula>
    </cfRule>
    <cfRule type="cellIs" dxfId="1889" priority="142" operator="equal">
      <formula>"ALTO"</formula>
    </cfRule>
    <cfRule type="cellIs" dxfId="1888" priority="143" operator="equal">
      <formula>"MODERADO"</formula>
    </cfRule>
    <cfRule type="cellIs" dxfId="1887" priority="176" operator="equal">
      <formula>#REF!</formula>
    </cfRule>
    <cfRule type="cellIs" dxfId="1886" priority="158" operator="equal">
      <formula>#REF!</formula>
    </cfRule>
    <cfRule type="cellIs" dxfId="1885" priority="144" operator="equal">
      <formula>"BAJO"</formula>
    </cfRule>
    <cfRule type="cellIs" dxfId="1884" priority="138" operator="equal">
      <formula>"EXTREMO (RC/F)"</formula>
    </cfRule>
  </conditionalFormatting>
  <conditionalFormatting sqref="P23">
    <cfRule type="cellIs" dxfId="1883" priority="71" operator="equal">
      <formula>#REF!</formula>
    </cfRule>
    <cfRule type="cellIs" dxfId="1882" priority="77" operator="equal">
      <formula>#REF!</formula>
    </cfRule>
    <cfRule type="cellIs" dxfId="1881" priority="44" operator="equal">
      <formula>"EXTREMO (RC/F)"</formula>
    </cfRule>
    <cfRule type="cellIs" dxfId="1880" priority="45" operator="equal">
      <formula>"ALTO (RC/F)"</formula>
    </cfRule>
    <cfRule type="cellIs" dxfId="1879" priority="48" operator="equal">
      <formula>"ALTO"</formula>
    </cfRule>
    <cfRule type="cellIs" dxfId="1878" priority="49" operator="equal">
      <formula>"MODERADO"</formula>
    </cfRule>
    <cfRule type="cellIs" dxfId="1877" priority="50" operator="equal">
      <formula>"BAJO"</formula>
    </cfRule>
    <cfRule type="cellIs" dxfId="1876" priority="64" operator="equal">
      <formula>#REF!</formula>
    </cfRule>
    <cfRule type="cellIs" dxfId="1875" priority="66" operator="equal">
      <formula>#REF!</formula>
    </cfRule>
    <cfRule type="cellIs" dxfId="1874" priority="67" operator="equal">
      <formula>#REF!</formula>
    </cfRule>
    <cfRule type="cellIs" dxfId="1873" priority="68" operator="equal">
      <formula>#REF!</formula>
    </cfRule>
    <cfRule type="cellIs" dxfId="1872" priority="69" operator="equal">
      <formula>#REF!</formula>
    </cfRule>
    <cfRule type="cellIs" dxfId="1871" priority="70" operator="equal">
      <formula>#REF!</formula>
    </cfRule>
    <cfRule type="cellIs" dxfId="1870" priority="72" operator="equal">
      <formula>#REF!</formula>
    </cfRule>
    <cfRule type="cellIs" dxfId="1869" priority="47" operator="equal">
      <formula>"EXTREMO"</formula>
    </cfRule>
    <cfRule type="cellIs" dxfId="1868" priority="73" operator="equal">
      <formula>#REF!</formula>
    </cfRule>
    <cfRule type="cellIs" dxfId="1867" priority="74" operator="equal">
      <formula>#REF!</formula>
    </cfRule>
    <cfRule type="cellIs" dxfId="1866" priority="76" operator="equal">
      <formula>#REF!</formula>
    </cfRule>
    <cfRule type="cellIs" dxfId="1865" priority="75" operator="equal">
      <formula>#REF!</formula>
    </cfRule>
    <cfRule type="cellIs" dxfId="1864" priority="90" operator="equal">
      <formula>#REF!</formula>
    </cfRule>
    <cfRule type="cellIs" dxfId="1863" priority="89" operator="equal">
      <formula>#REF!</formula>
    </cfRule>
    <cfRule type="cellIs" dxfId="1862" priority="88" operator="equal">
      <formula>#REF!</formula>
    </cfRule>
    <cfRule type="cellIs" dxfId="1861" priority="46" operator="equal">
      <formula>"MODERADO (RC/F)"</formula>
    </cfRule>
    <cfRule type="cellIs" dxfId="1860" priority="87" operator="equal">
      <formula>#REF!</formula>
    </cfRule>
    <cfRule type="cellIs" dxfId="1859" priority="86" operator="equal">
      <formula>#REF!</formula>
    </cfRule>
    <cfRule type="cellIs" dxfId="1858" priority="85" operator="equal">
      <formula>#REF!</formula>
    </cfRule>
    <cfRule type="cellIs" dxfId="1857" priority="84" operator="equal">
      <formula>#REF!</formula>
    </cfRule>
    <cfRule type="cellIs" dxfId="1856" priority="83" operator="equal">
      <formula>#REF!</formula>
    </cfRule>
    <cfRule type="cellIs" dxfId="1855" priority="82" operator="equal">
      <formula>#REF!</formula>
    </cfRule>
    <cfRule type="cellIs" dxfId="1854" priority="81" operator="equal">
      <formula>#REF!</formula>
    </cfRule>
    <cfRule type="cellIs" dxfId="1853" priority="80" operator="equal">
      <formula>#REF!</formula>
    </cfRule>
    <cfRule type="cellIs" dxfId="1852" priority="79" operator="equal">
      <formula>#REF!</formula>
    </cfRule>
    <cfRule type="cellIs" dxfId="1851" priority="78" operator="equal">
      <formula>#REF!</formula>
    </cfRule>
  </conditionalFormatting>
  <conditionalFormatting sqref="P54:P55 AH54 P62 AH62 AH67">
    <cfRule type="cellIs" dxfId="1850" priority="113" operator="equal">
      <formula>#REF!</formula>
    </cfRule>
    <cfRule type="cellIs" dxfId="1849" priority="111" operator="equal">
      <formula>#REF!</formula>
    </cfRule>
  </conditionalFormatting>
  <conditionalFormatting sqref="P54:P55">
    <cfRule type="cellIs" dxfId="1848" priority="97" operator="equal">
      <formula>"BAJO"</formula>
    </cfRule>
    <cfRule type="cellIs" dxfId="1847" priority="96" operator="equal">
      <formula>"MODERADO"</formula>
    </cfRule>
    <cfRule type="cellIs" dxfId="1846" priority="95" operator="equal">
      <formula>"ALTO"</formula>
    </cfRule>
    <cfRule type="cellIs" dxfId="1845" priority="94" operator="equal">
      <formula>"EXTREMO"</formula>
    </cfRule>
    <cfRule type="cellIs" dxfId="1844" priority="93" operator="equal">
      <formula>"MODERADO (RC/F)"</formula>
    </cfRule>
    <cfRule type="cellIs" dxfId="1843" priority="92" operator="equal">
      <formula>"ALTO (RC/F)"</formula>
    </cfRule>
    <cfRule type="cellIs" dxfId="1842" priority="91" operator="equal">
      <formula>"EXTREMO (RC/F)"</formula>
    </cfRule>
  </conditionalFormatting>
  <conditionalFormatting sqref="AD12 AD15 AD17:AD18 AD28:AD29 AD37 AD40 AD45 AD48 AD51 AD54 AD57 AD59 AD62 AD67 AD71 AD73">
    <cfRule type="cellIs" dxfId="1841" priority="238" operator="equal">
      <formula>"MUY BAJA"</formula>
    </cfRule>
    <cfRule type="cellIs" dxfId="1840" priority="235" operator="equal">
      <formula>"ALTA"</formula>
    </cfRule>
    <cfRule type="cellIs" dxfId="1839" priority="236" operator="equal">
      <formula>"MEDIA"</formula>
    </cfRule>
    <cfRule type="cellIs" dxfId="1838" priority="237" operator="equal">
      <formula>"BAJA"</formula>
    </cfRule>
    <cfRule type="cellIs" dxfId="1837" priority="234" operator="equal">
      <formula>"MUY ALTA"</formula>
    </cfRule>
  </conditionalFormatting>
  <conditionalFormatting sqref="AD23">
    <cfRule type="cellIs" dxfId="1836" priority="3" operator="equal">
      <formula>"MEDIA"</formula>
    </cfRule>
    <cfRule type="cellIs" dxfId="1835" priority="4" operator="equal">
      <formula>"BAJA"</formula>
    </cfRule>
    <cfRule type="cellIs" dxfId="1834" priority="5" operator="equal">
      <formula>"MUY BAJA"</formula>
    </cfRule>
    <cfRule type="cellIs" dxfId="1833" priority="2" operator="equal">
      <formula>"ALTA"</formula>
    </cfRule>
    <cfRule type="cellIs" dxfId="1832" priority="1" operator="equal">
      <formula>"MUY ALTA"</formula>
    </cfRule>
  </conditionalFormatting>
  <conditionalFormatting sqref="AD31">
    <cfRule type="cellIs" dxfId="1831" priority="194" operator="equal">
      <formula>"MUY BAJA"</formula>
    </cfRule>
    <cfRule type="cellIs" dxfId="1830" priority="193" operator="equal">
      <formula>"BAJA"</formula>
    </cfRule>
    <cfRule type="cellIs" dxfId="1829" priority="192" operator="equal">
      <formula>"MEDIA"</formula>
    </cfRule>
    <cfRule type="cellIs" dxfId="1828" priority="191" operator="equal">
      <formula>"ALTA"</formula>
    </cfRule>
    <cfRule type="cellIs" dxfId="1827" priority="190" operator="equal">
      <formula>"MUY ALTA"</formula>
    </cfRule>
  </conditionalFormatting>
  <conditionalFormatting sqref="AD75">
    <cfRule type="cellIs" dxfId="1826" priority="260" operator="equal">
      <formula>#REF!</formula>
    </cfRule>
  </conditionalFormatting>
  <conditionalFormatting sqref="AF12 AF15 AF17:AF18 AF28:AF29 AF37 AF40 AF45 AF48 AF51 AF54 AF57 AF59 AF62 AF67 AF71 AF73">
    <cfRule type="cellIs" dxfId="1825" priority="232" operator="equal">
      <formula>"MENOR"</formula>
    </cfRule>
    <cfRule type="cellIs" dxfId="1824" priority="231" operator="equal">
      <formula>"MODERADO"</formula>
    </cfRule>
    <cfRule type="cellIs" dxfId="1823" priority="230" operator="equal">
      <formula>"MAYOR"</formula>
    </cfRule>
    <cfRule type="cellIs" dxfId="1822" priority="233" operator="equal">
      <formula>"LEVE"</formula>
    </cfRule>
    <cfRule type="cellIs" dxfId="1821" priority="229" operator="equal">
      <formula>"CATASTROFICO"</formula>
    </cfRule>
  </conditionalFormatting>
  <conditionalFormatting sqref="AF23">
    <cfRule type="cellIs" dxfId="1820" priority="10" operator="equal">
      <formula>"LEVE"</formula>
    </cfRule>
    <cfRule type="cellIs" dxfId="1819" priority="9" operator="equal">
      <formula>"MENOR"</formula>
    </cfRule>
    <cfRule type="cellIs" dxfId="1818" priority="8" operator="equal">
      <formula>"MODERADO"</formula>
    </cfRule>
    <cfRule type="cellIs" dxfId="1817" priority="7" operator="equal">
      <formula>"MAYOR"</formula>
    </cfRule>
    <cfRule type="cellIs" dxfId="1816" priority="6" operator="equal">
      <formula>"CATASTROFICO"</formula>
    </cfRule>
  </conditionalFormatting>
  <conditionalFormatting sqref="AF31">
    <cfRule type="cellIs" dxfId="1815" priority="185" operator="equal">
      <formula>"CATASTROFICO"</formula>
    </cfRule>
    <cfRule type="cellIs" dxfId="1814" priority="186" operator="equal">
      <formula>"MAYOR"</formula>
    </cfRule>
    <cfRule type="cellIs" dxfId="1813" priority="187" operator="equal">
      <formula>"MODERADO"</formula>
    </cfRule>
    <cfRule type="cellIs" dxfId="1812" priority="188" operator="equal">
      <formula>"MENOR"</formula>
    </cfRule>
    <cfRule type="cellIs" dxfId="1811" priority="189" operator="equal">
      <formula>"LEVE"</formula>
    </cfRule>
  </conditionalFormatting>
  <conditionalFormatting sqref="AF75">
    <cfRule type="cellIs" dxfId="1810" priority="259" operator="equal">
      <formula>#REF!</formula>
    </cfRule>
  </conditionalFormatting>
  <conditionalFormatting sqref="AH23">
    <cfRule type="cellIs" dxfId="1809" priority="35" operator="equal">
      <formula>#REF!</formula>
    </cfRule>
    <cfRule type="cellIs" dxfId="1808" priority="37" operator="equal">
      <formula>#REF!</formula>
    </cfRule>
    <cfRule type="cellIs" dxfId="1807" priority="38" operator="equal">
      <formula>#REF!</formula>
    </cfRule>
    <cfRule type="cellIs" dxfId="1806" priority="39" operator="equal">
      <formula>#REF!</formula>
    </cfRule>
    <cfRule type="cellIs" dxfId="1805" priority="34" operator="equal">
      <formula>#REF!</formula>
    </cfRule>
    <cfRule type="cellIs" dxfId="1804" priority="23" operator="equal">
      <formula>#REF!</formula>
    </cfRule>
    <cfRule type="cellIs" dxfId="1803" priority="32" operator="equal">
      <formula>#REF!</formula>
    </cfRule>
    <cfRule type="cellIs" dxfId="1802" priority="33" operator="equal">
      <formula>#REF!</formula>
    </cfRule>
    <cfRule type="cellIs" dxfId="1801" priority="31" operator="equal">
      <formula>#REF!</formula>
    </cfRule>
    <cfRule type="cellIs" dxfId="1800" priority="30" operator="equal">
      <formula>#REF!</formula>
    </cfRule>
    <cfRule type="cellIs" dxfId="1799" priority="29" operator="equal">
      <formula>#REF!</formula>
    </cfRule>
    <cfRule type="cellIs" dxfId="1798" priority="28" operator="equal">
      <formula>#REF!</formula>
    </cfRule>
    <cfRule type="cellIs" dxfId="1797" priority="27" operator="equal">
      <formula>#REF!</formula>
    </cfRule>
    <cfRule type="cellIs" dxfId="1796" priority="26" operator="equal">
      <formula>#REF!</formula>
    </cfRule>
    <cfRule type="cellIs" dxfId="1795" priority="25" operator="equal">
      <formula>#REF!</formula>
    </cfRule>
    <cfRule type="cellIs" dxfId="1794" priority="24" operator="equal">
      <formula>#REF!</formula>
    </cfRule>
    <cfRule type="cellIs" dxfId="1793" priority="22" operator="equal">
      <formula>#REF!</formula>
    </cfRule>
    <cfRule type="cellIs" dxfId="1792" priority="21" operator="equal">
      <formula>#REF!</formula>
    </cfRule>
    <cfRule type="cellIs" dxfId="1791" priority="15" operator="equal">
      <formula>"ALTO"</formula>
    </cfRule>
    <cfRule type="cellIs" dxfId="1790" priority="20" operator="equal">
      <formula>#REF!</formula>
    </cfRule>
    <cfRule type="cellIs" dxfId="1789" priority="19" operator="equal">
      <formula>#REF!</formula>
    </cfRule>
    <cfRule type="cellIs" dxfId="1788" priority="18" operator="equal">
      <formula>#REF!</formula>
    </cfRule>
    <cfRule type="cellIs" dxfId="1787" priority="17" operator="equal">
      <formula>"BAJO"</formula>
    </cfRule>
    <cfRule type="cellIs" dxfId="1786" priority="11" operator="equal">
      <formula>"EXTREMO (RC/F)"</formula>
    </cfRule>
    <cfRule type="cellIs" dxfId="1785" priority="16" operator="equal">
      <formula>"MODERADO"</formula>
    </cfRule>
    <cfRule type="cellIs" dxfId="1784" priority="14" operator="equal">
      <formula>"EXTREMO"</formula>
    </cfRule>
    <cfRule type="cellIs" dxfId="1783" priority="43" operator="equal">
      <formula>#REF!</formula>
    </cfRule>
    <cfRule type="cellIs" dxfId="1782" priority="42" operator="equal">
      <formula>#REF!</formula>
    </cfRule>
    <cfRule type="cellIs" dxfId="1781" priority="13" operator="equal">
      <formula>"MODERADO (RC/F)"</formula>
    </cfRule>
    <cfRule type="cellIs" dxfId="1780" priority="41" operator="equal">
      <formula>#REF!</formula>
    </cfRule>
    <cfRule type="cellIs" dxfId="1779" priority="36" operator="equal">
      <formula>#REF!</formula>
    </cfRule>
    <cfRule type="cellIs" dxfId="1778" priority="40" operator="equal">
      <formula>#REF!</formula>
    </cfRule>
    <cfRule type="cellIs" dxfId="1777" priority="12" operator="equal">
      <formula>"ALTO (RC/F)"</formula>
    </cfRule>
  </conditionalFormatting>
  <conditionalFormatting sqref="AH31 AH37 AH40">
    <cfRule type="cellIs" dxfId="1776" priority="203" operator="equal">
      <formula>#REF!</formula>
    </cfRule>
    <cfRule type="cellIs" dxfId="1775" priority="204" operator="equal">
      <formula>#REF!</formula>
    </cfRule>
    <cfRule type="cellIs" dxfId="1774" priority="205" operator="equal">
      <formula>#REF!</formula>
    </cfRule>
    <cfRule type="cellIs" dxfId="1773" priority="206" operator="equal">
      <formula>#REF!</formula>
    </cfRule>
    <cfRule type="cellIs" dxfId="1772" priority="217" operator="equal">
      <formula>#REF!</formula>
    </cfRule>
    <cfRule type="cellIs" dxfId="1771" priority="207" operator="equal">
      <formula>#REF!</formula>
    </cfRule>
    <cfRule type="cellIs" dxfId="1770" priority="208" operator="equal">
      <formula>#REF!</formula>
    </cfRule>
    <cfRule type="cellIs" dxfId="1769" priority="209" operator="equal">
      <formula>#REF!</formula>
    </cfRule>
    <cfRule type="cellIs" dxfId="1768" priority="210" operator="equal">
      <formula>#REF!</formula>
    </cfRule>
    <cfRule type="cellIs" dxfId="1767" priority="211" operator="equal">
      <formula>#REF!</formula>
    </cfRule>
    <cfRule type="cellIs" dxfId="1766" priority="212" operator="equal">
      <formula>#REF!</formula>
    </cfRule>
    <cfRule type="cellIs" dxfId="1765" priority="213" operator="equal">
      <formula>#REF!</formula>
    </cfRule>
    <cfRule type="cellIs" dxfId="1764" priority="214" operator="equal">
      <formula>#REF!</formula>
    </cfRule>
    <cfRule type="cellIs" dxfId="1763" priority="215" operator="equal">
      <formula>#REF!</formula>
    </cfRule>
    <cfRule type="cellIs" dxfId="1762" priority="216" operator="equal">
      <formula>#REF!</formula>
    </cfRule>
    <cfRule type="cellIs" dxfId="1761" priority="218" operator="equal">
      <formula>#REF!</formula>
    </cfRule>
    <cfRule type="cellIs" dxfId="1760" priority="220" operator="equal">
      <formula>#REF!</formula>
    </cfRule>
    <cfRule type="cellIs" dxfId="1759" priority="221" operator="equal">
      <formula>#REF!</formula>
    </cfRule>
    <cfRule type="cellIs" dxfId="1758" priority="222" operator="equal">
      <formula>#REF!</formula>
    </cfRule>
    <cfRule type="cellIs" dxfId="1757" priority="223" operator="equal">
      <formula>#REF!</formula>
    </cfRule>
    <cfRule type="cellIs" dxfId="1756" priority="224" operator="equal">
      <formula>#REF!</formula>
    </cfRule>
    <cfRule type="cellIs" dxfId="1755" priority="225" operator="equal">
      <formula>#REF!</formula>
    </cfRule>
    <cfRule type="cellIs" dxfId="1754" priority="226" operator="equal">
      <formula>#REF!</formula>
    </cfRule>
    <cfRule type="cellIs" dxfId="1753" priority="227" operator="equal">
      <formula>#REF!</formula>
    </cfRule>
    <cfRule type="cellIs" dxfId="1752" priority="219" operator="equal">
      <formula>#REF!</formula>
    </cfRule>
    <cfRule type="cellIs" dxfId="1751" priority="202" operator="equal">
      <formula>#REF!</formula>
    </cfRule>
  </conditionalFormatting>
  <conditionalFormatting sqref="AH31">
    <cfRule type="cellIs" dxfId="1750" priority="198" operator="equal">
      <formula>"EXTREMO"</formula>
    </cfRule>
    <cfRule type="cellIs" dxfId="1749" priority="199" operator="equal">
      <formula>"ALTO"</formula>
    </cfRule>
    <cfRule type="cellIs" dxfId="1748" priority="201" operator="equal">
      <formula>"BAJO"</formula>
    </cfRule>
    <cfRule type="cellIs" dxfId="1747" priority="197" operator="equal">
      <formula>"MODERADO (RC/F)"</formula>
    </cfRule>
    <cfRule type="cellIs" dxfId="1746" priority="195" operator="equal">
      <formula>"EXTREMO (RC/F)"</formula>
    </cfRule>
    <cfRule type="cellIs" dxfId="1745" priority="196" operator="equal">
      <formula>"ALTO (RC/F)"</formula>
    </cfRule>
    <cfRule type="cellIs" dxfId="1744" priority="200" operator="equal">
      <formula>"MODERADO"</formula>
    </cfRule>
  </conditionalFormatting>
  <conditionalFormatting sqref="AH37 AH40 AH54 P62 AH62 AH67 P12 AH12 P15 AH15 AH17:AH18 P28:P29 AH28:AH29 P31 P37 P40 AH45 P45:P46 P48 AH48 P51 AH51 P57 AH57 P59 AH59 P67 P71 AH71 P73 AH73">
    <cfRule type="cellIs" dxfId="1743" priority="243" operator="equal">
      <formula>"ALTO"</formula>
    </cfRule>
    <cfRule type="cellIs" dxfId="1742" priority="239" operator="equal">
      <formula>"EXTREMO (RC/F)"</formula>
    </cfRule>
    <cfRule type="cellIs" dxfId="1741" priority="240" operator="equal">
      <formula>"ALTO (RC/F)"</formula>
    </cfRule>
    <cfRule type="cellIs" dxfId="1740" priority="241" operator="equal">
      <formula>"MODERADO (RC/F)"</formula>
    </cfRule>
    <cfRule type="cellIs" dxfId="1739" priority="242" operator="equal">
      <formula>"EXTREMO"</formula>
    </cfRule>
    <cfRule type="cellIs" dxfId="1738" priority="244" operator="equal">
      <formula>"MODERADO"</formula>
    </cfRule>
    <cfRule type="cellIs" dxfId="1737" priority="245" operator="equal">
      <formula>"BAJO"</formula>
    </cfRule>
  </conditionalFormatting>
  <conditionalFormatting sqref="AH54 P54:P55 P62 AH62 AH67">
    <cfRule type="cellIs" dxfId="1736" priority="116" operator="equal">
      <formula>#REF!</formula>
    </cfRule>
    <cfRule type="cellIs" dxfId="1735" priority="115" operator="equal">
      <formula>#REF!</formula>
    </cfRule>
    <cfRule type="cellIs" dxfId="1734" priority="114" operator="equal">
      <formula>#REF!</formula>
    </cfRule>
    <cfRule type="cellIs" dxfId="1733" priority="128" operator="equal">
      <formula>#REF!</formula>
    </cfRule>
    <cfRule type="cellIs" dxfId="1732" priority="130" operator="equal">
      <formula>#REF!</formula>
    </cfRule>
    <cfRule type="cellIs" dxfId="1731" priority="123" operator="equal">
      <formula>#REF!</formula>
    </cfRule>
    <cfRule type="cellIs" dxfId="1730" priority="132" operator="equal">
      <formula>#REF!</formula>
    </cfRule>
    <cfRule type="cellIs" dxfId="1729" priority="133" operator="equal">
      <formula>#REF!</formula>
    </cfRule>
    <cfRule type="cellIs" dxfId="1728" priority="134" operator="equal">
      <formula>#REF!</formula>
    </cfRule>
    <cfRule type="cellIs" dxfId="1727" priority="135" operator="equal">
      <formula>#REF!</formula>
    </cfRule>
    <cfRule type="cellIs" dxfId="1726" priority="136" operator="equal">
      <formula>#REF!</formula>
    </cfRule>
    <cfRule type="cellIs" dxfId="1725" priority="137" operator="equal">
      <formula>#REF!</formula>
    </cfRule>
    <cfRule type="cellIs" dxfId="1724" priority="122" operator="equal">
      <formula>#REF!</formula>
    </cfRule>
    <cfRule type="cellIs" dxfId="1723" priority="129" operator="equal">
      <formula>#REF!</formula>
    </cfRule>
    <cfRule type="cellIs" dxfId="1722" priority="121" operator="equal">
      <formula>#REF!</formula>
    </cfRule>
    <cfRule type="cellIs" dxfId="1721" priority="120" operator="equal">
      <formula>#REF!</formula>
    </cfRule>
    <cfRule type="cellIs" dxfId="1720" priority="119" operator="equal">
      <formula>#REF!</formula>
    </cfRule>
    <cfRule type="cellIs" dxfId="1719" priority="118" operator="equal">
      <formula>#REF!</formula>
    </cfRule>
    <cfRule type="cellIs" dxfId="1718" priority="117" operator="equal">
      <formula>#REF!</formula>
    </cfRule>
    <cfRule type="cellIs" dxfId="1717" priority="127" operator="equal">
      <formula>#REF!</formula>
    </cfRule>
    <cfRule type="cellIs" dxfId="1716" priority="126" operator="equal">
      <formula>#REF!</formula>
    </cfRule>
    <cfRule type="cellIs" dxfId="1715" priority="125" operator="equal">
      <formula>#REF!</formula>
    </cfRule>
    <cfRule type="cellIs" dxfId="1714" priority="124" operator="equal">
      <formula>#REF!</formula>
    </cfRule>
    <cfRule type="cellIs" dxfId="1713" priority="131" operator="equal">
      <formula>#REF!</formula>
    </cfRule>
  </conditionalFormatting>
  <dataValidations count="3">
    <dataValidation type="list" allowBlank="1" showInputMessage="1" showErrorMessage="1" sqref="T75" xr:uid="{62071C38-9C0B-4408-9BC1-916F3F0971EC}">
      <formula1>$J$5:$J$5</formula1>
    </dataValidation>
    <dataValidation type="list" allowBlank="1" showInputMessage="1" showErrorMessage="1" sqref="U75" xr:uid="{9325D2CC-AA97-4F0B-8BBC-B54DEFBA0910}">
      <formula1>$M$5:$M$5</formula1>
    </dataValidation>
    <dataValidation type="list" allowBlank="1" showInputMessage="1" showErrorMessage="1" sqref="C12:C13 C15 F12 C48:C49 F48:F49 C45:C46 C17:C18 F14:F18 F28:F29 F23 C23:C29 F73 F31 C31 F37 C37 C40:C41 F51:F52 C51:C52 F54:F55 C54:C55 F57 C57 F59 C59 C62 F62 C67:C68 F71 C71 C73 F40:F41 F45:F46 F67:F68" xr:uid="{81CECD79-E4FD-4F2C-A553-F557CB302890}"/>
  </dataValidations>
  <printOptions horizontalCentered="1"/>
  <pageMargins left="0.70866141732283472" right="0.70866141732283472" top="0.74803149606299213" bottom="0.74803149606299213" header="0.31496062992125984" footer="0.31496062992125984"/>
  <pageSetup paperSize="5" scale="25" orientation="landscape" r:id="rId1"/>
  <headerFooter>
    <oddHeader>&amp;A&amp;RPágina &amp;P</oddHeader>
    <oddFooter>&amp;C&amp;P / &amp;N</oddFooter>
  </headerFooter>
  <rowBreaks count="2" manualBreakCount="2">
    <brk id="39" max="16383" man="1"/>
    <brk id="61" max="16383" man="1"/>
  </rowBreaks>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A965658-4883-4E53-9F22-93FAA119E933}">
          <x14:formula1>
            <xm:f>'Datos Validacion'!$E$5:$E$13</xm:f>
          </x14:formula1>
          <xm:sqref>AF75 M59 M57 M12 M15 M17:M18 M23 M28:M29 M31 M37 M40 M45 M48 M51 M54 M62 M67 M71 M73 M75</xm:sqref>
        </x14:dataValidation>
        <x14:dataValidation type="list" allowBlank="1" showInputMessage="1" showErrorMessage="1" xr:uid="{AC258250-458B-488F-87A3-A1506D635AC8}">
          <x14:formula1>
            <xm:f>'Datos Validacion'!$C$5:$C$10</xm:f>
          </x14:formula1>
          <xm:sqref>AD75 K59 K57 K12 K15 K17:K18 K23 K28:K29 K31 K37 K40 K45 K48 K51 K54 K62 K67 K71 K73 K75</xm:sqref>
        </x14:dataValidation>
        <x14:dataValidation type="list" allowBlank="1" showInputMessage="1" showErrorMessage="1" xr:uid="{E30ECDFB-A82C-42CE-9B18-15369E8AFC7C}">
          <x14:formula1>
            <xm:f>'Datos Validacion'!$B$5:$B$13</xm:f>
          </x14:formula1>
          <xm:sqref>I12 I15 I62 I17:I18 I45:I46 I48:I49 I40:I41 I23 I28:I29 I31 I37 I51:I52 I54:I55 I57 I59 I67:I68 I71 I73 I75</xm:sqref>
        </x14:dataValidation>
        <x14:dataValidation type="list" allowBlank="1" showInputMessage="1" showErrorMessage="1" xr:uid="{9DC93C56-6058-41C8-8BA2-33A406798C6E}">
          <x14:formula1>
            <xm:f>'Datos Validacion'!$G$5:$G$12</xm:f>
          </x14:formula1>
          <xm:sqref>P12 AH12 AH15 P37 P57 P59 AH17:AH18 AH23 P28:P29 AH28:AH29 AH31 P45:P46 AH45 P54:P55 P15 P17:P18 P23 P31 AH37 P40 AH40 P48 P51 AH51 AH48 AH54 AH57 AH59 P62 AH62 P67 AH67 P71 AH71 P73 AH73 P75</xm:sqref>
        </x14:dataValidation>
        <x14:dataValidation type="list" allowBlank="1" showInputMessage="1" showErrorMessage="1" xr:uid="{41621D48-EFD1-49D2-87E2-ABAB22F96CD0}">
          <x14:formula1>
            <xm:f>'Datos Validacion'!$I$5:$I$7</xm:f>
          </x14:formula1>
          <xm:sqref>R12 R14:R75</xm:sqref>
        </x14:dataValidation>
        <x14:dataValidation type="list" allowBlank="1" showInputMessage="1" showErrorMessage="1" xr:uid="{57EE1843-2F78-40B4-AC4A-AF5693209907}">
          <x14:formula1>
            <xm:f>'Datos Validacion'!$K$5:$K$8</xm:f>
          </x14:formula1>
          <xm:sqref>U12 U14:U74</xm:sqref>
        </x14:dataValidation>
        <x14:dataValidation type="list" allowBlank="1" showInputMessage="1" showErrorMessage="1" xr:uid="{098FD605-AA22-4FCA-869E-5953EF5242F8}">
          <x14:formula1>
            <xm:f>'Datos Validacion'!$M$5:$M$7</xm:f>
          </x14:formula1>
          <xm:sqref>W12 W14:W75</xm:sqref>
        </x14:dataValidation>
        <x14:dataValidation type="list" allowBlank="1" showInputMessage="1" showErrorMessage="1" xr:uid="{DB0E7490-8ABD-45B2-AF98-183C0EF3F8DE}">
          <x14:formula1>
            <xm:f>'Datos Validacion'!$J$5:$J$7</xm:f>
          </x14:formula1>
          <xm:sqref>T12 T14:T74</xm:sqref>
        </x14:dataValidation>
        <x14:dataValidation type="list" allowBlank="1" showInputMessage="1" showErrorMessage="1" xr:uid="{198AD964-EF07-4135-8E74-C69E4B9D0C6E}">
          <x14:formula1>
            <xm:f>'Datos Validacion'!$O$5:$O$7</xm:f>
          </x14:formula1>
          <xm:sqref>Y12 Y14:Y75</xm:sqref>
        </x14:dataValidation>
        <x14:dataValidation type="list" allowBlank="1" showInputMessage="1" showErrorMessage="1" xr:uid="{67F3E30F-2397-4908-91A6-CA53169588D5}">
          <x14:formula1>
            <xm:f>'Datos Validacion'!$R$5:$R$9</xm:f>
          </x14:formula1>
          <xm:sqref>AI12 AI45:AI46 AI17:AI18 AI23 AI15 AI40:AI41 AI31 AI37 AI28:AI29 AI48 AI51 AI54 AI57 AI59 AI62 AI67 AI71 AI73 AI75</xm:sqref>
        </x14:dataValidation>
        <x14:dataValidation type="list" allowBlank="1" showInputMessage="1" showErrorMessage="1" xr:uid="{D7E314F1-8984-451F-A2C5-FE155CA71CC6}">
          <x14:formula1>
            <xm:f>'Anexo A '!$D$6:$D$154</xm:f>
          </x14:formula1>
          <xm:sqref>AJ12 AJ14:AJ15 AJ17:AJ74</xm:sqref>
        </x14:dataValidation>
        <x14:dataValidation type="list" allowBlank="1" showInputMessage="1" showErrorMessage="1" xr:uid="{A14024D2-B053-4E66-90F1-8DA6C474874D}">
          <x14:formula1>
            <xm:f>'Datos Validacion'!$P$5:$P$7</xm:f>
          </x14:formula1>
          <xm:sqref>AA12:AA74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AA253-426D-4FFB-820C-9E75995AB5FA}">
  <dimension ref="A1:BS86"/>
  <sheetViews>
    <sheetView topLeftCell="A10" workbookViewId="0">
      <selection activeCell="BT67" sqref="BT67"/>
    </sheetView>
  </sheetViews>
  <sheetFormatPr baseColWidth="10" defaultColWidth="11.42578125" defaultRowHeight="25.5" customHeight="1"/>
  <cols>
    <col min="1" max="1" width="6.28515625" style="496" customWidth="1"/>
    <col min="2" max="3" width="12.5703125" style="290" hidden="1" customWidth="1"/>
    <col min="4" max="4" width="13" style="290" hidden="1" customWidth="1"/>
    <col min="5" max="5" width="14.42578125" style="290" hidden="1" customWidth="1"/>
    <col min="6" max="6" width="15.85546875" style="290" hidden="1" customWidth="1"/>
    <col min="7" max="7" width="9" style="290" customWidth="1"/>
    <col min="8" max="10" width="26.42578125" style="290" hidden="1" customWidth="1"/>
    <col min="11" max="11" width="12.42578125" style="290" hidden="1" customWidth="1"/>
    <col min="12" max="12" width="15.140625" style="290" hidden="1" customWidth="1"/>
    <col min="13" max="14" width="15.42578125" style="290" hidden="1" customWidth="1"/>
    <col min="15" max="15" width="30.5703125" style="290" hidden="1" customWidth="1"/>
    <col min="16" max="16" width="7.28515625" style="291" hidden="1" customWidth="1"/>
    <col min="17" max="17" width="31.140625" style="290" hidden="1" customWidth="1"/>
    <col min="18" max="18" width="12" style="290" hidden="1" customWidth="1"/>
    <col min="19" max="19" width="28" style="290" hidden="1" customWidth="1"/>
    <col min="20" max="20" width="17" style="293" hidden="1" customWidth="1"/>
    <col min="21" max="21" width="15.42578125" style="292" hidden="1" customWidth="1"/>
    <col min="22" max="22" width="16" style="291" hidden="1" customWidth="1"/>
    <col min="23" max="23" width="11.5703125" style="298" hidden="1" customWidth="1"/>
    <col min="24" max="24" width="43.42578125" style="290" hidden="1" customWidth="1"/>
    <col min="25" max="25" width="17.140625" style="291" hidden="1" customWidth="1"/>
    <col min="26" max="26" width="52.5703125" style="290" hidden="1" customWidth="1"/>
    <col min="27" max="27" width="19.42578125" style="290" hidden="1" customWidth="1"/>
    <col min="28" max="28" width="27.140625" style="290" hidden="1" customWidth="1"/>
    <col min="29" max="29" width="21.140625" style="290" hidden="1" customWidth="1"/>
    <col min="30" max="30" width="24.5703125" style="290" hidden="1" customWidth="1"/>
    <col min="31" max="31" width="5.5703125" style="292" hidden="1" customWidth="1"/>
    <col min="32" max="32" width="20.7109375" style="290" hidden="1" customWidth="1"/>
    <col min="33" max="33" width="5.28515625" style="292" hidden="1" customWidth="1"/>
    <col min="34" max="34" width="22.140625" style="290" hidden="1" customWidth="1"/>
    <col min="35" max="35" width="47.85546875" style="290" hidden="1" customWidth="1"/>
    <col min="36" max="36" width="13.85546875" style="293" hidden="1" customWidth="1"/>
    <col min="37" max="37" width="32.140625" style="290" hidden="1" customWidth="1"/>
    <col min="38" max="38" width="16.140625" style="290" hidden="1" customWidth="1"/>
    <col min="39" max="39" width="12.7109375" style="293" hidden="1" customWidth="1"/>
    <col min="40" max="40" width="15" style="290" hidden="1" customWidth="1"/>
    <col min="41" max="41" width="8.28515625" style="290" hidden="1" customWidth="1"/>
    <col min="42" max="42" width="14.42578125" style="290" hidden="1" customWidth="1"/>
    <col min="43" max="44" width="10.5703125" style="290" customWidth="1"/>
    <col min="45" max="45" width="12.5703125" style="290" hidden="1" customWidth="1"/>
    <col min="46" max="46" width="31" style="290" hidden="1" customWidth="1"/>
    <col min="47" max="47" width="25.7109375" style="295" hidden="1" customWidth="1"/>
    <col min="48" max="48" width="9.42578125" style="296" hidden="1" customWidth="1"/>
    <col min="49" max="49" width="21.7109375" style="297" hidden="1" customWidth="1"/>
    <col min="50" max="50" width="10.5703125" style="296" hidden="1" customWidth="1"/>
    <col min="51" max="51" width="18.28515625" style="296" hidden="1" customWidth="1"/>
    <col min="52" max="52" width="3" style="297" hidden="1" customWidth="1"/>
    <col min="53" max="53" width="3" style="296" hidden="1" customWidth="1"/>
    <col min="54" max="54" width="21.7109375" style="295" hidden="1" customWidth="1"/>
    <col min="55" max="55" width="8.85546875" style="296" hidden="1" customWidth="1"/>
    <col min="56" max="56" width="22.85546875" style="297" hidden="1" customWidth="1"/>
    <col min="57" max="57" width="10.5703125" style="296" hidden="1" customWidth="1"/>
    <col min="58" max="58" width="10.28515625" style="310" hidden="1" customWidth="1"/>
    <col min="59" max="59" width="3.42578125" style="297" hidden="1" customWidth="1"/>
    <col min="60" max="60" width="3.42578125" style="296" hidden="1" customWidth="1"/>
    <col min="61" max="61" width="26" style="297" hidden="1" customWidth="1"/>
    <col min="62" max="62" width="13.5703125" style="319" customWidth="1"/>
    <col min="63" max="65" width="2.85546875" style="520" hidden="1" customWidth="1"/>
    <col min="66" max="69" width="3.140625" style="536" hidden="1" customWidth="1"/>
    <col min="70" max="70" width="3.140625" style="496" hidden="1" customWidth="1"/>
    <col min="71" max="71" width="3.140625" style="290" customWidth="1"/>
    <col min="72" max="16384" width="11.42578125" style="290"/>
  </cols>
  <sheetData>
    <row r="1" spans="1:71" ht="25.5" customHeight="1">
      <c r="B1" s="1147" t="e" vm="2">
        <v>#VALUE!</v>
      </c>
      <c r="C1" s="1148"/>
      <c r="D1" s="1148"/>
      <c r="E1" s="1148"/>
      <c r="F1" s="1148"/>
      <c r="G1" s="1148"/>
      <c r="H1" s="1148"/>
      <c r="I1" s="1148"/>
      <c r="J1" s="1148"/>
      <c r="K1" s="1148"/>
      <c r="L1" s="1149"/>
      <c r="M1" s="1150" t="s">
        <v>0</v>
      </c>
      <c r="N1" s="1151"/>
      <c r="O1" s="1151"/>
      <c r="P1" s="1151"/>
      <c r="Q1" s="1151"/>
      <c r="R1" s="1151"/>
      <c r="S1" s="1151"/>
      <c r="T1" s="1152"/>
      <c r="U1" s="1150" t="s">
        <v>1</v>
      </c>
      <c r="V1" s="1151"/>
      <c r="W1" s="1151"/>
      <c r="X1" s="1152"/>
      <c r="AN1" s="1139"/>
      <c r="AO1" s="1139"/>
    </row>
    <row r="3" spans="1:71" ht="25.5" customHeight="1" thickBot="1">
      <c r="L3" s="1153"/>
      <c r="M3" s="1153"/>
      <c r="N3" s="1153"/>
      <c r="O3" s="1153"/>
      <c r="P3" s="1153"/>
      <c r="AF3" s="1154"/>
      <c r="AG3" s="1154"/>
      <c r="AH3" s="1154"/>
      <c r="AI3" s="1154"/>
      <c r="AJ3" s="1154"/>
      <c r="AK3" s="1154"/>
      <c r="AL3" s="1154"/>
      <c r="AM3" s="1154"/>
      <c r="AN3" s="1154"/>
      <c r="AO3" s="1154"/>
      <c r="AP3" s="1154"/>
      <c r="AQ3" s="1154"/>
      <c r="AR3" s="1154"/>
    </row>
    <row r="4" spans="1:71" ht="25.5" customHeight="1" thickBot="1">
      <c r="K4" s="1139" t="s">
        <v>2</v>
      </c>
      <c r="L4" s="1140" t="s">
        <v>3</v>
      </c>
      <c r="M4" s="1141"/>
      <c r="N4" s="300"/>
      <c r="O4" s="1142" t="s">
        <v>4</v>
      </c>
      <c r="P4" s="1143"/>
      <c r="Q4" s="1144"/>
      <c r="R4" s="1144"/>
      <c r="S4" s="1144"/>
      <c r="T4" s="301"/>
      <c r="U4" s="302"/>
      <c r="V4" s="301"/>
      <c r="W4" s="303"/>
      <c r="X4" s="304"/>
      <c r="Y4" s="301"/>
      <c r="Z4" s="304"/>
      <c r="AB4" s="304"/>
      <c r="AC4" s="304"/>
      <c r="AD4" s="305"/>
      <c r="AE4" s="306"/>
      <c r="AF4" s="307"/>
      <c r="AG4" s="308"/>
      <c r="AH4" s="307"/>
      <c r="AI4" s="307"/>
      <c r="AJ4" s="309"/>
      <c r="AK4" s="307"/>
      <c r="AL4" s="307"/>
      <c r="AN4" s="304"/>
      <c r="AO4" s="304"/>
      <c r="AP4" s="304"/>
      <c r="AQ4" s="304"/>
      <c r="AR4" s="307"/>
      <c r="AS4" s="291"/>
      <c r="AT4" s="291"/>
      <c r="AU4" s="310"/>
      <c r="AW4" s="296"/>
      <c r="AZ4" s="296"/>
      <c r="BB4" s="310"/>
      <c r="BD4" s="320"/>
      <c r="BG4" s="296"/>
      <c r="BI4" s="320"/>
      <c r="BS4" s="304"/>
    </row>
    <row r="5" spans="1:71" ht="25.5" customHeight="1">
      <c r="K5" s="1139"/>
      <c r="L5" s="299"/>
      <c r="M5" s="299"/>
      <c r="N5" s="311"/>
      <c r="O5" s="1145" t="s">
        <v>5</v>
      </c>
      <c r="P5" s="1145"/>
      <c r="Q5" s="1146"/>
      <c r="R5" s="1146"/>
      <c r="S5" s="1146"/>
      <c r="T5" s="1146"/>
      <c r="U5" s="1146"/>
      <c r="V5" s="1146"/>
      <c r="W5" s="1146"/>
      <c r="X5" s="1146"/>
      <c r="Y5" s="301"/>
      <c r="Z5" s="304"/>
      <c r="AB5" s="304"/>
      <c r="AC5" s="304"/>
      <c r="AD5" s="305"/>
      <c r="AE5" s="306"/>
      <c r="AF5" s="312"/>
      <c r="AG5" s="313"/>
      <c r="AH5" s="312"/>
      <c r="AI5" s="312"/>
      <c r="AJ5" s="309"/>
      <c r="AK5" s="312"/>
      <c r="AL5" s="312"/>
      <c r="AM5" s="309"/>
      <c r="AN5" s="312"/>
      <c r="AP5" s="304"/>
      <c r="AQ5" s="304"/>
      <c r="AR5" s="312"/>
      <c r="AS5" s="291"/>
      <c r="AT5" s="291"/>
      <c r="AU5" s="310"/>
      <c r="AW5" s="296"/>
      <c r="AZ5" s="296"/>
      <c r="BB5" s="310"/>
      <c r="BD5" s="320"/>
      <c r="BG5" s="296"/>
      <c r="BI5" s="320"/>
      <c r="BS5" s="304"/>
    </row>
    <row r="6" spans="1:71" ht="25.5" customHeight="1" thickBot="1">
      <c r="K6" s="1139"/>
      <c r="L6" s="299"/>
      <c r="M6" s="299"/>
      <c r="N6" s="311"/>
      <c r="O6" s="307"/>
      <c r="P6" s="314"/>
      <c r="Q6" s="293"/>
      <c r="R6" s="293"/>
      <c r="S6" s="304"/>
      <c r="T6" s="301"/>
      <c r="U6" s="302"/>
      <c r="V6" s="301"/>
      <c r="W6" s="303"/>
      <c r="X6" s="304"/>
      <c r="Y6" s="301"/>
      <c r="Z6" s="304"/>
      <c r="AB6" s="304"/>
      <c r="AC6" s="304"/>
      <c r="AD6" s="305"/>
      <c r="AE6" s="306"/>
      <c r="AF6" s="312"/>
      <c r="AG6" s="313"/>
      <c r="AH6" s="312"/>
      <c r="AI6" s="312"/>
      <c r="AJ6" s="309"/>
      <c r="AK6" s="312"/>
      <c r="AL6" s="312"/>
      <c r="AN6" s="304"/>
      <c r="AO6" s="304"/>
      <c r="AP6" s="304"/>
      <c r="AQ6" s="304"/>
      <c r="AR6" s="312"/>
      <c r="AS6" s="291"/>
      <c r="AT6" s="291"/>
      <c r="AU6" s="310"/>
      <c r="AW6" s="296"/>
      <c r="AZ6" s="296"/>
      <c r="BB6" s="310"/>
      <c r="BD6" s="320"/>
      <c r="BG6" s="296"/>
      <c r="BI6" s="320"/>
      <c r="BS6" s="304"/>
    </row>
    <row r="7" spans="1:71" ht="25.5" customHeight="1" thickBot="1">
      <c r="K7" s="1139"/>
      <c r="L7" s="1140" t="s">
        <v>6</v>
      </c>
      <c r="M7" s="1141"/>
      <c r="N7" s="300"/>
      <c r="O7" s="307"/>
      <c r="P7" s="296"/>
      <c r="Q7" s="315"/>
      <c r="R7" s="315"/>
      <c r="S7" s="315"/>
      <c r="T7" s="301"/>
      <c r="U7" s="316"/>
      <c r="V7" s="301"/>
      <c r="W7" s="303"/>
      <c r="X7" s="315"/>
      <c r="Y7" s="301"/>
      <c r="Z7" s="315"/>
      <c r="AB7" s="315"/>
      <c r="AC7" s="315"/>
      <c r="AD7" s="305"/>
      <c r="AE7" s="306"/>
      <c r="AF7" s="307"/>
      <c r="AG7" s="308"/>
      <c r="AH7" s="307"/>
      <c r="AI7" s="307"/>
      <c r="AJ7" s="309"/>
      <c r="AK7" s="307"/>
      <c r="AL7" s="307"/>
      <c r="AM7" s="309"/>
      <c r="AN7" s="307"/>
      <c r="AO7" s="307"/>
      <c r="AP7" s="307"/>
      <c r="AQ7" s="307"/>
      <c r="AR7" s="307"/>
      <c r="AS7" s="296"/>
      <c r="AT7" s="296"/>
      <c r="AU7" s="310"/>
      <c r="AW7" s="296"/>
      <c r="AZ7" s="296"/>
      <c r="BB7" s="310"/>
      <c r="BD7" s="320"/>
      <c r="BG7" s="296"/>
      <c r="BI7" s="320"/>
      <c r="BS7" s="307"/>
    </row>
    <row r="8" spans="1:71" ht="25.5" customHeight="1" thickBot="1">
      <c r="K8" s="294"/>
      <c r="L8" s="299"/>
      <c r="M8" s="299"/>
      <c r="N8" s="317"/>
      <c r="O8" s="307"/>
      <c r="P8" s="296"/>
      <c r="Q8" s="315"/>
      <c r="R8" s="315"/>
      <c r="S8" s="315"/>
      <c r="T8" s="301"/>
      <c r="U8" s="316"/>
      <c r="V8" s="301"/>
      <c r="W8" s="303"/>
      <c r="X8" s="315"/>
      <c r="Y8" s="301"/>
      <c r="Z8" s="315"/>
      <c r="AB8" s="315"/>
      <c r="AC8" s="315"/>
      <c r="AD8" s="305"/>
      <c r="AE8" s="306"/>
      <c r="AF8" s="307"/>
      <c r="AG8" s="308"/>
      <c r="AH8" s="307"/>
      <c r="AI8" s="307"/>
      <c r="AJ8" s="309"/>
      <c r="AK8" s="307"/>
      <c r="AL8" s="307"/>
      <c r="AM8" s="309"/>
      <c r="AN8" s="307"/>
      <c r="AO8" s="307"/>
      <c r="AP8" s="307"/>
      <c r="AQ8" s="307"/>
      <c r="AR8" s="307"/>
      <c r="AS8" s="296"/>
      <c r="AT8" s="296"/>
      <c r="AU8" s="310"/>
      <c r="AW8" s="296"/>
      <c r="AZ8" s="296"/>
      <c r="BB8" s="310"/>
      <c r="BD8" s="320"/>
      <c r="BG8" s="296"/>
      <c r="BI8" s="320"/>
      <c r="BS8" s="307"/>
    </row>
    <row r="9" spans="1:71" ht="25.5" customHeight="1" thickBot="1">
      <c r="K9" s="294"/>
      <c r="L9" s="1140" t="s">
        <v>7</v>
      </c>
      <c r="M9" s="1141"/>
      <c r="N9" s="300"/>
      <c r="O9" s="318"/>
      <c r="P9" s="309"/>
      <c r="Q9" s="315"/>
      <c r="R9" s="315"/>
      <c r="S9" s="315"/>
      <c r="T9" s="301"/>
      <c r="U9" s="316"/>
      <c r="V9" s="301"/>
      <c r="W9" s="303"/>
      <c r="X9" s="315"/>
      <c r="Y9" s="301"/>
      <c r="Z9" s="315"/>
      <c r="AB9" s="315"/>
      <c r="AC9" s="315"/>
      <c r="AD9" s="305"/>
      <c r="AE9" s="306"/>
      <c r="AF9" s="307"/>
      <c r="AG9" s="308"/>
      <c r="AH9" s="307"/>
      <c r="AI9" s="307"/>
      <c r="AJ9" s="309"/>
      <c r="AK9" s="307"/>
      <c r="AL9" s="307"/>
      <c r="AM9" s="309"/>
      <c r="AN9" s="307"/>
      <c r="AO9" s="307"/>
      <c r="AP9" s="307"/>
      <c r="AQ9" s="307"/>
      <c r="AR9" s="307"/>
      <c r="AS9" s="296"/>
      <c r="AT9" s="296"/>
      <c r="AU9" s="310"/>
      <c r="AW9" s="296"/>
      <c r="AZ9" s="296"/>
      <c r="BB9" s="310"/>
      <c r="BD9" s="320"/>
      <c r="BG9" s="296"/>
      <c r="BI9" s="320"/>
      <c r="BS9" s="307"/>
    </row>
    <row r="10" spans="1:71" ht="25.5" customHeight="1">
      <c r="K10" s="319"/>
      <c r="L10" s="307"/>
      <c r="M10" s="307"/>
      <c r="N10" s="307"/>
      <c r="O10" s="307"/>
      <c r="P10" s="309"/>
      <c r="Q10" s="320"/>
      <c r="R10" s="319"/>
      <c r="S10" s="321"/>
      <c r="T10" s="296"/>
      <c r="U10" s="322"/>
      <c r="V10" s="296"/>
      <c r="W10" s="323"/>
      <c r="X10" s="321"/>
      <c r="Y10" s="296"/>
      <c r="Z10" s="321"/>
      <c r="AA10" s="321"/>
      <c r="AB10" s="321"/>
      <c r="AC10" s="321"/>
      <c r="AD10" s="296"/>
      <c r="AE10" s="323"/>
      <c r="AF10" s="307"/>
      <c r="AG10" s="308"/>
      <c r="AH10" s="307"/>
      <c r="AI10" s="307"/>
      <c r="AJ10" s="309"/>
      <c r="AK10" s="307"/>
      <c r="AL10" s="307"/>
      <c r="AM10" s="296"/>
      <c r="AN10" s="321"/>
      <c r="AO10" s="321"/>
      <c r="AP10" s="321"/>
      <c r="AQ10" s="321"/>
      <c r="AR10" s="307"/>
      <c r="AS10" s="296"/>
      <c r="AT10" s="296"/>
      <c r="AU10" s="310"/>
      <c r="AW10" s="296"/>
      <c r="AZ10" s="296"/>
      <c r="BB10" s="310"/>
      <c r="BD10" s="320"/>
      <c r="BG10" s="296"/>
      <c r="BI10" s="320"/>
      <c r="BS10" s="321"/>
    </row>
    <row r="11" spans="1:71" ht="25.5" customHeight="1">
      <c r="K11" s="324" t="s">
        <v>8</v>
      </c>
      <c r="L11" s="324"/>
      <c r="M11" s="324"/>
      <c r="N11" s="325"/>
      <c r="O11" s="1157" t="s">
        <v>9</v>
      </c>
      <c r="P11" s="1157"/>
      <c r="Q11" s="326"/>
      <c r="S11" s="320"/>
      <c r="T11" s="296"/>
      <c r="U11" s="327"/>
      <c r="V11" s="296"/>
      <c r="W11" s="323"/>
      <c r="X11" s="320"/>
      <c r="Y11" s="296"/>
      <c r="Z11" s="320"/>
      <c r="AA11" s="321"/>
      <c r="AB11" s="321"/>
      <c r="AC11" s="296"/>
      <c r="AD11" s="1156"/>
      <c r="AE11" s="1156"/>
      <c r="AF11" s="1156"/>
      <c r="AG11" s="1156"/>
      <c r="AH11" s="1156"/>
      <c r="AI11" s="1156"/>
      <c r="AJ11" s="1156"/>
      <c r="AK11" s="1156"/>
      <c r="AL11" s="1156"/>
      <c r="AM11" s="1156"/>
      <c r="AN11" s="1156"/>
      <c r="AO11" s="1156"/>
      <c r="AP11" s="1156"/>
      <c r="AQ11" s="1156"/>
      <c r="AR11" s="296"/>
      <c r="AS11" s="296"/>
      <c r="AT11" s="296"/>
      <c r="AU11" s="310"/>
      <c r="AW11" s="296"/>
      <c r="AZ11" s="296"/>
      <c r="BB11" s="310"/>
      <c r="BD11" s="320"/>
      <c r="BG11" s="296"/>
      <c r="BI11" s="320"/>
    </row>
    <row r="12" spans="1:71" ht="25.5" customHeight="1">
      <c r="K12" s="324"/>
      <c r="L12" s="328"/>
      <c r="M12" s="296"/>
      <c r="N12" s="296"/>
      <c r="O12" s="296"/>
      <c r="P12" s="296"/>
      <c r="Q12" s="296"/>
      <c r="R12" s="296"/>
      <c r="S12" s="296"/>
      <c r="T12" s="296"/>
      <c r="U12" s="323"/>
      <c r="V12" s="296"/>
      <c r="W12" s="323"/>
      <c r="X12" s="296"/>
      <c r="Y12" s="296"/>
      <c r="Z12" s="296"/>
      <c r="AA12" s="296"/>
      <c r="AB12" s="296"/>
      <c r="AC12" s="296"/>
      <c r="AD12" s="296"/>
      <c r="AE12" s="323"/>
      <c r="AF12" s="296"/>
      <c r="AG12" s="323"/>
      <c r="AH12" s="296"/>
      <c r="AI12" s="296"/>
      <c r="AJ12" s="296"/>
      <c r="AK12" s="296"/>
      <c r="AL12" s="296"/>
      <c r="AM12" s="296"/>
      <c r="AN12" s="296"/>
      <c r="AO12" s="296"/>
      <c r="AP12" s="296"/>
      <c r="AQ12" s="296"/>
      <c r="AR12" s="296"/>
      <c r="AS12" s="296"/>
      <c r="AT12" s="296"/>
      <c r="AU12" s="310"/>
      <c r="AW12" s="296"/>
      <c r="AZ12" s="296"/>
      <c r="BB12" s="310"/>
      <c r="BD12" s="320"/>
      <c r="BG12" s="296"/>
      <c r="BI12" s="320"/>
      <c r="BS12" s="296"/>
    </row>
    <row r="13" spans="1:71" ht="25.5" customHeight="1">
      <c r="B13" s="1128" t="s">
        <v>10</v>
      </c>
      <c r="C13" s="1129"/>
      <c r="D13" s="1129"/>
      <c r="E13" s="1129"/>
      <c r="F13" s="1129"/>
      <c r="G13" s="1129"/>
      <c r="H13" s="1129"/>
      <c r="I13" s="1129"/>
      <c r="J13" s="1129"/>
      <c r="K13" s="1129"/>
      <c r="L13" s="1129"/>
      <c r="M13" s="1129"/>
      <c r="N13" s="1129"/>
      <c r="O13" s="1129"/>
      <c r="P13" s="1129"/>
      <c r="Q13" s="1129"/>
      <c r="R13" s="1129"/>
      <c r="S13" s="1130"/>
      <c r="T13" s="1131" t="s">
        <v>1344</v>
      </c>
      <c r="U13" s="1132"/>
      <c r="V13" s="1132"/>
      <c r="W13" s="1132"/>
      <c r="X13" s="1132"/>
      <c r="Y13" s="1133"/>
      <c r="Z13" s="1107" t="s">
        <v>12</v>
      </c>
      <c r="AA13" s="1107"/>
      <c r="AB13" s="1107"/>
      <c r="AC13" s="1107"/>
      <c r="AD13" s="1107"/>
      <c r="AE13" s="1107"/>
      <c r="AF13" s="1107"/>
      <c r="AG13" s="1107"/>
      <c r="AH13" s="1107"/>
      <c r="AI13" s="1107"/>
      <c r="AJ13" s="1107"/>
      <c r="AK13" s="1107"/>
      <c r="AL13" s="1107"/>
      <c r="AM13" s="1134" t="s">
        <v>1345</v>
      </c>
      <c r="AN13" s="1135"/>
      <c r="AO13" s="1135"/>
      <c r="AP13" s="1135"/>
      <c r="AQ13" s="1135"/>
      <c r="AR13" s="1136"/>
      <c r="AS13" s="1158" t="s">
        <v>1346</v>
      </c>
      <c r="AT13" s="1159" t="s">
        <v>15</v>
      </c>
      <c r="AU13" s="1158" t="s">
        <v>1347</v>
      </c>
      <c r="AV13" s="1162" t="s">
        <v>474</v>
      </c>
      <c r="AW13" s="1162"/>
      <c r="AX13" s="1162"/>
      <c r="AY13" s="1162"/>
      <c r="AZ13" s="1162"/>
      <c r="BA13" s="1162"/>
      <c r="BB13" s="1162"/>
      <c r="BC13" s="1163" t="s">
        <v>475</v>
      </c>
      <c r="BD13" s="1163"/>
      <c r="BE13" s="1163"/>
      <c r="BF13" s="1163"/>
      <c r="BG13" s="1163"/>
      <c r="BH13" s="1163"/>
      <c r="BI13" s="1163"/>
      <c r="BJ13" s="1163"/>
      <c r="BK13" s="521"/>
      <c r="BL13" s="521"/>
      <c r="BM13" s="521"/>
    </row>
    <row r="14" spans="1:71" ht="25.5" customHeight="1">
      <c r="B14" s="1126" t="s">
        <v>18</v>
      </c>
      <c r="C14" s="1126"/>
      <c r="D14" s="1127" t="s">
        <v>19</v>
      </c>
      <c r="E14" s="1127"/>
      <c r="F14" s="1127"/>
      <c r="G14" s="1127"/>
      <c r="H14" s="1127"/>
      <c r="I14" s="1127"/>
      <c r="J14" s="1127"/>
      <c r="K14" s="1114" t="s">
        <v>20</v>
      </c>
      <c r="L14" s="1114" t="s">
        <v>21</v>
      </c>
      <c r="M14" s="1114" t="s">
        <v>1348</v>
      </c>
      <c r="N14" s="1114" t="s">
        <v>1349</v>
      </c>
      <c r="O14" s="1114" t="s">
        <v>1350</v>
      </c>
      <c r="P14" s="1137" t="s">
        <v>25</v>
      </c>
      <c r="Q14" s="1114" t="s">
        <v>26</v>
      </c>
      <c r="R14" s="1114" t="s">
        <v>27</v>
      </c>
      <c r="S14" s="1114" t="s">
        <v>28</v>
      </c>
      <c r="T14" s="1108" t="s">
        <v>29</v>
      </c>
      <c r="U14" s="1110" t="s">
        <v>30</v>
      </c>
      <c r="V14" s="1108" t="s">
        <v>31</v>
      </c>
      <c r="W14" s="1110" t="s">
        <v>32</v>
      </c>
      <c r="X14" s="1108" t="s">
        <v>33</v>
      </c>
      <c r="Y14" s="1112" t="s">
        <v>34</v>
      </c>
      <c r="Z14" s="1107" t="s">
        <v>1351</v>
      </c>
      <c r="AA14" s="1122" t="s">
        <v>36</v>
      </c>
      <c r="AB14" s="1123"/>
      <c r="AC14" s="1124" t="s">
        <v>37</v>
      </c>
      <c r="AD14" s="1107" t="s">
        <v>1352</v>
      </c>
      <c r="AE14" s="1107"/>
      <c r="AF14" s="1107" t="s">
        <v>39</v>
      </c>
      <c r="AG14" s="1107"/>
      <c r="AH14" s="1107" t="s">
        <v>40</v>
      </c>
      <c r="AI14" s="1107"/>
      <c r="AJ14" s="1107" t="s">
        <v>41</v>
      </c>
      <c r="AK14" s="1107"/>
      <c r="AL14" s="1107" t="s">
        <v>42</v>
      </c>
      <c r="AM14" s="1120" t="s">
        <v>29</v>
      </c>
      <c r="AN14" s="1120" t="s">
        <v>30</v>
      </c>
      <c r="AO14" s="1120" t="s">
        <v>31</v>
      </c>
      <c r="AP14" s="1120" t="s">
        <v>32</v>
      </c>
      <c r="AQ14" s="1117" t="s">
        <v>43</v>
      </c>
      <c r="AR14" s="1117" t="s">
        <v>1353</v>
      </c>
      <c r="AS14" s="1158"/>
      <c r="AT14" s="1160"/>
      <c r="AU14" s="1158"/>
      <c r="AV14" s="1116" t="s">
        <v>45</v>
      </c>
      <c r="AW14" s="1116" t="s">
        <v>46</v>
      </c>
      <c r="AX14" s="1119" t="s">
        <v>47</v>
      </c>
      <c r="AY14" s="1116" t="s">
        <v>48</v>
      </c>
      <c r="AZ14" s="1116" t="s">
        <v>49</v>
      </c>
      <c r="BA14" s="1116"/>
      <c r="BB14" s="1116"/>
      <c r="BC14" s="1106" t="s">
        <v>45</v>
      </c>
      <c r="BD14" s="1106" t="s">
        <v>46</v>
      </c>
      <c r="BE14" s="1106" t="s">
        <v>47</v>
      </c>
      <c r="BF14" s="1106" t="s">
        <v>48</v>
      </c>
      <c r="BG14" s="1106" t="s">
        <v>49</v>
      </c>
      <c r="BH14" s="1106"/>
      <c r="BI14" s="1106"/>
      <c r="BJ14" s="1100" t="s">
        <v>1313</v>
      </c>
      <c r="BK14" s="1102"/>
      <c r="BL14" s="1102"/>
      <c r="BM14" s="1102"/>
      <c r="BN14" s="536" t="s">
        <v>481</v>
      </c>
      <c r="BO14" s="536" t="s">
        <v>734</v>
      </c>
      <c r="BP14" s="536" t="s">
        <v>483</v>
      </c>
      <c r="BQ14" s="536" t="s">
        <v>484</v>
      </c>
      <c r="BS14" s="1117"/>
    </row>
    <row r="15" spans="1:71" s="291" customFormat="1" ht="25.5" customHeight="1">
      <c r="A15" s="332" t="s">
        <v>1335</v>
      </c>
      <c r="B15" s="329" t="s">
        <v>50</v>
      </c>
      <c r="C15" s="329" t="s">
        <v>51</v>
      </c>
      <c r="D15" s="332" t="s">
        <v>52</v>
      </c>
      <c r="E15" s="332" t="s">
        <v>53</v>
      </c>
      <c r="F15" s="332" t="s">
        <v>54</v>
      </c>
      <c r="G15" s="332" t="s">
        <v>55</v>
      </c>
      <c r="H15" s="332" t="s">
        <v>56</v>
      </c>
      <c r="I15" s="332" t="s">
        <v>57</v>
      </c>
      <c r="J15" s="332" t="s">
        <v>58</v>
      </c>
      <c r="K15" s="1115"/>
      <c r="L15" s="1115"/>
      <c r="M15" s="1115"/>
      <c r="N15" s="1115"/>
      <c r="O15" s="1115"/>
      <c r="P15" s="1138"/>
      <c r="Q15" s="1115"/>
      <c r="R15" s="1115"/>
      <c r="S15" s="1115"/>
      <c r="T15" s="1109"/>
      <c r="U15" s="1111"/>
      <c r="V15" s="1109"/>
      <c r="W15" s="1111"/>
      <c r="X15" s="1109"/>
      <c r="Y15" s="1113"/>
      <c r="Z15" s="1107"/>
      <c r="AA15" s="333" t="s">
        <v>59</v>
      </c>
      <c r="AB15" s="333" t="s">
        <v>60</v>
      </c>
      <c r="AC15" s="1125"/>
      <c r="AD15" s="1104" t="s">
        <v>61</v>
      </c>
      <c r="AE15" s="1105"/>
      <c r="AF15" s="1104" t="s">
        <v>62</v>
      </c>
      <c r="AG15" s="1105"/>
      <c r="AH15" s="333" t="s">
        <v>63</v>
      </c>
      <c r="AI15" s="333" t="s">
        <v>64</v>
      </c>
      <c r="AJ15" s="333" t="s">
        <v>65</v>
      </c>
      <c r="AK15" s="333" t="s">
        <v>66</v>
      </c>
      <c r="AL15" s="1107"/>
      <c r="AM15" s="1121"/>
      <c r="AN15" s="1121"/>
      <c r="AO15" s="1121"/>
      <c r="AP15" s="1121"/>
      <c r="AQ15" s="1118"/>
      <c r="AR15" s="1118"/>
      <c r="AS15" s="1158"/>
      <c r="AT15" s="1161"/>
      <c r="AU15" s="1158"/>
      <c r="AV15" s="1116"/>
      <c r="AW15" s="1116"/>
      <c r="AX15" s="1119"/>
      <c r="AY15" s="1116"/>
      <c r="AZ15" s="330" t="s">
        <v>67</v>
      </c>
      <c r="BA15" s="330" t="s">
        <v>68</v>
      </c>
      <c r="BB15" s="330" t="s">
        <v>69</v>
      </c>
      <c r="BC15" s="1106"/>
      <c r="BD15" s="1106"/>
      <c r="BE15" s="1106"/>
      <c r="BF15" s="1106"/>
      <c r="BG15" s="331" t="s">
        <v>67</v>
      </c>
      <c r="BH15" s="331" t="s">
        <v>68</v>
      </c>
      <c r="BI15" s="331" t="s">
        <v>69</v>
      </c>
      <c r="BJ15" s="1101"/>
      <c r="BK15" s="1103"/>
      <c r="BL15" s="1103"/>
      <c r="BM15" s="1103"/>
      <c r="BN15" s="537"/>
      <c r="BO15" s="537"/>
      <c r="BP15" s="537"/>
      <c r="BQ15" s="537"/>
      <c r="BR15" s="332"/>
      <c r="BS15" s="1118"/>
    </row>
    <row r="16" spans="1:71" ht="25.5" hidden="1" customHeight="1">
      <c r="A16" s="1090" t="s">
        <v>1315</v>
      </c>
      <c r="B16" s="334"/>
      <c r="C16" s="334"/>
      <c r="D16" s="1015" t="s">
        <v>70</v>
      </c>
      <c r="E16" s="1053" t="s">
        <v>71</v>
      </c>
      <c r="F16" s="1013" t="s">
        <v>72</v>
      </c>
      <c r="G16" s="1013" t="s">
        <v>73</v>
      </c>
      <c r="H16" s="1013" t="s">
        <v>74</v>
      </c>
      <c r="I16" s="1013" t="s">
        <v>75</v>
      </c>
      <c r="J16" s="1013" t="s">
        <v>76</v>
      </c>
      <c r="K16" s="1046">
        <v>1</v>
      </c>
      <c r="L16" s="1013" t="s">
        <v>77</v>
      </c>
      <c r="M16" s="1013" t="s">
        <v>78</v>
      </c>
      <c r="N16" s="946" t="s">
        <v>79</v>
      </c>
      <c r="O16" s="1013" t="s">
        <v>80</v>
      </c>
      <c r="P16" s="962">
        <v>1</v>
      </c>
      <c r="Q16" s="946" t="s">
        <v>81</v>
      </c>
      <c r="R16" s="944" t="s">
        <v>82</v>
      </c>
      <c r="S16" s="946" t="s">
        <v>83</v>
      </c>
      <c r="T16" s="944" t="s">
        <v>84</v>
      </c>
      <c r="U16" s="953">
        <f>VLOOKUP(T16,'Datos Validacion'!$C$6:$D$10,2,0)</f>
        <v>0.6</v>
      </c>
      <c r="V16" s="955" t="s">
        <v>85</v>
      </c>
      <c r="W16" s="957">
        <f>VLOOKUP(V16,'Datos Validacion'!$E$6:$F$15,2,0)</f>
        <v>1</v>
      </c>
      <c r="X16" s="959" t="s">
        <v>1354</v>
      </c>
      <c r="Y16" s="949" t="s">
        <v>87</v>
      </c>
      <c r="Z16" s="347" t="s">
        <v>1355</v>
      </c>
      <c r="AA16" s="1032" t="s">
        <v>89</v>
      </c>
      <c r="AB16" s="959" t="s">
        <v>90</v>
      </c>
      <c r="AC16" s="1032" t="s">
        <v>91</v>
      </c>
      <c r="AD16" s="1032" t="s">
        <v>92</v>
      </c>
      <c r="AE16" s="953">
        <f>VLOOKUP(AD16,'Datos Validacion'!$K$6:$L$8,2,0)</f>
        <v>0.25</v>
      </c>
      <c r="AF16" s="959" t="s">
        <v>93</v>
      </c>
      <c r="AG16" s="953">
        <f>VLOOKUP(AF16,'Datos Validacion'!$M$6:$N$7,2,0)</f>
        <v>0.15</v>
      </c>
      <c r="AH16" s="1032" t="s">
        <v>94</v>
      </c>
      <c r="AI16" s="339" t="s">
        <v>95</v>
      </c>
      <c r="AJ16" s="349" t="s">
        <v>96</v>
      </c>
      <c r="AK16" s="337" t="s">
        <v>97</v>
      </c>
      <c r="AL16" s="1098">
        <f>+AE16+AG16</f>
        <v>0.4</v>
      </c>
      <c r="AM16" s="951" t="str">
        <f>IF(AN16&lt;=20%,"MUY BAJA",IF(AN16&lt;=40%,"BAJA",IF(AN16&lt;=60%,"MEDIA",IF(AN16&lt;=80%,"ALTA","MUY ALTA"))))</f>
        <v>BAJA</v>
      </c>
      <c r="AN16" s="951">
        <f>IF(OR(AD16="prevenir",AD16="detectar"),(U16-(U16*AL16)), U16)</f>
        <v>0.36</v>
      </c>
      <c r="AO16" s="951" t="str">
        <f>IF(AP16&lt;=20%,"LEVE",IF(AP16&lt;=40%,"MENOR",IF(AP16&lt;=60%,"MODERADO",IF(AP16&lt;=80%,"MAYOR","CATASTROFICO"))))</f>
        <v>CATASTROFICO</v>
      </c>
      <c r="AP16" s="951">
        <f>IF(AD16="corregir",(W16-(W16*AL16)), W16)</f>
        <v>1</v>
      </c>
      <c r="AQ16" s="949" t="s">
        <v>87</v>
      </c>
      <c r="AR16" s="944" t="s">
        <v>98</v>
      </c>
      <c r="AS16" s="989"/>
      <c r="AT16" s="1094" t="s">
        <v>99</v>
      </c>
      <c r="AU16" s="353" t="s">
        <v>100</v>
      </c>
      <c r="AV16" s="370" t="s">
        <v>101</v>
      </c>
      <c r="AW16" s="347" t="s">
        <v>102</v>
      </c>
      <c r="AX16" s="339" t="s">
        <v>103</v>
      </c>
      <c r="AY16" s="499" t="s">
        <v>104</v>
      </c>
      <c r="AZ16" s="500"/>
      <c r="BA16" s="339" t="s">
        <v>105</v>
      </c>
      <c r="BB16" s="353" t="s">
        <v>106</v>
      </c>
      <c r="BC16" s="1085">
        <v>45335</v>
      </c>
      <c r="BD16" s="1081" t="s">
        <v>1337</v>
      </c>
      <c r="BE16" s="1079" t="s">
        <v>103</v>
      </c>
      <c r="BF16" s="1087" t="s">
        <v>1336</v>
      </c>
      <c r="BG16" s="1079"/>
      <c r="BH16" s="1079" t="s">
        <v>152</v>
      </c>
      <c r="BI16" s="1081" t="s">
        <v>1338</v>
      </c>
      <c r="BJ16" s="1083" t="s">
        <v>1314</v>
      </c>
      <c r="BK16" s="969">
        <v>1</v>
      </c>
      <c r="BL16" s="969"/>
      <c r="BM16" s="969"/>
      <c r="BN16" s="1155">
        <v>1</v>
      </c>
      <c r="BO16" s="1155"/>
      <c r="BP16" s="1155"/>
      <c r="BQ16" s="1155"/>
      <c r="BR16" s="1090"/>
      <c r="BS16" s="949">
        <f>SUM(BN16:BQ18)</f>
        <v>1</v>
      </c>
    </row>
    <row r="17" spans="1:71" ht="25.5" hidden="1" customHeight="1">
      <c r="A17" s="1090"/>
      <c r="B17" s="334"/>
      <c r="C17" s="334"/>
      <c r="D17" s="1015"/>
      <c r="E17" s="1053"/>
      <c r="F17" s="1013"/>
      <c r="G17" s="1013"/>
      <c r="H17" s="1013"/>
      <c r="I17" s="1013"/>
      <c r="J17" s="1013"/>
      <c r="K17" s="1046"/>
      <c r="L17" s="1013"/>
      <c r="M17" s="1013"/>
      <c r="N17" s="946"/>
      <c r="O17" s="1013"/>
      <c r="P17" s="996"/>
      <c r="Q17" s="946"/>
      <c r="R17" s="961"/>
      <c r="S17" s="946"/>
      <c r="T17" s="961"/>
      <c r="U17" s="997"/>
      <c r="V17" s="992"/>
      <c r="W17" s="1012"/>
      <c r="X17" s="988"/>
      <c r="Y17" s="987"/>
      <c r="Z17" s="347" t="s">
        <v>1356</v>
      </c>
      <c r="AA17" s="1097"/>
      <c r="AB17" s="960"/>
      <c r="AC17" s="1097"/>
      <c r="AD17" s="1097"/>
      <c r="AE17" s="954"/>
      <c r="AF17" s="960"/>
      <c r="AG17" s="954"/>
      <c r="AH17" s="1097"/>
      <c r="AI17" s="345" t="s">
        <v>108</v>
      </c>
      <c r="AJ17" s="348" t="s">
        <v>96</v>
      </c>
      <c r="AK17" s="345" t="s">
        <v>109</v>
      </c>
      <c r="AL17" s="1099"/>
      <c r="AM17" s="986"/>
      <c r="AN17" s="986"/>
      <c r="AO17" s="986"/>
      <c r="AP17" s="986"/>
      <c r="AQ17" s="987"/>
      <c r="AR17" s="961"/>
      <c r="AS17" s="990"/>
      <c r="AT17" s="1095"/>
      <c r="AU17" s="353" t="s">
        <v>110</v>
      </c>
      <c r="AV17" s="370" t="s">
        <v>101</v>
      </c>
      <c r="AW17" s="347" t="s">
        <v>111</v>
      </c>
      <c r="AX17" s="339" t="s">
        <v>112</v>
      </c>
      <c r="AY17" s="499" t="s">
        <v>113</v>
      </c>
      <c r="AZ17" s="500"/>
      <c r="BA17" s="339" t="s">
        <v>105</v>
      </c>
      <c r="BB17" s="353" t="s">
        <v>114</v>
      </c>
      <c r="BC17" s="1096"/>
      <c r="BD17" s="1091"/>
      <c r="BE17" s="1092"/>
      <c r="BF17" s="1093"/>
      <c r="BG17" s="1092"/>
      <c r="BH17" s="1092"/>
      <c r="BI17" s="1091"/>
      <c r="BJ17" s="1089"/>
      <c r="BK17" s="970"/>
      <c r="BL17" s="970"/>
      <c r="BM17" s="970"/>
      <c r="BN17" s="1155"/>
      <c r="BO17" s="1155"/>
      <c r="BP17" s="1155"/>
      <c r="BQ17" s="1155"/>
      <c r="BR17" s="1090"/>
      <c r="BS17" s="987"/>
    </row>
    <row r="18" spans="1:71" ht="25.5" hidden="1" customHeight="1">
      <c r="A18" s="1090"/>
      <c r="B18" s="334"/>
      <c r="C18" s="334"/>
      <c r="D18" s="1015"/>
      <c r="E18" s="1053"/>
      <c r="F18" s="1013"/>
      <c r="G18" s="1013"/>
      <c r="H18" s="1013"/>
      <c r="I18" s="337" t="s">
        <v>115</v>
      </c>
      <c r="J18" s="337" t="s">
        <v>116</v>
      </c>
      <c r="K18" s="1046"/>
      <c r="L18" s="337" t="s">
        <v>77</v>
      </c>
      <c r="M18" s="337" t="s">
        <v>78</v>
      </c>
      <c r="N18" s="339" t="s">
        <v>117</v>
      </c>
      <c r="O18" s="337" t="s">
        <v>118</v>
      </c>
      <c r="P18" s="963"/>
      <c r="Q18" s="946"/>
      <c r="R18" s="945"/>
      <c r="S18" s="946"/>
      <c r="T18" s="945"/>
      <c r="U18" s="954"/>
      <c r="V18" s="956"/>
      <c r="W18" s="958"/>
      <c r="X18" s="960"/>
      <c r="Y18" s="950"/>
      <c r="Z18" s="347" t="s">
        <v>1357</v>
      </c>
      <c r="AA18" s="349" t="s">
        <v>89</v>
      </c>
      <c r="AB18" s="337" t="s">
        <v>90</v>
      </c>
      <c r="AC18" s="349" t="s">
        <v>91</v>
      </c>
      <c r="AD18" s="349" t="s">
        <v>92</v>
      </c>
      <c r="AE18" s="361">
        <f>VLOOKUP(AD18,'Datos Validacion'!$K$6:$L$8,2,0)</f>
        <v>0.25</v>
      </c>
      <c r="AF18" s="337" t="s">
        <v>93</v>
      </c>
      <c r="AG18" s="361">
        <f>VLOOKUP(AF18,'Datos Validacion'!$M$6:$N$7,2,0)</f>
        <v>0.15</v>
      </c>
      <c r="AH18" s="349" t="s">
        <v>94</v>
      </c>
      <c r="AI18" s="337" t="s">
        <v>120</v>
      </c>
      <c r="AJ18" s="349" t="s">
        <v>96</v>
      </c>
      <c r="AK18" s="349" t="s">
        <v>121</v>
      </c>
      <c r="AL18" s="362">
        <f t="shared" ref="AL18:AL26" si="0">+AE18+AG18</f>
        <v>0.4</v>
      </c>
      <c r="AM18" s="952"/>
      <c r="AN18" s="952"/>
      <c r="AO18" s="952"/>
      <c r="AP18" s="952"/>
      <c r="AQ18" s="950"/>
      <c r="AR18" s="945"/>
      <c r="AS18" s="991"/>
      <c r="AT18" s="363" t="s">
        <v>122</v>
      </c>
      <c r="AU18" s="353" t="s">
        <v>123</v>
      </c>
      <c r="AV18" s="370" t="s">
        <v>101</v>
      </c>
      <c r="AW18" s="347" t="s">
        <v>124</v>
      </c>
      <c r="AX18" s="339" t="s">
        <v>112</v>
      </c>
      <c r="AY18" s="499" t="s">
        <v>125</v>
      </c>
      <c r="AZ18" s="339"/>
      <c r="BA18" s="339" t="s">
        <v>105</v>
      </c>
      <c r="BB18" s="353" t="s">
        <v>126</v>
      </c>
      <c r="BC18" s="1086"/>
      <c r="BD18" s="1082"/>
      <c r="BE18" s="1080"/>
      <c r="BF18" s="1088"/>
      <c r="BG18" s="1080"/>
      <c r="BH18" s="1080"/>
      <c r="BI18" s="1082"/>
      <c r="BJ18" s="1084"/>
      <c r="BK18" s="971"/>
      <c r="BL18" s="971"/>
      <c r="BM18" s="971"/>
      <c r="BN18" s="1155"/>
      <c r="BO18" s="1155"/>
      <c r="BP18" s="1155"/>
      <c r="BQ18" s="1155"/>
      <c r="BR18" s="1090"/>
      <c r="BS18" s="950"/>
    </row>
    <row r="19" spans="1:71" ht="25.5" hidden="1" customHeight="1">
      <c r="A19" s="1090" t="s">
        <v>1316</v>
      </c>
      <c r="B19" s="334"/>
      <c r="C19" s="334"/>
      <c r="D19" s="1015" t="s">
        <v>127</v>
      </c>
      <c r="E19" s="1053" t="s">
        <v>128</v>
      </c>
      <c r="F19" s="1013" t="s">
        <v>129</v>
      </c>
      <c r="G19" s="1013" t="s">
        <v>73</v>
      </c>
      <c r="H19" s="1013" t="s">
        <v>130</v>
      </c>
      <c r="I19" s="1013" t="s">
        <v>131</v>
      </c>
      <c r="J19" s="1013" t="s">
        <v>132</v>
      </c>
      <c r="K19" s="1046">
        <v>2</v>
      </c>
      <c r="L19" s="337" t="s">
        <v>133</v>
      </c>
      <c r="M19" s="337" t="s">
        <v>133</v>
      </c>
      <c r="N19" s="339" t="s">
        <v>79</v>
      </c>
      <c r="O19" s="337" t="s">
        <v>134</v>
      </c>
      <c r="P19" s="962">
        <v>2</v>
      </c>
      <c r="Q19" s="946" t="s">
        <v>135</v>
      </c>
      <c r="R19" s="944" t="s">
        <v>82</v>
      </c>
      <c r="S19" s="946" t="s">
        <v>136</v>
      </c>
      <c r="T19" s="944" t="s">
        <v>84</v>
      </c>
      <c r="U19" s="953">
        <f>VLOOKUP(T19,'Datos Validacion'!$C$6:$D$10,2,0)</f>
        <v>0.6</v>
      </c>
      <c r="V19" s="955" t="s">
        <v>85</v>
      </c>
      <c r="W19" s="957">
        <f>VLOOKUP(V19,'Datos Validacion'!$E$6:$F$15,2,0)</f>
        <v>1</v>
      </c>
      <c r="X19" s="959" t="s">
        <v>1358</v>
      </c>
      <c r="Y19" s="949" t="s">
        <v>87</v>
      </c>
      <c r="Z19" s="337" t="s">
        <v>1359</v>
      </c>
      <c r="AA19" s="349" t="s">
        <v>89</v>
      </c>
      <c r="AB19" s="337" t="s">
        <v>139</v>
      </c>
      <c r="AC19" s="349" t="s">
        <v>91</v>
      </c>
      <c r="AD19" s="349" t="s">
        <v>92</v>
      </c>
      <c r="AE19" s="361">
        <f>VLOOKUP(AD19,'Datos Validacion'!$K$6:$L$8,2,0)</f>
        <v>0.25</v>
      </c>
      <c r="AF19" s="337" t="s">
        <v>93</v>
      </c>
      <c r="AG19" s="361">
        <f>VLOOKUP(AF19,'Datos Validacion'!$M$6:$N$7,2,0)</f>
        <v>0.15</v>
      </c>
      <c r="AH19" s="349" t="s">
        <v>94</v>
      </c>
      <c r="AI19" s="337" t="s">
        <v>140</v>
      </c>
      <c r="AJ19" s="349" t="s">
        <v>96</v>
      </c>
      <c r="AK19" s="349" t="s">
        <v>141</v>
      </c>
      <c r="AL19" s="362">
        <f t="shared" si="0"/>
        <v>0.4</v>
      </c>
      <c r="AM19" s="951" t="str">
        <f>IF(AN19&lt;=20%,"MUY BAJA",IF(AN19&lt;=40%,"BAJA",IF(AN19&lt;=60%,"MEDIA",IF(AN19&lt;=80%,"ALTA","MUY ALTA"))))</f>
        <v>BAJA</v>
      </c>
      <c r="AN19" s="951">
        <f>IF(OR(AD19="prevenir",AD19="detectar"),(U19-(U19*AL19)), U19)</f>
        <v>0.36</v>
      </c>
      <c r="AO19" s="951" t="str">
        <f>IF(AP19&lt;=20%,"LEVE",IF(AP19&lt;=40%,"MENOR",IF(AP19&lt;=60%,"MODERADO",IF(AP19&lt;=80%,"MAYOR","CATASTROFICO"))))</f>
        <v>CATASTROFICO</v>
      </c>
      <c r="AP19" s="951">
        <f>IF(AD19="corregir",(W19-(W19*AL19)), W19)</f>
        <v>1</v>
      </c>
      <c r="AQ19" s="949" t="s">
        <v>87</v>
      </c>
      <c r="AR19" s="944" t="s">
        <v>98</v>
      </c>
      <c r="AS19" s="989"/>
      <c r="AT19" s="363" t="s">
        <v>142</v>
      </c>
      <c r="AU19" s="364" t="s">
        <v>143</v>
      </c>
      <c r="AV19" s="370" t="s">
        <v>101</v>
      </c>
      <c r="AW19" s="347" t="s">
        <v>144</v>
      </c>
      <c r="AX19" s="339" t="s">
        <v>112</v>
      </c>
      <c r="AY19" s="501" t="s">
        <v>145</v>
      </c>
      <c r="AZ19" s="339"/>
      <c r="BA19" s="339" t="s">
        <v>105</v>
      </c>
      <c r="BB19" s="353" t="s">
        <v>146</v>
      </c>
      <c r="BC19" s="1085">
        <f>BC16</f>
        <v>45335</v>
      </c>
      <c r="BD19" s="1081" t="str">
        <f>BD16</f>
        <v xml:space="preserve">En el CIGD del 23/01/2024 en el marco de presentación de los Planes de Acción, el Grupo de Gestión Documental presento el  Plan Institucional de Archivos de la Entidad -PINAR, para la función archivística del Ministerio </v>
      </c>
      <c r="BE19" s="1079" t="s">
        <v>112</v>
      </c>
      <c r="BF19" s="1087" t="str">
        <f>BF16</f>
        <v>Plan Institucional de Archivo</v>
      </c>
      <c r="BG19" s="1079"/>
      <c r="BH19" s="1079" t="s">
        <v>152</v>
      </c>
      <c r="BI19" s="1081" t="str">
        <f>BI16</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J19" s="1083" t="s">
        <v>1314</v>
      </c>
      <c r="BK19" s="969">
        <v>1</v>
      </c>
      <c r="BL19" s="969"/>
      <c r="BM19" s="969"/>
      <c r="BN19" s="1155">
        <v>1</v>
      </c>
      <c r="BO19" s="1155"/>
      <c r="BP19" s="1155"/>
      <c r="BQ19" s="1155"/>
      <c r="BR19" s="1090"/>
      <c r="BS19" s="949">
        <f>SUM(BN19:BQ20)</f>
        <v>1</v>
      </c>
    </row>
    <row r="20" spans="1:71" ht="25.5" hidden="1" customHeight="1">
      <c r="A20" s="1090"/>
      <c r="B20" s="334"/>
      <c r="C20" s="334"/>
      <c r="D20" s="1015"/>
      <c r="E20" s="1053"/>
      <c r="F20" s="1013"/>
      <c r="G20" s="1013"/>
      <c r="H20" s="1013"/>
      <c r="I20" s="1013"/>
      <c r="J20" s="1013"/>
      <c r="K20" s="1046"/>
      <c r="L20" s="337" t="s">
        <v>133</v>
      </c>
      <c r="M20" s="337" t="s">
        <v>133</v>
      </c>
      <c r="N20" s="339" t="s">
        <v>79</v>
      </c>
      <c r="O20" s="337" t="s">
        <v>147</v>
      </c>
      <c r="P20" s="963"/>
      <c r="Q20" s="946"/>
      <c r="R20" s="945"/>
      <c r="S20" s="946"/>
      <c r="T20" s="945"/>
      <c r="U20" s="954"/>
      <c r="V20" s="956"/>
      <c r="W20" s="958"/>
      <c r="X20" s="960"/>
      <c r="Y20" s="950"/>
      <c r="Z20" s="339" t="s">
        <v>1360</v>
      </c>
      <c r="AA20" s="349" t="s">
        <v>89</v>
      </c>
      <c r="AB20" s="337" t="s">
        <v>90</v>
      </c>
      <c r="AC20" s="349" t="s">
        <v>91</v>
      </c>
      <c r="AD20" s="349" t="s">
        <v>92</v>
      </c>
      <c r="AE20" s="361">
        <f>VLOOKUP(AD20,'Datos Validacion'!$K$6:$L$8,2,0)</f>
        <v>0.25</v>
      </c>
      <c r="AF20" s="337" t="s">
        <v>93</v>
      </c>
      <c r="AG20" s="361">
        <f>VLOOKUP(AF20,'Datos Validacion'!$M$6:$N$7,2,0)</f>
        <v>0.15</v>
      </c>
      <c r="AH20" s="349" t="s">
        <v>94</v>
      </c>
      <c r="AI20" s="339" t="s">
        <v>95</v>
      </c>
      <c r="AJ20" s="349" t="s">
        <v>96</v>
      </c>
      <c r="AK20" s="337" t="s">
        <v>141</v>
      </c>
      <c r="AL20" s="362">
        <f t="shared" si="0"/>
        <v>0.4</v>
      </c>
      <c r="AM20" s="952"/>
      <c r="AN20" s="952"/>
      <c r="AO20" s="952"/>
      <c r="AP20" s="952"/>
      <c r="AQ20" s="950"/>
      <c r="AR20" s="945"/>
      <c r="AS20" s="991"/>
      <c r="AT20" s="363" t="s">
        <v>142</v>
      </c>
      <c r="AU20" s="353" t="s">
        <v>149</v>
      </c>
      <c r="AV20" s="370" t="s">
        <v>101</v>
      </c>
      <c r="AW20" s="347" t="s">
        <v>150</v>
      </c>
      <c r="AX20" s="339" t="s">
        <v>112</v>
      </c>
      <c r="AY20" s="501" t="s">
        <v>151</v>
      </c>
      <c r="AZ20" s="339"/>
      <c r="BA20" s="339" t="s">
        <v>152</v>
      </c>
      <c r="BB20" s="353" t="s">
        <v>153</v>
      </c>
      <c r="BC20" s="1086"/>
      <c r="BD20" s="1082"/>
      <c r="BE20" s="1080"/>
      <c r="BF20" s="1088"/>
      <c r="BG20" s="1080"/>
      <c r="BH20" s="1080"/>
      <c r="BI20" s="1082"/>
      <c r="BJ20" s="1084"/>
      <c r="BK20" s="971"/>
      <c r="BL20" s="971"/>
      <c r="BM20" s="971"/>
      <c r="BN20" s="1155"/>
      <c r="BO20" s="1155"/>
      <c r="BP20" s="1155"/>
      <c r="BQ20" s="1155"/>
      <c r="BR20" s="1090"/>
      <c r="BS20" s="950"/>
    </row>
    <row r="21" spans="1:71" ht="25.5" hidden="1" customHeight="1">
      <c r="A21" s="366" t="s">
        <v>1317</v>
      </c>
      <c r="B21" s="334"/>
      <c r="C21" s="334"/>
      <c r="D21" s="335"/>
      <c r="E21" s="336" t="s">
        <v>154</v>
      </c>
      <c r="F21" s="337" t="s">
        <v>155</v>
      </c>
      <c r="G21" s="337" t="s">
        <v>73</v>
      </c>
      <c r="H21" s="337" t="s">
        <v>156</v>
      </c>
      <c r="I21" s="337" t="s">
        <v>115</v>
      </c>
      <c r="J21" s="337" t="s">
        <v>157</v>
      </c>
      <c r="K21" s="338">
        <v>3</v>
      </c>
      <c r="L21" s="337" t="s">
        <v>158</v>
      </c>
      <c r="M21" s="337" t="s">
        <v>159</v>
      </c>
      <c r="N21" s="339" t="s">
        <v>79</v>
      </c>
      <c r="O21" s="337" t="s">
        <v>160</v>
      </c>
      <c r="P21" s="335">
        <v>3</v>
      </c>
      <c r="Q21" s="339" t="s">
        <v>161</v>
      </c>
      <c r="R21" s="347" t="s">
        <v>82</v>
      </c>
      <c r="S21" s="339" t="s">
        <v>136</v>
      </c>
      <c r="T21" s="341" t="s">
        <v>162</v>
      </c>
      <c r="U21" s="342">
        <f>VLOOKUP(T21,'Datos Validacion'!$C$6:$D$10,2,0)</f>
        <v>0.8</v>
      </c>
      <c r="V21" s="343" t="s">
        <v>163</v>
      </c>
      <c r="W21" s="344">
        <f>VLOOKUP(V21,'Datos Validacion'!$E$6:$F$15,2,0)</f>
        <v>0.8</v>
      </c>
      <c r="X21" s="358" t="s">
        <v>1361</v>
      </c>
      <c r="Y21" s="346" t="s">
        <v>165</v>
      </c>
      <c r="Z21" s="339" t="s">
        <v>1362</v>
      </c>
      <c r="AA21" s="349" t="s">
        <v>89</v>
      </c>
      <c r="AB21" s="337" t="s">
        <v>167</v>
      </c>
      <c r="AC21" s="349" t="s">
        <v>91</v>
      </c>
      <c r="AD21" s="349" t="s">
        <v>92</v>
      </c>
      <c r="AE21" s="361">
        <f>VLOOKUP(AD21,'Datos Validacion'!$K$6:$L$8,2,0)</f>
        <v>0.25</v>
      </c>
      <c r="AF21" s="337" t="s">
        <v>93</v>
      </c>
      <c r="AG21" s="361">
        <f>VLOOKUP(AF21,'Datos Validacion'!$M$6:$N$7,2,0)</f>
        <v>0.15</v>
      </c>
      <c r="AH21" s="349" t="s">
        <v>94</v>
      </c>
      <c r="AI21" s="339" t="s">
        <v>168</v>
      </c>
      <c r="AJ21" s="349" t="s">
        <v>96</v>
      </c>
      <c r="AK21" s="337" t="s">
        <v>141</v>
      </c>
      <c r="AL21" s="362">
        <f t="shared" si="0"/>
        <v>0.4</v>
      </c>
      <c r="AM21" s="367" t="str">
        <f>IF(AN21&lt;=20%,"MUY BAJA",IF(AN21&lt;=40%,"BAJA",IF(AN21&lt;=60%,"MEDIA",IF(AN21&lt;=80%,"ALTA","MUY ALTA"))))</f>
        <v>MEDIA</v>
      </c>
      <c r="AN21" s="367">
        <f>IF(OR(AD21="prevenir",AD21="detectar"),(U21-(U21*AL21)), U21)</f>
        <v>0.48</v>
      </c>
      <c r="AO21" s="367" t="str">
        <f>IF(AP21&lt;=20%,"LEVE",IF(AP21&lt;=40%,"MENOR",IF(AP21&lt;=60%,"MODERADO",IF(AP21&lt;=80%,"MAYOR","CATASTROFICO"))))</f>
        <v>MAYOR</v>
      </c>
      <c r="AP21" s="367">
        <f>IF(AD21="corregir",(W21-(W21*AL21)), W21)</f>
        <v>0.8</v>
      </c>
      <c r="AQ21" s="346" t="s">
        <v>165</v>
      </c>
      <c r="AR21" s="339" t="s">
        <v>98</v>
      </c>
      <c r="AS21" s="368"/>
      <c r="AT21" s="369" t="s">
        <v>142</v>
      </c>
      <c r="AU21" s="428" t="s">
        <v>169</v>
      </c>
      <c r="AV21" s="370">
        <v>45209</v>
      </c>
      <c r="AW21" s="347" t="s">
        <v>170</v>
      </c>
      <c r="AX21" s="339" t="s">
        <v>171</v>
      </c>
      <c r="AY21" s="501" t="s">
        <v>151</v>
      </c>
      <c r="AZ21" s="339"/>
      <c r="BA21" s="339" t="s">
        <v>152</v>
      </c>
      <c r="BB21" s="353" t="s">
        <v>172</v>
      </c>
      <c r="BC21" s="429">
        <v>45335</v>
      </c>
      <c r="BD21" s="439" t="s">
        <v>1415</v>
      </c>
      <c r="BE21" s="430" t="s">
        <v>171</v>
      </c>
      <c r="BF21" s="446"/>
      <c r="BG21" s="430"/>
      <c r="BH21" s="430" t="s">
        <v>152</v>
      </c>
      <c r="BI21" s="439" t="str">
        <f>BD21</f>
        <v>Cumplida para la vigencia 2023</v>
      </c>
      <c r="BJ21" s="573" t="s">
        <v>1314</v>
      </c>
      <c r="BK21" s="522">
        <v>1</v>
      </c>
      <c r="BL21" s="522"/>
      <c r="BM21" s="522"/>
      <c r="BN21" s="539"/>
      <c r="BO21" s="539">
        <v>1</v>
      </c>
      <c r="BP21" s="539"/>
      <c r="BQ21" s="539"/>
      <c r="BR21" s="366"/>
      <c r="BS21" s="346">
        <f>SUM(BN21:BQ21)</f>
        <v>1</v>
      </c>
    </row>
    <row r="22" spans="1:71" ht="25.5" hidden="1" customHeight="1">
      <c r="A22" s="949" t="s">
        <v>1318</v>
      </c>
      <c r="B22" s="959"/>
      <c r="C22" s="959"/>
      <c r="D22" s="959"/>
      <c r="E22" s="1016" t="s">
        <v>1363</v>
      </c>
      <c r="F22" s="959" t="s">
        <v>174</v>
      </c>
      <c r="G22" s="959" t="s">
        <v>175</v>
      </c>
      <c r="H22" s="959" t="s">
        <v>176</v>
      </c>
      <c r="I22" s="959" t="s">
        <v>177</v>
      </c>
      <c r="J22" s="959" t="s">
        <v>178</v>
      </c>
      <c r="K22" s="1014">
        <v>4</v>
      </c>
      <c r="L22" s="959" t="s">
        <v>179</v>
      </c>
      <c r="M22" s="959" t="s">
        <v>180</v>
      </c>
      <c r="N22" s="944" t="s">
        <v>79</v>
      </c>
      <c r="O22" s="959" t="s">
        <v>181</v>
      </c>
      <c r="P22" s="962">
        <v>4</v>
      </c>
      <c r="Q22" s="944" t="s">
        <v>182</v>
      </c>
      <c r="R22" s="944" t="s">
        <v>82</v>
      </c>
      <c r="S22" s="944" t="s">
        <v>183</v>
      </c>
      <c r="T22" s="944" t="s">
        <v>184</v>
      </c>
      <c r="U22" s="953">
        <f>VLOOKUP(T22,'Datos Validacion'!$C$6:$D$10,2,0)</f>
        <v>0.4</v>
      </c>
      <c r="V22" s="955" t="s">
        <v>163</v>
      </c>
      <c r="W22" s="957">
        <f>VLOOKUP(V22,'Datos Validacion'!$E$6:$F$15,2,0)</f>
        <v>0.8</v>
      </c>
      <c r="X22" s="959" t="s">
        <v>1364</v>
      </c>
      <c r="Y22" s="949" t="s">
        <v>165</v>
      </c>
      <c r="Z22" s="341" t="s">
        <v>1365</v>
      </c>
      <c r="AA22" s="348" t="s">
        <v>89</v>
      </c>
      <c r="AB22" s="341" t="s">
        <v>187</v>
      </c>
      <c r="AC22" s="348" t="s">
        <v>91</v>
      </c>
      <c r="AD22" s="348" t="s">
        <v>92</v>
      </c>
      <c r="AE22" s="342">
        <f>VLOOKUP(AD22,'Datos Validacion'!$K$6:$L$8,2,0)</f>
        <v>0.25</v>
      </c>
      <c r="AF22" s="345" t="s">
        <v>188</v>
      </c>
      <c r="AG22" s="342">
        <f>VLOOKUP(AF22,'Datos Validacion'!$M$6:$N$7,2,0)</f>
        <v>0.25</v>
      </c>
      <c r="AH22" s="348" t="s">
        <v>94</v>
      </c>
      <c r="AI22" s="341" t="s">
        <v>189</v>
      </c>
      <c r="AJ22" s="348" t="s">
        <v>96</v>
      </c>
      <c r="AK22" s="345" t="s">
        <v>190</v>
      </c>
      <c r="AL22" s="350">
        <f t="shared" si="0"/>
        <v>0.5</v>
      </c>
      <c r="AM22" s="951" t="str">
        <f>IF(AN22&lt;=20%,"MUY BAJA",IF(AN22&lt;=40%,"BAJA",IF(AN22&lt;=60%,"MEDIA",IF(AN22&lt;=80%,"ALTA","MUY ALTA"))))</f>
        <v>MUY BAJA</v>
      </c>
      <c r="AN22" s="951">
        <f>IF(OR(AD22="prevenir",AD22="detectar"),(U22-(U22*AL22)), U22)</f>
        <v>0.2</v>
      </c>
      <c r="AO22" s="951" t="str">
        <f>IF(AP22&lt;=20%,"LEVE",IF(AP22&lt;=40%,"MENOR",IF(AP22&lt;=60%,"MODERADO",IF(AP22&lt;=80%,"MAYOR","CATASTROFICO"))))</f>
        <v>MAYOR</v>
      </c>
      <c r="AP22" s="951">
        <f>IF(AD22="corregir",(W22-(W22*AL22)), W22)</f>
        <v>0.8</v>
      </c>
      <c r="AQ22" s="949" t="s">
        <v>165</v>
      </c>
      <c r="AR22" s="944" t="s">
        <v>191</v>
      </c>
      <c r="AS22" s="989"/>
      <c r="AT22" s="369" t="s">
        <v>192</v>
      </c>
      <c r="AU22" s="372" t="s">
        <v>193</v>
      </c>
      <c r="AV22" s="370">
        <v>45209</v>
      </c>
      <c r="AW22" s="347" t="s">
        <v>194</v>
      </c>
      <c r="AX22" s="339" t="s">
        <v>195</v>
      </c>
      <c r="AY22" s="373" t="s">
        <v>196</v>
      </c>
      <c r="AZ22" s="347"/>
      <c r="BA22" s="339" t="s">
        <v>152</v>
      </c>
      <c r="BB22" s="353" t="s">
        <v>197</v>
      </c>
      <c r="BC22" s="374">
        <v>45335</v>
      </c>
      <c r="BD22" s="375" t="s">
        <v>194</v>
      </c>
      <c r="BE22" s="375" t="s">
        <v>195</v>
      </c>
      <c r="BF22" s="447" t="s">
        <v>1339</v>
      </c>
      <c r="BG22" s="375"/>
      <c r="BH22" s="376" t="s">
        <v>152</v>
      </c>
      <c r="BI22" s="375" t="s">
        <v>197</v>
      </c>
      <c r="BJ22" s="574" t="s">
        <v>1314</v>
      </c>
      <c r="BK22" s="522">
        <v>1</v>
      </c>
      <c r="BL22" s="522"/>
      <c r="BM22" s="522"/>
      <c r="BN22" s="1164"/>
      <c r="BO22" s="1164">
        <v>1</v>
      </c>
      <c r="BP22" s="1164"/>
      <c r="BQ22" s="1164"/>
      <c r="BR22" s="949"/>
      <c r="BS22" s="949">
        <f>SUM(BN22:BQ26)</f>
        <v>1</v>
      </c>
    </row>
    <row r="23" spans="1:71" ht="25.5" hidden="1" customHeight="1">
      <c r="A23" s="987"/>
      <c r="B23" s="988"/>
      <c r="C23" s="988"/>
      <c r="D23" s="988"/>
      <c r="E23" s="1016"/>
      <c r="F23" s="988"/>
      <c r="G23" s="988"/>
      <c r="H23" s="988"/>
      <c r="I23" s="988"/>
      <c r="J23" s="988"/>
      <c r="K23" s="1014"/>
      <c r="L23" s="988"/>
      <c r="M23" s="988"/>
      <c r="N23" s="961"/>
      <c r="O23" s="988"/>
      <c r="P23" s="996"/>
      <c r="Q23" s="961"/>
      <c r="R23" s="961"/>
      <c r="S23" s="961"/>
      <c r="T23" s="961"/>
      <c r="U23" s="997"/>
      <c r="V23" s="992"/>
      <c r="W23" s="1012"/>
      <c r="X23" s="988"/>
      <c r="Y23" s="987"/>
      <c r="Z23" s="340" t="s">
        <v>1366</v>
      </c>
      <c r="AA23" s="348" t="s">
        <v>89</v>
      </c>
      <c r="AB23" s="345" t="s">
        <v>199</v>
      </c>
      <c r="AC23" s="348" t="s">
        <v>91</v>
      </c>
      <c r="AD23" s="348" t="s">
        <v>92</v>
      </c>
      <c r="AE23" s="342">
        <f>VLOOKUP(AD23,'Datos Validacion'!$K$6:$L$8,2,0)</f>
        <v>0.25</v>
      </c>
      <c r="AF23" s="345" t="s">
        <v>188</v>
      </c>
      <c r="AG23" s="342">
        <f>VLOOKUP(AF23,'Datos Validacion'!$M$6:$N$7,2,0)</f>
        <v>0.25</v>
      </c>
      <c r="AH23" s="348" t="s">
        <v>94</v>
      </c>
      <c r="AI23" s="341" t="s">
        <v>200</v>
      </c>
      <c r="AJ23" s="348" t="s">
        <v>96</v>
      </c>
      <c r="AK23" s="345" t="s">
        <v>201</v>
      </c>
      <c r="AL23" s="350">
        <f t="shared" si="0"/>
        <v>0.5</v>
      </c>
      <c r="AM23" s="986"/>
      <c r="AN23" s="986"/>
      <c r="AO23" s="986"/>
      <c r="AP23" s="986"/>
      <c r="AQ23" s="987"/>
      <c r="AR23" s="961"/>
      <c r="AS23" s="990"/>
      <c r="AT23" s="369" t="s">
        <v>202</v>
      </c>
      <c r="AU23" s="377" t="s">
        <v>203</v>
      </c>
      <c r="AV23" s="370">
        <v>45209</v>
      </c>
      <c r="AW23" s="347" t="s">
        <v>204</v>
      </c>
      <c r="AX23" s="339" t="s">
        <v>205</v>
      </c>
      <c r="AY23" s="371" t="s">
        <v>151</v>
      </c>
      <c r="AZ23" s="347"/>
      <c r="BA23" s="339" t="s">
        <v>152</v>
      </c>
      <c r="BB23" s="353" t="s">
        <v>206</v>
      </c>
      <c r="BC23" s="354">
        <v>45335</v>
      </c>
      <c r="BD23" s="355" t="s">
        <v>1415</v>
      </c>
      <c r="BE23" s="356" t="s">
        <v>205</v>
      </c>
      <c r="BF23" s="448" t="s">
        <v>1339</v>
      </c>
      <c r="BG23" s="355"/>
      <c r="BH23" s="356" t="s">
        <v>152</v>
      </c>
      <c r="BI23" s="355" t="s">
        <v>1415</v>
      </c>
      <c r="BJ23" s="575" t="s">
        <v>1314</v>
      </c>
      <c r="BK23" s="522">
        <v>1</v>
      </c>
      <c r="BL23" s="522"/>
      <c r="BM23" s="522"/>
      <c r="BN23" s="1166"/>
      <c r="BO23" s="1166"/>
      <c r="BP23" s="1166"/>
      <c r="BQ23" s="1166"/>
      <c r="BR23" s="987"/>
      <c r="BS23" s="987"/>
    </row>
    <row r="24" spans="1:71" ht="25.5" hidden="1" customHeight="1">
      <c r="A24" s="987"/>
      <c r="B24" s="988"/>
      <c r="C24" s="988"/>
      <c r="D24" s="988"/>
      <c r="E24" s="1016"/>
      <c r="F24" s="988"/>
      <c r="G24" s="988"/>
      <c r="H24" s="988"/>
      <c r="I24" s="988"/>
      <c r="J24" s="988"/>
      <c r="K24" s="1014"/>
      <c r="L24" s="988"/>
      <c r="M24" s="988"/>
      <c r="N24" s="961"/>
      <c r="O24" s="988"/>
      <c r="P24" s="996"/>
      <c r="Q24" s="961"/>
      <c r="R24" s="961"/>
      <c r="S24" s="961"/>
      <c r="T24" s="961"/>
      <c r="U24" s="997"/>
      <c r="V24" s="992"/>
      <c r="W24" s="1012"/>
      <c r="X24" s="988"/>
      <c r="Y24" s="987"/>
      <c r="Z24" s="341" t="s">
        <v>1367</v>
      </c>
      <c r="AA24" s="348" t="s">
        <v>89</v>
      </c>
      <c r="AB24" s="345" t="s">
        <v>167</v>
      </c>
      <c r="AC24" s="348" t="s">
        <v>91</v>
      </c>
      <c r="AD24" s="348" t="s">
        <v>208</v>
      </c>
      <c r="AE24" s="342">
        <f>VLOOKUP(AD24,'Datos Validacion'!$K$6:$L$8,2,0)</f>
        <v>0.1</v>
      </c>
      <c r="AF24" s="345" t="s">
        <v>188</v>
      </c>
      <c r="AG24" s="342">
        <f>VLOOKUP(AF24,'Datos Validacion'!$M$6:$N$7,2,0)</f>
        <v>0.25</v>
      </c>
      <c r="AH24" s="348" t="s">
        <v>94</v>
      </c>
      <c r="AI24" s="341" t="s">
        <v>209</v>
      </c>
      <c r="AJ24" s="348" t="s">
        <v>96</v>
      </c>
      <c r="AK24" s="345" t="s">
        <v>210</v>
      </c>
      <c r="AL24" s="350">
        <f t="shared" si="0"/>
        <v>0.35</v>
      </c>
      <c r="AM24" s="986"/>
      <c r="AN24" s="986"/>
      <c r="AO24" s="986"/>
      <c r="AP24" s="986"/>
      <c r="AQ24" s="987"/>
      <c r="AR24" s="961"/>
      <c r="AS24" s="990"/>
      <c r="AT24" s="369" t="s">
        <v>211</v>
      </c>
      <c r="AU24" s="378" t="s">
        <v>212</v>
      </c>
      <c r="AV24" s="370">
        <v>45209</v>
      </c>
      <c r="AW24" s="347" t="s">
        <v>213</v>
      </c>
      <c r="AX24" s="339" t="s">
        <v>205</v>
      </c>
      <c r="AY24" s="371" t="s">
        <v>151</v>
      </c>
      <c r="AZ24" s="347"/>
      <c r="BA24" s="339" t="s">
        <v>152</v>
      </c>
      <c r="BB24" s="353" t="s">
        <v>206</v>
      </c>
      <c r="BC24" s="379">
        <v>45335</v>
      </c>
      <c r="BD24" s="381" t="s">
        <v>213</v>
      </c>
      <c r="BE24" s="380" t="s">
        <v>205</v>
      </c>
      <c r="BF24" s="449" t="s">
        <v>1339</v>
      </c>
      <c r="BG24" s="381"/>
      <c r="BH24" s="380" t="s">
        <v>152</v>
      </c>
      <c r="BI24" s="381" t="s">
        <v>1341</v>
      </c>
      <c r="BJ24" s="576" t="s">
        <v>1314</v>
      </c>
      <c r="BK24" s="522">
        <v>1</v>
      </c>
      <c r="BL24" s="522"/>
      <c r="BM24" s="522"/>
      <c r="BN24" s="1166"/>
      <c r="BO24" s="1166"/>
      <c r="BP24" s="1166"/>
      <c r="BQ24" s="1166"/>
      <c r="BR24" s="987"/>
      <c r="BS24" s="987"/>
    </row>
    <row r="25" spans="1:71" ht="25.5" hidden="1" customHeight="1">
      <c r="A25" s="987"/>
      <c r="B25" s="988"/>
      <c r="C25" s="988"/>
      <c r="D25" s="988"/>
      <c r="E25" s="1016"/>
      <c r="F25" s="988"/>
      <c r="G25" s="988"/>
      <c r="H25" s="988"/>
      <c r="I25" s="988"/>
      <c r="J25" s="988"/>
      <c r="K25" s="1014"/>
      <c r="L25" s="988"/>
      <c r="M25" s="988"/>
      <c r="N25" s="961"/>
      <c r="O25" s="988"/>
      <c r="P25" s="996"/>
      <c r="Q25" s="961"/>
      <c r="R25" s="961"/>
      <c r="S25" s="961"/>
      <c r="T25" s="961"/>
      <c r="U25" s="997"/>
      <c r="V25" s="992"/>
      <c r="W25" s="1012"/>
      <c r="X25" s="988"/>
      <c r="Y25" s="987"/>
      <c r="Z25" s="341" t="s">
        <v>1368</v>
      </c>
      <c r="AA25" s="348" t="s">
        <v>89</v>
      </c>
      <c r="AB25" s="345" t="s">
        <v>215</v>
      </c>
      <c r="AC25" s="348" t="s">
        <v>91</v>
      </c>
      <c r="AD25" s="348" t="s">
        <v>92</v>
      </c>
      <c r="AE25" s="342">
        <f>VLOOKUP(AD25,'Datos Validacion'!$K$6:$L$8,2,0)</f>
        <v>0.25</v>
      </c>
      <c r="AF25" s="345" t="s">
        <v>188</v>
      </c>
      <c r="AG25" s="342">
        <f>VLOOKUP(AF25,'Datos Validacion'!$M$6:$N$7,2,0)</f>
        <v>0.25</v>
      </c>
      <c r="AH25" s="348" t="s">
        <v>94</v>
      </c>
      <c r="AI25" s="341" t="s">
        <v>216</v>
      </c>
      <c r="AJ25" s="348" t="s">
        <v>96</v>
      </c>
      <c r="AK25" s="345" t="s">
        <v>217</v>
      </c>
      <c r="AL25" s="350">
        <f t="shared" si="0"/>
        <v>0.5</v>
      </c>
      <c r="AM25" s="986"/>
      <c r="AN25" s="986"/>
      <c r="AO25" s="986"/>
      <c r="AP25" s="986"/>
      <c r="AQ25" s="987"/>
      <c r="AR25" s="961"/>
      <c r="AS25" s="359"/>
      <c r="AT25" s="369" t="s">
        <v>192</v>
      </c>
      <c r="AU25" s="372" t="s">
        <v>193</v>
      </c>
      <c r="AV25" s="370">
        <v>45209</v>
      </c>
      <c r="AW25" s="347" t="s">
        <v>194</v>
      </c>
      <c r="AX25" s="339" t="s">
        <v>195</v>
      </c>
      <c r="AY25" s="371" t="s">
        <v>196</v>
      </c>
      <c r="AZ25" s="347"/>
      <c r="BA25" s="339" t="s">
        <v>152</v>
      </c>
      <c r="BB25" s="353" t="s">
        <v>197</v>
      </c>
      <c r="BC25" s="374">
        <f>BC22</f>
        <v>45335</v>
      </c>
      <c r="BD25" s="440" t="str">
        <f t="shared" ref="BD25:BJ25" si="1">BD22</f>
        <v>Reportes de Accesos a los Servicios de TI, Aplicaciones y Sitios Web</v>
      </c>
      <c r="BE25" s="374" t="str">
        <f t="shared" si="1"/>
        <v>Oficina Sistemas de Información 
SPI</v>
      </c>
      <c r="BF25" s="450" t="str">
        <f t="shared" si="1"/>
        <v>MRSPI2022 Seguimeinto Acciones 202312 202402</v>
      </c>
      <c r="BG25" s="374"/>
      <c r="BH25" s="374" t="str">
        <f t="shared" si="1"/>
        <v>X</v>
      </c>
      <c r="BI25" s="440" t="str">
        <f t="shared" si="1"/>
        <v>Revisión periódica de accesos a los servicios de aplicativos Web institucionales.</v>
      </c>
      <c r="BJ25" s="577" t="str">
        <f t="shared" si="1"/>
        <v>Cumplida</v>
      </c>
      <c r="BK25" s="523">
        <v>1</v>
      </c>
      <c r="BL25" s="522"/>
      <c r="BM25" s="522"/>
      <c r="BN25" s="1166"/>
      <c r="BO25" s="1166"/>
      <c r="BP25" s="1166"/>
      <c r="BQ25" s="1166"/>
      <c r="BR25" s="987"/>
      <c r="BS25" s="987"/>
    </row>
    <row r="26" spans="1:71" ht="25.5" hidden="1" customHeight="1">
      <c r="A26" s="987"/>
      <c r="B26" s="988"/>
      <c r="C26" s="988"/>
      <c r="D26" s="988"/>
      <c r="E26" s="1016"/>
      <c r="F26" s="988"/>
      <c r="G26" s="988"/>
      <c r="H26" s="988"/>
      <c r="I26" s="988"/>
      <c r="J26" s="988"/>
      <c r="K26" s="1014"/>
      <c r="L26" s="988"/>
      <c r="M26" s="988"/>
      <c r="N26" s="961"/>
      <c r="O26" s="988"/>
      <c r="P26" s="996"/>
      <c r="Q26" s="961"/>
      <c r="R26" s="961"/>
      <c r="S26" s="961"/>
      <c r="T26" s="945"/>
      <c r="U26" s="954"/>
      <c r="V26" s="956"/>
      <c r="W26" s="958"/>
      <c r="X26" s="988"/>
      <c r="Y26" s="950"/>
      <c r="Z26" s="341" t="s">
        <v>1369</v>
      </c>
      <c r="AA26" s="348" t="s">
        <v>89</v>
      </c>
      <c r="AB26" s="345" t="s">
        <v>219</v>
      </c>
      <c r="AC26" s="348" t="s">
        <v>91</v>
      </c>
      <c r="AD26" s="348" t="s">
        <v>208</v>
      </c>
      <c r="AE26" s="342">
        <f>VLOOKUP(AD26,'Datos Validacion'!$K$6:$L$8,2,0)</f>
        <v>0.1</v>
      </c>
      <c r="AF26" s="345" t="s">
        <v>188</v>
      </c>
      <c r="AG26" s="342">
        <f>VLOOKUP(AF26,'Datos Validacion'!$M$6:$N$7,2,0)</f>
        <v>0.25</v>
      </c>
      <c r="AH26" s="348" t="s">
        <v>94</v>
      </c>
      <c r="AI26" s="339" t="s">
        <v>220</v>
      </c>
      <c r="AJ26" s="348" t="s">
        <v>96</v>
      </c>
      <c r="AK26" s="337" t="s">
        <v>221</v>
      </c>
      <c r="AL26" s="350">
        <f t="shared" si="0"/>
        <v>0.35</v>
      </c>
      <c r="AM26" s="952"/>
      <c r="AN26" s="952"/>
      <c r="AO26" s="986"/>
      <c r="AP26" s="952"/>
      <c r="AQ26" s="987"/>
      <c r="AR26" s="961"/>
      <c r="AS26" s="359"/>
      <c r="AT26" s="369" t="s">
        <v>222</v>
      </c>
      <c r="AU26" s="431" t="s">
        <v>223</v>
      </c>
      <c r="AV26" s="370">
        <v>45209</v>
      </c>
      <c r="AW26" s="347" t="s">
        <v>224</v>
      </c>
      <c r="AX26" s="339" t="s">
        <v>195</v>
      </c>
      <c r="AY26" s="371" t="s">
        <v>196</v>
      </c>
      <c r="AZ26" s="347"/>
      <c r="BA26" s="339" t="s">
        <v>152</v>
      </c>
      <c r="BB26" s="353" t="s">
        <v>225</v>
      </c>
      <c r="BC26" s="432">
        <v>45335</v>
      </c>
      <c r="BD26" s="434" t="s">
        <v>1342</v>
      </c>
      <c r="BE26" s="433" t="s">
        <v>195</v>
      </c>
      <c r="BF26" s="451" t="s">
        <v>1343</v>
      </c>
      <c r="BG26" s="434"/>
      <c r="BH26" s="433" t="s">
        <v>152</v>
      </c>
      <c r="BI26" s="434" t="s">
        <v>225</v>
      </c>
      <c r="BJ26" s="578" t="s">
        <v>1314</v>
      </c>
      <c r="BK26" s="522">
        <v>1</v>
      </c>
      <c r="BL26" s="522"/>
      <c r="BM26" s="522"/>
      <c r="BN26" s="1166"/>
      <c r="BO26" s="1166"/>
      <c r="BP26" s="1166"/>
      <c r="BQ26" s="1166"/>
      <c r="BR26" s="987"/>
      <c r="BS26" s="987"/>
    </row>
    <row r="27" spans="1:71" ht="25.5" hidden="1" customHeight="1">
      <c r="A27" s="949" t="s">
        <v>1319</v>
      </c>
      <c r="B27" s="959"/>
      <c r="C27" s="959"/>
      <c r="D27" s="959"/>
      <c r="E27" s="1000" t="s">
        <v>1370</v>
      </c>
      <c r="F27" s="959" t="s">
        <v>174</v>
      </c>
      <c r="G27" s="959" t="s">
        <v>175</v>
      </c>
      <c r="H27" s="959" t="s">
        <v>176</v>
      </c>
      <c r="I27" s="959" t="s">
        <v>227</v>
      </c>
      <c r="J27" s="959" t="s">
        <v>178</v>
      </c>
      <c r="K27" s="998">
        <v>5</v>
      </c>
      <c r="L27" s="959" t="s">
        <v>179</v>
      </c>
      <c r="M27" s="959" t="s">
        <v>180</v>
      </c>
      <c r="N27" s="944" t="s">
        <v>79</v>
      </c>
      <c r="O27" s="959" t="s">
        <v>228</v>
      </c>
      <c r="P27" s="962">
        <v>5</v>
      </c>
      <c r="Q27" s="944" t="s">
        <v>229</v>
      </c>
      <c r="R27" s="944" t="s">
        <v>82</v>
      </c>
      <c r="S27" s="944" t="s">
        <v>136</v>
      </c>
      <c r="T27" s="944" t="s">
        <v>184</v>
      </c>
      <c r="U27" s="953">
        <f>VLOOKUP(T27,'Datos Validacion'!$C$6:$D$10,2,0)</f>
        <v>0.4</v>
      </c>
      <c r="V27" s="955" t="s">
        <v>163</v>
      </c>
      <c r="W27" s="957">
        <f>VLOOKUP(V27,'Datos Validacion'!$E$6:$F$15,2,0)</f>
        <v>0.8</v>
      </c>
      <c r="X27" s="959" t="s">
        <v>1364</v>
      </c>
      <c r="Y27" s="949" t="s">
        <v>165</v>
      </c>
      <c r="Z27" s="341" t="s">
        <v>1365</v>
      </c>
      <c r="AA27" s="348" t="s">
        <v>89</v>
      </c>
      <c r="AB27" s="341" t="s">
        <v>187</v>
      </c>
      <c r="AC27" s="348" t="s">
        <v>91</v>
      </c>
      <c r="AD27" s="348" t="s">
        <v>92</v>
      </c>
      <c r="AE27" s="342">
        <f>VLOOKUP(AD27,'Datos Validacion'!$K$6:$L$8,2,0)</f>
        <v>0.25</v>
      </c>
      <c r="AF27" s="345" t="s">
        <v>188</v>
      </c>
      <c r="AG27" s="342">
        <f>VLOOKUP(AF27,'Datos Validacion'!$M$6:$N$7,2,0)</f>
        <v>0.25</v>
      </c>
      <c r="AH27" s="348" t="s">
        <v>94</v>
      </c>
      <c r="AI27" s="341" t="s">
        <v>189</v>
      </c>
      <c r="AJ27" s="348" t="s">
        <v>96</v>
      </c>
      <c r="AK27" s="345" t="s">
        <v>190</v>
      </c>
      <c r="AL27" s="350">
        <f>+AE27+AG27</f>
        <v>0.5</v>
      </c>
      <c r="AM27" s="951" t="str">
        <f>IF(AN27&lt;=20%,"MUY BAJA",IF(AN27&lt;=40%,"BAJA",IF(AN27&lt;=60%,"MEDIA",IF(AN27&lt;=80%,"ALTA","MUY ALTA"))))</f>
        <v>MUY BAJA</v>
      </c>
      <c r="AN27" s="951">
        <f>IF(OR(AD27="prevenir",AD27="detectar"),(U27-(U27*AL27)), U27)</f>
        <v>0.2</v>
      </c>
      <c r="AO27" s="951" t="str">
        <f>IF(AP27&lt;=20%,"LEVE",IF(AP27&lt;=40%,"MENOR",IF(AP27&lt;=60%,"MODERADO",IF(AP27&lt;=80%,"MAYOR","CATASTROFICO"))))</f>
        <v>MAYOR</v>
      </c>
      <c r="AP27" s="951">
        <f t="shared" ref="AP27" si="2">IF(AD27="corregir",(W27-(W27*AL27)), W27)</f>
        <v>0.8</v>
      </c>
      <c r="AQ27" s="949" t="s">
        <v>165</v>
      </c>
      <c r="AR27" s="944" t="s">
        <v>191</v>
      </c>
      <c r="AS27" s="989"/>
      <c r="AT27" s="369" t="s">
        <v>192</v>
      </c>
      <c r="AU27" s="372" t="s">
        <v>193</v>
      </c>
      <c r="AV27" s="370">
        <v>45209</v>
      </c>
      <c r="AW27" s="347" t="s">
        <v>194</v>
      </c>
      <c r="AX27" s="339" t="s">
        <v>195</v>
      </c>
      <c r="AY27" s="371" t="s">
        <v>196</v>
      </c>
      <c r="AZ27" s="347"/>
      <c r="BA27" s="339" t="s">
        <v>152</v>
      </c>
      <c r="BB27" s="353" t="s">
        <v>197</v>
      </c>
      <c r="BC27" s="374">
        <f>BC22</f>
        <v>45335</v>
      </c>
      <c r="BD27" s="440" t="str">
        <f t="shared" ref="BD27:BJ29" si="3">BD22</f>
        <v>Reportes de Accesos a los Servicios de TI, Aplicaciones y Sitios Web</v>
      </c>
      <c r="BE27" s="374" t="str">
        <f t="shared" si="3"/>
        <v>Oficina Sistemas de Información 
SPI</v>
      </c>
      <c r="BF27" s="450" t="str">
        <f t="shared" si="3"/>
        <v>MRSPI2022 Seguimeinto Acciones 202312 202402</v>
      </c>
      <c r="BG27" s="374"/>
      <c r="BH27" s="374" t="str">
        <f t="shared" si="3"/>
        <v>X</v>
      </c>
      <c r="BI27" s="440" t="str">
        <f t="shared" si="3"/>
        <v>Revisión periódica de accesos a los servicios de aplicativos Web institucionales.</v>
      </c>
      <c r="BJ27" s="577" t="str">
        <f t="shared" si="3"/>
        <v>Cumplida</v>
      </c>
      <c r="BK27" s="522">
        <v>1</v>
      </c>
      <c r="BL27" s="522"/>
      <c r="BM27" s="522"/>
      <c r="BN27" s="1164"/>
      <c r="BO27" s="1164">
        <v>1</v>
      </c>
      <c r="BP27" s="1164"/>
      <c r="BQ27" s="1164"/>
      <c r="BR27" s="949"/>
      <c r="BS27" s="949">
        <f>SUM(BN27:BQ31)</f>
        <v>1</v>
      </c>
    </row>
    <row r="28" spans="1:71" ht="25.5" hidden="1" customHeight="1">
      <c r="A28" s="987"/>
      <c r="B28" s="988"/>
      <c r="C28" s="988"/>
      <c r="D28" s="988"/>
      <c r="E28" s="1000"/>
      <c r="F28" s="988"/>
      <c r="G28" s="988"/>
      <c r="H28" s="988"/>
      <c r="I28" s="988"/>
      <c r="J28" s="988"/>
      <c r="K28" s="998"/>
      <c r="L28" s="988"/>
      <c r="M28" s="988"/>
      <c r="N28" s="961"/>
      <c r="O28" s="988"/>
      <c r="P28" s="996"/>
      <c r="Q28" s="961"/>
      <c r="R28" s="961"/>
      <c r="S28" s="961"/>
      <c r="T28" s="961"/>
      <c r="U28" s="997"/>
      <c r="V28" s="992"/>
      <c r="W28" s="1012"/>
      <c r="X28" s="988"/>
      <c r="Y28" s="987"/>
      <c r="Z28" s="340" t="s">
        <v>1371</v>
      </c>
      <c r="AA28" s="348" t="s">
        <v>89</v>
      </c>
      <c r="AB28" s="345" t="s">
        <v>199</v>
      </c>
      <c r="AC28" s="348" t="s">
        <v>91</v>
      </c>
      <c r="AD28" s="348" t="s">
        <v>92</v>
      </c>
      <c r="AE28" s="342">
        <f>VLOOKUP(AD28,'Datos Validacion'!$K$6:$L$8,2,0)</f>
        <v>0.25</v>
      </c>
      <c r="AF28" s="345" t="s">
        <v>188</v>
      </c>
      <c r="AG28" s="342">
        <f>VLOOKUP(AF28,'Datos Validacion'!$M$6:$N$7,2,0)</f>
        <v>0.25</v>
      </c>
      <c r="AH28" s="348" t="s">
        <v>94</v>
      </c>
      <c r="AI28" s="341" t="s">
        <v>200</v>
      </c>
      <c r="AJ28" s="348" t="s">
        <v>96</v>
      </c>
      <c r="AK28" s="345" t="s">
        <v>201</v>
      </c>
      <c r="AL28" s="350">
        <f>+AE28+AG28</f>
        <v>0.5</v>
      </c>
      <c r="AM28" s="986"/>
      <c r="AN28" s="986"/>
      <c r="AO28" s="986"/>
      <c r="AP28" s="986"/>
      <c r="AQ28" s="987"/>
      <c r="AR28" s="961"/>
      <c r="AS28" s="990"/>
      <c r="AT28" s="369" t="s">
        <v>202</v>
      </c>
      <c r="AU28" s="377" t="s">
        <v>203</v>
      </c>
      <c r="AV28" s="370">
        <v>45209</v>
      </c>
      <c r="AW28" s="347" t="s">
        <v>204</v>
      </c>
      <c r="AX28" s="339" t="s">
        <v>205</v>
      </c>
      <c r="AY28" s="371" t="s">
        <v>151</v>
      </c>
      <c r="AZ28" s="347"/>
      <c r="BA28" s="339" t="s">
        <v>152</v>
      </c>
      <c r="BB28" s="353" t="s">
        <v>206</v>
      </c>
      <c r="BC28" s="354">
        <f>BC23</f>
        <v>45335</v>
      </c>
      <c r="BD28" s="441" t="str">
        <f t="shared" si="3"/>
        <v>Cumplida para la vigencia 2023</v>
      </c>
      <c r="BE28" s="354" t="str">
        <f t="shared" si="3"/>
        <v>Oficina Sistemas de Información 
- Monitoreo Plataforma Tecnológica</v>
      </c>
      <c r="BF28" s="452" t="str">
        <f t="shared" si="3"/>
        <v>MRSPI2022 Seguimeinto Acciones 202312 202402</v>
      </c>
      <c r="BG28" s="354"/>
      <c r="BH28" s="354" t="str">
        <f t="shared" si="3"/>
        <v>X</v>
      </c>
      <c r="BI28" s="441" t="str">
        <f t="shared" si="3"/>
        <v>Cumplida para la vigencia 2023</v>
      </c>
      <c r="BJ28" s="579" t="str">
        <f t="shared" si="3"/>
        <v>Cumplida</v>
      </c>
      <c r="BK28" s="522">
        <v>1</v>
      </c>
      <c r="BL28" s="522"/>
      <c r="BM28" s="522"/>
      <c r="BN28" s="1166"/>
      <c r="BO28" s="1166"/>
      <c r="BP28" s="1166"/>
      <c r="BQ28" s="1166"/>
      <c r="BR28" s="987"/>
      <c r="BS28" s="987"/>
    </row>
    <row r="29" spans="1:71" ht="25.5" hidden="1" customHeight="1">
      <c r="A29" s="987"/>
      <c r="B29" s="988"/>
      <c r="C29" s="988"/>
      <c r="D29" s="988"/>
      <c r="E29" s="1000"/>
      <c r="F29" s="988"/>
      <c r="G29" s="988"/>
      <c r="H29" s="988"/>
      <c r="I29" s="988"/>
      <c r="J29" s="988"/>
      <c r="K29" s="998"/>
      <c r="L29" s="988"/>
      <c r="M29" s="988"/>
      <c r="N29" s="961"/>
      <c r="O29" s="988"/>
      <c r="P29" s="996"/>
      <c r="Q29" s="961"/>
      <c r="R29" s="961"/>
      <c r="S29" s="961"/>
      <c r="T29" s="961"/>
      <c r="U29" s="997"/>
      <c r="V29" s="992"/>
      <c r="W29" s="1012"/>
      <c r="X29" s="988"/>
      <c r="Y29" s="987"/>
      <c r="Z29" s="341" t="s">
        <v>1367</v>
      </c>
      <c r="AA29" s="348" t="s">
        <v>89</v>
      </c>
      <c r="AB29" s="345" t="s">
        <v>167</v>
      </c>
      <c r="AC29" s="348" t="s">
        <v>91</v>
      </c>
      <c r="AD29" s="348" t="s">
        <v>208</v>
      </c>
      <c r="AE29" s="342">
        <f>VLOOKUP(AD29,'Datos Validacion'!$K$6:$L$8,2,0)</f>
        <v>0.1</v>
      </c>
      <c r="AF29" s="345" t="s">
        <v>188</v>
      </c>
      <c r="AG29" s="342">
        <f>VLOOKUP(AF29,'Datos Validacion'!$M$6:$N$7,2,0)</f>
        <v>0.25</v>
      </c>
      <c r="AH29" s="348" t="s">
        <v>94</v>
      </c>
      <c r="AI29" s="341" t="s">
        <v>209</v>
      </c>
      <c r="AJ29" s="348" t="s">
        <v>96</v>
      </c>
      <c r="AK29" s="345" t="s">
        <v>210</v>
      </c>
      <c r="AL29" s="350">
        <f>+AE29+AG29</f>
        <v>0.35</v>
      </c>
      <c r="AM29" s="986"/>
      <c r="AN29" s="986"/>
      <c r="AO29" s="986"/>
      <c r="AP29" s="986"/>
      <c r="AQ29" s="987"/>
      <c r="AR29" s="961"/>
      <c r="AS29" s="990"/>
      <c r="AT29" s="369" t="s">
        <v>211</v>
      </c>
      <c r="AU29" s="378" t="s">
        <v>231</v>
      </c>
      <c r="AV29" s="370">
        <v>45209</v>
      </c>
      <c r="AW29" s="347" t="s">
        <v>213</v>
      </c>
      <c r="AX29" s="339" t="s">
        <v>205</v>
      </c>
      <c r="AY29" s="371" t="s">
        <v>151</v>
      </c>
      <c r="AZ29" s="347"/>
      <c r="BA29" s="339" t="s">
        <v>152</v>
      </c>
      <c r="BB29" s="353" t="s">
        <v>206</v>
      </c>
      <c r="BC29" s="379">
        <f>BC24</f>
        <v>45335</v>
      </c>
      <c r="BD29" s="442" t="str">
        <f t="shared" si="3"/>
        <v>Infomes periodicos de seguimiento alertas de eventos e incidentes</v>
      </c>
      <c r="BE29" s="379" t="str">
        <f t="shared" si="3"/>
        <v>Oficina Sistemas de Información 
- Monitoreo Plataforma Tecnológica</v>
      </c>
      <c r="BF29" s="453" t="str">
        <f t="shared" si="3"/>
        <v>MRSPI2022 Seguimeinto Acciones 202312 202402</v>
      </c>
      <c r="BG29" s="379"/>
      <c r="BH29" s="379" t="str">
        <f t="shared" si="3"/>
        <v>X</v>
      </c>
      <c r="BI29" s="442" t="str">
        <f t="shared" si="3"/>
        <v>ANS Contrato GC363-2025</v>
      </c>
      <c r="BJ29" s="580" t="str">
        <f t="shared" si="3"/>
        <v>Cumplida</v>
      </c>
      <c r="BK29" s="522">
        <v>1</v>
      </c>
      <c r="BL29" s="522"/>
      <c r="BM29" s="522"/>
      <c r="BN29" s="1166"/>
      <c r="BO29" s="1166"/>
      <c r="BP29" s="1166"/>
      <c r="BQ29" s="1166"/>
      <c r="BR29" s="987"/>
      <c r="BS29" s="987"/>
    </row>
    <row r="30" spans="1:71" ht="25.5" hidden="1" customHeight="1">
      <c r="A30" s="987"/>
      <c r="B30" s="988"/>
      <c r="C30" s="988"/>
      <c r="D30" s="988"/>
      <c r="E30" s="1000"/>
      <c r="F30" s="988"/>
      <c r="G30" s="988"/>
      <c r="H30" s="988"/>
      <c r="I30" s="988"/>
      <c r="J30" s="988"/>
      <c r="K30" s="998"/>
      <c r="L30" s="988"/>
      <c r="M30" s="988"/>
      <c r="N30" s="961"/>
      <c r="O30" s="988"/>
      <c r="P30" s="996"/>
      <c r="Q30" s="961"/>
      <c r="R30" s="961"/>
      <c r="S30" s="961"/>
      <c r="T30" s="961"/>
      <c r="U30" s="997"/>
      <c r="V30" s="992"/>
      <c r="W30" s="1012"/>
      <c r="X30" s="988"/>
      <c r="Y30" s="987"/>
      <c r="Z30" s="341" t="s">
        <v>1372</v>
      </c>
      <c r="AA30" s="348" t="s">
        <v>89</v>
      </c>
      <c r="AB30" s="345" t="s">
        <v>215</v>
      </c>
      <c r="AC30" s="348" t="s">
        <v>91</v>
      </c>
      <c r="AD30" s="348" t="s">
        <v>92</v>
      </c>
      <c r="AE30" s="342">
        <f>VLOOKUP(AD30,'Datos Validacion'!$K$6:$L$8,2,0)</f>
        <v>0.25</v>
      </c>
      <c r="AF30" s="345" t="s">
        <v>188</v>
      </c>
      <c r="AG30" s="342">
        <f>VLOOKUP(AF30,'Datos Validacion'!$M$6:$N$7,2,0)</f>
        <v>0.25</v>
      </c>
      <c r="AH30" s="348" t="s">
        <v>94</v>
      </c>
      <c r="AI30" s="341" t="s">
        <v>216</v>
      </c>
      <c r="AJ30" s="348" t="s">
        <v>96</v>
      </c>
      <c r="AK30" s="345" t="s">
        <v>217</v>
      </c>
      <c r="AL30" s="350">
        <f t="shared" ref="AL30:AL31" si="4">+AE30+AG30</f>
        <v>0.5</v>
      </c>
      <c r="AM30" s="986"/>
      <c r="AN30" s="986"/>
      <c r="AO30" s="986"/>
      <c r="AP30" s="986"/>
      <c r="AQ30" s="987"/>
      <c r="AR30" s="961"/>
      <c r="AS30" s="990"/>
      <c r="AT30" s="369" t="s">
        <v>192</v>
      </c>
      <c r="AU30" s="372" t="s">
        <v>193</v>
      </c>
      <c r="AV30" s="370">
        <v>45209</v>
      </c>
      <c r="AW30" s="347" t="s">
        <v>194</v>
      </c>
      <c r="AX30" s="339" t="s">
        <v>195</v>
      </c>
      <c r="AY30" s="373" t="s">
        <v>196</v>
      </c>
      <c r="AZ30" s="347"/>
      <c r="BA30" s="339" t="s">
        <v>152</v>
      </c>
      <c r="BB30" s="353" t="s">
        <v>197</v>
      </c>
      <c r="BC30" s="374">
        <f>BC22</f>
        <v>45335</v>
      </c>
      <c r="BD30" s="440" t="str">
        <f t="shared" ref="BD30:BJ31" si="5">BD22</f>
        <v>Reportes de Accesos a los Servicios de TI, Aplicaciones y Sitios Web</v>
      </c>
      <c r="BE30" s="374" t="str">
        <f t="shared" si="5"/>
        <v>Oficina Sistemas de Información 
SPI</v>
      </c>
      <c r="BF30" s="450" t="str">
        <f t="shared" si="5"/>
        <v>MRSPI2022 Seguimeinto Acciones 202312 202402</v>
      </c>
      <c r="BG30" s="374"/>
      <c r="BH30" s="374" t="str">
        <f t="shared" si="5"/>
        <v>X</v>
      </c>
      <c r="BI30" s="440" t="str">
        <f t="shared" si="5"/>
        <v>Revisión periódica de accesos a los servicios de aplicativos Web institucionales.</v>
      </c>
      <c r="BJ30" s="577" t="str">
        <f t="shared" si="5"/>
        <v>Cumplida</v>
      </c>
      <c r="BK30" s="522">
        <v>1</v>
      </c>
      <c r="BL30" s="522"/>
      <c r="BM30" s="522"/>
      <c r="BN30" s="1166"/>
      <c r="BO30" s="1166"/>
      <c r="BP30" s="1166"/>
      <c r="BQ30" s="1166"/>
      <c r="BR30" s="987"/>
      <c r="BS30" s="987"/>
    </row>
    <row r="31" spans="1:71" ht="25.5" hidden="1" customHeight="1">
      <c r="A31" s="987"/>
      <c r="B31" s="988"/>
      <c r="C31" s="988"/>
      <c r="D31" s="988"/>
      <c r="E31" s="1000"/>
      <c r="F31" s="988"/>
      <c r="G31" s="988"/>
      <c r="H31" s="988"/>
      <c r="I31" s="988"/>
      <c r="J31" s="988"/>
      <c r="K31" s="998"/>
      <c r="L31" s="988"/>
      <c r="M31" s="988"/>
      <c r="N31" s="961"/>
      <c r="O31" s="988"/>
      <c r="P31" s="996"/>
      <c r="Q31" s="961"/>
      <c r="R31" s="961"/>
      <c r="S31" s="961"/>
      <c r="T31" s="945"/>
      <c r="U31" s="954"/>
      <c r="V31" s="956"/>
      <c r="W31" s="958"/>
      <c r="X31" s="988"/>
      <c r="Y31" s="950"/>
      <c r="Z31" s="382" t="s">
        <v>1373</v>
      </c>
      <c r="AA31" s="348" t="s">
        <v>89</v>
      </c>
      <c r="AB31" s="345" t="s">
        <v>219</v>
      </c>
      <c r="AC31" s="348" t="s">
        <v>91</v>
      </c>
      <c r="AD31" s="348" t="s">
        <v>208</v>
      </c>
      <c r="AE31" s="342">
        <f>VLOOKUP(AD31,'Datos Validacion'!$K$6:$L$8,2,0)</f>
        <v>0.1</v>
      </c>
      <c r="AF31" s="345" t="s">
        <v>188</v>
      </c>
      <c r="AG31" s="342">
        <f>VLOOKUP(AF31,'Datos Validacion'!$M$6:$N$7,2,0)</f>
        <v>0.25</v>
      </c>
      <c r="AH31" s="348" t="s">
        <v>94</v>
      </c>
      <c r="AI31" s="339" t="s">
        <v>220</v>
      </c>
      <c r="AJ31" s="348" t="s">
        <v>96</v>
      </c>
      <c r="AK31" s="337" t="s">
        <v>221</v>
      </c>
      <c r="AL31" s="350">
        <f t="shared" si="4"/>
        <v>0.35</v>
      </c>
      <c r="AM31" s="952"/>
      <c r="AN31" s="952"/>
      <c r="AO31" s="986"/>
      <c r="AP31" s="986"/>
      <c r="AQ31" s="987"/>
      <c r="AR31" s="961"/>
      <c r="AS31" s="990"/>
      <c r="AT31" s="369" t="s">
        <v>222</v>
      </c>
      <c r="AU31" s="431" t="s">
        <v>234</v>
      </c>
      <c r="AV31" s="370">
        <v>45209</v>
      </c>
      <c r="AW31" s="347" t="s">
        <v>224</v>
      </c>
      <c r="AX31" s="339" t="s">
        <v>195</v>
      </c>
      <c r="AY31" s="371" t="s">
        <v>196</v>
      </c>
      <c r="AZ31" s="347"/>
      <c r="BA31" s="339" t="s">
        <v>152</v>
      </c>
      <c r="BB31" s="353" t="s">
        <v>225</v>
      </c>
      <c r="BC31" s="432">
        <f>BC23</f>
        <v>45335</v>
      </c>
      <c r="BD31" s="443" t="str">
        <f t="shared" si="5"/>
        <v>Cumplida para la vigencia 2023</v>
      </c>
      <c r="BE31" s="432" t="str">
        <f t="shared" si="5"/>
        <v>Oficina Sistemas de Información 
- Monitoreo Plataforma Tecnológica</v>
      </c>
      <c r="BF31" s="454" t="str">
        <f t="shared" si="5"/>
        <v>MRSPI2022 Seguimeinto Acciones 202312 202402</v>
      </c>
      <c r="BG31" s="432"/>
      <c r="BH31" s="432" t="str">
        <f t="shared" si="5"/>
        <v>X</v>
      </c>
      <c r="BI31" s="443" t="str">
        <f t="shared" si="5"/>
        <v>Cumplida para la vigencia 2023</v>
      </c>
      <c r="BJ31" s="581" t="str">
        <f t="shared" si="5"/>
        <v>Cumplida</v>
      </c>
      <c r="BK31" s="522">
        <v>1</v>
      </c>
      <c r="BL31" s="522"/>
      <c r="BM31" s="522"/>
      <c r="BN31" s="1166"/>
      <c r="BO31" s="1166"/>
      <c r="BP31" s="1166"/>
      <c r="BQ31" s="1166"/>
      <c r="BR31" s="987"/>
      <c r="BS31" s="987"/>
    </row>
    <row r="32" spans="1:71" ht="25.5" hidden="1" customHeight="1">
      <c r="A32" s="340" t="s">
        <v>1320</v>
      </c>
      <c r="B32" s="334"/>
      <c r="C32" s="334"/>
      <c r="D32" s="340"/>
      <c r="E32" s="383" t="s">
        <v>1374</v>
      </c>
      <c r="F32" s="345" t="s">
        <v>236</v>
      </c>
      <c r="G32" s="345" t="s">
        <v>175</v>
      </c>
      <c r="H32" s="337" t="s">
        <v>237</v>
      </c>
      <c r="I32" s="345" t="s">
        <v>238</v>
      </c>
      <c r="J32" s="345" t="s">
        <v>178</v>
      </c>
      <c r="K32" s="384">
        <v>6</v>
      </c>
      <c r="L32" s="337"/>
      <c r="M32" s="337"/>
      <c r="N32" s="339" t="s">
        <v>239</v>
      </c>
      <c r="O32" s="345" t="s">
        <v>240</v>
      </c>
      <c r="P32" s="340">
        <v>6</v>
      </c>
      <c r="Q32" s="345" t="s">
        <v>241</v>
      </c>
      <c r="R32" s="341" t="s">
        <v>82</v>
      </c>
      <c r="S32" s="341" t="s">
        <v>242</v>
      </c>
      <c r="T32" s="341" t="s">
        <v>184</v>
      </c>
      <c r="U32" s="342">
        <f>VLOOKUP(T32,'Datos Validacion'!$C$6:$D$10,2,0)</f>
        <v>0.4</v>
      </c>
      <c r="V32" s="343" t="s">
        <v>243</v>
      </c>
      <c r="W32" s="344">
        <f>VLOOKUP(V32,'Datos Validacion'!$E$6:$F$15,2,0)</f>
        <v>0.2</v>
      </c>
      <c r="X32" s="345" t="s">
        <v>1375</v>
      </c>
      <c r="Y32" s="346" t="s">
        <v>245</v>
      </c>
      <c r="Z32" s="341" t="s">
        <v>1376</v>
      </c>
      <c r="AA32" s="385" t="s">
        <v>89</v>
      </c>
      <c r="AB32" s="341" t="s">
        <v>247</v>
      </c>
      <c r="AC32" s="385" t="s">
        <v>91</v>
      </c>
      <c r="AD32" s="385" t="s">
        <v>92</v>
      </c>
      <c r="AE32" s="386">
        <f>VLOOKUP(AD32,'Datos Validacion'!$K$6:$L$8,2,0)</f>
        <v>0.25</v>
      </c>
      <c r="AF32" s="387" t="s">
        <v>188</v>
      </c>
      <c r="AG32" s="386">
        <f>VLOOKUP(AF32,'Datos Validacion'!$M$6:$N$7,2,0)</f>
        <v>0.25</v>
      </c>
      <c r="AH32" s="385" t="s">
        <v>94</v>
      </c>
      <c r="AI32" s="341" t="s">
        <v>248</v>
      </c>
      <c r="AJ32" s="385" t="s">
        <v>96</v>
      </c>
      <c r="AK32" s="387" t="s">
        <v>249</v>
      </c>
      <c r="AL32" s="350">
        <f>+AE32+AG32</f>
        <v>0.5</v>
      </c>
      <c r="AM32" s="351" t="str">
        <f>IF(AN32&lt;=20%,"MUY BAJA",IF(AN32&lt;=40%,"BAJA",IF(AN32&lt;=60%,"MEDIA",IF(AN32&lt;=80%,"ALTA","MUY ALTA"))))</f>
        <v>MUY BAJA</v>
      </c>
      <c r="AN32" s="351">
        <f>IF(OR(AD32="prevenir",AD32="detectar"),(U32-(U32*AL32)), U32)</f>
        <v>0.2</v>
      </c>
      <c r="AO32" s="351" t="str">
        <f>IF(AP32&lt;=20%,"LEVE",IF(AP32&lt;=40%,"MENOR",IF(AP32&lt;=60%,"MODERADO",IF(AP32&lt;=80%,"MAYOR","CATASTROFICO"))))</f>
        <v>LEVE</v>
      </c>
      <c r="AP32" s="351">
        <f>IF(AD32="corregir",(W32-(W32*AL32)), W32)</f>
        <v>0.2</v>
      </c>
      <c r="AQ32" s="346" t="s">
        <v>245</v>
      </c>
      <c r="AR32" s="341" t="s">
        <v>250</v>
      </c>
      <c r="AS32" s="352"/>
      <c r="AT32" s="388" t="s">
        <v>251</v>
      </c>
      <c r="AU32" s="435" t="s">
        <v>252</v>
      </c>
      <c r="AV32" s="390">
        <v>45209</v>
      </c>
      <c r="AW32" s="391" t="s">
        <v>253</v>
      </c>
      <c r="AX32" s="393" t="s">
        <v>195</v>
      </c>
      <c r="AY32" s="393"/>
      <c r="AZ32" s="391"/>
      <c r="BA32" s="393"/>
      <c r="BB32" s="389"/>
      <c r="BC32" s="436">
        <v>45334</v>
      </c>
      <c r="BD32" s="438" t="s">
        <v>1395</v>
      </c>
      <c r="BE32" s="437" t="s">
        <v>195</v>
      </c>
      <c r="BF32" s="455" t="s">
        <v>1339</v>
      </c>
      <c r="BG32" s="438"/>
      <c r="BH32" s="437" t="s">
        <v>152</v>
      </c>
      <c r="BI32" s="445" t="s">
        <v>1394</v>
      </c>
      <c r="BJ32" s="582" t="s">
        <v>1314</v>
      </c>
      <c r="BK32" s="522">
        <v>1</v>
      </c>
      <c r="BL32" s="522"/>
      <c r="BM32" s="522"/>
      <c r="BN32" s="541"/>
      <c r="BO32" s="541"/>
      <c r="BP32" s="541"/>
      <c r="BQ32" s="541">
        <v>1</v>
      </c>
      <c r="BR32" s="340"/>
      <c r="BS32" s="346">
        <f>SUM(BN32:BQ32)</f>
        <v>1</v>
      </c>
    </row>
    <row r="33" spans="1:71" ht="25.5" hidden="1" customHeight="1">
      <c r="A33" s="949" t="s">
        <v>1321</v>
      </c>
      <c r="B33" s="959"/>
      <c r="C33" s="959"/>
      <c r="D33" s="959"/>
      <c r="E33" s="949" t="s">
        <v>254</v>
      </c>
      <c r="F33" s="1001" t="s">
        <v>255</v>
      </c>
      <c r="G33" s="959" t="s">
        <v>256</v>
      </c>
      <c r="H33" s="959" t="s">
        <v>257</v>
      </c>
      <c r="I33" s="959" t="s">
        <v>258</v>
      </c>
      <c r="J33" s="959" t="s">
        <v>259</v>
      </c>
      <c r="K33" s="1077">
        <v>7</v>
      </c>
      <c r="L33" s="345"/>
      <c r="M33" s="345"/>
      <c r="N33" s="944" t="s">
        <v>79</v>
      </c>
      <c r="O33" s="959" t="s">
        <v>260</v>
      </c>
      <c r="P33" s="962">
        <v>7</v>
      </c>
      <c r="Q33" s="944" t="s">
        <v>261</v>
      </c>
      <c r="R33" s="944" t="s">
        <v>82</v>
      </c>
      <c r="S33" s="944" t="s">
        <v>262</v>
      </c>
      <c r="T33" s="944" t="s">
        <v>184</v>
      </c>
      <c r="U33" s="953">
        <f>VLOOKUP(T33,'Datos Validacion'!$C$6:$D$10,2,0)</f>
        <v>0.4</v>
      </c>
      <c r="V33" s="955" t="s">
        <v>263</v>
      </c>
      <c r="W33" s="957">
        <f>VLOOKUP(V33,'Datos Validacion'!$E$6:$F$15,2,0)</f>
        <v>0.6</v>
      </c>
      <c r="X33" s="949" t="s">
        <v>1377</v>
      </c>
      <c r="Y33" s="949" t="s">
        <v>263</v>
      </c>
      <c r="Z33" s="394" t="s">
        <v>1378</v>
      </c>
      <c r="AA33" s="395" t="s">
        <v>89</v>
      </c>
      <c r="AB33" s="394" t="s">
        <v>266</v>
      </c>
      <c r="AC33" s="396" t="s">
        <v>91</v>
      </c>
      <c r="AD33" s="396" t="s">
        <v>92</v>
      </c>
      <c r="AE33" s="397">
        <f>VLOOKUP(AD33,'Datos Validacion'!$K$6:$L$8,2,0)</f>
        <v>0.25</v>
      </c>
      <c r="AF33" s="398" t="s">
        <v>93</v>
      </c>
      <c r="AG33" s="397">
        <f>VLOOKUP(AF33,'Datos Validacion'!$M$6:$N$7,2,0)</f>
        <v>0.15</v>
      </c>
      <c r="AH33" s="396" t="s">
        <v>94</v>
      </c>
      <c r="AI33" s="394" t="s">
        <v>267</v>
      </c>
      <c r="AJ33" s="396" t="s">
        <v>96</v>
      </c>
      <c r="AK33" s="398" t="s">
        <v>268</v>
      </c>
      <c r="AL33" s="399">
        <f>+AE33+AG33</f>
        <v>0.4</v>
      </c>
      <c r="AM33" s="1047" t="str">
        <f>IF(AN33&lt;=20%,"MUY BAJA",IF(AN33&lt;=40%,"BAJA",IF(AN33&lt;=60%,"MEDIA",IF(AN33&lt;=80%,"ALTA","MUY ALTA"))))</f>
        <v>BAJA</v>
      </c>
      <c r="AN33" s="951">
        <f>IF(OR(AD33="prevenir",AD33="detectar"),(U33-(U33*AL33)), U33)</f>
        <v>0.24</v>
      </c>
      <c r="AO33" s="1047" t="str">
        <f>IF(AP33&lt;=20%,"LEVE",IF(AP33&lt;=40%,"MENOR",IF(AP33&lt;=60%,"MODERADO",IF(AP33&lt;=80%,"MAYOR","CATASTROFICO"))))</f>
        <v>MODERADO</v>
      </c>
      <c r="AP33" s="951">
        <f>IF(AD33="corregir",(W33-(W33*AL33)), W33)</f>
        <v>0.6</v>
      </c>
      <c r="AQ33" s="949" t="s">
        <v>263</v>
      </c>
      <c r="AR33" s="944" t="s">
        <v>191</v>
      </c>
      <c r="AS33" s="368"/>
      <c r="AT33" s="400" t="s">
        <v>269</v>
      </c>
      <c r="AU33" s="1075" t="s">
        <v>270</v>
      </c>
      <c r="AV33" s="1060">
        <v>45209</v>
      </c>
      <c r="AW33" s="1061" t="s">
        <v>271</v>
      </c>
      <c r="AX33" s="1063" t="s">
        <v>195</v>
      </c>
      <c r="AY33" s="1072" t="s">
        <v>476</v>
      </c>
      <c r="AZ33" s="1061"/>
      <c r="BA33" s="1063" t="s">
        <v>152</v>
      </c>
      <c r="BB33" s="1066" t="s">
        <v>271</v>
      </c>
      <c r="BC33" s="1074">
        <v>45334</v>
      </c>
      <c r="BD33" s="1070" t="s">
        <v>1415</v>
      </c>
      <c r="BE33" s="1067" t="s">
        <v>195</v>
      </c>
      <c r="BF33" s="1068" t="s">
        <v>1396</v>
      </c>
      <c r="BG33" s="1070"/>
      <c r="BH33" s="1067" t="s">
        <v>152</v>
      </c>
      <c r="BI33" s="1070" t="s">
        <v>1415</v>
      </c>
      <c r="BJ33" s="1071" t="s">
        <v>1314</v>
      </c>
      <c r="BK33" s="999">
        <v>1</v>
      </c>
      <c r="BL33" s="999"/>
      <c r="BM33" s="999"/>
      <c r="BN33" s="1164"/>
      <c r="BO33" s="1164"/>
      <c r="BP33" s="1164"/>
      <c r="BQ33" s="1164">
        <v>1</v>
      </c>
      <c r="BR33" s="949"/>
      <c r="BS33" s="949">
        <f>SUM(BN33:BQ34)</f>
        <v>1</v>
      </c>
    </row>
    <row r="34" spans="1:71" ht="25.5" hidden="1" customHeight="1">
      <c r="A34" s="950"/>
      <c r="B34" s="960"/>
      <c r="C34" s="960"/>
      <c r="D34" s="960"/>
      <c r="E34" s="950"/>
      <c r="F34" s="1076"/>
      <c r="G34" s="960"/>
      <c r="H34" s="960"/>
      <c r="I34" s="960"/>
      <c r="J34" s="960"/>
      <c r="K34" s="1078"/>
      <c r="L34" s="358"/>
      <c r="M34" s="358"/>
      <c r="N34" s="945"/>
      <c r="O34" s="960"/>
      <c r="P34" s="963"/>
      <c r="Q34" s="945"/>
      <c r="R34" s="945"/>
      <c r="S34" s="945"/>
      <c r="T34" s="945"/>
      <c r="U34" s="954"/>
      <c r="V34" s="956"/>
      <c r="W34" s="958"/>
      <c r="X34" s="950"/>
      <c r="Y34" s="950"/>
      <c r="Z34" s="402" t="s">
        <v>1379</v>
      </c>
      <c r="AA34" s="395" t="s">
        <v>89</v>
      </c>
      <c r="AB34" s="394" t="s">
        <v>273</v>
      </c>
      <c r="AC34" s="396" t="s">
        <v>91</v>
      </c>
      <c r="AD34" s="396" t="s">
        <v>92</v>
      </c>
      <c r="AE34" s="397">
        <f>VLOOKUP(AD34,'Datos Validacion'!$K$6:$L$8,2,0)</f>
        <v>0.25</v>
      </c>
      <c r="AF34" s="398" t="s">
        <v>93</v>
      </c>
      <c r="AG34" s="397">
        <f>VLOOKUP(AF34,'Datos Validacion'!$M$6:$N$7,2,0)</f>
        <v>0.15</v>
      </c>
      <c r="AH34" s="396" t="s">
        <v>94</v>
      </c>
      <c r="AI34" s="394" t="s">
        <v>274</v>
      </c>
      <c r="AJ34" s="396" t="s">
        <v>96</v>
      </c>
      <c r="AK34" s="403" t="s">
        <v>275</v>
      </c>
      <c r="AL34" s="399">
        <f t="shared" ref="AL34" si="6">+AE34+AG34</f>
        <v>0.4</v>
      </c>
      <c r="AM34" s="1049"/>
      <c r="AN34" s="952"/>
      <c r="AO34" s="1049"/>
      <c r="AP34" s="952"/>
      <c r="AQ34" s="950"/>
      <c r="AR34" s="945"/>
      <c r="AS34" s="404"/>
      <c r="AT34" s="405" t="s">
        <v>99</v>
      </c>
      <c r="AU34" s="1075"/>
      <c r="AV34" s="1060"/>
      <c r="AW34" s="1062"/>
      <c r="AX34" s="1064"/>
      <c r="AY34" s="1073"/>
      <c r="AZ34" s="1062"/>
      <c r="BA34" s="1064"/>
      <c r="BB34" s="1066"/>
      <c r="BC34" s="1074"/>
      <c r="BD34" s="1070"/>
      <c r="BE34" s="1067"/>
      <c r="BF34" s="1069"/>
      <c r="BG34" s="1070"/>
      <c r="BH34" s="1067"/>
      <c r="BI34" s="1070"/>
      <c r="BJ34" s="1071"/>
      <c r="BK34" s="999"/>
      <c r="BL34" s="999"/>
      <c r="BM34" s="999"/>
      <c r="BN34" s="1165"/>
      <c r="BO34" s="1165"/>
      <c r="BP34" s="1165"/>
      <c r="BQ34" s="1165"/>
      <c r="BR34" s="950"/>
      <c r="BS34" s="950"/>
    </row>
    <row r="35" spans="1:71" ht="12" customHeight="1">
      <c r="A35" s="949" t="s">
        <v>1322</v>
      </c>
      <c r="B35" s="959"/>
      <c r="C35" s="959"/>
      <c r="D35" s="959"/>
      <c r="E35" s="1043" t="s">
        <v>276</v>
      </c>
      <c r="F35" s="959" t="s">
        <v>277</v>
      </c>
      <c r="G35" s="959" t="s">
        <v>256</v>
      </c>
      <c r="H35" s="959" t="s">
        <v>278</v>
      </c>
      <c r="I35" s="959" t="s">
        <v>279</v>
      </c>
      <c r="J35" s="959" t="s">
        <v>280</v>
      </c>
      <c r="K35" s="1041">
        <v>8</v>
      </c>
      <c r="L35" s="1013"/>
      <c r="M35" s="1013"/>
      <c r="N35" s="944" t="s">
        <v>79</v>
      </c>
      <c r="O35" s="959" t="s">
        <v>281</v>
      </c>
      <c r="P35" s="962">
        <v>8</v>
      </c>
      <c r="Q35" s="944" t="s">
        <v>282</v>
      </c>
      <c r="R35" s="944" t="s">
        <v>82</v>
      </c>
      <c r="S35" s="944" t="s">
        <v>283</v>
      </c>
      <c r="T35" s="944" t="s">
        <v>184</v>
      </c>
      <c r="U35" s="953">
        <f>VLOOKUP(T35,'Datos Validacion'!$C$6:$D$10,2,0)</f>
        <v>0.4</v>
      </c>
      <c r="V35" s="955" t="s">
        <v>263</v>
      </c>
      <c r="W35" s="957">
        <f>VLOOKUP(V35,'Datos Validacion'!$E$6:$F$15,2,0)</f>
        <v>0.6</v>
      </c>
      <c r="X35" s="949" t="s">
        <v>1380</v>
      </c>
      <c r="Y35" s="949" t="s">
        <v>263</v>
      </c>
      <c r="Z35" s="944" t="s">
        <v>1378</v>
      </c>
      <c r="AA35" s="348" t="s">
        <v>89</v>
      </c>
      <c r="AB35" s="341" t="s">
        <v>266</v>
      </c>
      <c r="AC35" s="348" t="s">
        <v>91</v>
      </c>
      <c r="AD35" s="348" t="s">
        <v>92</v>
      </c>
      <c r="AE35" s="342">
        <f>VLOOKUP(AD35,'Datos Validacion'!$K$6:$L$8,2,0)</f>
        <v>0.25</v>
      </c>
      <c r="AF35" s="345" t="s">
        <v>188</v>
      </c>
      <c r="AG35" s="342">
        <f>VLOOKUP(AF35,'Datos Validacion'!$M$6:$N$7,2,0)</f>
        <v>0.25</v>
      </c>
      <c r="AH35" s="348" t="s">
        <v>94</v>
      </c>
      <c r="AI35" s="341" t="s">
        <v>267</v>
      </c>
      <c r="AJ35" s="348" t="s">
        <v>96</v>
      </c>
      <c r="AK35" s="959" t="s">
        <v>268</v>
      </c>
      <c r="AL35" s="406">
        <f>+AE35+AG35</f>
        <v>0.5</v>
      </c>
      <c r="AM35" s="1047" t="str">
        <f>IF(AN35&lt;=20%,"MUY BAJA",IF(AN35&lt;=40%,"BAJA",IF(AN35&lt;=60%,"MEDIA",IF(AN35&lt;=80%,"ALTA","MUY ALTA"))))</f>
        <v>MUY BAJA</v>
      </c>
      <c r="AN35" s="951">
        <f>IF(OR(AD35="prevenir",AD35="detectar"),(U35-(U35*AL35)), U35)</f>
        <v>0.2</v>
      </c>
      <c r="AO35" s="1047" t="str">
        <f>IF(AP35&lt;=20%,"LEVE",IF(AP35&lt;=40%,"MENOR",IF(AP35&lt;=60%,"MODERADO",IF(AP35&lt;=80%,"MAYOR","CATASTROFICO"))))</f>
        <v>MODERADO</v>
      </c>
      <c r="AP35" s="951">
        <f>IF(AD35="corregir",(W35-(W35*AL35)), W35)</f>
        <v>0.6</v>
      </c>
      <c r="AQ35" s="1050" t="s">
        <v>263</v>
      </c>
      <c r="AR35" s="944" t="s">
        <v>191</v>
      </c>
      <c r="AS35" s="989"/>
      <c r="AT35" s="405" t="s">
        <v>99</v>
      </c>
      <c r="AU35" s="1007" t="s">
        <v>285</v>
      </c>
      <c r="AV35" s="1060">
        <v>45209</v>
      </c>
      <c r="AW35" s="1061" t="s">
        <v>253</v>
      </c>
      <c r="AX35" s="1063" t="s">
        <v>195</v>
      </c>
      <c r="AY35" s="1061"/>
      <c r="AZ35" s="1061"/>
      <c r="BA35" s="1063"/>
      <c r="BB35" s="1066"/>
      <c r="BC35" s="1003" t="s">
        <v>1397</v>
      </c>
      <c r="BD35" s="1059" t="s">
        <v>1398</v>
      </c>
      <c r="BE35" s="1056" t="s">
        <v>195</v>
      </c>
      <c r="BF35" s="472" t="s">
        <v>1399</v>
      </c>
      <c r="BG35" s="458"/>
      <c r="BH35" s="1058" t="s">
        <v>152</v>
      </c>
      <c r="BI35" s="1059" t="s">
        <v>1400</v>
      </c>
      <c r="BJ35" s="1065" t="s">
        <v>1340</v>
      </c>
      <c r="BK35" s="999"/>
      <c r="BL35" s="999">
        <v>1</v>
      </c>
      <c r="BM35" s="999"/>
      <c r="BN35" s="1164"/>
      <c r="BO35" s="1164"/>
      <c r="BP35" s="1164"/>
      <c r="BQ35" s="1164">
        <v>1</v>
      </c>
      <c r="BR35" s="949"/>
      <c r="BS35" s="1175">
        <f>SUM(BN35:BQ40)</f>
        <v>1</v>
      </c>
    </row>
    <row r="36" spans="1:71" ht="12" customHeight="1">
      <c r="A36" s="987"/>
      <c r="B36" s="988"/>
      <c r="C36" s="988"/>
      <c r="D36" s="988"/>
      <c r="E36" s="1044"/>
      <c r="F36" s="988"/>
      <c r="G36" s="988"/>
      <c r="H36" s="988"/>
      <c r="I36" s="988"/>
      <c r="J36" s="988"/>
      <c r="K36" s="1042"/>
      <c r="L36" s="1013"/>
      <c r="M36" s="1013"/>
      <c r="N36" s="961"/>
      <c r="O36" s="988"/>
      <c r="P36" s="996"/>
      <c r="Q36" s="961"/>
      <c r="R36" s="961"/>
      <c r="S36" s="961"/>
      <c r="T36" s="961"/>
      <c r="U36" s="997"/>
      <c r="V36" s="992"/>
      <c r="W36" s="1012"/>
      <c r="X36" s="987"/>
      <c r="Y36" s="987"/>
      <c r="Z36" s="945"/>
      <c r="AA36" s="348" t="s">
        <v>89</v>
      </c>
      <c r="AB36" s="341" t="s">
        <v>266</v>
      </c>
      <c r="AC36" s="348" t="s">
        <v>91</v>
      </c>
      <c r="AD36" s="348" t="s">
        <v>92</v>
      </c>
      <c r="AE36" s="342">
        <f>VLOOKUP(AD36,'Datos Validacion'!$K$6:$L$8,2,0)</f>
        <v>0.25</v>
      </c>
      <c r="AF36" s="345" t="s">
        <v>188</v>
      </c>
      <c r="AG36" s="342">
        <f>VLOOKUP(AF36,'Datos Validacion'!$M$6:$N$7,2,0)</f>
        <v>0.25</v>
      </c>
      <c r="AH36" s="348" t="s">
        <v>94</v>
      </c>
      <c r="AI36" s="341" t="s">
        <v>286</v>
      </c>
      <c r="AJ36" s="348" t="s">
        <v>96</v>
      </c>
      <c r="AK36" s="960"/>
      <c r="AL36" s="406">
        <f>+AE36+AG36</f>
        <v>0.5</v>
      </c>
      <c r="AM36" s="1048"/>
      <c r="AN36" s="986"/>
      <c r="AO36" s="1048"/>
      <c r="AP36" s="986"/>
      <c r="AQ36" s="1051"/>
      <c r="AR36" s="961"/>
      <c r="AS36" s="990"/>
      <c r="AT36" s="405" t="s">
        <v>287</v>
      </c>
      <c r="AU36" s="1007"/>
      <c r="AV36" s="1060">
        <v>45209</v>
      </c>
      <c r="AW36" s="1062"/>
      <c r="AX36" s="1064"/>
      <c r="AY36" s="1062"/>
      <c r="AZ36" s="1062"/>
      <c r="BA36" s="1064"/>
      <c r="BB36" s="1066"/>
      <c r="BC36" s="1003"/>
      <c r="BD36" s="1059"/>
      <c r="BE36" s="1057"/>
      <c r="BF36" s="473"/>
      <c r="BG36" s="459"/>
      <c r="BH36" s="1058"/>
      <c r="BI36" s="1059"/>
      <c r="BJ36" s="1065"/>
      <c r="BK36" s="999"/>
      <c r="BL36" s="999"/>
      <c r="BM36" s="999"/>
      <c r="BN36" s="1166"/>
      <c r="BO36" s="1166"/>
      <c r="BP36" s="1166"/>
      <c r="BQ36" s="1166"/>
      <c r="BR36" s="987"/>
      <c r="BS36" s="1176"/>
    </row>
    <row r="37" spans="1:71" ht="12" hidden="1" customHeight="1">
      <c r="A37" s="987"/>
      <c r="B37" s="988"/>
      <c r="C37" s="988"/>
      <c r="D37" s="988"/>
      <c r="E37" s="1044"/>
      <c r="F37" s="988"/>
      <c r="G37" s="988"/>
      <c r="H37" s="988"/>
      <c r="I37" s="988"/>
      <c r="J37" s="988"/>
      <c r="K37" s="1042"/>
      <c r="L37" s="1013"/>
      <c r="M37" s="1013"/>
      <c r="N37" s="961"/>
      <c r="O37" s="988"/>
      <c r="P37" s="996"/>
      <c r="Q37" s="961"/>
      <c r="R37" s="961"/>
      <c r="S37" s="961"/>
      <c r="T37" s="961"/>
      <c r="U37" s="997"/>
      <c r="V37" s="992"/>
      <c r="W37" s="1012"/>
      <c r="X37" s="987"/>
      <c r="Y37" s="987"/>
      <c r="Z37" s="946" t="s">
        <v>1381</v>
      </c>
      <c r="AA37" s="348" t="s">
        <v>89</v>
      </c>
      <c r="AB37" s="341" t="s">
        <v>289</v>
      </c>
      <c r="AC37" s="348" t="s">
        <v>91</v>
      </c>
      <c r="AD37" s="348" t="s">
        <v>92</v>
      </c>
      <c r="AE37" s="342">
        <f>VLOOKUP(AD37,'Datos Validacion'!$K$6:$L$8,2,0)</f>
        <v>0.25</v>
      </c>
      <c r="AF37" s="345" t="s">
        <v>188</v>
      </c>
      <c r="AG37" s="342">
        <f>VLOOKUP(AF37,'Datos Validacion'!$M$6:$N$7,2,0)</f>
        <v>0.25</v>
      </c>
      <c r="AH37" s="348" t="s">
        <v>94</v>
      </c>
      <c r="AI37" s="341" t="s">
        <v>189</v>
      </c>
      <c r="AJ37" s="348" t="s">
        <v>96</v>
      </c>
      <c r="AK37" s="959" t="s">
        <v>290</v>
      </c>
      <c r="AL37" s="350">
        <f>+AE37+AG37</f>
        <v>0.5</v>
      </c>
      <c r="AM37" s="1048"/>
      <c r="AN37" s="986"/>
      <c r="AO37" s="1048"/>
      <c r="AP37" s="986"/>
      <c r="AQ37" s="1051"/>
      <c r="AR37" s="961"/>
      <c r="AS37" s="990"/>
      <c r="AT37" s="405" t="s">
        <v>291</v>
      </c>
      <c r="AU37" s="462" t="s">
        <v>292</v>
      </c>
      <c r="AV37" s="390">
        <v>45209</v>
      </c>
      <c r="AW37" s="391" t="s">
        <v>213</v>
      </c>
      <c r="AX37" s="393" t="s">
        <v>205</v>
      </c>
      <c r="AY37" s="407" t="s">
        <v>151</v>
      </c>
      <c r="AZ37" s="391"/>
      <c r="BA37" s="393" t="s">
        <v>152</v>
      </c>
      <c r="BB37" s="389" t="s">
        <v>206</v>
      </c>
      <c r="BC37" s="463">
        <f>BC29</f>
        <v>45335</v>
      </c>
      <c r="BD37" s="464" t="str">
        <f t="shared" ref="BD37:BJ37" si="7">BD29</f>
        <v>Infomes periodicos de seguimiento alertas de eventos e incidentes</v>
      </c>
      <c r="BE37" s="463" t="str">
        <f t="shared" si="7"/>
        <v>Oficina Sistemas de Información 
- Monitoreo Plataforma Tecnológica</v>
      </c>
      <c r="BF37" s="463" t="str">
        <f t="shared" si="7"/>
        <v>MRSPI2022 Seguimeinto Acciones 202312 202402</v>
      </c>
      <c r="BG37" s="463"/>
      <c r="BH37" s="463" t="str">
        <f t="shared" si="7"/>
        <v>X</v>
      </c>
      <c r="BI37" s="464" t="str">
        <f t="shared" si="7"/>
        <v>ANS Contrato GC363-2025</v>
      </c>
      <c r="BJ37" s="583" t="str">
        <f t="shared" si="7"/>
        <v>Cumplida</v>
      </c>
      <c r="BK37" s="522">
        <v>1</v>
      </c>
      <c r="BL37" s="522"/>
      <c r="BM37" s="522"/>
      <c r="BN37" s="1166"/>
      <c r="BO37" s="1166"/>
      <c r="BP37" s="1166"/>
      <c r="BQ37" s="1166"/>
      <c r="BR37" s="987"/>
      <c r="BS37" s="1176"/>
    </row>
    <row r="38" spans="1:71" ht="12" hidden="1" customHeight="1">
      <c r="A38" s="987"/>
      <c r="B38" s="988"/>
      <c r="C38" s="988"/>
      <c r="D38" s="988"/>
      <c r="E38" s="1044"/>
      <c r="F38" s="988"/>
      <c r="G38" s="988"/>
      <c r="H38" s="988"/>
      <c r="I38" s="988"/>
      <c r="J38" s="988"/>
      <c r="K38" s="1042"/>
      <c r="L38" s="1013"/>
      <c r="M38" s="1013"/>
      <c r="N38" s="961"/>
      <c r="O38" s="988"/>
      <c r="P38" s="996"/>
      <c r="Q38" s="961"/>
      <c r="R38" s="961"/>
      <c r="S38" s="961"/>
      <c r="T38" s="961"/>
      <c r="U38" s="997"/>
      <c r="V38" s="992"/>
      <c r="W38" s="1012"/>
      <c r="X38" s="987"/>
      <c r="Y38" s="987"/>
      <c r="Z38" s="946"/>
      <c r="AA38" s="348" t="s">
        <v>89</v>
      </c>
      <c r="AB38" s="341" t="s">
        <v>289</v>
      </c>
      <c r="AC38" s="348" t="s">
        <v>91</v>
      </c>
      <c r="AD38" s="348" t="s">
        <v>92</v>
      </c>
      <c r="AE38" s="342">
        <f>VLOOKUP(AD38,'Datos Validacion'!$K$6:$L$8,2,0)</f>
        <v>0.25</v>
      </c>
      <c r="AF38" s="345" t="s">
        <v>188</v>
      </c>
      <c r="AG38" s="342">
        <f>VLOOKUP(AF38,'Datos Validacion'!$M$6:$N$7,2,0)</f>
        <v>0.25</v>
      </c>
      <c r="AH38" s="348" t="s">
        <v>94</v>
      </c>
      <c r="AI38" s="341" t="s">
        <v>189</v>
      </c>
      <c r="AJ38" s="348" t="s">
        <v>96</v>
      </c>
      <c r="AK38" s="988"/>
      <c r="AL38" s="350">
        <f t="shared" ref="AL38:AL40" si="8">+AE38+AG38</f>
        <v>0.5</v>
      </c>
      <c r="AM38" s="1048"/>
      <c r="AN38" s="986"/>
      <c r="AO38" s="1048"/>
      <c r="AP38" s="986"/>
      <c r="AQ38" s="1051"/>
      <c r="AR38" s="961"/>
      <c r="AS38" s="990"/>
      <c r="AT38" s="405" t="s">
        <v>293</v>
      </c>
      <c r="AU38" s="465" t="s">
        <v>294</v>
      </c>
      <c r="AV38" s="390">
        <v>45209</v>
      </c>
      <c r="AW38" s="388" t="s">
        <v>295</v>
      </c>
      <c r="AX38" s="393" t="s">
        <v>296</v>
      </c>
      <c r="AY38" s="407" t="s">
        <v>151</v>
      </c>
      <c r="AZ38" s="388"/>
      <c r="BA38" s="401" t="s">
        <v>152</v>
      </c>
      <c r="BB38" s="389" t="s">
        <v>297</v>
      </c>
      <c r="BC38" s="466">
        <v>45335</v>
      </c>
      <c r="BD38" s="467" t="s">
        <v>1401</v>
      </c>
      <c r="BE38" s="468" t="s">
        <v>296</v>
      </c>
      <c r="BF38" s="469"/>
      <c r="BG38" s="467"/>
      <c r="BH38" s="468"/>
      <c r="BI38" s="467" t="s">
        <v>1402</v>
      </c>
      <c r="BJ38" s="584" t="s">
        <v>1314</v>
      </c>
      <c r="BK38" s="522">
        <v>1</v>
      </c>
      <c r="BL38" s="522"/>
      <c r="BM38" s="522"/>
      <c r="BN38" s="1166"/>
      <c r="BO38" s="1166"/>
      <c r="BP38" s="1166"/>
      <c r="BQ38" s="1166"/>
      <c r="BR38" s="987"/>
      <c r="BS38" s="1176"/>
    </row>
    <row r="39" spans="1:71" ht="12" hidden="1" customHeight="1">
      <c r="A39" s="987"/>
      <c r="B39" s="988"/>
      <c r="C39" s="988"/>
      <c r="D39" s="988"/>
      <c r="E39" s="1044"/>
      <c r="F39" s="988"/>
      <c r="G39" s="988"/>
      <c r="H39" s="988"/>
      <c r="I39" s="988"/>
      <c r="J39" s="988"/>
      <c r="K39" s="1042"/>
      <c r="L39" s="1013"/>
      <c r="M39" s="1013"/>
      <c r="N39" s="961"/>
      <c r="O39" s="988"/>
      <c r="P39" s="996"/>
      <c r="Q39" s="961"/>
      <c r="R39" s="961"/>
      <c r="S39" s="961"/>
      <c r="T39" s="961"/>
      <c r="U39" s="997"/>
      <c r="V39" s="992"/>
      <c r="W39" s="1012"/>
      <c r="X39" s="987"/>
      <c r="Y39" s="987"/>
      <c r="Z39" s="946"/>
      <c r="AA39" s="348" t="s">
        <v>89</v>
      </c>
      <c r="AB39" s="341" t="s">
        <v>289</v>
      </c>
      <c r="AC39" s="348" t="s">
        <v>91</v>
      </c>
      <c r="AD39" s="348" t="s">
        <v>92</v>
      </c>
      <c r="AE39" s="342">
        <f>VLOOKUP(AD39,'Datos Validacion'!$K$6:$L$8,2,0)</f>
        <v>0.25</v>
      </c>
      <c r="AF39" s="345" t="s">
        <v>188</v>
      </c>
      <c r="AG39" s="342">
        <f>VLOOKUP(AF39,'Datos Validacion'!$M$6:$N$7,2,0)</f>
        <v>0.25</v>
      </c>
      <c r="AH39" s="348" t="s">
        <v>94</v>
      </c>
      <c r="AI39" s="341" t="s">
        <v>189</v>
      </c>
      <c r="AJ39" s="348" t="s">
        <v>96</v>
      </c>
      <c r="AK39" s="988"/>
      <c r="AL39" s="350">
        <f t="shared" si="8"/>
        <v>0.5</v>
      </c>
      <c r="AM39" s="1048"/>
      <c r="AN39" s="986"/>
      <c r="AO39" s="1048"/>
      <c r="AP39" s="986"/>
      <c r="AQ39" s="1051"/>
      <c r="AR39" s="961"/>
      <c r="AS39" s="990"/>
      <c r="AT39" s="408" t="s">
        <v>298</v>
      </c>
      <c r="AU39" s="460" t="s">
        <v>299</v>
      </c>
      <c r="AV39" s="370">
        <v>45209</v>
      </c>
      <c r="AW39" s="410" t="str">
        <f>AW35</f>
        <v xml:space="preserve">Pendiente de publicar en noviembre 2023 noticia sobre aplicación de políticas de segurida de la información. </v>
      </c>
      <c r="AX39" s="341" t="str">
        <f t="shared" ref="AX39:BB39" si="9">AX35</f>
        <v>Oficina Sistemas de Información 
SPI</v>
      </c>
      <c r="AY39" s="410">
        <f t="shared" si="9"/>
        <v>0</v>
      </c>
      <c r="AZ39" s="410"/>
      <c r="BA39" s="341">
        <f t="shared" si="9"/>
        <v>0</v>
      </c>
      <c r="BB39" s="353">
        <f t="shared" si="9"/>
        <v>0</v>
      </c>
      <c r="BC39" s="457" t="str">
        <f>BC35</f>
        <v>12/02/204</v>
      </c>
      <c r="BD39" s="461" t="str">
        <f t="shared" ref="BD39:BJ39" si="10">BD35</f>
        <v>Durante el 2024 se adelantarán publicaciones de buenas prácticas de seguridad y privacidad de la información y el manejo de repositorios de almacenamientos.</v>
      </c>
      <c r="BE39" s="457" t="str">
        <f t="shared" si="10"/>
        <v>Oficina Sistemas de Información 
SPI</v>
      </c>
      <c r="BF39" s="461" t="str">
        <f t="shared" si="10"/>
        <v>2 ECCS SPI 2024</v>
      </c>
      <c r="BG39" s="457"/>
      <c r="BH39" s="457" t="str">
        <f t="shared" si="10"/>
        <v>X</v>
      </c>
      <c r="BI39" s="461" t="str">
        <f t="shared" si="10"/>
        <v>Se implementan controles de acceso de usuarios a servicios de almacenamiento institucionales</v>
      </c>
      <c r="BJ39" s="585" t="str">
        <f t="shared" si="10"/>
        <v xml:space="preserve">En Ejecución </v>
      </c>
      <c r="BK39" s="522"/>
      <c r="BL39" s="522">
        <v>1</v>
      </c>
      <c r="BM39" s="522"/>
      <c r="BN39" s="1166"/>
      <c r="BO39" s="1166"/>
      <c r="BP39" s="1166"/>
      <c r="BQ39" s="1166"/>
      <c r="BR39" s="987"/>
      <c r="BS39" s="1176"/>
    </row>
    <row r="40" spans="1:71" ht="12" hidden="1" customHeight="1">
      <c r="A40" s="987"/>
      <c r="B40" s="988"/>
      <c r="C40" s="988"/>
      <c r="D40" s="988"/>
      <c r="E40" s="1044"/>
      <c r="F40" s="988"/>
      <c r="G40" s="988"/>
      <c r="H40" s="988"/>
      <c r="I40" s="988"/>
      <c r="J40" s="988"/>
      <c r="K40" s="1042"/>
      <c r="L40" s="1013"/>
      <c r="M40" s="1013"/>
      <c r="N40" s="961"/>
      <c r="O40" s="988"/>
      <c r="P40" s="996"/>
      <c r="Q40" s="961"/>
      <c r="R40" s="961"/>
      <c r="S40" s="961"/>
      <c r="T40" s="945"/>
      <c r="U40" s="954"/>
      <c r="V40" s="956"/>
      <c r="W40" s="958"/>
      <c r="X40" s="987"/>
      <c r="Y40" s="950"/>
      <c r="Z40" s="341" t="s">
        <v>1382</v>
      </c>
      <c r="AA40" s="348" t="s">
        <v>89</v>
      </c>
      <c r="AB40" s="345" t="s">
        <v>167</v>
      </c>
      <c r="AC40" s="348" t="s">
        <v>91</v>
      </c>
      <c r="AD40" s="348" t="s">
        <v>208</v>
      </c>
      <c r="AE40" s="342">
        <f>VLOOKUP(AD40,'Datos Validacion'!$K$6:$L$8,2,0)</f>
        <v>0.1</v>
      </c>
      <c r="AF40" s="345" t="s">
        <v>188</v>
      </c>
      <c r="AG40" s="342">
        <f>VLOOKUP(AF40,'Datos Validacion'!$M$6:$N$7,2,0)</f>
        <v>0.25</v>
      </c>
      <c r="AH40" s="348" t="s">
        <v>94</v>
      </c>
      <c r="AI40" s="341" t="s">
        <v>209</v>
      </c>
      <c r="AJ40" s="348" t="s">
        <v>96</v>
      </c>
      <c r="AK40" s="345" t="s">
        <v>210</v>
      </c>
      <c r="AL40" s="411">
        <f t="shared" si="8"/>
        <v>0.35</v>
      </c>
      <c r="AM40" s="1049"/>
      <c r="AN40" s="952"/>
      <c r="AO40" s="1049"/>
      <c r="AP40" s="952"/>
      <c r="AQ40" s="1052"/>
      <c r="AR40" s="945"/>
      <c r="AS40" s="990"/>
      <c r="AT40" s="369" t="s">
        <v>211</v>
      </c>
      <c r="AU40" s="412" t="s">
        <v>301</v>
      </c>
      <c r="AV40" s="370">
        <v>45209</v>
      </c>
      <c r="AW40" s="347" t="s">
        <v>213</v>
      </c>
      <c r="AX40" s="339" t="s">
        <v>205</v>
      </c>
      <c r="AY40" s="371" t="s">
        <v>151</v>
      </c>
      <c r="AZ40" s="347"/>
      <c r="BA40" s="339" t="s">
        <v>152</v>
      </c>
      <c r="BB40" s="353" t="s">
        <v>206</v>
      </c>
      <c r="BC40" s="379">
        <f>BC24</f>
        <v>45335</v>
      </c>
      <c r="BD40" s="453" t="str">
        <f t="shared" ref="BD40:BJ40" si="11">BD24</f>
        <v>Infomes periodicos de seguimiento alertas de eventos e incidentes</v>
      </c>
      <c r="BE40" s="379" t="str">
        <f t="shared" si="11"/>
        <v>Oficina Sistemas de Información 
- Monitoreo Plataforma Tecnológica</v>
      </c>
      <c r="BF40" s="453" t="str">
        <f t="shared" si="11"/>
        <v>MRSPI2022 Seguimeinto Acciones 202312 202402</v>
      </c>
      <c r="BG40" s="379"/>
      <c r="BH40" s="379" t="str">
        <f t="shared" si="11"/>
        <v>X</v>
      </c>
      <c r="BI40" s="442" t="str">
        <f t="shared" si="11"/>
        <v>ANS Contrato GC363-2025</v>
      </c>
      <c r="BJ40" s="580" t="str">
        <f t="shared" si="11"/>
        <v>Cumplida</v>
      </c>
      <c r="BK40" s="522">
        <v>1</v>
      </c>
      <c r="BL40" s="522"/>
      <c r="BM40" s="522"/>
      <c r="BN40" s="1166"/>
      <c r="BO40" s="1166"/>
      <c r="BP40" s="1166"/>
      <c r="BQ40" s="1166"/>
      <c r="BR40" s="987"/>
      <c r="BS40" s="1177"/>
    </row>
    <row r="41" spans="1:71" ht="12" hidden="1" customHeight="1">
      <c r="A41" s="949" t="s">
        <v>1323</v>
      </c>
      <c r="B41" s="959"/>
      <c r="C41" s="959"/>
      <c r="D41" s="959"/>
      <c r="E41" s="1043" t="s">
        <v>302</v>
      </c>
      <c r="F41" s="959" t="s">
        <v>303</v>
      </c>
      <c r="G41" s="959" t="s">
        <v>256</v>
      </c>
      <c r="H41" s="959" t="s">
        <v>304</v>
      </c>
      <c r="I41" s="959" t="s">
        <v>305</v>
      </c>
      <c r="J41" s="959" t="s">
        <v>306</v>
      </c>
      <c r="K41" s="1041">
        <v>9</v>
      </c>
      <c r="L41" s="959" t="s">
        <v>307</v>
      </c>
      <c r="M41" s="959" t="s">
        <v>308</v>
      </c>
      <c r="N41" s="944" t="s">
        <v>239</v>
      </c>
      <c r="O41" s="959" t="s">
        <v>309</v>
      </c>
      <c r="P41" s="1015">
        <v>9</v>
      </c>
      <c r="Q41" s="944" t="s">
        <v>310</v>
      </c>
      <c r="R41" s="944" t="s">
        <v>82</v>
      </c>
      <c r="S41" s="944" t="s">
        <v>283</v>
      </c>
      <c r="T41" s="944" t="s">
        <v>184</v>
      </c>
      <c r="U41" s="953">
        <f>VLOOKUP(T41,'Datos Validacion'!$C$6:$D$10,2,0)</f>
        <v>0.4</v>
      </c>
      <c r="V41" s="955" t="s">
        <v>263</v>
      </c>
      <c r="W41" s="957">
        <f>VLOOKUP(V41,'Datos Validacion'!$E$6:$F$15,2,0)</f>
        <v>0.6</v>
      </c>
      <c r="X41" s="949" t="s">
        <v>1383</v>
      </c>
      <c r="Y41" s="949" t="s">
        <v>263</v>
      </c>
      <c r="Z41" s="339" t="s">
        <v>1381</v>
      </c>
      <c r="AA41" s="348" t="s">
        <v>89</v>
      </c>
      <c r="AB41" s="341" t="s">
        <v>289</v>
      </c>
      <c r="AC41" s="348" t="s">
        <v>91</v>
      </c>
      <c r="AD41" s="348" t="s">
        <v>92</v>
      </c>
      <c r="AE41" s="342">
        <f>VLOOKUP(AD41,'Datos Validacion'!$K$6:$L$8,2,0)</f>
        <v>0.25</v>
      </c>
      <c r="AF41" s="345" t="s">
        <v>188</v>
      </c>
      <c r="AG41" s="342">
        <f>VLOOKUP(AF41,'Datos Validacion'!$M$6:$N$7,2,0)</f>
        <v>0.25</v>
      </c>
      <c r="AH41" s="348" t="s">
        <v>94</v>
      </c>
      <c r="AI41" s="341" t="s">
        <v>189</v>
      </c>
      <c r="AJ41" s="348" t="s">
        <v>96</v>
      </c>
      <c r="AK41" s="345" t="s">
        <v>290</v>
      </c>
      <c r="AL41" s="350">
        <f>+AE41+AG41</f>
        <v>0.5</v>
      </c>
      <c r="AM41" s="1047" t="str">
        <f>IF(AN41&lt;=20%,"MUY BAJA",IF(AN41&lt;=40%,"BAJA",IF(AN41&lt;=60%,"MEDIA",IF(AN41&lt;=80%,"ALTA","MUY ALTA"))))</f>
        <v>MUY BAJA</v>
      </c>
      <c r="AN41" s="951">
        <f>IF(OR(AD41="prevenir",AD41="detectar"),(U41-(U41*AL41)), U41)</f>
        <v>0.2</v>
      </c>
      <c r="AO41" s="1047" t="str">
        <f>IF(AP41&lt;=20%,"LEVE",IF(AP41&lt;=40%,"MENOR",IF(AP41&lt;=60%,"MODERADO",IF(AP41&lt;=80%,"MAYOR","CATASTROFICO"))))</f>
        <v>MODERADO</v>
      </c>
      <c r="AP41" s="951">
        <f>IF(AD41="corregir",(W41-(W41*AL41)), W41)</f>
        <v>0.6</v>
      </c>
      <c r="AQ41" s="1050" t="s">
        <v>263</v>
      </c>
      <c r="AR41" s="944" t="s">
        <v>191</v>
      </c>
      <c r="AS41" s="989"/>
      <c r="AT41" s="369" t="s">
        <v>192</v>
      </c>
      <c r="AU41" s="372" t="s">
        <v>312</v>
      </c>
      <c r="AV41" s="370">
        <v>45209</v>
      </c>
      <c r="AW41" s="347" t="s">
        <v>194</v>
      </c>
      <c r="AX41" s="339" t="s">
        <v>195</v>
      </c>
      <c r="AY41" s="373" t="s">
        <v>196</v>
      </c>
      <c r="AZ41" s="347"/>
      <c r="BA41" s="339" t="s">
        <v>152</v>
      </c>
      <c r="BB41" s="353" t="s">
        <v>197</v>
      </c>
      <c r="BC41" s="374">
        <f>BC22</f>
        <v>45335</v>
      </c>
      <c r="BD41" s="450" t="str">
        <f t="shared" ref="BD41:BJ41" si="12">BD22</f>
        <v>Reportes de Accesos a los Servicios de TI, Aplicaciones y Sitios Web</v>
      </c>
      <c r="BE41" s="374" t="str">
        <f t="shared" si="12"/>
        <v>Oficina Sistemas de Información 
SPI</v>
      </c>
      <c r="BF41" s="450" t="str">
        <f t="shared" si="12"/>
        <v>MRSPI2022 Seguimeinto Acciones 202312 202402</v>
      </c>
      <c r="BG41" s="374"/>
      <c r="BH41" s="374" t="str">
        <f t="shared" si="12"/>
        <v>X</v>
      </c>
      <c r="BI41" s="440" t="str">
        <f t="shared" si="12"/>
        <v>Revisión periódica de accesos a los servicios de aplicativos Web institucionales.</v>
      </c>
      <c r="BJ41" s="577" t="str">
        <f t="shared" si="12"/>
        <v>Cumplida</v>
      </c>
      <c r="BK41" s="522">
        <v>1</v>
      </c>
      <c r="BL41" s="522"/>
      <c r="BM41" s="522"/>
      <c r="BN41" s="1164"/>
      <c r="BO41" s="1164"/>
      <c r="BP41" s="1164"/>
      <c r="BQ41" s="1164">
        <v>1</v>
      </c>
      <c r="BR41" s="949"/>
      <c r="BS41" s="1175">
        <f>SUM(BN41:BQ43)</f>
        <v>1</v>
      </c>
    </row>
    <row r="42" spans="1:71" ht="12" hidden="1" customHeight="1">
      <c r="A42" s="987"/>
      <c r="B42" s="988"/>
      <c r="C42" s="988"/>
      <c r="D42" s="988"/>
      <c r="E42" s="1044"/>
      <c r="F42" s="988"/>
      <c r="G42" s="988"/>
      <c r="H42" s="988"/>
      <c r="I42" s="988"/>
      <c r="J42" s="988"/>
      <c r="K42" s="1042"/>
      <c r="L42" s="988"/>
      <c r="M42" s="988"/>
      <c r="N42" s="961"/>
      <c r="O42" s="988"/>
      <c r="P42" s="1015"/>
      <c r="Q42" s="961"/>
      <c r="R42" s="961"/>
      <c r="S42" s="961"/>
      <c r="T42" s="961"/>
      <c r="U42" s="997"/>
      <c r="V42" s="992"/>
      <c r="W42" s="1012"/>
      <c r="X42" s="987"/>
      <c r="Y42" s="987"/>
      <c r="Z42" s="339" t="s">
        <v>1382</v>
      </c>
      <c r="AA42" s="348" t="s">
        <v>89</v>
      </c>
      <c r="AB42" s="337" t="s">
        <v>167</v>
      </c>
      <c r="AC42" s="348" t="s">
        <v>91</v>
      </c>
      <c r="AD42" s="348" t="s">
        <v>92</v>
      </c>
      <c r="AE42" s="342">
        <f>VLOOKUP(AD42,'Datos Validacion'!$K$6:$L$8,2,0)</f>
        <v>0.25</v>
      </c>
      <c r="AF42" s="345" t="s">
        <v>188</v>
      </c>
      <c r="AG42" s="342">
        <f>VLOOKUP(AF42,'Datos Validacion'!$M$6:$N$7,2,0)</f>
        <v>0.25</v>
      </c>
      <c r="AH42" s="348" t="s">
        <v>94</v>
      </c>
      <c r="AI42" s="341" t="s">
        <v>209</v>
      </c>
      <c r="AJ42" s="348" t="s">
        <v>96</v>
      </c>
      <c r="AK42" s="345" t="s">
        <v>210</v>
      </c>
      <c r="AL42" s="350">
        <f t="shared" ref="AL42:AL48" si="13">+AE42+AG42</f>
        <v>0.5</v>
      </c>
      <c r="AM42" s="1048"/>
      <c r="AN42" s="986"/>
      <c r="AO42" s="1048"/>
      <c r="AP42" s="986"/>
      <c r="AQ42" s="1051"/>
      <c r="AR42" s="961"/>
      <c r="AS42" s="990"/>
      <c r="AT42" s="369" t="s">
        <v>211</v>
      </c>
      <c r="AU42" s="378" t="s">
        <v>313</v>
      </c>
      <c r="AV42" s="370">
        <v>45209</v>
      </c>
      <c r="AW42" s="347" t="s">
        <v>213</v>
      </c>
      <c r="AX42" s="339" t="s">
        <v>205</v>
      </c>
      <c r="AY42" s="371" t="s">
        <v>151</v>
      </c>
      <c r="AZ42" s="347"/>
      <c r="BA42" s="339" t="s">
        <v>152</v>
      </c>
      <c r="BB42" s="353" t="s">
        <v>206</v>
      </c>
      <c r="BC42" s="379">
        <f>BC24</f>
        <v>45335</v>
      </c>
      <c r="BD42" s="453" t="str">
        <f t="shared" ref="BD42:BJ42" si="14">BD24</f>
        <v>Infomes periodicos de seguimiento alertas de eventos e incidentes</v>
      </c>
      <c r="BE42" s="379" t="str">
        <f t="shared" si="14"/>
        <v>Oficina Sistemas de Información 
- Monitoreo Plataforma Tecnológica</v>
      </c>
      <c r="BF42" s="453" t="str">
        <f t="shared" si="14"/>
        <v>MRSPI2022 Seguimeinto Acciones 202312 202402</v>
      </c>
      <c r="BG42" s="379"/>
      <c r="BH42" s="379" t="str">
        <f t="shared" si="14"/>
        <v>X</v>
      </c>
      <c r="BI42" s="442" t="str">
        <f t="shared" si="14"/>
        <v>ANS Contrato GC363-2025</v>
      </c>
      <c r="BJ42" s="580" t="str">
        <f t="shared" si="14"/>
        <v>Cumplida</v>
      </c>
      <c r="BK42" s="522">
        <v>1</v>
      </c>
      <c r="BL42" s="522"/>
      <c r="BM42" s="522"/>
      <c r="BN42" s="1166"/>
      <c r="BO42" s="1166"/>
      <c r="BP42" s="1166"/>
      <c r="BQ42" s="1166"/>
      <c r="BR42" s="987"/>
      <c r="BS42" s="1176"/>
    </row>
    <row r="43" spans="1:71" ht="12" hidden="1" customHeight="1">
      <c r="A43" s="950"/>
      <c r="B43" s="960"/>
      <c r="C43" s="960"/>
      <c r="D43" s="960"/>
      <c r="E43" s="1055"/>
      <c r="F43" s="960"/>
      <c r="G43" s="960"/>
      <c r="H43" s="960"/>
      <c r="I43" s="960"/>
      <c r="J43" s="960"/>
      <c r="K43" s="1054"/>
      <c r="L43" s="960"/>
      <c r="M43" s="960"/>
      <c r="N43" s="945"/>
      <c r="O43" s="960"/>
      <c r="P43" s="1015"/>
      <c r="Q43" s="945"/>
      <c r="R43" s="945"/>
      <c r="S43" s="945"/>
      <c r="T43" s="945"/>
      <c r="U43" s="954"/>
      <c r="V43" s="956"/>
      <c r="W43" s="958"/>
      <c r="X43" s="950"/>
      <c r="Y43" s="950"/>
      <c r="Z43" s="339" t="s">
        <v>1355</v>
      </c>
      <c r="AA43" s="349" t="s">
        <v>89</v>
      </c>
      <c r="AB43" s="337" t="s">
        <v>90</v>
      </c>
      <c r="AC43" s="349" t="s">
        <v>91</v>
      </c>
      <c r="AD43" s="349" t="s">
        <v>92</v>
      </c>
      <c r="AE43" s="361">
        <f>VLOOKUP(AD43,'Datos Validacion'!$K$6:$L$8,2,0)</f>
        <v>0.25</v>
      </c>
      <c r="AF43" s="337" t="s">
        <v>93</v>
      </c>
      <c r="AG43" s="361">
        <f>VLOOKUP(AF43,'Datos Validacion'!$M$6:$N$7,2,0)</f>
        <v>0.15</v>
      </c>
      <c r="AH43" s="349" t="s">
        <v>94</v>
      </c>
      <c r="AI43" s="339" t="s">
        <v>95</v>
      </c>
      <c r="AJ43" s="349" t="s">
        <v>96</v>
      </c>
      <c r="AK43" s="337" t="s">
        <v>141</v>
      </c>
      <c r="AL43" s="350">
        <f t="shared" si="13"/>
        <v>0.4</v>
      </c>
      <c r="AM43" s="1049"/>
      <c r="AN43" s="952"/>
      <c r="AO43" s="1049"/>
      <c r="AP43" s="952"/>
      <c r="AQ43" s="1052"/>
      <c r="AR43" s="945"/>
      <c r="AS43" s="359"/>
      <c r="AT43" s="400" t="s">
        <v>287</v>
      </c>
      <c r="AU43" s="470" t="s">
        <v>315</v>
      </c>
      <c r="AV43" s="390">
        <v>45209</v>
      </c>
      <c r="AW43" s="347" t="s">
        <v>213</v>
      </c>
      <c r="AX43" s="339" t="s">
        <v>205</v>
      </c>
      <c r="AY43" s="371" t="s">
        <v>151</v>
      </c>
      <c r="AZ43" s="347"/>
      <c r="BA43" s="339" t="s">
        <v>152</v>
      </c>
      <c r="BB43" s="353" t="s">
        <v>206</v>
      </c>
      <c r="BC43" s="471">
        <f>BC22</f>
        <v>45335</v>
      </c>
      <c r="BD43" s="484" t="str">
        <f t="shared" ref="BD43:BJ43" si="15">BD22</f>
        <v>Reportes de Accesos a los Servicios de TI, Aplicaciones y Sitios Web</v>
      </c>
      <c r="BE43" s="471" t="str">
        <f t="shared" si="15"/>
        <v>Oficina Sistemas de Información 
SPI</v>
      </c>
      <c r="BF43" s="471" t="str">
        <f t="shared" si="15"/>
        <v>MRSPI2022 Seguimeinto Acciones 202312 202402</v>
      </c>
      <c r="BG43" s="471"/>
      <c r="BH43" s="471" t="str">
        <f t="shared" si="15"/>
        <v>X</v>
      </c>
      <c r="BI43" s="471" t="str">
        <f t="shared" si="15"/>
        <v>Revisión periódica de accesos a los servicios de aplicativos Web institucionales.</v>
      </c>
      <c r="BJ43" s="586" t="str">
        <f t="shared" si="15"/>
        <v>Cumplida</v>
      </c>
      <c r="BK43" s="522">
        <v>1</v>
      </c>
      <c r="BL43" s="522"/>
      <c r="BM43" s="522"/>
      <c r="BN43" s="1165"/>
      <c r="BO43" s="1165"/>
      <c r="BP43" s="1165"/>
      <c r="BQ43" s="1165"/>
      <c r="BR43" s="950"/>
      <c r="BS43" s="1177"/>
    </row>
    <row r="44" spans="1:71" ht="12" hidden="1" customHeight="1">
      <c r="A44" s="1045" t="s">
        <v>1324</v>
      </c>
      <c r="B44" s="1013"/>
      <c r="C44" s="1013"/>
      <c r="D44" s="1013" t="s">
        <v>316</v>
      </c>
      <c r="E44" s="1053" t="s">
        <v>317</v>
      </c>
      <c r="F44" s="1013" t="s">
        <v>318</v>
      </c>
      <c r="G44" s="1013" t="s">
        <v>256</v>
      </c>
      <c r="H44" s="959" t="s">
        <v>176</v>
      </c>
      <c r="I44" s="959" t="s">
        <v>319</v>
      </c>
      <c r="J44" s="959" t="s">
        <v>320</v>
      </c>
      <c r="K44" s="1046">
        <v>10</v>
      </c>
      <c r="L44" s="959" t="s">
        <v>321</v>
      </c>
      <c r="M44" s="959" t="s">
        <v>321</v>
      </c>
      <c r="N44" s="944" t="s">
        <v>79</v>
      </c>
      <c r="O44" s="959" t="s">
        <v>322</v>
      </c>
      <c r="P44" s="1015">
        <v>10</v>
      </c>
      <c r="Q44" s="944" t="s">
        <v>323</v>
      </c>
      <c r="R44" s="944" t="s">
        <v>82</v>
      </c>
      <c r="S44" s="944" t="s">
        <v>324</v>
      </c>
      <c r="T44" s="944" t="s">
        <v>184</v>
      </c>
      <c r="U44" s="953">
        <f>VLOOKUP(T44,'Datos Validacion'!$C$6:$D$10,2,0)</f>
        <v>0.4</v>
      </c>
      <c r="V44" s="955" t="s">
        <v>163</v>
      </c>
      <c r="W44" s="957">
        <f>VLOOKUP(V44,'Datos Validacion'!$E$6:$F$15,2,0)</f>
        <v>0.8</v>
      </c>
      <c r="X44" s="949" t="s">
        <v>1384</v>
      </c>
      <c r="Y44" s="949" t="s">
        <v>165</v>
      </c>
      <c r="Z44" s="393" t="s">
        <v>1372</v>
      </c>
      <c r="AA44" s="348" t="s">
        <v>89</v>
      </c>
      <c r="AB44" s="345" t="s">
        <v>215</v>
      </c>
      <c r="AC44" s="348" t="s">
        <v>91</v>
      </c>
      <c r="AD44" s="348" t="s">
        <v>92</v>
      </c>
      <c r="AE44" s="342">
        <f>VLOOKUP(AD44,'Datos Validacion'!$K$6:$L$8,2,0)</f>
        <v>0.25</v>
      </c>
      <c r="AF44" s="345" t="s">
        <v>188</v>
      </c>
      <c r="AG44" s="342">
        <f>VLOOKUP(AF44,'Datos Validacion'!$M$6:$N$7,2,0)</f>
        <v>0.25</v>
      </c>
      <c r="AH44" s="348" t="s">
        <v>94</v>
      </c>
      <c r="AI44" s="341" t="s">
        <v>216</v>
      </c>
      <c r="AJ44" s="348" t="s">
        <v>96</v>
      </c>
      <c r="AK44" s="345" t="s">
        <v>217</v>
      </c>
      <c r="AL44" s="350">
        <f t="shared" si="13"/>
        <v>0.5</v>
      </c>
      <c r="AM44" s="1047" t="str">
        <f t="shared" ref="AM44" si="16">IF(AN44&lt;=20%,"MUY BAJA",IF(AN44&lt;=40%,"BAJA",IF(AN44&lt;=60%,"MEDIA",IF(AN44&lt;=80%,"ALTA","MUY ALTA"))))</f>
        <v>MUY BAJA</v>
      </c>
      <c r="AN44" s="951">
        <f t="shared" ref="AN44" si="17">IF(OR(AD44="prevenir",AD44="detectar"),(U44-(U44*AL44)), U44)</f>
        <v>0.2</v>
      </c>
      <c r="AO44" s="1047" t="str">
        <f t="shared" ref="AO44" si="18">IF(AP44&lt;=20%,"LEVE",IF(AP44&lt;=40%,"MENOR",IF(AP44&lt;=60%,"MODERADO",IF(AP44&lt;=80%,"MAYOR","CATASTROFICO"))))</f>
        <v>MAYOR</v>
      </c>
      <c r="AP44" s="951">
        <f t="shared" ref="AP44" si="19">IF(AD44="corregir",(W44-(W44*AL44)), W44)</f>
        <v>0.8</v>
      </c>
      <c r="AQ44" s="1050" t="s">
        <v>165</v>
      </c>
      <c r="AR44" s="944" t="s">
        <v>191</v>
      </c>
      <c r="AS44" s="352"/>
      <c r="AT44" s="369" t="s">
        <v>192</v>
      </c>
      <c r="AU44" s="372" t="s">
        <v>326</v>
      </c>
      <c r="AV44" s="370">
        <v>45209</v>
      </c>
      <c r="AW44" s="347" t="s">
        <v>194</v>
      </c>
      <c r="AX44" s="339" t="s">
        <v>195</v>
      </c>
      <c r="AY44" s="373" t="s">
        <v>196</v>
      </c>
      <c r="AZ44" s="347"/>
      <c r="BA44" s="339" t="s">
        <v>152</v>
      </c>
      <c r="BB44" s="353" t="s">
        <v>197</v>
      </c>
      <c r="BC44" s="374">
        <f>BC22</f>
        <v>45335</v>
      </c>
      <c r="BD44" s="450" t="str">
        <f t="shared" ref="BD44:BJ44" si="20">BD22</f>
        <v>Reportes de Accesos a los Servicios de TI, Aplicaciones y Sitios Web</v>
      </c>
      <c r="BE44" s="374" t="str">
        <f t="shared" si="20"/>
        <v>Oficina Sistemas de Información 
SPI</v>
      </c>
      <c r="BF44" s="450" t="str">
        <f t="shared" si="20"/>
        <v>MRSPI2022 Seguimeinto Acciones 202312 202402</v>
      </c>
      <c r="BG44" s="374"/>
      <c r="BH44" s="374" t="str">
        <f t="shared" si="20"/>
        <v>X</v>
      </c>
      <c r="BI44" s="440" t="str">
        <f t="shared" si="20"/>
        <v>Revisión periódica de accesos a los servicios de aplicativos Web institucionales.</v>
      </c>
      <c r="BJ44" s="577" t="str">
        <f t="shared" si="20"/>
        <v>Cumplida</v>
      </c>
      <c r="BK44" s="522">
        <v>1</v>
      </c>
      <c r="BL44" s="522"/>
      <c r="BM44" s="522"/>
      <c r="BN44" s="1167"/>
      <c r="BO44" s="1167"/>
      <c r="BP44" s="1167">
        <v>1</v>
      </c>
      <c r="BQ44" s="1167"/>
      <c r="BR44" s="1045"/>
      <c r="BS44" s="1175">
        <f>SUM(BN44:BQ48)</f>
        <v>1</v>
      </c>
    </row>
    <row r="45" spans="1:71" ht="12" hidden="1" customHeight="1">
      <c r="A45" s="1045"/>
      <c r="B45" s="1013"/>
      <c r="C45" s="1013"/>
      <c r="D45" s="1013"/>
      <c r="E45" s="1053"/>
      <c r="F45" s="1013"/>
      <c r="G45" s="1013"/>
      <c r="H45" s="988"/>
      <c r="I45" s="988"/>
      <c r="J45" s="988"/>
      <c r="K45" s="1046"/>
      <c r="L45" s="988"/>
      <c r="M45" s="988"/>
      <c r="N45" s="961"/>
      <c r="O45" s="988"/>
      <c r="P45" s="1015"/>
      <c r="Q45" s="961"/>
      <c r="R45" s="961"/>
      <c r="S45" s="961"/>
      <c r="T45" s="961"/>
      <c r="U45" s="997"/>
      <c r="V45" s="992"/>
      <c r="W45" s="1012"/>
      <c r="X45" s="987"/>
      <c r="Y45" s="987"/>
      <c r="Z45" s="393" t="s">
        <v>1365</v>
      </c>
      <c r="AA45" s="348" t="s">
        <v>89</v>
      </c>
      <c r="AB45" s="341" t="s">
        <v>187</v>
      </c>
      <c r="AC45" s="348" t="s">
        <v>91</v>
      </c>
      <c r="AD45" s="348" t="s">
        <v>92</v>
      </c>
      <c r="AE45" s="342">
        <f>VLOOKUP(AD45,'Datos Validacion'!$K$6:$L$8,2,0)</f>
        <v>0.25</v>
      </c>
      <c r="AF45" s="345" t="s">
        <v>188</v>
      </c>
      <c r="AG45" s="342">
        <f>VLOOKUP(AF45,'Datos Validacion'!$M$6:$N$7,2,0)</f>
        <v>0.25</v>
      </c>
      <c r="AH45" s="348" t="s">
        <v>94</v>
      </c>
      <c r="AI45" s="341" t="s">
        <v>327</v>
      </c>
      <c r="AJ45" s="348" t="s">
        <v>96</v>
      </c>
      <c r="AK45" s="345" t="s">
        <v>190</v>
      </c>
      <c r="AL45" s="350">
        <f t="shared" si="13"/>
        <v>0.5</v>
      </c>
      <c r="AM45" s="1048"/>
      <c r="AN45" s="986"/>
      <c r="AO45" s="1048"/>
      <c r="AP45" s="986"/>
      <c r="AQ45" s="1051"/>
      <c r="AR45" s="961"/>
      <c r="AS45" s="359"/>
      <c r="AT45" s="369" t="s">
        <v>328</v>
      </c>
      <c r="AU45" s="474" t="s">
        <v>329</v>
      </c>
      <c r="AV45" s="370">
        <v>45209</v>
      </c>
      <c r="AW45" s="347" t="s">
        <v>330</v>
      </c>
      <c r="AX45" s="339" t="s">
        <v>331</v>
      </c>
      <c r="AY45" s="371" t="s">
        <v>151</v>
      </c>
      <c r="AZ45" s="347"/>
      <c r="BA45" s="339" t="s">
        <v>152</v>
      </c>
      <c r="BB45" s="353" t="s">
        <v>332</v>
      </c>
      <c r="BC45" s="475">
        <v>45335</v>
      </c>
      <c r="BD45" s="476" t="s">
        <v>1403</v>
      </c>
      <c r="BE45" s="477" t="s">
        <v>331</v>
      </c>
      <c r="BF45" s="478" t="s">
        <v>1343</v>
      </c>
      <c r="BG45" s="476"/>
      <c r="BH45" s="477" t="s">
        <v>152</v>
      </c>
      <c r="BI45" s="476" t="s">
        <v>1404</v>
      </c>
      <c r="BJ45" s="587" t="s">
        <v>1314</v>
      </c>
      <c r="BK45" s="522">
        <v>1</v>
      </c>
      <c r="BL45" s="522"/>
      <c r="BM45" s="522"/>
      <c r="BN45" s="1167"/>
      <c r="BO45" s="1167"/>
      <c r="BP45" s="1167"/>
      <c r="BQ45" s="1167"/>
      <c r="BR45" s="1045"/>
      <c r="BS45" s="1176"/>
    </row>
    <row r="46" spans="1:71" ht="12" hidden="1" customHeight="1">
      <c r="A46" s="1045"/>
      <c r="B46" s="1013"/>
      <c r="C46" s="1013"/>
      <c r="D46" s="1013"/>
      <c r="E46" s="1053"/>
      <c r="F46" s="1013"/>
      <c r="G46" s="1013"/>
      <c r="H46" s="988"/>
      <c r="I46" s="988"/>
      <c r="J46" s="988"/>
      <c r="K46" s="1046"/>
      <c r="L46" s="988"/>
      <c r="M46" s="988"/>
      <c r="N46" s="961"/>
      <c r="O46" s="988"/>
      <c r="P46" s="1015"/>
      <c r="Q46" s="961"/>
      <c r="R46" s="961"/>
      <c r="S46" s="961"/>
      <c r="T46" s="961"/>
      <c r="U46" s="997"/>
      <c r="V46" s="992"/>
      <c r="W46" s="1012"/>
      <c r="X46" s="987"/>
      <c r="Y46" s="987"/>
      <c r="Z46" s="392" t="s">
        <v>1385</v>
      </c>
      <c r="AA46" s="348" t="s">
        <v>89</v>
      </c>
      <c r="AB46" s="345" t="s">
        <v>199</v>
      </c>
      <c r="AC46" s="348" t="s">
        <v>91</v>
      </c>
      <c r="AD46" s="348" t="s">
        <v>92</v>
      </c>
      <c r="AE46" s="342">
        <f>VLOOKUP(AD46,'Datos Validacion'!$K$6:$L$8,2,0)</f>
        <v>0.25</v>
      </c>
      <c r="AF46" s="345" t="s">
        <v>188</v>
      </c>
      <c r="AG46" s="342">
        <f>VLOOKUP(AF46,'Datos Validacion'!$M$6:$N$7,2,0)</f>
        <v>0.25</v>
      </c>
      <c r="AH46" s="348" t="s">
        <v>94</v>
      </c>
      <c r="AI46" s="341" t="s">
        <v>200</v>
      </c>
      <c r="AJ46" s="348" t="s">
        <v>96</v>
      </c>
      <c r="AK46" s="345" t="s">
        <v>201</v>
      </c>
      <c r="AL46" s="350">
        <f t="shared" si="13"/>
        <v>0.5</v>
      </c>
      <c r="AM46" s="1048"/>
      <c r="AN46" s="986"/>
      <c r="AO46" s="1048"/>
      <c r="AP46" s="986"/>
      <c r="AQ46" s="1051"/>
      <c r="AR46" s="961"/>
      <c r="AS46" s="359"/>
      <c r="AT46" s="369" t="s">
        <v>334</v>
      </c>
      <c r="AU46" s="479" t="s">
        <v>335</v>
      </c>
      <c r="AV46" s="370">
        <v>45209</v>
      </c>
      <c r="AW46" s="347" t="s">
        <v>1406</v>
      </c>
      <c r="AX46" s="339" t="s">
        <v>331</v>
      </c>
      <c r="AY46" s="371" t="s">
        <v>151</v>
      </c>
      <c r="AZ46" s="347"/>
      <c r="BA46" s="339" t="s">
        <v>152</v>
      </c>
      <c r="BB46" s="353" t="s">
        <v>332</v>
      </c>
      <c r="BC46" s="480" t="s">
        <v>1405</v>
      </c>
      <c r="BD46" s="481" t="s">
        <v>1413</v>
      </c>
      <c r="BE46" s="482" t="s">
        <v>331</v>
      </c>
      <c r="BF46" s="483" t="s">
        <v>1339</v>
      </c>
      <c r="BG46" s="481"/>
      <c r="BH46" s="482" t="s">
        <v>152</v>
      </c>
      <c r="BI46" s="481" t="s">
        <v>1414</v>
      </c>
      <c r="BJ46" s="588" t="s">
        <v>1314</v>
      </c>
      <c r="BK46" s="522">
        <v>1</v>
      </c>
      <c r="BL46" s="522"/>
      <c r="BM46" s="522"/>
      <c r="BN46" s="1167"/>
      <c r="BO46" s="1167"/>
      <c r="BP46" s="1167"/>
      <c r="BQ46" s="1167"/>
      <c r="BR46" s="1045"/>
      <c r="BS46" s="1176"/>
    </row>
    <row r="47" spans="1:71" ht="12" hidden="1" customHeight="1">
      <c r="A47" s="1045"/>
      <c r="B47" s="1013"/>
      <c r="C47" s="1013"/>
      <c r="D47" s="1013"/>
      <c r="E47" s="1053"/>
      <c r="F47" s="1013"/>
      <c r="G47" s="1013"/>
      <c r="H47" s="988"/>
      <c r="I47" s="988"/>
      <c r="J47" s="988"/>
      <c r="K47" s="1046"/>
      <c r="L47" s="988"/>
      <c r="M47" s="988"/>
      <c r="N47" s="961"/>
      <c r="O47" s="988"/>
      <c r="P47" s="1015"/>
      <c r="Q47" s="961"/>
      <c r="R47" s="961"/>
      <c r="S47" s="961"/>
      <c r="T47" s="961"/>
      <c r="U47" s="997"/>
      <c r="V47" s="992"/>
      <c r="W47" s="1012"/>
      <c r="X47" s="987"/>
      <c r="Y47" s="987"/>
      <c r="Z47" s="393" t="s">
        <v>1367</v>
      </c>
      <c r="AA47" s="348" t="s">
        <v>89</v>
      </c>
      <c r="AB47" s="345" t="s">
        <v>167</v>
      </c>
      <c r="AC47" s="348" t="s">
        <v>91</v>
      </c>
      <c r="AD47" s="348" t="s">
        <v>208</v>
      </c>
      <c r="AE47" s="342">
        <f>VLOOKUP(AD47,'Datos Validacion'!$K$6:$L$8,2,0)</f>
        <v>0.1</v>
      </c>
      <c r="AF47" s="345" t="s">
        <v>188</v>
      </c>
      <c r="AG47" s="342">
        <f>VLOOKUP(AF47,'Datos Validacion'!$M$6:$N$7,2,0)</f>
        <v>0.25</v>
      </c>
      <c r="AH47" s="348" t="s">
        <v>94</v>
      </c>
      <c r="AI47" s="341" t="s">
        <v>209</v>
      </c>
      <c r="AJ47" s="348" t="s">
        <v>96</v>
      </c>
      <c r="AK47" s="345" t="s">
        <v>210</v>
      </c>
      <c r="AL47" s="350">
        <f t="shared" si="13"/>
        <v>0.35</v>
      </c>
      <c r="AM47" s="1048"/>
      <c r="AN47" s="986"/>
      <c r="AO47" s="1048"/>
      <c r="AP47" s="986"/>
      <c r="AQ47" s="1051"/>
      <c r="AR47" s="961"/>
      <c r="AS47" s="359"/>
      <c r="AT47" s="369" t="s">
        <v>211</v>
      </c>
      <c r="AU47" s="378" t="s">
        <v>336</v>
      </c>
      <c r="AV47" s="370">
        <v>45209</v>
      </c>
      <c r="AW47" s="347" t="s">
        <v>213</v>
      </c>
      <c r="AX47" s="339" t="s">
        <v>205</v>
      </c>
      <c r="AY47" s="371" t="s">
        <v>151</v>
      </c>
      <c r="AZ47" s="347"/>
      <c r="BA47" s="339" t="s">
        <v>152</v>
      </c>
      <c r="BB47" s="353" t="s">
        <v>206</v>
      </c>
      <c r="BC47" s="379">
        <f>BC24</f>
        <v>45335</v>
      </c>
      <c r="BD47" s="442" t="str">
        <f t="shared" ref="BD47:BJ47" si="21">BD24</f>
        <v>Infomes periodicos de seguimiento alertas de eventos e incidentes</v>
      </c>
      <c r="BE47" s="379" t="str">
        <f t="shared" si="21"/>
        <v>Oficina Sistemas de Información 
- Monitoreo Plataforma Tecnológica</v>
      </c>
      <c r="BF47" s="453" t="str">
        <f t="shared" si="21"/>
        <v>MRSPI2022 Seguimeinto Acciones 202312 202402</v>
      </c>
      <c r="BG47" s="379"/>
      <c r="BH47" s="379" t="str">
        <f t="shared" si="21"/>
        <v>X</v>
      </c>
      <c r="BI47" s="442" t="str">
        <f t="shared" si="21"/>
        <v>ANS Contrato GC363-2025</v>
      </c>
      <c r="BJ47" s="580" t="str">
        <f t="shared" si="21"/>
        <v>Cumplida</v>
      </c>
      <c r="BK47" s="522">
        <v>1</v>
      </c>
      <c r="BL47" s="522"/>
      <c r="BM47" s="522"/>
      <c r="BN47" s="1167"/>
      <c r="BO47" s="1167"/>
      <c r="BP47" s="1167"/>
      <c r="BQ47" s="1167"/>
      <c r="BR47" s="1045"/>
      <c r="BS47" s="1176"/>
    </row>
    <row r="48" spans="1:71" ht="12" hidden="1" customHeight="1">
      <c r="A48" s="1045"/>
      <c r="B48" s="1013"/>
      <c r="C48" s="1013"/>
      <c r="D48" s="1013"/>
      <c r="E48" s="1053"/>
      <c r="F48" s="1013"/>
      <c r="G48" s="1013"/>
      <c r="H48" s="988"/>
      <c r="I48" s="988"/>
      <c r="J48" s="988"/>
      <c r="K48" s="1046"/>
      <c r="L48" s="988"/>
      <c r="M48" s="988"/>
      <c r="N48" s="961"/>
      <c r="O48" s="988"/>
      <c r="P48" s="1015"/>
      <c r="Q48" s="961"/>
      <c r="R48" s="961"/>
      <c r="S48" s="961"/>
      <c r="T48" s="945"/>
      <c r="U48" s="954"/>
      <c r="V48" s="956"/>
      <c r="W48" s="958"/>
      <c r="X48" s="987"/>
      <c r="Y48" s="950"/>
      <c r="Z48" s="393" t="s">
        <v>1386</v>
      </c>
      <c r="AA48" s="348" t="s">
        <v>89</v>
      </c>
      <c r="AB48" s="345" t="s">
        <v>219</v>
      </c>
      <c r="AC48" s="348" t="s">
        <v>91</v>
      </c>
      <c r="AD48" s="348" t="s">
        <v>208</v>
      </c>
      <c r="AE48" s="342">
        <f>VLOOKUP(AD48,'Datos Validacion'!$K$6:$L$8,2,0)</f>
        <v>0.1</v>
      </c>
      <c r="AF48" s="345" t="s">
        <v>188</v>
      </c>
      <c r="AG48" s="342">
        <f>VLOOKUP(AF48,'Datos Validacion'!$M$6:$N$7,2,0)</f>
        <v>0.25</v>
      </c>
      <c r="AH48" s="348" t="s">
        <v>94</v>
      </c>
      <c r="AI48" s="339" t="s">
        <v>220</v>
      </c>
      <c r="AJ48" s="348" t="s">
        <v>96</v>
      </c>
      <c r="AK48" s="337" t="s">
        <v>221</v>
      </c>
      <c r="AL48" s="350">
        <f t="shared" si="13"/>
        <v>0.35</v>
      </c>
      <c r="AM48" s="1049"/>
      <c r="AN48" s="952"/>
      <c r="AO48" s="1049"/>
      <c r="AP48" s="952"/>
      <c r="AQ48" s="1052"/>
      <c r="AR48" s="961"/>
      <c r="AS48" s="359"/>
      <c r="AT48" s="369" t="s">
        <v>222</v>
      </c>
      <c r="AU48" s="431" t="s">
        <v>338</v>
      </c>
      <c r="AV48" s="370">
        <v>45209</v>
      </c>
      <c r="AW48" s="347" t="s">
        <v>224</v>
      </c>
      <c r="AX48" s="339" t="s">
        <v>195</v>
      </c>
      <c r="AY48" s="371" t="s">
        <v>196</v>
      </c>
      <c r="AZ48" s="347"/>
      <c r="BA48" s="339" t="s">
        <v>152</v>
      </c>
      <c r="BB48" s="353" t="s">
        <v>225</v>
      </c>
      <c r="BC48" s="432">
        <f>BC23</f>
        <v>45335</v>
      </c>
      <c r="BD48" s="443" t="str">
        <f t="shared" ref="BD48:BJ48" si="22">BD23</f>
        <v>Cumplida para la vigencia 2023</v>
      </c>
      <c r="BE48" s="432" t="str">
        <f t="shared" si="22"/>
        <v>Oficina Sistemas de Información 
- Monitoreo Plataforma Tecnológica</v>
      </c>
      <c r="BF48" s="454" t="str">
        <f t="shared" si="22"/>
        <v>MRSPI2022 Seguimeinto Acciones 202312 202402</v>
      </c>
      <c r="BG48" s="432"/>
      <c r="BH48" s="432" t="str">
        <f t="shared" si="22"/>
        <v>X</v>
      </c>
      <c r="BI48" s="443" t="str">
        <f t="shared" si="22"/>
        <v>Cumplida para la vigencia 2023</v>
      </c>
      <c r="BJ48" s="581" t="str">
        <f t="shared" si="22"/>
        <v>Cumplida</v>
      </c>
      <c r="BK48" s="522">
        <v>1</v>
      </c>
      <c r="BL48" s="522"/>
      <c r="BM48" s="522"/>
      <c r="BN48" s="1167"/>
      <c r="BO48" s="1167"/>
      <c r="BP48" s="1167"/>
      <c r="BQ48" s="1167"/>
      <c r="BR48" s="1045"/>
      <c r="BS48" s="1177"/>
    </row>
    <row r="49" spans="1:71" ht="12" customHeight="1">
      <c r="A49" s="1045" t="s">
        <v>1325</v>
      </c>
      <c r="B49" s="1013"/>
      <c r="C49" s="1013" t="s">
        <v>316</v>
      </c>
      <c r="D49" s="1013"/>
      <c r="E49" s="1053" t="s">
        <v>339</v>
      </c>
      <c r="F49" s="1013" t="s">
        <v>340</v>
      </c>
      <c r="G49" s="1013" t="s">
        <v>256</v>
      </c>
      <c r="H49" s="1013" t="s">
        <v>341</v>
      </c>
      <c r="I49" s="1013" t="s">
        <v>342</v>
      </c>
      <c r="J49" s="1013" t="s">
        <v>343</v>
      </c>
      <c r="K49" s="1046">
        <v>11</v>
      </c>
      <c r="L49" s="1013" t="s">
        <v>344</v>
      </c>
      <c r="M49" s="1013" t="s">
        <v>344</v>
      </c>
      <c r="N49" s="946" t="s">
        <v>79</v>
      </c>
      <c r="O49" s="1013" t="s">
        <v>345</v>
      </c>
      <c r="P49" s="1015">
        <v>11</v>
      </c>
      <c r="Q49" s="946" t="s">
        <v>346</v>
      </c>
      <c r="R49" s="946" t="s">
        <v>82</v>
      </c>
      <c r="S49" s="946" t="s">
        <v>347</v>
      </c>
      <c r="T49" s="944" t="s">
        <v>184</v>
      </c>
      <c r="U49" s="953">
        <f>VLOOKUP(T49,'Datos Validacion'!$C$6:$D$10,2,0)</f>
        <v>0.4</v>
      </c>
      <c r="V49" s="955" t="s">
        <v>263</v>
      </c>
      <c r="W49" s="957">
        <f>VLOOKUP(V49,'Datos Validacion'!$E$6:$F$15,2,0)</f>
        <v>0.6</v>
      </c>
      <c r="X49" s="1045" t="s">
        <v>1387</v>
      </c>
      <c r="Y49" s="1045" t="s">
        <v>263</v>
      </c>
      <c r="Z49" s="944" t="s">
        <v>1388</v>
      </c>
      <c r="AA49" s="348" t="s">
        <v>89</v>
      </c>
      <c r="AB49" s="348" t="s">
        <v>266</v>
      </c>
      <c r="AC49" s="348" t="s">
        <v>91</v>
      </c>
      <c r="AD49" s="348" t="s">
        <v>92</v>
      </c>
      <c r="AE49" s="342">
        <f>VLOOKUP(AD49,'Datos Validacion'!$K$6:$L$8,2,0)</f>
        <v>0.25</v>
      </c>
      <c r="AF49" s="345" t="s">
        <v>188</v>
      </c>
      <c r="AG49" s="342">
        <f>VLOOKUP(AF49,'Datos Validacion'!$M$6:$N$7,2,0)</f>
        <v>0.25</v>
      </c>
      <c r="AH49" s="348" t="s">
        <v>94</v>
      </c>
      <c r="AI49" s="959" t="s">
        <v>267</v>
      </c>
      <c r="AJ49" s="1032" t="s">
        <v>96</v>
      </c>
      <c r="AK49" s="959" t="s">
        <v>268</v>
      </c>
      <c r="AL49" s="1034">
        <f>+AE49+AG49</f>
        <v>0.5</v>
      </c>
      <c r="AM49" s="951" t="str">
        <f>IF(AN49&lt;=20%,"MUY BAJA",IF(AN49&lt;=40%,"BAJA",IF(AN49&lt;=60%,"MEDIA",IF(AN49&lt;=80%,"ALTA","MUY ALTA"))))</f>
        <v>MUY BAJA</v>
      </c>
      <c r="AN49" s="951">
        <f>IF(OR(AD49="prevenir",AD49="detectar"),(U49-(U49*AL49)), U49)</f>
        <v>0.2</v>
      </c>
      <c r="AO49" s="951" t="str">
        <f>IF(AP49&lt;=20%,"LEVE",IF(AP49&lt;=40%,"MENOR",IF(AP49&lt;=60%,"MODERADO",IF(AP49&lt;=80%,"MAYOR","CATASTROFICO"))))</f>
        <v>MODERADO</v>
      </c>
      <c r="AP49" s="951">
        <f>IF(AD49="corregir",(W49-(W49*AL49)), W49)</f>
        <v>0.6</v>
      </c>
      <c r="AQ49" s="949" t="s">
        <v>263</v>
      </c>
      <c r="AR49" s="946" t="s">
        <v>191</v>
      </c>
      <c r="AS49" s="989"/>
      <c r="AT49" s="408" t="s">
        <v>99</v>
      </c>
      <c r="AU49" s="1007" t="s">
        <v>350</v>
      </c>
      <c r="AV49" s="1029">
        <v>45209</v>
      </c>
      <c r="AW49" s="1010" t="str">
        <f>AW35</f>
        <v xml:space="preserve">Pendiente de publicar en noviembre 2023 noticia sobre aplicación de políticas de segurida de la información. </v>
      </c>
      <c r="AX49" s="944" t="str">
        <f t="shared" ref="AX49:BB49" si="23">AX35</f>
        <v>Oficina Sistemas de Información 
SPI</v>
      </c>
      <c r="AY49" s="944">
        <f t="shared" si="23"/>
        <v>0</v>
      </c>
      <c r="AZ49" s="944"/>
      <c r="BA49" s="944">
        <f t="shared" si="23"/>
        <v>0</v>
      </c>
      <c r="BB49" s="1005">
        <f t="shared" si="23"/>
        <v>0</v>
      </c>
      <c r="BC49" s="1003" t="str">
        <f>BC35</f>
        <v>12/02/204</v>
      </c>
      <c r="BD49" s="1039" t="str">
        <f t="shared" ref="BD49:BJ49" si="24">BD35</f>
        <v>Durante el 2024 se adelantarán publicaciones de buenas prácticas de seguridad y privacidad de la información y el manejo de repositorios de almacenamientos.</v>
      </c>
      <c r="BE49" s="1003" t="str">
        <f t="shared" si="24"/>
        <v>Oficina Sistemas de Información 
SPI</v>
      </c>
      <c r="BF49" s="1006" t="str">
        <f t="shared" si="24"/>
        <v>2 ECCS SPI 2024</v>
      </c>
      <c r="BG49" s="1003"/>
      <c r="BH49" s="1003" t="str">
        <f t="shared" si="24"/>
        <v>X</v>
      </c>
      <c r="BI49" s="1006" t="str">
        <f t="shared" si="24"/>
        <v>Se implementan controles de acceso de usuarios a servicios de almacenamiento institucionales</v>
      </c>
      <c r="BJ49" s="1004" t="str">
        <f t="shared" si="24"/>
        <v xml:space="preserve">En Ejecución </v>
      </c>
      <c r="BK49" s="999"/>
      <c r="BL49" s="999">
        <v>1</v>
      </c>
      <c r="BM49" s="999"/>
      <c r="BN49" s="1167"/>
      <c r="BO49" s="1167"/>
      <c r="BP49" s="1167"/>
      <c r="BQ49" s="1167">
        <v>1</v>
      </c>
      <c r="BR49" s="1045"/>
      <c r="BS49" s="949">
        <f>SUM(BN49:BQ51)</f>
        <v>1</v>
      </c>
    </row>
    <row r="50" spans="1:71" ht="12" customHeight="1">
      <c r="A50" s="1045"/>
      <c r="B50" s="1013"/>
      <c r="C50" s="1013"/>
      <c r="D50" s="1013"/>
      <c r="E50" s="1053"/>
      <c r="F50" s="1013"/>
      <c r="G50" s="1013"/>
      <c r="H50" s="1013"/>
      <c r="I50" s="1013"/>
      <c r="J50" s="1013"/>
      <c r="K50" s="1046"/>
      <c r="L50" s="1013"/>
      <c r="M50" s="1013"/>
      <c r="N50" s="946"/>
      <c r="O50" s="1013"/>
      <c r="P50" s="1015"/>
      <c r="Q50" s="946"/>
      <c r="R50" s="946"/>
      <c r="S50" s="946"/>
      <c r="T50" s="961"/>
      <c r="U50" s="997"/>
      <c r="V50" s="992"/>
      <c r="W50" s="1012"/>
      <c r="X50" s="1045"/>
      <c r="Y50" s="1045"/>
      <c r="Z50" s="961"/>
      <c r="AA50" s="348" t="s">
        <v>89</v>
      </c>
      <c r="AB50" s="348" t="s">
        <v>266</v>
      </c>
      <c r="AC50" s="348" t="s">
        <v>91</v>
      </c>
      <c r="AD50" s="348" t="s">
        <v>92</v>
      </c>
      <c r="AE50" s="342">
        <f>VLOOKUP(AD50,'Datos Validacion'!$K$6:$L$8,2,0)</f>
        <v>0.25</v>
      </c>
      <c r="AF50" s="345" t="s">
        <v>188</v>
      </c>
      <c r="AG50" s="342">
        <f>VLOOKUP(AF50,'Datos Validacion'!$M$6:$N$7,2,0)</f>
        <v>0.25</v>
      </c>
      <c r="AH50" s="348" t="s">
        <v>94</v>
      </c>
      <c r="AI50" s="988"/>
      <c r="AJ50" s="1033"/>
      <c r="AK50" s="988"/>
      <c r="AL50" s="1034"/>
      <c r="AM50" s="986"/>
      <c r="AN50" s="986"/>
      <c r="AO50" s="986"/>
      <c r="AP50" s="986"/>
      <c r="AQ50" s="987"/>
      <c r="AR50" s="946"/>
      <c r="AS50" s="990"/>
      <c r="AT50" s="408" t="s">
        <v>287</v>
      </c>
      <c r="AU50" s="1007"/>
      <c r="AV50" s="1029"/>
      <c r="AW50" s="1011"/>
      <c r="AX50" s="945"/>
      <c r="AY50" s="945"/>
      <c r="AZ50" s="945"/>
      <c r="BA50" s="945"/>
      <c r="BB50" s="1005"/>
      <c r="BC50" s="1003"/>
      <c r="BD50" s="1039"/>
      <c r="BE50" s="1003"/>
      <c r="BF50" s="1006"/>
      <c r="BG50" s="1003"/>
      <c r="BH50" s="1003"/>
      <c r="BI50" s="1006"/>
      <c r="BJ50" s="1004"/>
      <c r="BK50" s="999"/>
      <c r="BL50" s="999"/>
      <c r="BM50" s="999"/>
      <c r="BN50" s="1167"/>
      <c r="BO50" s="1167"/>
      <c r="BP50" s="1167"/>
      <c r="BQ50" s="1167"/>
      <c r="BR50" s="1045"/>
      <c r="BS50" s="987"/>
    </row>
    <row r="51" spans="1:71" ht="12" hidden="1" customHeight="1">
      <c r="A51" s="1045"/>
      <c r="B51" s="1013"/>
      <c r="C51" s="1013"/>
      <c r="D51" s="1013"/>
      <c r="E51" s="1053"/>
      <c r="F51" s="1013"/>
      <c r="G51" s="1013"/>
      <c r="H51" s="1013"/>
      <c r="I51" s="1013"/>
      <c r="J51" s="1013"/>
      <c r="K51" s="1046"/>
      <c r="L51" s="1013"/>
      <c r="M51" s="1013"/>
      <c r="N51" s="946"/>
      <c r="O51" s="1013"/>
      <c r="P51" s="1015"/>
      <c r="Q51" s="946"/>
      <c r="R51" s="946"/>
      <c r="S51" s="946"/>
      <c r="T51" s="945"/>
      <c r="U51" s="954"/>
      <c r="V51" s="956"/>
      <c r="W51" s="958"/>
      <c r="X51" s="1045"/>
      <c r="Y51" s="1045"/>
      <c r="Z51" s="339" t="s">
        <v>1382</v>
      </c>
      <c r="AA51" s="349" t="s">
        <v>89</v>
      </c>
      <c r="AB51" s="337" t="s">
        <v>167</v>
      </c>
      <c r="AC51" s="349" t="s">
        <v>91</v>
      </c>
      <c r="AD51" s="349" t="s">
        <v>208</v>
      </c>
      <c r="AE51" s="361">
        <f>VLOOKUP(AD51,'Datos Validacion'!$K$6:$L$8,2,0)</f>
        <v>0.1</v>
      </c>
      <c r="AF51" s="337" t="s">
        <v>188</v>
      </c>
      <c r="AG51" s="361">
        <f>VLOOKUP(AF51,'Datos Validacion'!$M$6:$N$7,2,0)</f>
        <v>0.25</v>
      </c>
      <c r="AH51" s="349" t="s">
        <v>94</v>
      </c>
      <c r="AI51" s="341" t="s">
        <v>209</v>
      </c>
      <c r="AJ51" s="349" t="s">
        <v>96</v>
      </c>
      <c r="AK51" s="337" t="s">
        <v>210</v>
      </c>
      <c r="AL51" s="362">
        <f t="shared" ref="AL51" si="25">+AE51+AG51</f>
        <v>0.35</v>
      </c>
      <c r="AM51" s="952"/>
      <c r="AN51" s="952"/>
      <c r="AO51" s="952"/>
      <c r="AP51" s="952"/>
      <c r="AQ51" s="950"/>
      <c r="AR51" s="946"/>
      <c r="AS51" s="990"/>
      <c r="AT51" s="369" t="s">
        <v>211</v>
      </c>
      <c r="AU51" s="378" t="s">
        <v>351</v>
      </c>
      <c r="AV51" s="370">
        <v>45209</v>
      </c>
      <c r="AW51" s="347" t="s">
        <v>213</v>
      </c>
      <c r="AX51" s="339" t="s">
        <v>205</v>
      </c>
      <c r="AY51" s="371" t="s">
        <v>151</v>
      </c>
      <c r="AZ51" s="347"/>
      <c r="BA51" s="339" t="s">
        <v>152</v>
      </c>
      <c r="BB51" s="353" t="s">
        <v>206</v>
      </c>
      <c r="BC51" s="379">
        <f>BC24</f>
        <v>45335</v>
      </c>
      <c r="BD51" s="442" t="str">
        <f t="shared" ref="BD51:BJ51" si="26">BD24</f>
        <v>Infomes periodicos de seguimiento alertas de eventos e incidentes</v>
      </c>
      <c r="BE51" s="379" t="str">
        <f t="shared" si="26"/>
        <v>Oficina Sistemas de Información 
- Monitoreo Plataforma Tecnológica</v>
      </c>
      <c r="BF51" s="453" t="str">
        <f t="shared" si="26"/>
        <v>MRSPI2022 Seguimeinto Acciones 202312 202402</v>
      </c>
      <c r="BG51" s="379"/>
      <c r="BH51" s="379" t="str">
        <f t="shared" si="26"/>
        <v>X</v>
      </c>
      <c r="BI51" s="442" t="str">
        <f t="shared" si="26"/>
        <v>ANS Contrato GC363-2025</v>
      </c>
      <c r="BJ51" s="580" t="str">
        <f t="shared" si="26"/>
        <v>Cumplida</v>
      </c>
      <c r="BK51" s="522">
        <v>1</v>
      </c>
      <c r="BL51" s="522"/>
      <c r="BM51" s="522"/>
      <c r="BN51" s="1167"/>
      <c r="BO51" s="1167"/>
      <c r="BP51" s="1167"/>
      <c r="BQ51" s="1167"/>
      <c r="BR51" s="1045"/>
      <c r="BS51" s="950"/>
    </row>
    <row r="52" spans="1:71" ht="12" customHeight="1">
      <c r="A52" s="949" t="s">
        <v>1326</v>
      </c>
      <c r="B52" s="959"/>
      <c r="C52" s="959"/>
      <c r="D52" s="959"/>
      <c r="E52" s="1043" t="s">
        <v>352</v>
      </c>
      <c r="F52" s="959" t="s">
        <v>353</v>
      </c>
      <c r="G52" s="959" t="s">
        <v>256</v>
      </c>
      <c r="H52" s="959" t="s">
        <v>341</v>
      </c>
      <c r="I52" s="959" t="s">
        <v>342</v>
      </c>
      <c r="J52" s="959" t="s">
        <v>343</v>
      </c>
      <c r="K52" s="1041">
        <v>12</v>
      </c>
      <c r="L52" s="959" t="s">
        <v>354</v>
      </c>
      <c r="M52" s="959" t="s">
        <v>355</v>
      </c>
      <c r="N52" s="944" t="s">
        <v>117</v>
      </c>
      <c r="O52" s="959" t="s">
        <v>345</v>
      </c>
      <c r="P52" s="962">
        <v>12</v>
      </c>
      <c r="Q52" s="944" t="s">
        <v>356</v>
      </c>
      <c r="R52" s="944" t="s">
        <v>82</v>
      </c>
      <c r="S52" s="944" t="s">
        <v>347</v>
      </c>
      <c r="T52" s="944" t="s">
        <v>184</v>
      </c>
      <c r="U52" s="953">
        <f>VLOOKUP(T52,'Datos Validacion'!$C$6:$D$10,2,0)</f>
        <v>0.4</v>
      </c>
      <c r="V52" s="955" t="s">
        <v>263</v>
      </c>
      <c r="W52" s="957">
        <f>VLOOKUP(V52,'Datos Validacion'!$E$6:$F$15,2,0)</f>
        <v>0.6</v>
      </c>
      <c r="X52" s="949" t="s">
        <v>1387</v>
      </c>
      <c r="Y52" s="949" t="s">
        <v>263</v>
      </c>
      <c r="Z52" s="1030" t="s">
        <v>1388</v>
      </c>
      <c r="AA52" s="348" t="s">
        <v>89</v>
      </c>
      <c r="AB52" s="348" t="s">
        <v>266</v>
      </c>
      <c r="AC52" s="348" t="s">
        <v>91</v>
      </c>
      <c r="AD52" s="348" t="s">
        <v>92</v>
      </c>
      <c r="AE52" s="342">
        <f>VLOOKUP(AD52,'Datos Validacion'!$K$6:$L$8,2,0)</f>
        <v>0.25</v>
      </c>
      <c r="AF52" s="345" t="s">
        <v>188</v>
      </c>
      <c r="AG52" s="342">
        <f>VLOOKUP(AF52,'Datos Validacion'!$M$6:$N$7,2,0)</f>
        <v>0.25</v>
      </c>
      <c r="AH52" s="348" t="s">
        <v>94</v>
      </c>
      <c r="AI52" s="959" t="s">
        <v>267</v>
      </c>
      <c r="AJ52" s="1032" t="s">
        <v>96</v>
      </c>
      <c r="AK52" s="959" t="s">
        <v>268</v>
      </c>
      <c r="AL52" s="1034">
        <f>+AE52+AG52</f>
        <v>0.5</v>
      </c>
      <c r="AM52" s="951" t="str">
        <f>IF(AN52&lt;=20%,"MUY BAJA",IF(AN52&lt;=40%,"BAJA",IF(AN52&lt;=60%,"MEDIA",IF(AN52&lt;=80%,"ALTA","MUY ALTA"))))</f>
        <v>MUY BAJA</v>
      </c>
      <c r="AN52" s="951">
        <f>IF(OR(AD52="prevenir",AD52="detectar"),(U52-(U52*AL52)), U52)</f>
        <v>0.2</v>
      </c>
      <c r="AO52" s="951" t="str">
        <f>IF(AP52&lt;=20%,"LEVE",IF(AP52&lt;=40%,"MENOR",IF(AP52&lt;=60%,"MODERADO",IF(AP52&lt;=80%,"MAYOR","CATASTROFICO"))))</f>
        <v>MODERADO</v>
      </c>
      <c r="AP52" s="951">
        <f>IF(AD52="corregir",(W52-(W52*AL52)), W52)</f>
        <v>0.6</v>
      </c>
      <c r="AQ52" s="949" t="s">
        <v>263</v>
      </c>
      <c r="AR52" s="944" t="s">
        <v>191</v>
      </c>
      <c r="AS52" s="989"/>
      <c r="AT52" s="408" t="s">
        <v>99</v>
      </c>
      <c r="AU52" s="1007" t="s">
        <v>350</v>
      </c>
      <c r="AV52" s="1029">
        <v>45209</v>
      </c>
      <c r="AW52" s="1010" t="str">
        <f>AW35</f>
        <v xml:space="preserve">Pendiente de publicar en noviembre 2023 noticia sobre aplicación de políticas de segurida de la información. </v>
      </c>
      <c r="AX52" s="944" t="str">
        <f t="shared" ref="AX52:BB52" si="27">AX35</f>
        <v>Oficina Sistemas de Información 
SPI</v>
      </c>
      <c r="AY52" s="944">
        <f t="shared" si="27"/>
        <v>0</v>
      </c>
      <c r="AZ52" s="944"/>
      <c r="BA52" s="944">
        <f t="shared" si="27"/>
        <v>0</v>
      </c>
      <c r="BB52" s="1005">
        <f t="shared" si="27"/>
        <v>0</v>
      </c>
      <c r="BC52" s="1003" t="str">
        <f>BC35</f>
        <v>12/02/204</v>
      </c>
      <c r="BD52" s="1039" t="str">
        <f t="shared" ref="BD52:BJ52" si="28">BD35</f>
        <v>Durante el 2024 se adelantarán publicaciones de buenas prácticas de seguridad y privacidad de la información y el manejo de repositorios de almacenamientos.</v>
      </c>
      <c r="BE52" s="1003" t="str">
        <f t="shared" si="28"/>
        <v>Oficina Sistemas de Información 
SPI</v>
      </c>
      <c r="BF52" s="1003" t="str">
        <f t="shared" si="28"/>
        <v>2 ECCS SPI 2024</v>
      </c>
      <c r="BG52" s="1003"/>
      <c r="BH52" s="1003" t="str">
        <f t="shared" si="28"/>
        <v>X</v>
      </c>
      <c r="BI52" s="1003" t="str">
        <f t="shared" si="28"/>
        <v>Se implementan controles de acceso de usuarios a servicios de almacenamiento institucionales</v>
      </c>
      <c r="BJ52" s="1004" t="str">
        <f t="shared" si="28"/>
        <v xml:space="preserve">En Ejecución </v>
      </c>
      <c r="BK52" s="999"/>
      <c r="BL52" s="999">
        <v>1</v>
      </c>
      <c r="BM52" s="999"/>
      <c r="BN52" s="1164"/>
      <c r="BO52" s="1164"/>
      <c r="BP52" s="1164">
        <v>1</v>
      </c>
      <c r="BQ52" s="1164"/>
      <c r="BR52" s="949"/>
      <c r="BS52" s="949">
        <f>SUM(BN52:BQ54)</f>
        <v>1</v>
      </c>
    </row>
    <row r="53" spans="1:71" ht="12" customHeight="1">
      <c r="A53" s="987"/>
      <c r="B53" s="988"/>
      <c r="C53" s="988"/>
      <c r="D53" s="988"/>
      <c r="E53" s="1044"/>
      <c r="F53" s="988"/>
      <c r="G53" s="988"/>
      <c r="H53" s="988"/>
      <c r="I53" s="988"/>
      <c r="J53" s="988"/>
      <c r="K53" s="1042"/>
      <c r="L53" s="988"/>
      <c r="M53" s="988"/>
      <c r="N53" s="961"/>
      <c r="O53" s="988"/>
      <c r="P53" s="996"/>
      <c r="Q53" s="961"/>
      <c r="R53" s="961"/>
      <c r="S53" s="961"/>
      <c r="T53" s="961"/>
      <c r="U53" s="997"/>
      <c r="V53" s="992"/>
      <c r="W53" s="1012"/>
      <c r="X53" s="987"/>
      <c r="Y53" s="987"/>
      <c r="Z53" s="1031"/>
      <c r="AA53" s="348" t="s">
        <v>89</v>
      </c>
      <c r="AB53" s="348" t="s">
        <v>266</v>
      </c>
      <c r="AC53" s="348" t="s">
        <v>91</v>
      </c>
      <c r="AD53" s="348" t="s">
        <v>92</v>
      </c>
      <c r="AE53" s="342">
        <f>VLOOKUP(AD53,'Datos Validacion'!$K$6:$L$8,2,0)</f>
        <v>0.25</v>
      </c>
      <c r="AF53" s="345" t="s">
        <v>188</v>
      </c>
      <c r="AG53" s="342">
        <f>VLOOKUP(AF53,'Datos Validacion'!$M$6:$N$7,2,0)</f>
        <v>0.25</v>
      </c>
      <c r="AH53" s="348" t="s">
        <v>94</v>
      </c>
      <c r="AI53" s="988"/>
      <c r="AJ53" s="1033"/>
      <c r="AK53" s="988"/>
      <c r="AL53" s="1034"/>
      <c r="AM53" s="986"/>
      <c r="AN53" s="986"/>
      <c r="AO53" s="986"/>
      <c r="AP53" s="986"/>
      <c r="AQ53" s="987"/>
      <c r="AR53" s="961"/>
      <c r="AS53" s="990"/>
      <c r="AT53" s="408" t="s">
        <v>287</v>
      </c>
      <c r="AU53" s="1007"/>
      <c r="AV53" s="1029"/>
      <c r="AW53" s="1011"/>
      <c r="AX53" s="945"/>
      <c r="AY53" s="945"/>
      <c r="AZ53" s="945"/>
      <c r="BA53" s="945"/>
      <c r="BB53" s="1005"/>
      <c r="BC53" s="1003"/>
      <c r="BD53" s="1039"/>
      <c r="BE53" s="1003"/>
      <c r="BF53" s="1003"/>
      <c r="BG53" s="1003"/>
      <c r="BH53" s="1003"/>
      <c r="BI53" s="1003"/>
      <c r="BJ53" s="1004"/>
      <c r="BK53" s="999"/>
      <c r="BL53" s="999"/>
      <c r="BM53" s="999"/>
      <c r="BN53" s="1166"/>
      <c r="BO53" s="1166"/>
      <c r="BP53" s="1166"/>
      <c r="BQ53" s="1166"/>
      <c r="BR53" s="987"/>
      <c r="BS53" s="987"/>
    </row>
    <row r="54" spans="1:71" ht="12" hidden="1" customHeight="1">
      <c r="A54" s="987"/>
      <c r="B54" s="988"/>
      <c r="C54" s="988"/>
      <c r="D54" s="988"/>
      <c r="E54" s="1044"/>
      <c r="F54" s="988"/>
      <c r="G54" s="988"/>
      <c r="H54" s="988"/>
      <c r="I54" s="988"/>
      <c r="J54" s="988"/>
      <c r="K54" s="1042"/>
      <c r="L54" s="988"/>
      <c r="M54" s="988"/>
      <c r="N54" s="961"/>
      <c r="O54" s="988"/>
      <c r="P54" s="996"/>
      <c r="Q54" s="961"/>
      <c r="R54" s="961"/>
      <c r="S54" s="961"/>
      <c r="T54" s="945"/>
      <c r="U54" s="954"/>
      <c r="V54" s="956"/>
      <c r="W54" s="958"/>
      <c r="X54" s="987"/>
      <c r="Y54" s="950"/>
      <c r="Z54" s="413" t="s">
        <v>1382</v>
      </c>
      <c r="AA54" s="349" t="s">
        <v>89</v>
      </c>
      <c r="AB54" s="337" t="s">
        <v>167</v>
      </c>
      <c r="AC54" s="349" t="s">
        <v>91</v>
      </c>
      <c r="AD54" s="349" t="s">
        <v>208</v>
      </c>
      <c r="AE54" s="361">
        <f>VLOOKUP(AD54,'Datos Validacion'!$K$6:$L$8,2,0)</f>
        <v>0.1</v>
      </c>
      <c r="AF54" s="337" t="s">
        <v>188</v>
      </c>
      <c r="AG54" s="361">
        <f>VLOOKUP(AF54,'Datos Validacion'!$M$6:$N$7,2,0)</f>
        <v>0.25</v>
      </c>
      <c r="AH54" s="349" t="s">
        <v>94</v>
      </c>
      <c r="AI54" s="341" t="s">
        <v>209</v>
      </c>
      <c r="AJ54" s="349" t="s">
        <v>96</v>
      </c>
      <c r="AK54" s="337" t="s">
        <v>210</v>
      </c>
      <c r="AL54" s="362">
        <f t="shared" ref="AL54" si="29">+AE54+AG54</f>
        <v>0.35</v>
      </c>
      <c r="AM54" s="952"/>
      <c r="AN54" s="952"/>
      <c r="AO54" s="952"/>
      <c r="AP54" s="952"/>
      <c r="AQ54" s="950"/>
      <c r="AR54" s="945"/>
      <c r="AS54" s="990"/>
      <c r="AT54" s="369" t="s">
        <v>211</v>
      </c>
      <c r="AU54" s="378" t="s">
        <v>351</v>
      </c>
      <c r="AV54" s="370">
        <v>45209</v>
      </c>
      <c r="AW54" s="347" t="s">
        <v>213</v>
      </c>
      <c r="AX54" s="339" t="s">
        <v>205</v>
      </c>
      <c r="AY54" s="371" t="s">
        <v>151</v>
      </c>
      <c r="AZ54" s="347"/>
      <c r="BA54" s="339" t="s">
        <v>152</v>
      </c>
      <c r="BB54" s="353" t="s">
        <v>206</v>
      </c>
      <c r="BC54" s="379">
        <f>BC24</f>
        <v>45335</v>
      </c>
      <c r="BD54" s="442" t="str">
        <f t="shared" ref="BD54:BJ54" si="30">BD24</f>
        <v>Infomes periodicos de seguimiento alertas de eventos e incidentes</v>
      </c>
      <c r="BE54" s="379" t="str">
        <f t="shared" si="30"/>
        <v>Oficina Sistemas de Información 
- Monitoreo Plataforma Tecnológica</v>
      </c>
      <c r="BF54" s="453" t="str">
        <f t="shared" si="30"/>
        <v>MRSPI2022 Seguimeinto Acciones 202312 202402</v>
      </c>
      <c r="BG54" s="379"/>
      <c r="BH54" s="379" t="str">
        <f t="shared" si="30"/>
        <v>X</v>
      </c>
      <c r="BI54" s="442" t="str">
        <f t="shared" si="30"/>
        <v>ANS Contrato GC363-2025</v>
      </c>
      <c r="BJ54" s="580" t="str">
        <f t="shared" si="30"/>
        <v>Cumplida</v>
      </c>
      <c r="BK54" s="522">
        <v>1</v>
      </c>
      <c r="BL54" s="522"/>
      <c r="BM54" s="522"/>
      <c r="BN54" s="1166"/>
      <c r="BO54" s="1166"/>
      <c r="BP54" s="1166"/>
      <c r="BQ54" s="1166"/>
      <c r="BR54" s="987"/>
      <c r="BS54" s="950"/>
    </row>
    <row r="55" spans="1:71" ht="12" customHeight="1">
      <c r="A55" s="962" t="s">
        <v>1327</v>
      </c>
      <c r="B55" s="334"/>
      <c r="C55" s="414"/>
      <c r="D55" s="962"/>
      <c r="E55" s="1043" t="s">
        <v>357</v>
      </c>
      <c r="F55" s="959" t="s">
        <v>358</v>
      </c>
      <c r="G55" s="959" t="s">
        <v>256</v>
      </c>
      <c r="H55" s="959" t="s">
        <v>359</v>
      </c>
      <c r="I55" s="959" t="s">
        <v>360</v>
      </c>
      <c r="J55" s="959" t="s">
        <v>343</v>
      </c>
      <c r="K55" s="1041">
        <v>13</v>
      </c>
      <c r="L55" s="959"/>
      <c r="M55" s="959"/>
      <c r="N55" s="944" t="s">
        <v>79</v>
      </c>
      <c r="O55" s="959" t="s">
        <v>345</v>
      </c>
      <c r="P55" s="962">
        <v>13</v>
      </c>
      <c r="Q55" s="944" t="s">
        <v>361</v>
      </c>
      <c r="R55" s="944" t="s">
        <v>82</v>
      </c>
      <c r="S55" s="944" t="s">
        <v>362</v>
      </c>
      <c r="T55" s="944" t="s">
        <v>184</v>
      </c>
      <c r="U55" s="953">
        <f>VLOOKUP(T55,'Datos Validacion'!$C$6:$D$10,2,0)</f>
        <v>0.4</v>
      </c>
      <c r="V55" s="1021" t="s">
        <v>263</v>
      </c>
      <c r="W55" s="957">
        <f>VLOOKUP(V55,'Datos Validacion'!$E$6:$F$15,2,0)</f>
        <v>0.6</v>
      </c>
      <c r="X55" s="959" t="s">
        <v>1389</v>
      </c>
      <c r="Y55" s="949" t="s">
        <v>263</v>
      </c>
      <c r="Z55" s="1030" t="s">
        <v>1388</v>
      </c>
      <c r="AA55" s="348" t="s">
        <v>89</v>
      </c>
      <c r="AB55" s="348" t="s">
        <v>266</v>
      </c>
      <c r="AC55" s="348" t="s">
        <v>91</v>
      </c>
      <c r="AD55" s="348" t="s">
        <v>92</v>
      </c>
      <c r="AE55" s="342">
        <f>VLOOKUP(AD55,'Datos Validacion'!$K$6:$L$8,2,0)</f>
        <v>0.25</v>
      </c>
      <c r="AF55" s="345" t="s">
        <v>188</v>
      </c>
      <c r="AG55" s="342">
        <f>VLOOKUP(AF55,'Datos Validacion'!$M$6:$N$7,2,0)</f>
        <v>0.25</v>
      </c>
      <c r="AH55" s="348" t="s">
        <v>94</v>
      </c>
      <c r="AI55" s="959" t="s">
        <v>267</v>
      </c>
      <c r="AJ55" s="1032" t="s">
        <v>96</v>
      </c>
      <c r="AK55" s="959" t="s">
        <v>268</v>
      </c>
      <c r="AL55" s="1034">
        <f>+AE55+AG55</f>
        <v>0.5</v>
      </c>
      <c r="AM55" s="951" t="str">
        <f t="shared" ref="AM55:AM61" si="31">IF(AN55&lt;=20%,"MUY BAJA",IF(AN55&lt;=40%,"BAJA",IF(AN55&lt;=60%,"MEDIA",IF(AN55&lt;=80%,"ALTA","MUY ALTA"))))</f>
        <v>MUY BAJA</v>
      </c>
      <c r="AN55" s="951">
        <f t="shared" ref="AN55:AN61" si="32">IF(OR(AD55="prevenir",AD55="detectar"),(U55-(U55*AL55)), U55)</f>
        <v>0.2</v>
      </c>
      <c r="AO55" s="951" t="str">
        <f t="shared" ref="AO55:AO61" si="33">IF(AP55&lt;=20%,"LEVE",IF(AP55&lt;=40%,"MENOR",IF(AP55&lt;=60%,"MODERADO",IF(AP55&lt;=80%,"MAYOR","CATASTROFICO"))))</f>
        <v>MODERADO</v>
      </c>
      <c r="AP55" s="951">
        <f t="shared" ref="AP55:AP61" si="34">IF(AD55="corregir",(W55-(W55*AL55)), W55)</f>
        <v>0.6</v>
      </c>
      <c r="AQ55" s="949" t="s">
        <v>263</v>
      </c>
      <c r="AR55" s="944" t="s">
        <v>191</v>
      </c>
      <c r="AS55" s="368"/>
      <c r="AT55" s="408" t="s">
        <v>99</v>
      </c>
      <c r="AU55" s="1007" t="s">
        <v>350</v>
      </c>
      <c r="AV55" s="1029">
        <v>45209</v>
      </c>
      <c r="AW55" s="1010" t="str">
        <f>AW35</f>
        <v xml:space="preserve">Pendiente de publicar en noviembre 2023 noticia sobre aplicación de políticas de segurida de la información. </v>
      </c>
      <c r="AX55" s="944" t="str">
        <f t="shared" ref="AX55:BB55" si="35">AX35</f>
        <v>Oficina Sistemas de Información 
SPI</v>
      </c>
      <c r="AY55" s="944">
        <f t="shared" si="35"/>
        <v>0</v>
      </c>
      <c r="AZ55" s="944"/>
      <c r="BA55" s="944">
        <f t="shared" si="35"/>
        <v>0</v>
      </c>
      <c r="BB55" s="1005">
        <f t="shared" si="35"/>
        <v>0</v>
      </c>
      <c r="BC55" s="1003" t="str">
        <f>BC35</f>
        <v>12/02/204</v>
      </c>
      <c r="BD55" s="1039" t="str">
        <f t="shared" ref="BD55:BJ55" si="36">BD35</f>
        <v>Durante el 2024 se adelantarán publicaciones de buenas prácticas de seguridad y privacidad de la información y el manejo de repositorios de almacenamientos.</v>
      </c>
      <c r="BE55" s="1003" t="str">
        <f t="shared" si="36"/>
        <v>Oficina Sistemas de Información 
SPI</v>
      </c>
      <c r="BF55" s="1003" t="str">
        <f t="shared" si="36"/>
        <v>2 ECCS SPI 2024</v>
      </c>
      <c r="BG55" s="1003"/>
      <c r="BH55" s="1003" t="str">
        <f t="shared" si="36"/>
        <v>X</v>
      </c>
      <c r="BI55" s="1003" t="str">
        <f t="shared" si="36"/>
        <v>Se implementan controles de acceso de usuarios a servicios de almacenamiento institucionales</v>
      </c>
      <c r="BJ55" s="1004" t="str">
        <f t="shared" si="36"/>
        <v xml:space="preserve">En Ejecución </v>
      </c>
      <c r="BK55" s="999"/>
      <c r="BL55" s="999">
        <v>1</v>
      </c>
      <c r="BM55" s="999"/>
      <c r="BN55" s="1168"/>
      <c r="BO55" s="1168"/>
      <c r="BP55" s="1168">
        <v>1</v>
      </c>
      <c r="BQ55" s="1168"/>
      <c r="BR55" s="962"/>
      <c r="BS55" s="949">
        <f>SUM(BN58:BQ60)</f>
        <v>1</v>
      </c>
    </row>
    <row r="56" spans="1:71" ht="12" customHeight="1">
      <c r="A56" s="996"/>
      <c r="B56" s="334"/>
      <c r="C56" s="414"/>
      <c r="D56" s="996"/>
      <c r="E56" s="1044"/>
      <c r="F56" s="988"/>
      <c r="G56" s="988"/>
      <c r="H56" s="988"/>
      <c r="I56" s="988"/>
      <c r="J56" s="988"/>
      <c r="K56" s="1042"/>
      <c r="L56" s="988"/>
      <c r="M56" s="988"/>
      <c r="N56" s="961"/>
      <c r="O56" s="988"/>
      <c r="P56" s="996"/>
      <c r="Q56" s="961"/>
      <c r="R56" s="961"/>
      <c r="S56" s="961"/>
      <c r="T56" s="961"/>
      <c r="U56" s="997"/>
      <c r="V56" s="1022"/>
      <c r="W56" s="1012"/>
      <c r="X56" s="988"/>
      <c r="Y56" s="987"/>
      <c r="Z56" s="1031"/>
      <c r="AA56" s="348" t="s">
        <v>89</v>
      </c>
      <c r="AB56" s="348" t="s">
        <v>266</v>
      </c>
      <c r="AC56" s="348" t="s">
        <v>91</v>
      </c>
      <c r="AD56" s="348" t="s">
        <v>92</v>
      </c>
      <c r="AE56" s="342">
        <f>VLOOKUP(AD56,'Datos Validacion'!$K$6:$L$8,2,0)</f>
        <v>0.25</v>
      </c>
      <c r="AF56" s="345" t="s">
        <v>188</v>
      </c>
      <c r="AG56" s="342">
        <f>VLOOKUP(AF56,'Datos Validacion'!$M$6:$N$7,2,0)</f>
        <v>0.25</v>
      </c>
      <c r="AH56" s="348" t="s">
        <v>94</v>
      </c>
      <c r="AI56" s="988"/>
      <c r="AJ56" s="1033"/>
      <c r="AK56" s="988"/>
      <c r="AL56" s="1034"/>
      <c r="AM56" s="986"/>
      <c r="AN56" s="986"/>
      <c r="AO56" s="986"/>
      <c r="AP56" s="986"/>
      <c r="AQ56" s="987"/>
      <c r="AR56" s="961"/>
      <c r="AS56" s="368"/>
      <c r="AT56" s="408" t="s">
        <v>287</v>
      </c>
      <c r="AU56" s="1007"/>
      <c r="AV56" s="1029"/>
      <c r="AW56" s="1011"/>
      <c r="AX56" s="945"/>
      <c r="AY56" s="945"/>
      <c r="AZ56" s="945"/>
      <c r="BA56" s="945"/>
      <c r="BB56" s="1005"/>
      <c r="BC56" s="1003"/>
      <c r="BD56" s="1039"/>
      <c r="BE56" s="1003"/>
      <c r="BF56" s="1003"/>
      <c r="BG56" s="1003"/>
      <c r="BH56" s="1003"/>
      <c r="BI56" s="1003"/>
      <c r="BJ56" s="1004"/>
      <c r="BK56" s="999"/>
      <c r="BL56" s="999"/>
      <c r="BM56" s="999"/>
      <c r="BN56" s="1169"/>
      <c r="BO56" s="1169"/>
      <c r="BP56" s="1169"/>
      <c r="BQ56" s="1169"/>
      <c r="BR56" s="996"/>
      <c r="BS56" s="987"/>
    </row>
    <row r="57" spans="1:71" ht="12" hidden="1" customHeight="1">
      <c r="A57" s="996"/>
      <c r="B57" s="334"/>
      <c r="C57" s="414"/>
      <c r="D57" s="996"/>
      <c r="E57" s="1044"/>
      <c r="F57" s="988"/>
      <c r="G57" s="988"/>
      <c r="H57" s="988"/>
      <c r="I57" s="988"/>
      <c r="J57" s="988"/>
      <c r="K57" s="1042"/>
      <c r="L57" s="988"/>
      <c r="M57" s="988"/>
      <c r="N57" s="961"/>
      <c r="O57" s="988"/>
      <c r="P57" s="996"/>
      <c r="Q57" s="961"/>
      <c r="R57" s="961"/>
      <c r="S57" s="961"/>
      <c r="T57" s="945"/>
      <c r="U57" s="954"/>
      <c r="V57" s="1040"/>
      <c r="W57" s="958"/>
      <c r="X57" s="988"/>
      <c r="Y57" s="950"/>
      <c r="Z57" s="413" t="s">
        <v>1382</v>
      </c>
      <c r="AA57" s="349" t="s">
        <v>89</v>
      </c>
      <c r="AB57" s="337" t="s">
        <v>167</v>
      </c>
      <c r="AC57" s="349" t="s">
        <v>91</v>
      </c>
      <c r="AD57" s="349" t="s">
        <v>208</v>
      </c>
      <c r="AE57" s="361">
        <f>VLOOKUP(AD57,'Datos Validacion'!$K$6:$L$8,2,0)</f>
        <v>0.1</v>
      </c>
      <c r="AF57" s="337" t="s">
        <v>188</v>
      </c>
      <c r="AG57" s="361">
        <f>VLOOKUP(AF57,'Datos Validacion'!$M$6:$N$7,2,0)</f>
        <v>0.25</v>
      </c>
      <c r="AH57" s="349" t="s">
        <v>94</v>
      </c>
      <c r="AI57" s="341" t="s">
        <v>209</v>
      </c>
      <c r="AJ57" s="349" t="s">
        <v>96</v>
      </c>
      <c r="AK57" s="337" t="s">
        <v>210</v>
      </c>
      <c r="AL57" s="362">
        <f t="shared" ref="AL57" si="37">+AE57+AG57</f>
        <v>0.35</v>
      </c>
      <c r="AM57" s="952"/>
      <c r="AN57" s="952"/>
      <c r="AO57" s="952"/>
      <c r="AP57" s="952"/>
      <c r="AQ57" s="950"/>
      <c r="AR57" s="945"/>
      <c r="AS57" s="368"/>
      <c r="AT57" s="369" t="s">
        <v>211</v>
      </c>
      <c r="AU57" s="378" t="s">
        <v>351</v>
      </c>
      <c r="AV57" s="370">
        <v>45209</v>
      </c>
      <c r="AW57" s="347" t="s">
        <v>213</v>
      </c>
      <c r="AX57" s="339" t="s">
        <v>205</v>
      </c>
      <c r="AY57" s="371" t="s">
        <v>151</v>
      </c>
      <c r="AZ57" s="347"/>
      <c r="BA57" s="339" t="s">
        <v>152</v>
      </c>
      <c r="BB57" s="353" t="s">
        <v>206</v>
      </c>
      <c r="BC57" s="379">
        <f>BC24</f>
        <v>45335</v>
      </c>
      <c r="BD57" s="453" t="str">
        <f t="shared" ref="BD57:BJ57" si="38">BD24</f>
        <v>Infomes periodicos de seguimiento alertas de eventos e incidentes</v>
      </c>
      <c r="BE57" s="379" t="str">
        <f t="shared" si="38"/>
        <v>Oficina Sistemas de Información 
- Monitoreo Plataforma Tecnológica</v>
      </c>
      <c r="BF57" s="453" t="str">
        <f t="shared" si="38"/>
        <v>MRSPI2022 Seguimeinto Acciones 202312 202402</v>
      </c>
      <c r="BG57" s="379">
        <f t="shared" si="38"/>
        <v>0</v>
      </c>
      <c r="BH57" s="379" t="str">
        <f t="shared" si="38"/>
        <v>X</v>
      </c>
      <c r="BI57" s="442" t="str">
        <f t="shared" si="38"/>
        <v>ANS Contrato GC363-2025</v>
      </c>
      <c r="BJ57" s="580" t="str">
        <f t="shared" si="38"/>
        <v>Cumplida</v>
      </c>
      <c r="BK57" s="522">
        <v>1</v>
      </c>
      <c r="BL57" s="522"/>
      <c r="BM57" s="522"/>
      <c r="BN57" s="1169"/>
      <c r="BO57" s="1169"/>
      <c r="BP57" s="1169"/>
      <c r="BQ57" s="1169"/>
      <c r="BR57" s="996"/>
      <c r="BS57" s="950"/>
    </row>
    <row r="58" spans="1:71" ht="12" customHeight="1">
      <c r="A58" s="1037" t="s">
        <v>1328</v>
      </c>
      <c r="B58" s="334"/>
      <c r="C58" s="414"/>
      <c r="D58" s="1032" t="s">
        <v>364</v>
      </c>
      <c r="E58" s="1037" t="s">
        <v>365</v>
      </c>
      <c r="F58" s="959" t="s">
        <v>366</v>
      </c>
      <c r="G58" s="959" t="s">
        <v>256</v>
      </c>
      <c r="H58" s="959" t="s">
        <v>359</v>
      </c>
      <c r="I58" s="959" t="s">
        <v>360</v>
      </c>
      <c r="J58" s="959" t="s">
        <v>343</v>
      </c>
      <c r="K58" s="1035">
        <v>14</v>
      </c>
      <c r="L58" s="959"/>
      <c r="M58" s="959"/>
      <c r="N58" s="944" t="s">
        <v>79</v>
      </c>
      <c r="O58" s="1013" t="s">
        <v>345</v>
      </c>
      <c r="P58" s="962">
        <v>14</v>
      </c>
      <c r="Q58" s="944" t="s">
        <v>367</v>
      </c>
      <c r="R58" s="944" t="s">
        <v>82</v>
      </c>
      <c r="S58" s="944" t="s">
        <v>362</v>
      </c>
      <c r="T58" s="944" t="s">
        <v>184</v>
      </c>
      <c r="U58" s="953">
        <f>VLOOKUP(T58,'Datos Validacion'!$C$6:$D$10,2,0)</f>
        <v>0.4</v>
      </c>
      <c r="V58" s="955" t="s">
        <v>263</v>
      </c>
      <c r="W58" s="957">
        <f>VLOOKUP(V58,'Datos Validacion'!$E$6:$F$15,2,0)</f>
        <v>0.6</v>
      </c>
      <c r="X58" s="959" t="s">
        <v>1389</v>
      </c>
      <c r="Y58" s="949" t="s">
        <v>263</v>
      </c>
      <c r="Z58" s="1030" t="s">
        <v>1388</v>
      </c>
      <c r="AA58" s="348" t="s">
        <v>89</v>
      </c>
      <c r="AB58" s="348" t="s">
        <v>266</v>
      </c>
      <c r="AC58" s="348" t="s">
        <v>91</v>
      </c>
      <c r="AD58" s="348" t="s">
        <v>92</v>
      </c>
      <c r="AE58" s="342">
        <f>VLOOKUP(AD58,'Datos Validacion'!$K$6:$L$8,2,0)</f>
        <v>0.25</v>
      </c>
      <c r="AF58" s="345" t="s">
        <v>188</v>
      </c>
      <c r="AG58" s="342">
        <f>VLOOKUP(AF58,'Datos Validacion'!$M$6:$N$7,2,0)</f>
        <v>0.25</v>
      </c>
      <c r="AH58" s="348" t="s">
        <v>94</v>
      </c>
      <c r="AI58" s="959" t="s">
        <v>267</v>
      </c>
      <c r="AJ58" s="1032" t="s">
        <v>96</v>
      </c>
      <c r="AK58" s="959" t="s">
        <v>268</v>
      </c>
      <c r="AL58" s="1034">
        <f>+AE58+AG58</f>
        <v>0.5</v>
      </c>
      <c r="AM58" s="951" t="str">
        <f t="shared" si="31"/>
        <v>MUY BAJA</v>
      </c>
      <c r="AN58" s="951">
        <f t="shared" si="32"/>
        <v>0.2</v>
      </c>
      <c r="AO58" s="951" t="str">
        <f t="shared" si="33"/>
        <v>MODERADO</v>
      </c>
      <c r="AP58" s="951">
        <f t="shared" si="34"/>
        <v>0.6</v>
      </c>
      <c r="AQ58" s="949" t="s">
        <v>263</v>
      </c>
      <c r="AR58" s="944" t="s">
        <v>191</v>
      </c>
      <c r="AS58" s="989"/>
      <c r="AT58" s="408" t="s">
        <v>99</v>
      </c>
      <c r="AU58" s="1007" t="s">
        <v>350</v>
      </c>
      <c r="AV58" s="1029">
        <v>45209</v>
      </c>
      <c r="AW58" s="1010" t="str">
        <f>AW35</f>
        <v xml:space="preserve">Pendiente de publicar en noviembre 2023 noticia sobre aplicación de políticas de segurida de la información. </v>
      </c>
      <c r="AX58" s="944" t="str">
        <f t="shared" ref="AX58:BB58" si="39">AX35</f>
        <v>Oficina Sistemas de Información 
SPI</v>
      </c>
      <c r="AY58" s="944">
        <f t="shared" si="39"/>
        <v>0</v>
      </c>
      <c r="AZ58" s="944"/>
      <c r="BA58" s="944">
        <f t="shared" si="39"/>
        <v>0</v>
      </c>
      <c r="BB58" s="1005">
        <f t="shared" si="39"/>
        <v>0</v>
      </c>
      <c r="BC58" s="1003" t="str">
        <f>BC35</f>
        <v>12/02/204</v>
      </c>
      <c r="BD58" s="1006" t="str">
        <f t="shared" ref="BD58:BJ58" si="40">BD35</f>
        <v>Durante el 2024 se adelantarán publicaciones de buenas prácticas de seguridad y privacidad de la información y el manejo de repositorios de almacenamientos.</v>
      </c>
      <c r="BE58" s="1003" t="str">
        <f t="shared" si="40"/>
        <v>Oficina Sistemas de Información 
SPI</v>
      </c>
      <c r="BF58" s="1003" t="str">
        <f t="shared" si="40"/>
        <v>2 ECCS SPI 2024</v>
      </c>
      <c r="BG58" s="1003"/>
      <c r="BH58" s="1003" t="str">
        <f t="shared" si="40"/>
        <v>X</v>
      </c>
      <c r="BI58" s="1003" t="str">
        <f t="shared" si="40"/>
        <v>Se implementan controles de acceso de usuarios a servicios de almacenamiento institucionales</v>
      </c>
      <c r="BJ58" s="1004" t="str">
        <f t="shared" si="40"/>
        <v xml:space="preserve">En Ejecución </v>
      </c>
      <c r="BK58" s="999"/>
      <c r="BL58" s="999">
        <v>1</v>
      </c>
      <c r="BM58" s="999"/>
      <c r="BN58" s="1170"/>
      <c r="BO58" s="1170"/>
      <c r="BP58" s="1170">
        <v>1</v>
      </c>
      <c r="BQ58" s="1170"/>
      <c r="BR58" s="1037"/>
      <c r="BS58" s="949">
        <f>SUM(BN58:BQ60)</f>
        <v>1</v>
      </c>
    </row>
    <row r="59" spans="1:71" ht="12" customHeight="1">
      <c r="A59" s="1038"/>
      <c r="B59" s="334"/>
      <c r="C59" s="414"/>
      <c r="D59" s="1033"/>
      <c r="E59" s="1038"/>
      <c r="F59" s="988"/>
      <c r="G59" s="988"/>
      <c r="H59" s="988"/>
      <c r="I59" s="988"/>
      <c r="J59" s="988"/>
      <c r="K59" s="1036"/>
      <c r="L59" s="988"/>
      <c r="M59" s="988"/>
      <c r="N59" s="961"/>
      <c r="O59" s="1013"/>
      <c r="P59" s="996"/>
      <c r="Q59" s="961"/>
      <c r="R59" s="961"/>
      <c r="S59" s="961"/>
      <c r="T59" s="961"/>
      <c r="U59" s="997"/>
      <c r="V59" s="992"/>
      <c r="W59" s="1012"/>
      <c r="X59" s="988"/>
      <c r="Y59" s="987"/>
      <c r="Z59" s="1031"/>
      <c r="AA59" s="348" t="s">
        <v>89</v>
      </c>
      <c r="AB59" s="348" t="s">
        <v>266</v>
      </c>
      <c r="AC59" s="348" t="s">
        <v>91</v>
      </c>
      <c r="AD59" s="348" t="s">
        <v>92</v>
      </c>
      <c r="AE59" s="342">
        <f>VLOOKUP(AD59,'Datos Validacion'!$K$6:$L$8,2,0)</f>
        <v>0.25</v>
      </c>
      <c r="AF59" s="345" t="s">
        <v>188</v>
      </c>
      <c r="AG59" s="342">
        <f>VLOOKUP(AF59,'Datos Validacion'!$M$6:$N$7,2,0)</f>
        <v>0.25</v>
      </c>
      <c r="AH59" s="348" t="s">
        <v>94</v>
      </c>
      <c r="AI59" s="988"/>
      <c r="AJ59" s="1033"/>
      <c r="AK59" s="988"/>
      <c r="AL59" s="1034"/>
      <c r="AM59" s="986"/>
      <c r="AN59" s="986"/>
      <c r="AO59" s="986"/>
      <c r="AP59" s="986"/>
      <c r="AQ59" s="987"/>
      <c r="AR59" s="961"/>
      <c r="AS59" s="990"/>
      <c r="AT59" s="408" t="s">
        <v>287</v>
      </c>
      <c r="AU59" s="1007"/>
      <c r="AV59" s="1029"/>
      <c r="AW59" s="1011"/>
      <c r="AX59" s="945"/>
      <c r="AY59" s="945"/>
      <c r="AZ59" s="945"/>
      <c r="BA59" s="945"/>
      <c r="BB59" s="1005"/>
      <c r="BC59" s="1003"/>
      <c r="BD59" s="1006"/>
      <c r="BE59" s="1003"/>
      <c r="BF59" s="1003"/>
      <c r="BG59" s="1003"/>
      <c r="BH59" s="1003"/>
      <c r="BI59" s="1003"/>
      <c r="BJ59" s="1004"/>
      <c r="BK59" s="999"/>
      <c r="BL59" s="999"/>
      <c r="BM59" s="999"/>
      <c r="BN59" s="1171"/>
      <c r="BO59" s="1171"/>
      <c r="BP59" s="1171"/>
      <c r="BQ59" s="1171"/>
      <c r="BR59" s="1038"/>
      <c r="BS59" s="987"/>
    </row>
    <row r="60" spans="1:71" ht="12" hidden="1" customHeight="1">
      <c r="A60" s="1038"/>
      <c r="B60" s="334"/>
      <c r="C60" s="414"/>
      <c r="D60" s="1033"/>
      <c r="E60" s="1038"/>
      <c r="F60" s="988"/>
      <c r="G60" s="988"/>
      <c r="H60" s="988"/>
      <c r="I60" s="988"/>
      <c r="J60" s="988"/>
      <c r="K60" s="1036"/>
      <c r="L60" s="988"/>
      <c r="M60" s="988"/>
      <c r="N60" s="961"/>
      <c r="O60" s="1013"/>
      <c r="P60" s="996"/>
      <c r="Q60" s="961"/>
      <c r="R60" s="961"/>
      <c r="S60" s="961"/>
      <c r="T60" s="945"/>
      <c r="U60" s="954"/>
      <c r="V60" s="956"/>
      <c r="W60" s="958"/>
      <c r="X60" s="988"/>
      <c r="Y60" s="987"/>
      <c r="Z60" s="413" t="s">
        <v>1382</v>
      </c>
      <c r="AA60" s="349" t="s">
        <v>89</v>
      </c>
      <c r="AB60" s="337" t="s">
        <v>167</v>
      </c>
      <c r="AC60" s="349" t="s">
        <v>91</v>
      </c>
      <c r="AD60" s="349" t="s">
        <v>208</v>
      </c>
      <c r="AE60" s="361">
        <f>VLOOKUP(AD60,'Datos Validacion'!$K$6:$L$8,2,0)</f>
        <v>0.1</v>
      </c>
      <c r="AF60" s="337" t="s">
        <v>188</v>
      </c>
      <c r="AG60" s="361">
        <f>VLOOKUP(AF60,'Datos Validacion'!$M$6:$N$7,2,0)</f>
        <v>0.25</v>
      </c>
      <c r="AH60" s="349" t="s">
        <v>94</v>
      </c>
      <c r="AI60" s="341" t="s">
        <v>209</v>
      </c>
      <c r="AJ60" s="349" t="s">
        <v>96</v>
      </c>
      <c r="AK60" s="337" t="s">
        <v>210</v>
      </c>
      <c r="AL60" s="362">
        <f t="shared" ref="AL60" si="41">+AE60+AG60</f>
        <v>0.35</v>
      </c>
      <c r="AM60" s="952"/>
      <c r="AN60" s="952"/>
      <c r="AO60" s="952"/>
      <c r="AP60" s="952"/>
      <c r="AQ60" s="950"/>
      <c r="AR60" s="945"/>
      <c r="AS60" s="990"/>
      <c r="AT60" s="369" t="s">
        <v>211</v>
      </c>
      <c r="AU60" s="378" t="s">
        <v>351</v>
      </c>
      <c r="AV60" s="370">
        <v>45209</v>
      </c>
      <c r="AW60" s="347" t="s">
        <v>213</v>
      </c>
      <c r="AX60" s="339" t="s">
        <v>205</v>
      </c>
      <c r="AY60" s="371" t="s">
        <v>151</v>
      </c>
      <c r="AZ60" s="347"/>
      <c r="BA60" s="339" t="s">
        <v>152</v>
      </c>
      <c r="BB60" s="353" t="s">
        <v>206</v>
      </c>
      <c r="BC60" s="379">
        <f>BC24</f>
        <v>45335</v>
      </c>
      <c r="BD60" s="442" t="str">
        <f t="shared" ref="BD60:BJ60" si="42">BD24</f>
        <v>Infomes periodicos de seguimiento alertas de eventos e incidentes</v>
      </c>
      <c r="BE60" s="379" t="str">
        <f t="shared" si="42"/>
        <v>Oficina Sistemas de Información 
- Monitoreo Plataforma Tecnológica</v>
      </c>
      <c r="BF60" s="453" t="str">
        <f t="shared" si="42"/>
        <v>MRSPI2022 Seguimeinto Acciones 202312 202402</v>
      </c>
      <c r="BG60" s="379"/>
      <c r="BH60" s="379" t="str">
        <f t="shared" si="42"/>
        <v>X</v>
      </c>
      <c r="BI60" s="442" t="str">
        <f t="shared" si="42"/>
        <v>ANS Contrato GC363-2025</v>
      </c>
      <c r="BJ60" s="580" t="str">
        <f t="shared" si="42"/>
        <v>Cumplida</v>
      </c>
      <c r="BK60" s="522">
        <v>1</v>
      </c>
      <c r="BL60" s="522"/>
      <c r="BM60" s="522"/>
      <c r="BN60" s="1171"/>
      <c r="BO60" s="1171"/>
      <c r="BP60" s="1171"/>
      <c r="BQ60" s="1171"/>
      <c r="BR60" s="1038"/>
      <c r="BS60" s="950"/>
    </row>
    <row r="61" spans="1:71" ht="13.5" customHeight="1">
      <c r="A61" s="949" t="s">
        <v>1329</v>
      </c>
      <c r="B61" s="959"/>
      <c r="C61" s="959"/>
      <c r="D61" s="959"/>
      <c r="E61" s="972" t="s">
        <v>368</v>
      </c>
      <c r="F61" s="959" t="s">
        <v>369</v>
      </c>
      <c r="G61" s="959" t="s">
        <v>256</v>
      </c>
      <c r="H61" s="959" t="s">
        <v>370</v>
      </c>
      <c r="I61" s="959" t="s">
        <v>371</v>
      </c>
      <c r="J61" s="959" t="s">
        <v>372</v>
      </c>
      <c r="K61" s="964">
        <v>15</v>
      </c>
      <c r="L61" s="959"/>
      <c r="M61" s="959"/>
      <c r="N61" s="944" t="s">
        <v>79</v>
      </c>
      <c r="O61" s="959" t="s">
        <v>373</v>
      </c>
      <c r="P61" s="962">
        <v>15</v>
      </c>
      <c r="Q61" s="944" t="s">
        <v>374</v>
      </c>
      <c r="R61" s="944" t="s">
        <v>82</v>
      </c>
      <c r="S61" s="944" t="s">
        <v>362</v>
      </c>
      <c r="T61" s="944" t="s">
        <v>184</v>
      </c>
      <c r="U61" s="953">
        <f>VLOOKUP(T61,'Datos Validacion'!$C$6:$D$10,2,0)</f>
        <v>0.4</v>
      </c>
      <c r="V61" s="1021" t="s">
        <v>263</v>
      </c>
      <c r="W61" s="957">
        <f>VLOOKUP(V61,'Datos Validacion'!$E$6:$F$15,2,0)</f>
        <v>0.6</v>
      </c>
      <c r="X61" s="959" t="s">
        <v>1389</v>
      </c>
      <c r="Y61" s="949" t="s">
        <v>263</v>
      </c>
      <c r="Z61" s="341" t="s">
        <v>1378</v>
      </c>
      <c r="AA61" s="348" t="s">
        <v>89</v>
      </c>
      <c r="AB61" s="341" t="s">
        <v>266</v>
      </c>
      <c r="AC61" s="348" t="s">
        <v>91</v>
      </c>
      <c r="AD61" s="348" t="s">
        <v>92</v>
      </c>
      <c r="AE61" s="342">
        <f>VLOOKUP(AD61,'Datos Validacion'!$K$6:$L$8,2,0)</f>
        <v>0.25</v>
      </c>
      <c r="AF61" s="345" t="s">
        <v>188</v>
      </c>
      <c r="AG61" s="342">
        <f>VLOOKUP(AF61,'Datos Validacion'!$M$6:$N$7,2,0)</f>
        <v>0.25</v>
      </c>
      <c r="AH61" s="348" t="s">
        <v>94</v>
      </c>
      <c r="AI61" s="341" t="s">
        <v>267</v>
      </c>
      <c r="AJ61" s="348" t="s">
        <v>96</v>
      </c>
      <c r="AK61" s="345" t="s">
        <v>268</v>
      </c>
      <c r="AL61" s="350">
        <f>+AE61+AG61</f>
        <v>0.5</v>
      </c>
      <c r="AM61" s="951" t="str">
        <f t="shared" si="31"/>
        <v>MUY BAJA</v>
      </c>
      <c r="AN61" s="951">
        <f t="shared" si="32"/>
        <v>0.2</v>
      </c>
      <c r="AO61" s="951" t="str">
        <f t="shared" si="33"/>
        <v>MODERADO</v>
      </c>
      <c r="AP61" s="951">
        <f t="shared" si="34"/>
        <v>0.6</v>
      </c>
      <c r="AQ61" s="949" t="s">
        <v>263</v>
      </c>
      <c r="AR61" s="944" t="s">
        <v>191</v>
      </c>
      <c r="AS61" s="989"/>
      <c r="AT61" s="408" t="s">
        <v>375</v>
      </c>
      <c r="AU61" s="485" t="s">
        <v>376</v>
      </c>
      <c r="AV61" s="370">
        <v>45209</v>
      </c>
      <c r="AW61" s="347" t="s">
        <v>377</v>
      </c>
      <c r="AX61" s="339"/>
      <c r="AY61" s="339"/>
      <c r="AZ61" s="347"/>
      <c r="BA61" s="339"/>
      <c r="BB61" s="353"/>
      <c r="BC61" s="1025">
        <v>45334</v>
      </c>
      <c r="BD61" s="1019" t="s">
        <v>1407</v>
      </c>
      <c r="BE61" s="1017" t="s">
        <v>195</v>
      </c>
      <c r="BF61" s="1027" t="s">
        <v>1399</v>
      </c>
      <c r="BG61" s="1017"/>
      <c r="BH61" s="1017" t="s">
        <v>152</v>
      </c>
      <c r="BI61" s="1019" t="s">
        <v>1400</v>
      </c>
      <c r="BJ61" s="1023" t="s">
        <v>1340</v>
      </c>
      <c r="BK61" s="969"/>
      <c r="BL61" s="969">
        <v>1</v>
      </c>
      <c r="BM61" s="969"/>
      <c r="BN61" s="1164"/>
      <c r="BO61" s="1164"/>
      <c r="BP61" s="1164">
        <v>1</v>
      </c>
      <c r="BQ61" s="1164"/>
      <c r="BR61" s="949"/>
      <c r="BS61" s="949">
        <f>SUM(BN61:BQ62)</f>
        <v>1</v>
      </c>
    </row>
    <row r="62" spans="1:71" ht="13.5" customHeight="1">
      <c r="A62" s="987"/>
      <c r="B62" s="988"/>
      <c r="C62" s="988"/>
      <c r="D62" s="988"/>
      <c r="E62" s="1000"/>
      <c r="F62" s="988"/>
      <c r="G62" s="988"/>
      <c r="H62" s="988"/>
      <c r="I62" s="988"/>
      <c r="J62" s="988"/>
      <c r="K62" s="998"/>
      <c r="L62" s="988"/>
      <c r="M62" s="988"/>
      <c r="N62" s="961"/>
      <c r="O62" s="988"/>
      <c r="P62" s="996"/>
      <c r="Q62" s="961"/>
      <c r="R62" s="961"/>
      <c r="S62" s="961"/>
      <c r="T62" s="961"/>
      <c r="U62" s="997"/>
      <c r="V62" s="1022"/>
      <c r="W62" s="1012"/>
      <c r="X62" s="988"/>
      <c r="Y62" s="987"/>
      <c r="Z62" s="341" t="s">
        <v>1382</v>
      </c>
      <c r="AA62" s="348" t="s">
        <v>89</v>
      </c>
      <c r="AB62" s="345" t="s">
        <v>167</v>
      </c>
      <c r="AC62" s="348" t="s">
        <v>91</v>
      </c>
      <c r="AD62" s="348" t="s">
        <v>92</v>
      </c>
      <c r="AE62" s="342">
        <f>VLOOKUP(AD62,'Datos Validacion'!$K$6:$L$8,2,0)</f>
        <v>0.25</v>
      </c>
      <c r="AF62" s="345" t="s">
        <v>188</v>
      </c>
      <c r="AG62" s="342">
        <f>VLOOKUP(AF62,'Datos Validacion'!$M$6:$N$7,2,0)</f>
        <v>0.25</v>
      </c>
      <c r="AH62" s="348" t="s">
        <v>94</v>
      </c>
      <c r="AI62" s="341" t="s">
        <v>209</v>
      </c>
      <c r="AJ62" s="348" t="s">
        <v>96</v>
      </c>
      <c r="AK62" s="345" t="s">
        <v>210</v>
      </c>
      <c r="AL62" s="350">
        <f t="shared" ref="AL62:AL65" si="43">+AE62+AG62</f>
        <v>0.5</v>
      </c>
      <c r="AM62" s="952"/>
      <c r="AN62" s="952"/>
      <c r="AO62" s="952"/>
      <c r="AP62" s="952"/>
      <c r="AQ62" s="950"/>
      <c r="AR62" s="945"/>
      <c r="AS62" s="990"/>
      <c r="AT62" s="369" t="s">
        <v>211</v>
      </c>
      <c r="AU62" s="353" t="s">
        <v>378</v>
      </c>
      <c r="AV62" s="370">
        <v>45209</v>
      </c>
      <c r="AW62" s="347" t="str">
        <f>AW61</f>
        <v>Pendiente publicar noticia uso adecuado de activos de información</v>
      </c>
      <c r="AX62" s="339"/>
      <c r="AY62" s="339"/>
      <c r="AZ62" s="347"/>
      <c r="BA62" s="339"/>
      <c r="BB62" s="353"/>
      <c r="BC62" s="1026"/>
      <c r="BD62" s="1020"/>
      <c r="BE62" s="1018"/>
      <c r="BF62" s="1028"/>
      <c r="BG62" s="1018"/>
      <c r="BH62" s="1018"/>
      <c r="BI62" s="1020"/>
      <c r="BJ62" s="1024"/>
      <c r="BK62" s="971"/>
      <c r="BL62" s="971"/>
      <c r="BM62" s="971"/>
      <c r="BN62" s="1166"/>
      <c r="BO62" s="1166"/>
      <c r="BP62" s="1166"/>
      <c r="BQ62" s="1166"/>
      <c r="BR62" s="987"/>
      <c r="BS62" s="950"/>
    </row>
    <row r="63" spans="1:71" ht="25.5" hidden="1" customHeight="1">
      <c r="A63" s="1015" t="s">
        <v>1330</v>
      </c>
      <c r="B63" s="334"/>
      <c r="C63" s="334"/>
      <c r="D63" s="1015" t="s">
        <v>379</v>
      </c>
      <c r="E63" s="1016" t="s">
        <v>380</v>
      </c>
      <c r="F63" s="1013" t="s">
        <v>381</v>
      </c>
      <c r="G63" s="1013" t="s">
        <v>382</v>
      </c>
      <c r="H63" s="1013" t="s">
        <v>383</v>
      </c>
      <c r="I63" s="1013" t="s">
        <v>384</v>
      </c>
      <c r="J63" s="1013" t="s">
        <v>385</v>
      </c>
      <c r="K63" s="1014">
        <v>16</v>
      </c>
      <c r="L63" s="1013" t="s">
        <v>354</v>
      </c>
      <c r="M63" s="1013" t="s">
        <v>386</v>
      </c>
      <c r="N63" s="944" t="s">
        <v>239</v>
      </c>
      <c r="O63" s="959" t="s">
        <v>387</v>
      </c>
      <c r="P63" s="962">
        <v>16</v>
      </c>
      <c r="Q63" s="944" t="s">
        <v>388</v>
      </c>
      <c r="R63" s="944" t="s">
        <v>82</v>
      </c>
      <c r="S63" s="944" t="s">
        <v>136</v>
      </c>
      <c r="T63" s="944" t="s">
        <v>389</v>
      </c>
      <c r="U63" s="953">
        <f>VLOOKUP(T63,'Datos Validacion'!$C$6:$D$10,2,0)</f>
        <v>0.2</v>
      </c>
      <c r="V63" s="955" t="s">
        <v>163</v>
      </c>
      <c r="W63" s="957">
        <f>VLOOKUP(V63,'Datos Validacion'!$E$6:$F$15,2,0)</f>
        <v>0.8</v>
      </c>
      <c r="X63" s="959" t="s">
        <v>1390</v>
      </c>
      <c r="Y63" s="949" t="s">
        <v>165</v>
      </c>
      <c r="Z63" s="402" t="s">
        <v>1379</v>
      </c>
      <c r="AA63" s="395" t="s">
        <v>89</v>
      </c>
      <c r="AB63" s="394" t="s">
        <v>391</v>
      </c>
      <c r="AC63" s="396" t="s">
        <v>91</v>
      </c>
      <c r="AD63" s="396" t="s">
        <v>92</v>
      </c>
      <c r="AE63" s="397">
        <f>VLOOKUP(AD63,'Datos Validacion'!$K$6:$L$8,2,0)</f>
        <v>0.25</v>
      </c>
      <c r="AF63" s="398" t="s">
        <v>93</v>
      </c>
      <c r="AG63" s="397">
        <f>VLOOKUP(AF63,'Datos Validacion'!$M$6:$N$7,2,0)</f>
        <v>0.15</v>
      </c>
      <c r="AH63" s="396" t="s">
        <v>94</v>
      </c>
      <c r="AI63" s="394" t="s">
        <v>274</v>
      </c>
      <c r="AJ63" s="396" t="s">
        <v>96</v>
      </c>
      <c r="AK63" s="403" t="s">
        <v>392</v>
      </c>
      <c r="AL63" s="399">
        <f t="shared" si="43"/>
        <v>0.4</v>
      </c>
      <c r="AM63" s="951" t="str">
        <f>IF(AN63&lt;=20%,"MUY BAJA",IF(AN63&lt;=40%,"BAJA",IF(AN63&lt;=60%,"MEDIA",IF(AN63&lt;=80%,"ALTA","MUY ALTA"))))</f>
        <v>MUY BAJA</v>
      </c>
      <c r="AN63" s="951">
        <f>IF(OR(AD63="prevenir",AD63="detectar"),(U63-(U63*AL63)), U63)</f>
        <v>0.12</v>
      </c>
      <c r="AO63" s="951" t="str">
        <f>IF(AP63&lt;=20%,"LEVE",IF(AP63&lt;=40%,"MENOR",IF(AP63&lt;=60%,"MODERADO",IF(AP63&lt;=80%,"MAYOR","CATASTROFICO"))))</f>
        <v>MAYOR</v>
      </c>
      <c r="AP63" s="951">
        <f>IF(AD63="corregir",(W63-(W63*AL63)), W63)</f>
        <v>0.8</v>
      </c>
      <c r="AQ63" s="949" t="s">
        <v>165</v>
      </c>
      <c r="AR63" s="944" t="s">
        <v>191</v>
      </c>
      <c r="AS63" s="989"/>
      <c r="AT63" s="415" t="s">
        <v>99</v>
      </c>
      <c r="AU63" s="353" t="s">
        <v>393</v>
      </c>
      <c r="AV63" s="354">
        <v>45209</v>
      </c>
      <c r="AW63" s="377" t="str">
        <f>AW19</f>
        <v>Se verificó y documentó el nivel de clasificación de la información de  las Actas de Conciliación, las cuales se encuentran registradas en el indicie de información clasificada y reservada de la entidad y que se encuentra publicada en la sección de datos abiertos del Mincit.</v>
      </c>
      <c r="AX63" s="356" t="str">
        <f t="shared" ref="AX63:BB63" si="44">AX19</f>
        <v>GRUPO DE GESTION DOCUMENTAL</v>
      </c>
      <c r="AY63" s="365" t="s">
        <v>145</v>
      </c>
      <c r="AZ63" s="356"/>
      <c r="BA63" s="356" t="str">
        <f t="shared" si="44"/>
        <v>x</v>
      </c>
      <c r="BB63" s="377" t="str">
        <f t="shared" si="44"/>
        <v>Porque se capacitó  y sensibilizó en temas relacionados con la conservación de documentos a todo el personal de la entidad en la correcta clasificación de la información y asegurar que los registros queden establecidos  en las Tablas de Retencion Documental</v>
      </c>
      <c r="BC63" s="354"/>
      <c r="BD63" s="355"/>
      <c r="BE63" s="356"/>
      <c r="BF63" s="448"/>
      <c r="BG63" s="356"/>
      <c r="BH63" s="356"/>
      <c r="BI63" s="355"/>
      <c r="BJ63" s="575"/>
      <c r="BK63" s="522"/>
      <c r="BL63" s="522"/>
      <c r="BM63" s="522"/>
      <c r="BN63" s="1172"/>
      <c r="BO63" s="1172">
        <v>1</v>
      </c>
      <c r="BP63" s="1172"/>
      <c r="BQ63" s="1172"/>
      <c r="BR63" s="1015"/>
      <c r="BS63" s="949">
        <f>SUM(BN63:BQ65)</f>
        <v>1</v>
      </c>
    </row>
    <row r="64" spans="1:71" ht="25.5" hidden="1" customHeight="1">
      <c r="A64" s="1015"/>
      <c r="B64" s="334"/>
      <c r="C64" s="334"/>
      <c r="D64" s="1015"/>
      <c r="E64" s="1016"/>
      <c r="F64" s="1013"/>
      <c r="G64" s="1013"/>
      <c r="H64" s="1013"/>
      <c r="I64" s="1013"/>
      <c r="J64" s="1013"/>
      <c r="K64" s="1014"/>
      <c r="L64" s="1013"/>
      <c r="M64" s="1013"/>
      <c r="N64" s="961"/>
      <c r="O64" s="988"/>
      <c r="P64" s="996"/>
      <c r="Q64" s="961"/>
      <c r="R64" s="961"/>
      <c r="S64" s="961"/>
      <c r="T64" s="961"/>
      <c r="U64" s="997"/>
      <c r="V64" s="992"/>
      <c r="W64" s="1012"/>
      <c r="X64" s="988"/>
      <c r="Y64" s="987"/>
      <c r="Z64" s="339" t="s">
        <v>1381</v>
      </c>
      <c r="AA64" s="348" t="s">
        <v>89</v>
      </c>
      <c r="AB64" s="341" t="s">
        <v>289</v>
      </c>
      <c r="AC64" s="348" t="s">
        <v>91</v>
      </c>
      <c r="AD64" s="348" t="s">
        <v>92</v>
      </c>
      <c r="AE64" s="342">
        <f>VLOOKUP(AD64,'Datos Validacion'!$K$6:$L$8,2,0)</f>
        <v>0.25</v>
      </c>
      <c r="AF64" s="345" t="s">
        <v>188</v>
      </c>
      <c r="AG64" s="342">
        <f>VLOOKUP(AF64,'Datos Validacion'!$M$6:$N$7,2,0)</f>
        <v>0.25</v>
      </c>
      <c r="AH64" s="348" t="s">
        <v>94</v>
      </c>
      <c r="AI64" s="341" t="s">
        <v>327</v>
      </c>
      <c r="AJ64" s="348" t="s">
        <v>96</v>
      </c>
      <c r="AK64" s="345" t="s">
        <v>290</v>
      </c>
      <c r="AL64" s="399">
        <f>+AE64+AG64</f>
        <v>0.5</v>
      </c>
      <c r="AM64" s="986"/>
      <c r="AN64" s="986"/>
      <c r="AO64" s="986"/>
      <c r="AP64" s="986"/>
      <c r="AQ64" s="987"/>
      <c r="AR64" s="961"/>
      <c r="AS64" s="990"/>
      <c r="AT64" s="369" t="s">
        <v>394</v>
      </c>
      <c r="AU64" s="486" t="s">
        <v>395</v>
      </c>
      <c r="AV64" s="370">
        <v>45209</v>
      </c>
      <c r="AW64" s="353" t="str">
        <f>AW29</f>
        <v>Infomes periodicos de seguimiento alertas de eventos e incidentes</v>
      </c>
      <c r="AX64" s="339" t="s">
        <v>205</v>
      </c>
      <c r="AY64" s="371" t="s">
        <v>151</v>
      </c>
      <c r="AZ64" s="347"/>
      <c r="BA64" s="339" t="s">
        <v>152</v>
      </c>
      <c r="BB64" s="353" t="s">
        <v>206</v>
      </c>
      <c r="BC64" s="487">
        <f>BC24</f>
        <v>45335</v>
      </c>
      <c r="BD64" s="487" t="str">
        <f t="shared" ref="BD64:BJ64" si="45">BD24</f>
        <v>Infomes periodicos de seguimiento alertas de eventos e incidentes</v>
      </c>
      <c r="BE64" s="487" t="str">
        <f t="shared" si="45"/>
        <v>Oficina Sistemas de Información 
- Monitoreo Plataforma Tecnológica</v>
      </c>
      <c r="BF64" s="487" t="str">
        <f t="shared" si="45"/>
        <v>MRSPI2022 Seguimeinto Acciones 202312 202402</v>
      </c>
      <c r="BG64" s="487">
        <f t="shared" si="45"/>
        <v>0</v>
      </c>
      <c r="BH64" s="487" t="str">
        <f t="shared" si="45"/>
        <v>X</v>
      </c>
      <c r="BI64" s="487" t="str">
        <f t="shared" si="45"/>
        <v>ANS Contrato GC363-2025</v>
      </c>
      <c r="BJ64" s="589" t="str">
        <f t="shared" si="45"/>
        <v>Cumplida</v>
      </c>
      <c r="BK64" s="522">
        <v>1</v>
      </c>
      <c r="BL64" s="522"/>
      <c r="BM64" s="522"/>
      <c r="BN64" s="1172"/>
      <c r="BO64" s="1172"/>
      <c r="BP64" s="1172"/>
      <c r="BQ64" s="1172"/>
      <c r="BR64" s="1015"/>
      <c r="BS64" s="987"/>
    </row>
    <row r="65" spans="1:71" ht="25.5" hidden="1" customHeight="1">
      <c r="A65" s="1015"/>
      <c r="B65" s="334"/>
      <c r="C65" s="334"/>
      <c r="D65" s="1015"/>
      <c r="E65" s="1016"/>
      <c r="F65" s="1013"/>
      <c r="G65" s="1013"/>
      <c r="H65" s="1013"/>
      <c r="I65" s="1013"/>
      <c r="J65" s="1013"/>
      <c r="K65" s="1014"/>
      <c r="L65" s="1013"/>
      <c r="M65" s="1013"/>
      <c r="N65" s="961"/>
      <c r="O65" s="988"/>
      <c r="P65" s="996"/>
      <c r="Q65" s="961"/>
      <c r="R65" s="961"/>
      <c r="S65" s="961"/>
      <c r="T65" s="961"/>
      <c r="U65" s="997"/>
      <c r="V65" s="992"/>
      <c r="W65" s="1012"/>
      <c r="X65" s="988"/>
      <c r="Y65" s="987"/>
      <c r="Z65" s="341" t="s">
        <v>1382</v>
      </c>
      <c r="AA65" s="348" t="s">
        <v>89</v>
      </c>
      <c r="AB65" s="345" t="s">
        <v>167</v>
      </c>
      <c r="AC65" s="348" t="s">
        <v>91</v>
      </c>
      <c r="AD65" s="348" t="s">
        <v>92</v>
      </c>
      <c r="AE65" s="342">
        <f>VLOOKUP(AD65,'Datos Validacion'!$K$6:$L$8,2,0)</f>
        <v>0.25</v>
      </c>
      <c r="AF65" s="345" t="s">
        <v>188</v>
      </c>
      <c r="AG65" s="342">
        <f>VLOOKUP(AF65,'Datos Validacion'!$M$6:$N$7,2,0)</f>
        <v>0.25</v>
      </c>
      <c r="AH65" s="348" t="s">
        <v>94</v>
      </c>
      <c r="AI65" s="341" t="s">
        <v>209</v>
      </c>
      <c r="AJ65" s="348" t="s">
        <v>96</v>
      </c>
      <c r="AK65" s="345" t="s">
        <v>210</v>
      </c>
      <c r="AL65" s="399">
        <f t="shared" si="43"/>
        <v>0.5</v>
      </c>
      <c r="AM65" s="952"/>
      <c r="AN65" s="952"/>
      <c r="AO65" s="952"/>
      <c r="AP65" s="952"/>
      <c r="AQ65" s="950"/>
      <c r="AR65" s="945"/>
      <c r="AS65" s="990"/>
      <c r="AT65" s="369" t="s">
        <v>211</v>
      </c>
      <c r="AU65" s="378" t="s">
        <v>396</v>
      </c>
      <c r="AV65" s="416">
        <v>45209</v>
      </c>
      <c r="AW65" s="347" t="str">
        <f>AW42</f>
        <v>Infomes periodicos de seguimiento alertas de eventos e incidentes</v>
      </c>
      <c r="AX65" s="347" t="str">
        <f t="shared" ref="AX65:BB65" si="46">AX42</f>
        <v>Oficina Sistemas de Información 
- Monitoreo Plataforma Tecnológica</v>
      </c>
      <c r="AY65" s="347" t="str">
        <f t="shared" si="46"/>
        <v>MRSPI2022 Seguimiento 202310</v>
      </c>
      <c r="AZ65" s="347">
        <f t="shared" si="46"/>
        <v>0</v>
      </c>
      <c r="BA65" s="347" t="str">
        <f t="shared" si="46"/>
        <v>X</v>
      </c>
      <c r="BB65" s="347" t="str">
        <f t="shared" si="46"/>
        <v>ANS Contrato GC109-2023</v>
      </c>
      <c r="BC65" s="379">
        <f>BC24</f>
        <v>45335</v>
      </c>
      <c r="BD65" s="442" t="str">
        <f t="shared" ref="BD65:BJ65" si="47">BD24</f>
        <v>Infomes periodicos de seguimiento alertas de eventos e incidentes</v>
      </c>
      <c r="BE65" s="379" t="str">
        <f t="shared" si="47"/>
        <v>Oficina Sistemas de Información 
- Monitoreo Plataforma Tecnológica</v>
      </c>
      <c r="BF65" s="453" t="str">
        <f t="shared" si="47"/>
        <v>MRSPI2022 Seguimeinto Acciones 202312 202402</v>
      </c>
      <c r="BG65" s="379">
        <f t="shared" si="47"/>
        <v>0</v>
      </c>
      <c r="BH65" s="379" t="str">
        <f t="shared" si="47"/>
        <v>X</v>
      </c>
      <c r="BI65" s="442" t="str">
        <f t="shared" si="47"/>
        <v>ANS Contrato GC363-2025</v>
      </c>
      <c r="BJ65" s="580" t="str">
        <f t="shared" si="47"/>
        <v>Cumplida</v>
      </c>
      <c r="BK65" s="522">
        <v>1</v>
      </c>
      <c r="BL65" s="522"/>
      <c r="BM65" s="522"/>
      <c r="BN65" s="1172"/>
      <c r="BO65" s="1172"/>
      <c r="BP65" s="1172"/>
      <c r="BQ65" s="1172"/>
      <c r="BR65" s="1015"/>
      <c r="BS65" s="950"/>
    </row>
    <row r="66" spans="1:71" ht="15.75" customHeight="1">
      <c r="A66" s="962" t="s">
        <v>1331</v>
      </c>
      <c r="B66" s="334"/>
      <c r="C66" s="334"/>
      <c r="D66" s="962"/>
      <c r="E66" s="972" t="s">
        <v>397</v>
      </c>
      <c r="F66" s="959" t="s">
        <v>398</v>
      </c>
      <c r="G66" s="959" t="s">
        <v>382</v>
      </c>
      <c r="H66" s="959" t="s">
        <v>399</v>
      </c>
      <c r="I66" s="959" t="s">
        <v>400</v>
      </c>
      <c r="J66" s="959" t="s">
        <v>401</v>
      </c>
      <c r="K66" s="964">
        <v>17</v>
      </c>
      <c r="L66" s="959" t="s">
        <v>402</v>
      </c>
      <c r="M66" s="959" t="s">
        <v>402</v>
      </c>
      <c r="N66" s="944" t="s">
        <v>79</v>
      </c>
      <c r="O66" s="959" t="s">
        <v>403</v>
      </c>
      <c r="P66" s="962">
        <v>17</v>
      </c>
      <c r="Q66" s="944" t="s">
        <v>323</v>
      </c>
      <c r="R66" s="944" t="s">
        <v>82</v>
      </c>
      <c r="S66" s="944" t="s">
        <v>347</v>
      </c>
      <c r="T66" s="944" t="s">
        <v>184</v>
      </c>
      <c r="U66" s="953">
        <f>VLOOKUP(T66,'Datos Validacion'!$C$6:$D$10,2,0)</f>
        <v>0.4</v>
      </c>
      <c r="V66" s="955" t="s">
        <v>263</v>
      </c>
      <c r="W66" s="957">
        <f>VLOOKUP(V66,'Datos Validacion'!$E$6:$F$15,2,0)</f>
        <v>0.6</v>
      </c>
      <c r="X66" s="949" t="s">
        <v>404</v>
      </c>
      <c r="Y66" s="949" t="s">
        <v>263</v>
      </c>
      <c r="Z66" s="959" t="s">
        <v>1388</v>
      </c>
      <c r="AA66" s="348" t="s">
        <v>89</v>
      </c>
      <c r="AB66" s="341" t="s">
        <v>266</v>
      </c>
      <c r="AC66" s="348" t="s">
        <v>91</v>
      </c>
      <c r="AD66" s="348" t="s">
        <v>92</v>
      </c>
      <c r="AE66" s="342">
        <f>VLOOKUP(AD66,'Datos Validacion'!$K$6:$L$8,2,0)</f>
        <v>0.25</v>
      </c>
      <c r="AF66" s="345" t="s">
        <v>188</v>
      </c>
      <c r="AG66" s="342">
        <f>VLOOKUP(AF66,'Datos Validacion'!$M$6:$N$7,2,0)</f>
        <v>0.25</v>
      </c>
      <c r="AH66" s="348" t="s">
        <v>94</v>
      </c>
      <c r="AI66" s="341" t="s">
        <v>267</v>
      </c>
      <c r="AJ66" s="348" t="s">
        <v>96</v>
      </c>
      <c r="AK66" s="345" t="s">
        <v>405</v>
      </c>
      <c r="AL66" s="350">
        <f>+AE66+AG66</f>
        <v>0.5</v>
      </c>
      <c r="AM66" s="951" t="str">
        <f>IF(AN66&lt;=20%,"MUY BAJA",IF(AN66&lt;=40%,"BAJA",IF(AN66&lt;=60%,"MEDIA",IF(AN66&lt;=80%,"ALTA","MUY ALTA"))))</f>
        <v>MUY BAJA</v>
      </c>
      <c r="AN66" s="951">
        <f>IF(OR(AD66="prevenir",AD66="detectar"),(U66-(U66*AL66)), U66)</f>
        <v>0.2</v>
      </c>
      <c r="AO66" s="951" t="str">
        <f>IF(AP66&lt;=20%,"LEVE",IF(AP66&lt;=40%,"MENOR",IF(AP66&lt;=60%,"MODERADO",IF(AP66&lt;=80%,"MAYOR","CATASTROFICO"))))</f>
        <v>MODERADO</v>
      </c>
      <c r="AP66" s="951">
        <f>IF(AD66="corregir",(W66-(W66*AL66)), W66)</f>
        <v>0.6</v>
      </c>
      <c r="AQ66" s="949" t="s">
        <v>263</v>
      </c>
      <c r="AR66" s="944" t="s">
        <v>191</v>
      </c>
      <c r="AS66" s="989"/>
      <c r="AT66" s="408" t="s">
        <v>99</v>
      </c>
      <c r="AU66" s="1007" t="s">
        <v>350</v>
      </c>
      <c r="AV66" s="1008">
        <v>45209</v>
      </c>
      <c r="AW66" s="1010" t="str">
        <f>AW35</f>
        <v xml:space="preserve">Pendiente de publicar en noviembre 2023 noticia sobre aplicación de políticas de segurida de la información. </v>
      </c>
      <c r="AX66" s="944" t="str">
        <f t="shared" ref="AX66:BB66" si="48">AX35</f>
        <v>Oficina Sistemas de Información 
SPI</v>
      </c>
      <c r="AY66" s="944">
        <f t="shared" si="48"/>
        <v>0</v>
      </c>
      <c r="AZ66" s="944"/>
      <c r="BA66" s="944">
        <f t="shared" si="48"/>
        <v>0</v>
      </c>
      <c r="BB66" s="1005">
        <f t="shared" si="48"/>
        <v>0</v>
      </c>
      <c r="BC66" s="1003" t="str">
        <f>BC35</f>
        <v>12/02/204</v>
      </c>
      <c r="BD66" s="1006" t="str">
        <f t="shared" ref="BD66:BJ66" si="49">BD35</f>
        <v>Durante el 2024 se adelantarán publicaciones de buenas prácticas de seguridad y privacidad de la información y el manejo de repositorios de almacenamientos.</v>
      </c>
      <c r="BE66" s="1003" t="str">
        <f t="shared" si="49"/>
        <v>Oficina Sistemas de Información 
SPI</v>
      </c>
      <c r="BF66" s="1003" t="str">
        <f t="shared" si="49"/>
        <v>2 ECCS SPI 2024</v>
      </c>
      <c r="BG66" s="1003"/>
      <c r="BH66" s="1003" t="str">
        <f t="shared" si="49"/>
        <v>X</v>
      </c>
      <c r="BI66" s="1003" t="str">
        <f t="shared" si="49"/>
        <v>Se implementan controles de acceso de usuarios a servicios de almacenamiento institucionales</v>
      </c>
      <c r="BJ66" s="1004" t="str">
        <f t="shared" si="49"/>
        <v xml:space="preserve">En Ejecución </v>
      </c>
      <c r="BK66" s="999"/>
      <c r="BL66" s="999">
        <v>1</v>
      </c>
      <c r="BM66" s="999"/>
      <c r="BN66" s="1168"/>
      <c r="BO66" s="1168"/>
      <c r="BP66" s="1168"/>
      <c r="BQ66" s="1168">
        <v>1</v>
      </c>
      <c r="BR66" s="962"/>
      <c r="BS66" s="949">
        <f>SUM(BN66:BQ70)</f>
        <v>1</v>
      </c>
    </row>
    <row r="67" spans="1:71" ht="15.75" customHeight="1">
      <c r="A67" s="996"/>
      <c r="B67" s="334"/>
      <c r="C67" s="334"/>
      <c r="D67" s="996"/>
      <c r="E67" s="1000"/>
      <c r="F67" s="988"/>
      <c r="G67" s="988"/>
      <c r="H67" s="988"/>
      <c r="I67" s="988"/>
      <c r="J67" s="988"/>
      <c r="K67" s="998"/>
      <c r="L67" s="988"/>
      <c r="M67" s="988"/>
      <c r="N67" s="961"/>
      <c r="O67" s="988"/>
      <c r="P67" s="996"/>
      <c r="Q67" s="961"/>
      <c r="R67" s="961"/>
      <c r="S67" s="961"/>
      <c r="T67" s="961"/>
      <c r="U67" s="997"/>
      <c r="V67" s="992"/>
      <c r="W67" s="1012"/>
      <c r="X67" s="987"/>
      <c r="Y67" s="987"/>
      <c r="Z67" s="960"/>
      <c r="AA67" s="348" t="s">
        <v>89</v>
      </c>
      <c r="AB67" s="341" t="s">
        <v>266</v>
      </c>
      <c r="AC67" s="348" t="s">
        <v>91</v>
      </c>
      <c r="AD67" s="348" t="s">
        <v>92</v>
      </c>
      <c r="AE67" s="342">
        <f>VLOOKUP(AD67,'Datos Validacion'!$K$6:$L$8,2,0)</f>
        <v>0.25</v>
      </c>
      <c r="AF67" s="345" t="s">
        <v>188</v>
      </c>
      <c r="AG67" s="342">
        <f>VLOOKUP(AF67,'Datos Validacion'!$M$6:$N$7,2,0)</f>
        <v>0.25</v>
      </c>
      <c r="AH67" s="348" t="s">
        <v>94</v>
      </c>
      <c r="AI67" s="341" t="s">
        <v>286</v>
      </c>
      <c r="AJ67" s="348" t="s">
        <v>96</v>
      </c>
      <c r="AK67" s="345" t="s">
        <v>405</v>
      </c>
      <c r="AL67" s="350">
        <f t="shared" ref="AL67:AL78" si="50">+AE67+AG67</f>
        <v>0.5</v>
      </c>
      <c r="AM67" s="986"/>
      <c r="AN67" s="986"/>
      <c r="AO67" s="986"/>
      <c r="AP67" s="986"/>
      <c r="AQ67" s="987"/>
      <c r="AR67" s="961"/>
      <c r="AS67" s="990"/>
      <c r="AT67" s="408" t="s">
        <v>287</v>
      </c>
      <c r="AU67" s="1007"/>
      <c r="AV67" s="1009"/>
      <c r="AW67" s="1011"/>
      <c r="AX67" s="945"/>
      <c r="AY67" s="945"/>
      <c r="AZ67" s="945"/>
      <c r="BA67" s="945"/>
      <c r="BB67" s="1005"/>
      <c r="BC67" s="1003"/>
      <c r="BD67" s="1006"/>
      <c r="BE67" s="1003"/>
      <c r="BF67" s="1003"/>
      <c r="BG67" s="1003"/>
      <c r="BH67" s="1003"/>
      <c r="BI67" s="1003"/>
      <c r="BJ67" s="1004"/>
      <c r="BK67" s="999"/>
      <c r="BL67" s="999"/>
      <c r="BM67" s="999"/>
      <c r="BN67" s="1169"/>
      <c r="BO67" s="1169"/>
      <c r="BP67" s="1169"/>
      <c r="BQ67" s="1169"/>
      <c r="BR67" s="996"/>
      <c r="BS67" s="987"/>
    </row>
    <row r="68" spans="1:71" ht="15.75" hidden="1" customHeight="1">
      <c r="A68" s="996"/>
      <c r="B68" s="334"/>
      <c r="C68" s="334"/>
      <c r="D68" s="996"/>
      <c r="E68" s="1000"/>
      <c r="F68" s="988"/>
      <c r="G68" s="988"/>
      <c r="H68" s="988"/>
      <c r="I68" s="988"/>
      <c r="J68" s="988"/>
      <c r="K68" s="998"/>
      <c r="L68" s="988"/>
      <c r="M68" s="988"/>
      <c r="N68" s="961"/>
      <c r="O68" s="988"/>
      <c r="P68" s="996"/>
      <c r="Q68" s="961"/>
      <c r="R68" s="961"/>
      <c r="S68" s="961"/>
      <c r="T68" s="961"/>
      <c r="U68" s="997"/>
      <c r="V68" s="992"/>
      <c r="W68" s="1012"/>
      <c r="X68" s="987"/>
      <c r="Y68" s="987"/>
      <c r="Z68" s="393" t="s">
        <v>1372</v>
      </c>
      <c r="AA68" s="348" t="s">
        <v>89</v>
      </c>
      <c r="AB68" s="345" t="s">
        <v>215</v>
      </c>
      <c r="AC68" s="348" t="s">
        <v>91</v>
      </c>
      <c r="AD68" s="348" t="s">
        <v>92</v>
      </c>
      <c r="AE68" s="342">
        <f>VLOOKUP(AD68,'Datos Validacion'!$K$6:$L$8,2,0)</f>
        <v>0.25</v>
      </c>
      <c r="AF68" s="345" t="s">
        <v>188</v>
      </c>
      <c r="AG68" s="342">
        <f>VLOOKUP(AF68,'Datos Validacion'!$M$6:$N$7,2,0)</f>
        <v>0.25</v>
      </c>
      <c r="AH68" s="348" t="s">
        <v>94</v>
      </c>
      <c r="AI68" s="341" t="s">
        <v>216</v>
      </c>
      <c r="AJ68" s="348" t="s">
        <v>96</v>
      </c>
      <c r="AK68" s="345" t="s">
        <v>406</v>
      </c>
      <c r="AL68" s="350">
        <f t="shared" si="50"/>
        <v>0.5</v>
      </c>
      <c r="AM68" s="986"/>
      <c r="AN68" s="986"/>
      <c r="AO68" s="986"/>
      <c r="AP68" s="986"/>
      <c r="AQ68" s="987"/>
      <c r="AR68" s="961"/>
      <c r="AS68" s="990"/>
      <c r="AT68" s="369" t="s">
        <v>192</v>
      </c>
      <c r="AU68" s="372" t="s">
        <v>407</v>
      </c>
      <c r="AV68" s="416">
        <v>45209</v>
      </c>
      <c r="AW68" s="347" t="s">
        <v>194</v>
      </c>
      <c r="AX68" s="339" t="s">
        <v>195</v>
      </c>
      <c r="AY68" s="373" t="s">
        <v>196</v>
      </c>
      <c r="AZ68" s="347"/>
      <c r="BA68" s="339" t="s">
        <v>152</v>
      </c>
      <c r="BB68" s="353" t="s">
        <v>197</v>
      </c>
      <c r="BC68" s="374">
        <f>BC22</f>
        <v>45335</v>
      </c>
      <c r="BD68" s="440" t="str">
        <f t="shared" ref="BD68:BJ68" si="51">BD22</f>
        <v>Reportes de Accesos a los Servicios de TI, Aplicaciones y Sitios Web</v>
      </c>
      <c r="BE68" s="374" t="str">
        <f t="shared" si="51"/>
        <v>Oficina Sistemas de Información 
SPI</v>
      </c>
      <c r="BF68" s="450" t="str">
        <f t="shared" si="51"/>
        <v>MRSPI2022 Seguimeinto Acciones 202312 202402</v>
      </c>
      <c r="BG68" s="374"/>
      <c r="BH68" s="374" t="str">
        <f t="shared" si="51"/>
        <v>X</v>
      </c>
      <c r="BI68" s="440" t="str">
        <f t="shared" si="51"/>
        <v>Revisión periódica de accesos a los servicios de aplicativos Web institucionales.</v>
      </c>
      <c r="BJ68" s="577" t="str">
        <f t="shared" si="51"/>
        <v>Cumplida</v>
      </c>
      <c r="BK68" s="522">
        <v>1</v>
      </c>
      <c r="BL68" s="522"/>
      <c r="BM68" s="522"/>
      <c r="BN68" s="1169"/>
      <c r="BO68" s="1169"/>
      <c r="BP68" s="1169"/>
      <c r="BQ68" s="1169"/>
      <c r="BR68" s="996"/>
      <c r="BS68" s="987"/>
    </row>
    <row r="69" spans="1:71" ht="15.75" hidden="1" customHeight="1">
      <c r="A69" s="996"/>
      <c r="B69" s="334"/>
      <c r="C69" s="334"/>
      <c r="D69" s="996"/>
      <c r="E69" s="1000"/>
      <c r="F69" s="988"/>
      <c r="G69" s="988"/>
      <c r="H69" s="988"/>
      <c r="I69" s="988"/>
      <c r="J69" s="988"/>
      <c r="K69" s="998"/>
      <c r="L69" s="988"/>
      <c r="M69" s="988"/>
      <c r="N69" s="961"/>
      <c r="O69" s="988"/>
      <c r="P69" s="996"/>
      <c r="Q69" s="961"/>
      <c r="R69" s="961"/>
      <c r="S69" s="961"/>
      <c r="T69" s="961"/>
      <c r="U69" s="997"/>
      <c r="V69" s="992"/>
      <c r="W69" s="1012"/>
      <c r="X69" s="987"/>
      <c r="Y69" s="987"/>
      <c r="Z69" s="393" t="s">
        <v>1365</v>
      </c>
      <c r="AA69" s="348" t="s">
        <v>89</v>
      </c>
      <c r="AB69" s="341" t="s">
        <v>187</v>
      </c>
      <c r="AC69" s="348" t="s">
        <v>91</v>
      </c>
      <c r="AD69" s="348" t="s">
        <v>92</v>
      </c>
      <c r="AE69" s="342">
        <f>VLOOKUP(AD69,'Datos Validacion'!$K$6:$L$8,2,0)</f>
        <v>0.25</v>
      </c>
      <c r="AF69" s="345" t="s">
        <v>188</v>
      </c>
      <c r="AG69" s="342">
        <f>VLOOKUP(AF69,'Datos Validacion'!$M$6:$N$7,2,0)</f>
        <v>0.25</v>
      </c>
      <c r="AH69" s="348" t="s">
        <v>94</v>
      </c>
      <c r="AI69" s="341" t="s">
        <v>327</v>
      </c>
      <c r="AJ69" s="348" t="s">
        <v>96</v>
      </c>
      <c r="AK69" s="345" t="s">
        <v>190</v>
      </c>
      <c r="AL69" s="350">
        <f t="shared" si="50"/>
        <v>0.5</v>
      </c>
      <c r="AM69" s="986"/>
      <c r="AN69" s="986"/>
      <c r="AO69" s="986"/>
      <c r="AP69" s="986"/>
      <c r="AQ69" s="987"/>
      <c r="AR69" s="961"/>
      <c r="AS69" s="990"/>
      <c r="AT69" s="369" t="s">
        <v>328</v>
      </c>
      <c r="AU69" s="409" t="s">
        <v>408</v>
      </c>
      <c r="AV69" s="416">
        <v>45209</v>
      </c>
      <c r="AW69" s="347" t="s">
        <v>1408</v>
      </c>
      <c r="AX69" s="339" t="s">
        <v>296</v>
      </c>
      <c r="AY69" s="371" t="s">
        <v>151</v>
      </c>
      <c r="AZ69" s="347"/>
      <c r="BA69" s="339" t="s">
        <v>152</v>
      </c>
      <c r="BB69" s="353" t="s">
        <v>410</v>
      </c>
      <c r="BC69" s="370">
        <v>45335</v>
      </c>
      <c r="BD69" s="347"/>
      <c r="BE69" s="339"/>
      <c r="BF69" s="456"/>
      <c r="BG69" s="347"/>
      <c r="BH69" s="339" t="s">
        <v>152</v>
      </c>
      <c r="BI69" s="347" t="s">
        <v>1422</v>
      </c>
      <c r="BJ69" s="590" t="s">
        <v>1314</v>
      </c>
      <c r="BK69" s="522">
        <v>1</v>
      </c>
      <c r="BL69" s="522"/>
      <c r="BM69" s="522"/>
      <c r="BN69" s="1169"/>
      <c r="BO69" s="1169"/>
      <c r="BP69" s="1169"/>
      <c r="BQ69" s="1169"/>
      <c r="BR69" s="996"/>
      <c r="BS69" s="987"/>
    </row>
    <row r="70" spans="1:71" ht="15.75" hidden="1" customHeight="1">
      <c r="A70" s="996"/>
      <c r="B70" s="334"/>
      <c r="C70" s="334"/>
      <c r="D70" s="996"/>
      <c r="E70" s="1000"/>
      <c r="F70" s="988"/>
      <c r="G70" s="988"/>
      <c r="H70" s="988"/>
      <c r="I70" s="988"/>
      <c r="J70" s="988"/>
      <c r="K70" s="998"/>
      <c r="L70" s="988"/>
      <c r="M70" s="988"/>
      <c r="N70" s="961"/>
      <c r="O70" s="988"/>
      <c r="P70" s="996"/>
      <c r="Q70" s="961"/>
      <c r="R70" s="961"/>
      <c r="S70" s="961"/>
      <c r="T70" s="945"/>
      <c r="U70" s="954"/>
      <c r="V70" s="956"/>
      <c r="W70" s="958"/>
      <c r="X70" s="987"/>
      <c r="Y70" s="950"/>
      <c r="Z70" s="393" t="s">
        <v>1367</v>
      </c>
      <c r="AA70" s="348" t="s">
        <v>89</v>
      </c>
      <c r="AB70" s="345" t="s">
        <v>167</v>
      </c>
      <c r="AC70" s="348" t="s">
        <v>91</v>
      </c>
      <c r="AD70" s="348" t="s">
        <v>208</v>
      </c>
      <c r="AE70" s="342">
        <f>VLOOKUP(AD70,'Datos Validacion'!$K$6:$L$8,2,0)</f>
        <v>0.1</v>
      </c>
      <c r="AF70" s="345" t="s">
        <v>188</v>
      </c>
      <c r="AG70" s="342">
        <f>VLOOKUP(AF70,'Datos Validacion'!$M$6:$N$7,2,0)</f>
        <v>0.25</v>
      </c>
      <c r="AH70" s="348" t="s">
        <v>94</v>
      </c>
      <c r="AI70" s="341" t="s">
        <v>209</v>
      </c>
      <c r="AJ70" s="348" t="s">
        <v>96</v>
      </c>
      <c r="AK70" s="345" t="s">
        <v>210</v>
      </c>
      <c r="AL70" s="350">
        <f t="shared" si="50"/>
        <v>0.35</v>
      </c>
      <c r="AM70" s="952"/>
      <c r="AN70" s="952"/>
      <c r="AO70" s="952"/>
      <c r="AP70" s="952"/>
      <c r="AQ70" s="950"/>
      <c r="AR70" s="945"/>
      <c r="AS70" s="991"/>
      <c r="AT70" s="369" t="s">
        <v>211</v>
      </c>
      <c r="AU70" s="378" t="s">
        <v>351</v>
      </c>
      <c r="AV70" s="416">
        <v>45209</v>
      </c>
      <c r="AW70" s="347" t="s">
        <v>213</v>
      </c>
      <c r="AX70" s="339" t="s">
        <v>205</v>
      </c>
      <c r="AY70" s="371" t="s">
        <v>151</v>
      </c>
      <c r="AZ70" s="347"/>
      <c r="BA70" s="339" t="s">
        <v>152</v>
      </c>
      <c r="BB70" s="353" t="s">
        <v>206</v>
      </c>
      <c r="BC70" s="379">
        <f>BC24</f>
        <v>45335</v>
      </c>
      <c r="BD70" s="442" t="str">
        <f t="shared" ref="BD70:BJ70" si="52">BD24</f>
        <v>Infomes periodicos de seguimiento alertas de eventos e incidentes</v>
      </c>
      <c r="BE70" s="379" t="str">
        <f t="shared" si="52"/>
        <v>Oficina Sistemas de Información 
- Monitoreo Plataforma Tecnológica</v>
      </c>
      <c r="BF70" s="453" t="str">
        <f t="shared" si="52"/>
        <v>MRSPI2022 Seguimeinto Acciones 202312 202402</v>
      </c>
      <c r="BG70" s="379"/>
      <c r="BH70" s="379" t="str">
        <f t="shared" si="52"/>
        <v>X</v>
      </c>
      <c r="BI70" s="442" t="str">
        <f t="shared" si="52"/>
        <v>ANS Contrato GC363-2025</v>
      </c>
      <c r="BJ70" s="580" t="str">
        <f t="shared" si="52"/>
        <v>Cumplida</v>
      </c>
      <c r="BK70" s="522">
        <v>1</v>
      </c>
      <c r="BL70" s="522"/>
      <c r="BM70" s="522"/>
      <c r="BN70" s="1169"/>
      <c r="BO70" s="1169"/>
      <c r="BP70" s="1169"/>
      <c r="BQ70" s="1169"/>
      <c r="BR70" s="996"/>
      <c r="BS70" s="950"/>
    </row>
    <row r="71" spans="1:71" ht="25.5" hidden="1" customHeight="1">
      <c r="A71" s="949" t="s">
        <v>1332</v>
      </c>
      <c r="B71" s="959"/>
      <c r="C71" s="959"/>
      <c r="D71" s="959"/>
      <c r="E71" s="972" t="s">
        <v>411</v>
      </c>
      <c r="F71" s="959" t="s">
        <v>412</v>
      </c>
      <c r="G71" s="959" t="s">
        <v>382</v>
      </c>
      <c r="H71" s="959" t="s">
        <v>413</v>
      </c>
      <c r="I71" s="1001" t="s">
        <v>414</v>
      </c>
      <c r="J71" s="959" t="s">
        <v>415</v>
      </c>
      <c r="K71" s="964">
        <v>18</v>
      </c>
      <c r="L71" s="959" t="s">
        <v>402</v>
      </c>
      <c r="M71" s="959" t="s">
        <v>402</v>
      </c>
      <c r="N71" s="944" t="s">
        <v>79</v>
      </c>
      <c r="O71" s="959" t="s">
        <v>416</v>
      </c>
      <c r="P71" s="962">
        <v>18</v>
      </c>
      <c r="Q71" s="944" t="s">
        <v>417</v>
      </c>
      <c r="R71" s="944" t="s">
        <v>82</v>
      </c>
      <c r="S71" s="944" t="s">
        <v>362</v>
      </c>
      <c r="T71" s="944" t="s">
        <v>389</v>
      </c>
      <c r="U71" s="953">
        <f>VLOOKUP(T71,'Datos Validacion'!$C$6:$D$10,2,0)</f>
        <v>0.2</v>
      </c>
      <c r="V71" s="955" t="s">
        <v>263</v>
      </c>
      <c r="W71" s="993">
        <f>VLOOKUP(V71,'Datos Validacion'!$E$6:$F$15,2,0)</f>
        <v>0.6</v>
      </c>
      <c r="X71" s="959" t="s">
        <v>1391</v>
      </c>
      <c r="Y71" s="949" t="s">
        <v>263</v>
      </c>
      <c r="Z71" s="341" t="s">
        <v>1365</v>
      </c>
      <c r="AA71" s="348" t="s">
        <v>89</v>
      </c>
      <c r="AB71" s="341" t="s">
        <v>187</v>
      </c>
      <c r="AC71" s="348" t="s">
        <v>91</v>
      </c>
      <c r="AD71" s="348" t="s">
        <v>92</v>
      </c>
      <c r="AE71" s="342">
        <f>VLOOKUP(AD71,'Datos Validacion'!$K$6:$L$8,2,0)</f>
        <v>0.25</v>
      </c>
      <c r="AF71" s="345" t="s">
        <v>188</v>
      </c>
      <c r="AG71" s="342">
        <f>VLOOKUP(AF71,'Datos Validacion'!$M$6:$N$7,2,0)</f>
        <v>0.25</v>
      </c>
      <c r="AH71" s="348" t="s">
        <v>94</v>
      </c>
      <c r="AI71" s="341" t="s">
        <v>327</v>
      </c>
      <c r="AJ71" s="348" t="s">
        <v>96</v>
      </c>
      <c r="AK71" s="345" t="s">
        <v>190</v>
      </c>
      <c r="AL71" s="350">
        <f t="shared" si="50"/>
        <v>0.5</v>
      </c>
      <c r="AM71" s="951" t="str">
        <f t="shared" ref="AM71" si="53">IF(AN71&lt;=20%,"MUY BAJA",IF(AN71&lt;=40%,"BAJA",IF(AN71&lt;=60%,"MEDIA",IF(AN71&lt;=80%,"ALTA","MUY ALTA"))))</f>
        <v>MUY BAJA</v>
      </c>
      <c r="AN71" s="951">
        <f t="shared" ref="AN71" si="54">IF(OR(AD71="prevenir",AD71="detectar"),(U71-(U71*AL71)), U71)</f>
        <v>0.1</v>
      </c>
      <c r="AO71" s="951" t="str">
        <f t="shared" ref="AO71" si="55">IF(AP71&lt;=20%,"LEVE",IF(AP71&lt;=40%,"MENOR",IF(AP71&lt;=60%,"MODERADO",IF(AP71&lt;=80%,"MAYOR","CATASTROFICO"))))</f>
        <v>MODERADO</v>
      </c>
      <c r="AP71" s="351">
        <f t="shared" ref="AP71:AP77" si="56">IF(AD71="corregir",(W71-(W71*AL71)), W71)</f>
        <v>0.6</v>
      </c>
      <c r="AQ71" s="949" t="s">
        <v>263</v>
      </c>
      <c r="AR71" s="944" t="s">
        <v>191</v>
      </c>
      <c r="AS71" s="989"/>
      <c r="AT71" s="369" t="s">
        <v>419</v>
      </c>
      <c r="AU71" s="409" t="s">
        <v>420</v>
      </c>
      <c r="AV71" s="416">
        <v>45209</v>
      </c>
      <c r="AW71" s="347" t="s">
        <v>421</v>
      </c>
      <c r="AX71" s="339" t="s">
        <v>422</v>
      </c>
      <c r="AY71" s="371" t="s">
        <v>151</v>
      </c>
      <c r="AZ71" s="347"/>
      <c r="BA71" s="339" t="s">
        <v>152</v>
      </c>
      <c r="BB71" s="353" t="s">
        <v>423</v>
      </c>
      <c r="BC71" s="370">
        <v>45335</v>
      </c>
      <c r="BD71" s="347"/>
      <c r="BE71" s="339"/>
      <c r="BF71" s="456"/>
      <c r="BG71" s="347"/>
      <c r="BH71" s="339" t="s">
        <v>152</v>
      </c>
      <c r="BI71" s="347" t="s">
        <v>1423</v>
      </c>
      <c r="BJ71" s="590" t="s">
        <v>1314</v>
      </c>
      <c r="BK71" s="522">
        <v>1</v>
      </c>
      <c r="BL71" s="522"/>
      <c r="BM71" s="522"/>
      <c r="BN71" s="1164"/>
      <c r="BO71" s="1164"/>
      <c r="BP71" s="1164"/>
      <c r="BQ71" s="1164">
        <v>1</v>
      </c>
      <c r="BR71" s="949"/>
      <c r="BS71" s="949">
        <f>SUM(BN71:BQ74)</f>
        <v>1</v>
      </c>
    </row>
    <row r="72" spans="1:71" ht="25.5" hidden="1" customHeight="1">
      <c r="A72" s="987"/>
      <c r="B72" s="988"/>
      <c r="C72" s="988"/>
      <c r="D72" s="988"/>
      <c r="E72" s="1000"/>
      <c r="F72" s="988"/>
      <c r="G72" s="988"/>
      <c r="H72" s="988"/>
      <c r="I72" s="1002"/>
      <c r="J72" s="988"/>
      <c r="K72" s="998"/>
      <c r="L72" s="988"/>
      <c r="M72" s="988"/>
      <c r="N72" s="961"/>
      <c r="O72" s="988"/>
      <c r="P72" s="996"/>
      <c r="Q72" s="961"/>
      <c r="R72" s="961"/>
      <c r="S72" s="961"/>
      <c r="T72" s="961"/>
      <c r="U72" s="997"/>
      <c r="V72" s="992"/>
      <c r="W72" s="994"/>
      <c r="X72" s="988"/>
      <c r="Y72" s="987"/>
      <c r="Z72" s="402" t="s">
        <v>1379</v>
      </c>
      <c r="AA72" s="395" t="s">
        <v>89</v>
      </c>
      <c r="AB72" s="394" t="s">
        <v>391</v>
      </c>
      <c r="AC72" s="396" t="s">
        <v>91</v>
      </c>
      <c r="AD72" s="396" t="s">
        <v>92</v>
      </c>
      <c r="AE72" s="397">
        <f>VLOOKUP(AD72,'Datos Validacion'!$K$6:$L$8,2,0)</f>
        <v>0.25</v>
      </c>
      <c r="AF72" s="398" t="s">
        <v>93</v>
      </c>
      <c r="AG72" s="397">
        <f>VLOOKUP(AF72,'Datos Validacion'!$M$6:$N$7,2,0)</f>
        <v>0.15</v>
      </c>
      <c r="AH72" s="396" t="s">
        <v>94</v>
      </c>
      <c r="AI72" s="394" t="s">
        <v>274</v>
      </c>
      <c r="AJ72" s="396" t="s">
        <v>96</v>
      </c>
      <c r="AK72" s="403" t="s">
        <v>424</v>
      </c>
      <c r="AL72" s="399">
        <f t="shared" si="50"/>
        <v>0.4</v>
      </c>
      <c r="AM72" s="986"/>
      <c r="AN72" s="986"/>
      <c r="AO72" s="986"/>
      <c r="AP72" s="351">
        <f>IF(AD72="corregir",(W72-(W72*AL72)), W72)</f>
        <v>0</v>
      </c>
      <c r="AQ72" s="987"/>
      <c r="AR72" s="961"/>
      <c r="AS72" s="990"/>
      <c r="AT72" s="415" t="s">
        <v>99</v>
      </c>
      <c r="AU72" s="364" t="s">
        <v>425</v>
      </c>
      <c r="AV72" s="416">
        <v>45209</v>
      </c>
      <c r="AW72" s="347" t="str">
        <f>AW28</f>
        <v>Ejecución Plan de Pruebas de Vulnerabilidad y Retest Aplicativos y Sitios Web</v>
      </c>
      <c r="AX72" s="339" t="str">
        <f t="shared" ref="AX72:BB72" si="57">AX28</f>
        <v>Oficina Sistemas de Información 
- Monitoreo Plataforma Tecnológica</v>
      </c>
      <c r="AY72" s="347" t="str">
        <f t="shared" si="57"/>
        <v>MRSPI2022 Seguimiento 202310</v>
      </c>
      <c r="AZ72" s="347"/>
      <c r="BA72" s="339" t="str">
        <f t="shared" si="57"/>
        <v>X</v>
      </c>
      <c r="BB72" s="353" t="str">
        <f t="shared" si="57"/>
        <v>ANS Contrato GC109-2023</v>
      </c>
      <c r="BC72" s="417">
        <f>BC19</f>
        <v>45335</v>
      </c>
      <c r="BD72" s="444" t="str">
        <f>BD19</f>
        <v xml:space="preserve">En el CIGD del 23/01/2024 en el marco de presentación de los Planes de Acción, el Grupo de Gestión Documental presento el  Plan Institucional de Archivos de la Entidad -PINAR, para la función archivística del Ministerio </v>
      </c>
      <c r="BE72" s="357" t="str">
        <f t="shared" ref="BE72:BJ72" si="58">BE19</f>
        <v>GRUPO DE GESTION DOCUMENTAL</v>
      </c>
      <c r="BF72" s="357" t="str">
        <f t="shared" si="58"/>
        <v>Plan Institucional de Archivo</v>
      </c>
      <c r="BG72" s="357">
        <f t="shared" si="58"/>
        <v>0</v>
      </c>
      <c r="BH72" s="357" t="str">
        <f t="shared" si="58"/>
        <v>X</v>
      </c>
      <c r="BI72" s="444" t="str">
        <f t="shared" si="58"/>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J72" s="495" t="str">
        <f t="shared" si="58"/>
        <v>Cumplida</v>
      </c>
      <c r="BK72" s="524">
        <v>1</v>
      </c>
      <c r="BL72" s="524"/>
      <c r="BM72" s="524"/>
      <c r="BN72" s="1166"/>
      <c r="BO72" s="1166"/>
      <c r="BP72" s="1166"/>
      <c r="BQ72" s="1166"/>
      <c r="BR72" s="987"/>
      <c r="BS72" s="987"/>
    </row>
    <row r="73" spans="1:71" ht="25.5" hidden="1" customHeight="1">
      <c r="A73" s="987"/>
      <c r="B73" s="988"/>
      <c r="C73" s="988"/>
      <c r="D73" s="988"/>
      <c r="E73" s="1000"/>
      <c r="F73" s="988"/>
      <c r="G73" s="988"/>
      <c r="H73" s="988"/>
      <c r="I73" s="1002"/>
      <c r="J73" s="988"/>
      <c r="K73" s="998"/>
      <c r="L73" s="988"/>
      <c r="M73" s="988"/>
      <c r="N73" s="961"/>
      <c r="O73" s="988"/>
      <c r="P73" s="996"/>
      <c r="Q73" s="961"/>
      <c r="R73" s="961"/>
      <c r="S73" s="961"/>
      <c r="T73" s="961"/>
      <c r="U73" s="997"/>
      <c r="V73" s="992"/>
      <c r="W73" s="994"/>
      <c r="X73" s="988"/>
      <c r="Y73" s="987"/>
      <c r="Z73" s="341" t="s">
        <v>1382</v>
      </c>
      <c r="AA73" s="348" t="s">
        <v>89</v>
      </c>
      <c r="AB73" s="345" t="s">
        <v>167</v>
      </c>
      <c r="AC73" s="348" t="s">
        <v>91</v>
      </c>
      <c r="AD73" s="348" t="s">
        <v>208</v>
      </c>
      <c r="AE73" s="342">
        <f>VLOOKUP(AD73,'Datos Validacion'!$K$6:$L$8,2,0)</f>
        <v>0.1</v>
      </c>
      <c r="AF73" s="345" t="s">
        <v>188</v>
      </c>
      <c r="AG73" s="342">
        <f>VLOOKUP(AF73,'Datos Validacion'!$M$6:$N$7,2,0)</f>
        <v>0.25</v>
      </c>
      <c r="AH73" s="348" t="s">
        <v>94</v>
      </c>
      <c r="AI73" s="341" t="s">
        <v>209</v>
      </c>
      <c r="AJ73" s="348" t="s">
        <v>96</v>
      </c>
      <c r="AK73" s="345" t="s">
        <v>210</v>
      </c>
      <c r="AL73" s="350">
        <f t="shared" si="50"/>
        <v>0.35</v>
      </c>
      <c r="AM73" s="986"/>
      <c r="AN73" s="986"/>
      <c r="AO73" s="986"/>
      <c r="AP73" s="351">
        <f t="shared" si="56"/>
        <v>0</v>
      </c>
      <c r="AQ73" s="987"/>
      <c r="AR73" s="961"/>
      <c r="AS73" s="990"/>
      <c r="AT73" s="369" t="s">
        <v>211</v>
      </c>
      <c r="AU73" s="378" t="s">
        <v>426</v>
      </c>
      <c r="AV73" s="416">
        <v>45209</v>
      </c>
      <c r="AW73" s="347" t="s">
        <v>213</v>
      </c>
      <c r="AX73" s="339" t="s">
        <v>205</v>
      </c>
      <c r="AY73" s="371" t="s">
        <v>151</v>
      </c>
      <c r="AZ73" s="347"/>
      <c r="BA73" s="339" t="s">
        <v>152</v>
      </c>
      <c r="BB73" s="353" t="s">
        <v>206</v>
      </c>
      <c r="BC73" s="379">
        <f>BC24</f>
        <v>45335</v>
      </c>
      <c r="BD73" s="442" t="str">
        <f t="shared" ref="BD73:BJ73" si="59">BD24</f>
        <v>Infomes periodicos de seguimiento alertas de eventos e incidentes</v>
      </c>
      <c r="BE73" s="379" t="str">
        <f t="shared" si="59"/>
        <v>Oficina Sistemas de Información 
- Monitoreo Plataforma Tecnológica</v>
      </c>
      <c r="BF73" s="453" t="str">
        <f t="shared" si="59"/>
        <v>MRSPI2022 Seguimeinto Acciones 202312 202402</v>
      </c>
      <c r="BG73" s="379"/>
      <c r="BH73" s="379" t="str">
        <f t="shared" si="59"/>
        <v>X</v>
      </c>
      <c r="BI73" s="442" t="str">
        <f t="shared" si="59"/>
        <v>ANS Contrato GC363-2025</v>
      </c>
      <c r="BJ73" s="580" t="str">
        <f t="shared" si="59"/>
        <v>Cumplida</v>
      </c>
      <c r="BK73" s="522">
        <v>1</v>
      </c>
      <c r="BL73" s="522"/>
      <c r="BM73" s="522"/>
      <c r="BN73" s="1166"/>
      <c r="BO73" s="1166"/>
      <c r="BP73" s="1166"/>
      <c r="BQ73" s="1166"/>
      <c r="BR73" s="987"/>
      <c r="BS73" s="987"/>
    </row>
    <row r="74" spans="1:71" ht="25.5" hidden="1" customHeight="1">
      <c r="A74" s="987"/>
      <c r="B74" s="988"/>
      <c r="C74" s="988"/>
      <c r="D74" s="988"/>
      <c r="E74" s="1000"/>
      <c r="F74" s="988"/>
      <c r="G74" s="988"/>
      <c r="H74" s="988"/>
      <c r="I74" s="1002"/>
      <c r="J74" s="988"/>
      <c r="K74" s="998"/>
      <c r="L74" s="988"/>
      <c r="M74" s="988"/>
      <c r="N74" s="961"/>
      <c r="O74" s="988"/>
      <c r="P74" s="996"/>
      <c r="Q74" s="961"/>
      <c r="R74" s="961"/>
      <c r="S74" s="961"/>
      <c r="T74" s="945"/>
      <c r="U74" s="954"/>
      <c r="V74" s="956"/>
      <c r="W74" s="995"/>
      <c r="X74" s="988"/>
      <c r="Y74" s="950"/>
      <c r="Z74" s="382" t="s">
        <v>1373</v>
      </c>
      <c r="AA74" s="348" t="s">
        <v>89</v>
      </c>
      <c r="AB74" s="345" t="s">
        <v>219</v>
      </c>
      <c r="AC74" s="348" t="s">
        <v>91</v>
      </c>
      <c r="AD74" s="348" t="s">
        <v>208</v>
      </c>
      <c r="AE74" s="342">
        <f>VLOOKUP(AD74,'Datos Validacion'!$K$6:$L$8,2,0)</f>
        <v>0.1</v>
      </c>
      <c r="AF74" s="345" t="s">
        <v>188</v>
      </c>
      <c r="AG74" s="342">
        <f>VLOOKUP(AF74,'Datos Validacion'!$M$6:$N$7,2,0)</f>
        <v>0.25</v>
      </c>
      <c r="AH74" s="348" t="s">
        <v>94</v>
      </c>
      <c r="AI74" s="339" t="s">
        <v>220</v>
      </c>
      <c r="AJ74" s="348" t="s">
        <v>96</v>
      </c>
      <c r="AK74" s="337" t="s">
        <v>221</v>
      </c>
      <c r="AL74" s="350">
        <f t="shared" si="50"/>
        <v>0.35</v>
      </c>
      <c r="AM74" s="952"/>
      <c r="AN74" s="952"/>
      <c r="AO74" s="952"/>
      <c r="AP74" s="351">
        <f t="shared" si="56"/>
        <v>0</v>
      </c>
      <c r="AQ74" s="950"/>
      <c r="AR74" s="945"/>
      <c r="AS74" s="991"/>
      <c r="AT74" s="369" t="s">
        <v>222</v>
      </c>
      <c r="AU74" s="431" t="s">
        <v>427</v>
      </c>
      <c r="AV74" s="416">
        <v>45209</v>
      </c>
      <c r="AW74" s="347" t="s">
        <v>224</v>
      </c>
      <c r="AX74" s="339" t="s">
        <v>195</v>
      </c>
      <c r="AY74" s="371" t="s">
        <v>196</v>
      </c>
      <c r="AZ74" s="347"/>
      <c r="BA74" s="339" t="s">
        <v>152</v>
      </c>
      <c r="BB74" s="353" t="s">
        <v>225</v>
      </c>
      <c r="BC74" s="432">
        <f>BC23</f>
        <v>45335</v>
      </c>
      <c r="BD74" s="443" t="str">
        <f t="shared" ref="BD74:BJ74" si="60">BD23</f>
        <v>Cumplida para la vigencia 2023</v>
      </c>
      <c r="BE74" s="432" t="str">
        <f t="shared" si="60"/>
        <v>Oficina Sistemas de Información 
- Monitoreo Plataforma Tecnológica</v>
      </c>
      <c r="BF74" s="454" t="str">
        <f t="shared" si="60"/>
        <v>MRSPI2022 Seguimeinto Acciones 202312 202402</v>
      </c>
      <c r="BG74" s="432"/>
      <c r="BH74" s="432" t="str">
        <f t="shared" si="60"/>
        <v>X</v>
      </c>
      <c r="BI74" s="443" t="str">
        <f t="shared" si="60"/>
        <v>Cumplida para la vigencia 2023</v>
      </c>
      <c r="BJ74" s="581" t="str">
        <f t="shared" si="60"/>
        <v>Cumplida</v>
      </c>
      <c r="BK74" s="522">
        <v>1</v>
      </c>
      <c r="BL74" s="522"/>
      <c r="BM74" s="522"/>
      <c r="BN74" s="1166"/>
      <c r="BO74" s="1166"/>
      <c r="BP74" s="1166"/>
      <c r="BQ74" s="1166"/>
      <c r="BR74" s="987"/>
      <c r="BS74" s="950"/>
    </row>
    <row r="75" spans="1:71" ht="25.5" hidden="1" customHeight="1">
      <c r="A75" s="949" t="s">
        <v>1333</v>
      </c>
      <c r="B75" s="959"/>
      <c r="C75" s="959"/>
      <c r="D75" s="959"/>
      <c r="E75" s="972" t="s">
        <v>428</v>
      </c>
      <c r="F75" s="959" t="s">
        <v>429</v>
      </c>
      <c r="G75" s="959" t="s">
        <v>430</v>
      </c>
      <c r="H75" s="959" t="s">
        <v>431</v>
      </c>
      <c r="I75" s="959" t="s">
        <v>432</v>
      </c>
      <c r="J75" s="959" t="s">
        <v>433</v>
      </c>
      <c r="K75" s="964">
        <v>19</v>
      </c>
      <c r="L75" s="959" t="s">
        <v>402</v>
      </c>
      <c r="M75" s="961" t="s">
        <v>434</v>
      </c>
      <c r="N75" s="944" t="s">
        <v>79</v>
      </c>
      <c r="O75" s="959" t="s">
        <v>435</v>
      </c>
      <c r="P75" s="962">
        <v>19</v>
      </c>
      <c r="Q75" s="944" t="s">
        <v>436</v>
      </c>
      <c r="R75" s="944" t="s">
        <v>82</v>
      </c>
      <c r="S75" s="944" t="s">
        <v>362</v>
      </c>
      <c r="T75" s="944" t="s">
        <v>184</v>
      </c>
      <c r="U75" s="953">
        <f>VLOOKUP(T75,'Datos Validacion'!$C$6:$D$10,2,0)</f>
        <v>0.4</v>
      </c>
      <c r="V75" s="955" t="s">
        <v>263</v>
      </c>
      <c r="W75" s="957">
        <f>VLOOKUP(V75,'Datos Validacion'!$E$6:$F$15,2,0)</f>
        <v>0.6</v>
      </c>
      <c r="X75" s="959" t="s">
        <v>1391</v>
      </c>
      <c r="Y75" s="949" t="s">
        <v>263</v>
      </c>
      <c r="Z75" s="341" t="s">
        <v>1392</v>
      </c>
      <c r="AA75" s="348" t="s">
        <v>89</v>
      </c>
      <c r="AB75" s="345" t="s">
        <v>438</v>
      </c>
      <c r="AC75" s="348" t="s">
        <v>91</v>
      </c>
      <c r="AD75" s="348" t="s">
        <v>92</v>
      </c>
      <c r="AE75" s="342">
        <f>VLOOKUP(AD75,'Datos Validacion'!$K$6:$L$8,2,0)</f>
        <v>0.25</v>
      </c>
      <c r="AF75" s="345" t="s">
        <v>93</v>
      </c>
      <c r="AG75" s="342">
        <f>VLOOKUP(AF75,'Datos Validacion'!$M$6:$N$7,2,0)</f>
        <v>0.15</v>
      </c>
      <c r="AH75" s="348" t="s">
        <v>94</v>
      </c>
      <c r="AI75" s="345" t="s">
        <v>439</v>
      </c>
      <c r="AJ75" s="348" t="s">
        <v>96</v>
      </c>
      <c r="AK75" s="345" t="s">
        <v>440</v>
      </c>
      <c r="AL75" s="350">
        <f t="shared" si="50"/>
        <v>0.4</v>
      </c>
      <c r="AM75" s="951" t="str">
        <f t="shared" ref="AM75:AM77" si="61">IF(AN75&lt;=20%,"MUY BAJA",IF(AN75&lt;=40%,"BAJA",IF(AN75&lt;=60%,"MEDIA",IF(AN75&lt;=80%,"ALTA","MUY ALTA"))))</f>
        <v>BAJA</v>
      </c>
      <c r="AN75" s="951">
        <f t="shared" ref="AN75:AN77" si="62">IF(OR(AD75="prevenir",AD75="detectar"),(U75-(U75*AL75)), U75)</f>
        <v>0.24</v>
      </c>
      <c r="AO75" s="951" t="str">
        <f t="shared" ref="AO75:AO77" si="63">IF(AP75&lt;=20%,"LEVE",IF(AP75&lt;=40%,"MENOR",IF(AP75&lt;=60%,"MODERADO",IF(AP75&lt;=80%,"MAYOR","CATASTROFICO"))))</f>
        <v>MODERADO</v>
      </c>
      <c r="AP75" s="951">
        <f t="shared" si="56"/>
        <v>0.6</v>
      </c>
      <c r="AQ75" s="949" t="s">
        <v>263</v>
      </c>
      <c r="AR75" s="944" t="s">
        <v>191</v>
      </c>
      <c r="AS75" s="352"/>
      <c r="AT75" s="418" t="s">
        <v>441</v>
      </c>
      <c r="AU75" s="488" t="s">
        <v>1409</v>
      </c>
      <c r="AV75" s="370">
        <v>45209</v>
      </c>
      <c r="AW75" s="347" t="s">
        <v>443</v>
      </c>
      <c r="AX75" s="339" t="s">
        <v>477</v>
      </c>
      <c r="AY75" s="371" t="s">
        <v>151</v>
      </c>
      <c r="AZ75" s="347"/>
      <c r="BA75" s="339" t="s">
        <v>152</v>
      </c>
      <c r="BB75" s="353" t="s">
        <v>444</v>
      </c>
      <c r="BC75" s="489">
        <v>45334</v>
      </c>
      <c r="BD75" s="490" t="s">
        <v>1410</v>
      </c>
      <c r="BE75" s="491" t="s">
        <v>195</v>
      </c>
      <c r="BF75" s="492" t="s">
        <v>1339</v>
      </c>
      <c r="BG75" s="490"/>
      <c r="BH75" s="491" t="s">
        <v>152</v>
      </c>
      <c r="BI75" s="493" t="s">
        <v>1411</v>
      </c>
      <c r="BJ75" s="591" t="s">
        <v>1314</v>
      </c>
      <c r="BK75" s="522">
        <v>1</v>
      </c>
      <c r="BL75" s="522"/>
      <c r="BM75" s="522"/>
      <c r="BN75" s="1164"/>
      <c r="BO75" s="1164"/>
      <c r="BP75" s="1164"/>
      <c r="BQ75" s="1164">
        <v>1</v>
      </c>
      <c r="BR75" s="949"/>
      <c r="BS75" s="949">
        <f>SUM(BN75:BQ76)</f>
        <v>1</v>
      </c>
    </row>
    <row r="76" spans="1:71" ht="23.25" customHeight="1">
      <c r="A76" s="950"/>
      <c r="B76" s="960"/>
      <c r="C76" s="960"/>
      <c r="D76" s="960"/>
      <c r="E76" s="973"/>
      <c r="F76" s="960"/>
      <c r="G76" s="960"/>
      <c r="H76" s="960"/>
      <c r="I76" s="960"/>
      <c r="J76" s="960"/>
      <c r="K76" s="965"/>
      <c r="L76" s="960"/>
      <c r="M76" s="945"/>
      <c r="N76" s="945"/>
      <c r="O76" s="960"/>
      <c r="P76" s="963"/>
      <c r="Q76" s="945"/>
      <c r="R76" s="945"/>
      <c r="S76" s="945"/>
      <c r="T76" s="945"/>
      <c r="U76" s="954"/>
      <c r="V76" s="956"/>
      <c r="W76" s="958"/>
      <c r="X76" s="960"/>
      <c r="Y76" s="950"/>
      <c r="Z76" s="402" t="s">
        <v>1379</v>
      </c>
      <c r="AA76" s="395" t="s">
        <v>89</v>
      </c>
      <c r="AB76" s="394" t="s">
        <v>391</v>
      </c>
      <c r="AC76" s="396" t="s">
        <v>91</v>
      </c>
      <c r="AD76" s="396" t="s">
        <v>92</v>
      </c>
      <c r="AE76" s="397">
        <f>VLOOKUP(AD76,'Datos Validacion'!$K$6:$L$8,2,0)</f>
        <v>0.25</v>
      </c>
      <c r="AF76" s="398" t="s">
        <v>93</v>
      </c>
      <c r="AG76" s="397">
        <f>VLOOKUP(AF76,'Datos Validacion'!$M$6:$N$7,2,0)</f>
        <v>0.15</v>
      </c>
      <c r="AH76" s="396" t="s">
        <v>94</v>
      </c>
      <c r="AI76" s="394" t="s">
        <v>274</v>
      </c>
      <c r="AJ76" s="396" t="s">
        <v>96</v>
      </c>
      <c r="AK76" s="403" t="s">
        <v>445</v>
      </c>
      <c r="AL76" s="399">
        <f t="shared" si="50"/>
        <v>0.4</v>
      </c>
      <c r="AM76" s="952"/>
      <c r="AN76" s="952"/>
      <c r="AO76" s="952"/>
      <c r="AP76" s="952"/>
      <c r="AQ76" s="950"/>
      <c r="AR76" s="945"/>
      <c r="AS76" s="359"/>
      <c r="AT76" s="418" t="s">
        <v>375</v>
      </c>
      <c r="AU76" s="494" t="s">
        <v>446</v>
      </c>
      <c r="AV76" s="370">
        <v>45209</v>
      </c>
      <c r="AW76" s="347" t="str">
        <f>AW61</f>
        <v>Pendiente publicar noticia uso adecuado de activos de información</v>
      </c>
      <c r="AX76" s="339" t="s">
        <v>195</v>
      </c>
      <c r="AY76" s="339"/>
      <c r="AZ76" s="347"/>
      <c r="BA76" s="339"/>
      <c r="BB76" s="353"/>
      <c r="BC76" s="966" t="s">
        <v>1397</v>
      </c>
      <c r="BD76" s="974" t="s">
        <v>1412</v>
      </c>
      <c r="BE76" s="966" t="s">
        <v>195</v>
      </c>
      <c r="BF76" s="977" t="s">
        <v>1399</v>
      </c>
      <c r="BG76" s="980"/>
      <c r="BH76" s="966" t="s">
        <v>152</v>
      </c>
      <c r="BI76" s="966" t="s">
        <v>1400</v>
      </c>
      <c r="BJ76" s="592" t="s">
        <v>1340</v>
      </c>
      <c r="BK76" s="969"/>
      <c r="BL76" s="969">
        <v>1</v>
      </c>
      <c r="BM76" s="969"/>
      <c r="BN76" s="1165"/>
      <c r="BO76" s="1165"/>
      <c r="BP76" s="1165"/>
      <c r="BQ76" s="1165"/>
      <c r="BR76" s="950"/>
      <c r="BS76" s="950"/>
    </row>
    <row r="77" spans="1:71" ht="12" customHeight="1">
      <c r="A77" s="949" t="s">
        <v>1334</v>
      </c>
      <c r="B77" s="959"/>
      <c r="C77" s="959"/>
      <c r="D77" s="959"/>
      <c r="E77" s="972" t="s">
        <v>447</v>
      </c>
      <c r="F77" s="959" t="s">
        <v>448</v>
      </c>
      <c r="G77" s="959" t="s">
        <v>449</v>
      </c>
      <c r="H77" s="959" t="s">
        <v>450</v>
      </c>
      <c r="I77" s="959" t="s">
        <v>451</v>
      </c>
      <c r="J77" s="959" t="s">
        <v>433</v>
      </c>
      <c r="K77" s="964">
        <v>20</v>
      </c>
      <c r="L77" s="959" t="s">
        <v>452</v>
      </c>
      <c r="M77" s="961" t="s">
        <v>453</v>
      </c>
      <c r="N77" s="944" t="s">
        <v>79</v>
      </c>
      <c r="O77" s="959" t="s">
        <v>454</v>
      </c>
      <c r="P77" s="962">
        <v>20</v>
      </c>
      <c r="Q77" s="944" t="s">
        <v>455</v>
      </c>
      <c r="R77" s="944" t="s">
        <v>82</v>
      </c>
      <c r="S77" s="944" t="s">
        <v>456</v>
      </c>
      <c r="T77" s="944" t="s">
        <v>389</v>
      </c>
      <c r="U77" s="953">
        <f>VLOOKUP(T77,'Datos Validacion'!$C$6:$D$10,2,0)</f>
        <v>0.2</v>
      </c>
      <c r="V77" s="955" t="s">
        <v>457</v>
      </c>
      <c r="W77" s="957">
        <f>VLOOKUP(V77,'Datos Validacion'!$E$6:$F$15,2,0)</f>
        <v>0.4</v>
      </c>
      <c r="X77" s="346" t="s">
        <v>1393</v>
      </c>
      <c r="Y77" s="949" t="s">
        <v>245</v>
      </c>
      <c r="Z77" s="341" t="s">
        <v>459</v>
      </c>
      <c r="AA77" s="348" t="s">
        <v>89</v>
      </c>
      <c r="AB77" s="345" t="s">
        <v>460</v>
      </c>
      <c r="AC77" s="348" t="s">
        <v>91</v>
      </c>
      <c r="AD77" s="348" t="s">
        <v>92</v>
      </c>
      <c r="AE77" s="342">
        <f>VLOOKUP(AD77,'Datos Validacion'!$K$6:$L$8,2,0)</f>
        <v>0.25</v>
      </c>
      <c r="AF77" s="345" t="s">
        <v>188</v>
      </c>
      <c r="AG77" s="342">
        <f>VLOOKUP(AF77,'Datos Validacion'!$M$6:$N$7,2,0)</f>
        <v>0.25</v>
      </c>
      <c r="AH77" s="348" t="s">
        <v>94</v>
      </c>
      <c r="AI77" s="345" t="s">
        <v>461</v>
      </c>
      <c r="AJ77" s="348" t="s">
        <v>96</v>
      </c>
      <c r="AK77" s="345" t="s">
        <v>462</v>
      </c>
      <c r="AL77" s="350">
        <f t="shared" si="50"/>
        <v>0.5</v>
      </c>
      <c r="AM77" s="951" t="str">
        <f t="shared" si="61"/>
        <v>MUY BAJA</v>
      </c>
      <c r="AN77" s="951">
        <f t="shared" si="62"/>
        <v>0.1</v>
      </c>
      <c r="AO77" s="951" t="str">
        <f t="shared" si="63"/>
        <v>MENOR</v>
      </c>
      <c r="AP77" s="951">
        <f t="shared" si="56"/>
        <v>0.4</v>
      </c>
      <c r="AQ77" s="949" t="s">
        <v>245</v>
      </c>
      <c r="AR77" s="944" t="s">
        <v>250</v>
      </c>
      <c r="AS77" s="368"/>
      <c r="AT77" s="418" t="s">
        <v>463</v>
      </c>
      <c r="AU77" s="983" t="s">
        <v>464</v>
      </c>
      <c r="AV77" s="370">
        <v>45209</v>
      </c>
      <c r="AW77" s="984" t="str">
        <f>AW35</f>
        <v xml:space="preserve">Pendiente de publicar en noviembre 2023 noticia sobre aplicación de políticas de segurida de la información. </v>
      </c>
      <c r="AX77" s="944" t="s">
        <v>195</v>
      </c>
      <c r="AY77" s="944"/>
      <c r="AZ77" s="944"/>
      <c r="BA77" s="944"/>
      <c r="BB77" s="946"/>
      <c r="BC77" s="967"/>
      <c r="BD77" s="975"/>
      <c r="BE77" s="967"/>
      <c r="BF77" s="978"/>
      <c r="BG77" s="981"/>
      <c r="BH77" s="967"/>
      <c r="BI77" s="967"/>
      <c r="BJ77" s="938" t="s">
        <v>1340</v>
      </c>
      <c r="BK77" s="970"/>
      <c r="BL77" s="970"/>
      <c r="BM77" s="970"/>
      <c r="BN77" s="1164"/>
      <c r="BO77" s="1164"/>
      <c r="BP77" s="1164"/>
      <c r="BQ77" s="1164">
        <v>1</v>
      </c>
      <c r="BR77" s="949"/>
      <c r="BS77" s="949">
        <f>SUM(BN77:BQ78)</f>
        <v>1</v>
      </c>
    </row>
    <row r="78" spans="1:71" ht="12" customHeight="1">
      <c r="A78" s="950"/>
      <c r="B78" s="960"/>
      <c r="C78" s="960"/>
      <c r="D78" s="960"/>
      <c r="E78" s="973"/>
      <c r="F78" s="960"/>
      <c r="G78" s="960"/>
      <c r="H78" s="960"/>
      <c r="I78" s="960"/>
      <c r="J78" s="960"/>
      <c r="K78" s="965"/>
      <c r="L78" s="960"/>
      <c r="M78" s="945"/>
      <c r="N78" s="945"/>
      <c r="O78" s="960"/>
      <c r="P78" s="963"/>
      <c r="Q78" s="945"/>
      <c r="R78" s="945"/>
      <c r="S78" s="945"/>
      <c r="T78" s="945"/>
      <c r="U78" s="954"/>
      <c r="V78" s="956"/>
      <c r="W78" s="958"/>
      <c r="X78" s="360"/>
      <c r="Y78" s="950"/>
      <c r="Z78" s="402" t="s">
        <v>1379</v>
      </c>
      <c r="AA78" s="348" t="s">
        <v>89</v>
      </c>
      <c r="AB78" s="394" t="s">
        <v>391</v>
      </c>
      <c r="AC78" s="348" t="s">
        <v>91</v>
      </c>
      <c r="AD78" s="348" t="s">
        <v>92</v>
      </c>
      <c r="AE78" s="342">
        <f>VLOOKUP(AD78,'Datos Validacion'!$K$6:$L$8,2,0)</f>
        <v>0.25</v>
      </c>
      <c r="AF78" s="345" t="s">
        <v>188</v>
      </c>
      <c r="AG78" s="342">
        <f>VLOOKUP(AF78,'Datos Validacion'!$M$6:$N$7,2,0)</f>
        <v>0.25</v>
      </c>
      <c r="AH78" s="348" t="s">
        <v>94</v>
      </c>
      <c r="AI78" s="345" t="s">
        <v>274</v>
      </c>
      <c r="AJ78" s="348" t="s">
        <v>96</v>
      </c>
      <c r="AK78" s="345" t="s">
        <v>465</v>
      </c>
      <c r="AL78" s="350">
        <f t="shared" si="50"/>
        <v>0.5</v>
      </c>
      <c r="AM78" s="952"/>
      <c r="AN78" s="952"/>
      <c r="AO78" s="952"/>
      <c r="AP78" s="952"/>
      <c r="AQ78" s="950"/>
      <c r="AR78" s="945"/>
      <c r="AS78" s="368"/>
      <c r="AT78" s="418" t="s">
        <v>466</v>
      </c>
      <c r="AU78" s="983"/>
      <c r="AV78" s="370">
        <v>45209</v>
      </c>
      <c r="AW78" s="985"/>
      <c r="AX78" s="945"/>
      <c r="AY78" s="945"/>
      <c r="AZ78" s="945"/>
      <c r="BA78" s="945"/>
      <c r="BB78" s="946"/>
      <c r="BC78" s="968"/>
      <c r="BD78" s="976"/>
      <c r="BE78" s="968"/>
      <c r="BF78" s="979"/>
      <c r="BG78" s="982"/>
      <c r="BH78" s="968"/>
      <c r="BI78" s="968"/>
      <c r="BJ78" s="939"/>
      <c r="BK78" s="971"/>
      <c r="BL78" s="971"/>
      <c r="BM78" s="971"/>
      <c r="BN78" s="1165"/>
      <c r="BO78" s="1165"/>
      <c r="BP78" s="1165"/>
      <c r="BQ78" s="1165"/>
      <c r="BR78" s="950"/>
      <c r="BS78" s="950"/>
    </row>
    <row r="79" spans="1:71" ht="25.5" customHeight="1">
      <c r="A79" s="305"/>
      <c r="B79" s="419"/>
      <c r="C79" s="419"/>
      <c r="D79" s="419"/>
      <c r="E79" s="419"/>
      <c r="F79" s="419"/>
      <c r="G79" s="419"/>
      <c r="H79" s="419"/>
      <c r="I79" s="419"/>
      <c r="J79" s="419"/>
      <c r="K79" s="419"/>
      <c r="L79" s="304"/>
      <c r="M79" s="304"/>
      <c r="N79" s="304"/>
      <c r="O79" s="304"/>
      <c r="P79" s="301"/>
      <c r="Q79" s="304"/>
      <c r="R79" s="304"/>
      <c r="S79" s="304"/>
      <c r="T79" s="301"/>
      <c r="U79" s="302"/>
      <c r="V79" s="420"/>
      <c r="W79" s="421"/>
      <c r="X79" s="320"/>
      <c r="Y79" s="294"/>
      <c r="Z79" s="304"/>
      <c r="AA79" s="291"/>
      <c r="AB79" s="291"/>
      <c r="AC79" s="291"/>
      <c r="AD79" s="291"/>
      <c r="AE79" s="303"/>
      <c r="AF79" s="296"/>
      <c r="AG79" s="303"/>
      <c r="AH79" s="291"/>
      <c r="AI79" s="419"/>
      <c r="AJ79" s="291"/>
      <c r="AK79" s="419"/>
      <c r="AL79" s="294"/>
      <c r="AM79" s="301"/>
      <c r="AN79" s="304"/>
      <c r="AO79" s="422"/>
      <c r="AP79" s="320"/>
      <c r="AQ79" s="294"/>
      <c r="AR79" s="304"/>
      <c r="AS79" s="307"/>
      <c r="AT79" s="307"/>
      <c r="AU79" s="423"/>
      <c r="AV79" s="301"/>
      <c r="AW79" s="304"/>
      <c r="AX79" s="301"/>
      <c r="AY79" s="301"/>
      <c r="AZ79" s="304"/>
      <c r="BA79" s="301"/>
      <c r="BB79" s="423"/>
      <c r="BC79" s="301"/>
      <c r="BD79" s="304"/>
      <c r="BE79" s="301"/>
      <c r="BF79" s="423"/>
      <c r="BG79" s="304"/>
      <c r="BH79" s="301"/>
      <c r="BI79" s="304"/>
      <c r="BJ79" s="593"/>
      <c r="BK79" s="525">
        <f>SUM(BK16:BK78)</f>
        <v>40</v>
      </c>
      <c r="BL79" s="525">
        <f>SUM(BL16:BL78)</f>
        <v>9</v>
      </c>
      <c r="BM79" s="525">
        <f t="shared" ref="BM79:BS79" si="64">SUM(BM16:BM78)</f>
        <v>0</v>
      </c>
      <c r="BN79" s="545">
        <f t="shared" si="64"/>
        <v>2</v>
      </c>
      <c r="BO79" s="545">
        <f t="shared" si="64"/>
        <v>4</v>
      </c>
      <c r="BP79" s="545">
        <f t="shared" si="64"/>
        <v>5</v>
      </c>
      <c r="BQ79" s="545">
        <f t="shared" si="64"/>
        <v>9</v>
      </c>
      <c r="BR79" s="525">
        <f t="shared" si="64"/>
        <v>0</v>
      </c>
      <c r="BS79" s="525">
        <f t="shared" si="64"/>
        <v>20</v>
      </c>
    </row>
    <row r="80" spans="1:71" ht="25.5" customHeight="1">
      <c r="BK80" s="947">
        <f>SUM(BK79:BL79)</f>
        <v>49</v>
      </c>
      <c r="BL80" s="947"/>
      <c r="BM80" s="290"/>
      <c r="BN80" s="1173">
        <f>SUM(BN79:BR79)</f>
        <v>20</v>
      </c>
      <c r="BO80" s="1174"/>
      <c r="BP80" s="1174"/>
      <c r="BQ80" s="1174"/>
      <c r="BR80" s="1174"/>
    </row>
    <row r="82" spans="1:70" ht="25.5" customHeight="1">
      <c r="C82" s="940" t="s">
        <v>467</v>
      </c>
      <c r="D82" s="941"/>
      <c r="E82" s="941"/>
      <c r="F82" s="941"/>
      <c r="G82" s="941"/>
      <c r="H82" s="941"/>
      <c r="I82" s="941"/>
      <c r="J82" s="941"/>
      <c r="K82" s="941"/>
      <c r="L82" s="941"/>
      <c r="M82" s="941"/>
      <c r="N82" s="941"/>
      <c r="O82" s="941"/>
      <c r="P82" s="941"/>
      <c r="Q82" s="941"/>
      <c r="R82" s="941"/>
      <c r="S82" s="948"/>
    </row>
    <row r="83" spans="1:70" ht="25.5" customHeight="1">
      <c r="A83" s="424"/>
      <c r="C83" s="424" t="s">
        <v>468</v>
      </c>
      <c r="D83" s="424"/>
      <c r="E83" s="424"/>
      <c r="F83" s="424"/>
      <c r="G83" s="424"/>
      <c r="H83" s="424"/>
      <c r="I83" s="424"/>
      <c r="J83" s="424"/>
      <c r="K83" s="424" t="s">
        <v>469</v>
      </c>
      <c r="L83" s="940" t="s">
        <v>470</v>
      </c>
      <c r="M83" s="941"/>
      <c r="N83" s="941"/>
      <c r="O83" s="941"/>
      <c r="P83" s="941"/>
      <c r="Q83" s="425" t="s">
        <v>471</v>
      </c>
      <c r="R83" s="425" t="s">
        <v>472</v>
      </c>
      <c r="S83" s="425" t="s">
        <v>473</v>
      </c>
      <c r="BN83" s="546"/>
      <c r="BO83" s="546"/>
      <c r="BP83" s="546"/>
      <c r="BQ83" s="546"/>
      <c r="BR83" s="424"/>
    </row>
    <row r="84" spans="1:70" ht="25.5" customHeight="1">
      <c r="A84" s="497"/>
      <c r="B84" s="291"/>
      <c r="C84" s="426"/>
      <c r="D84" s="426"/>
      <c r="E84" s="426"/>
      <c r="F84" s="426"/>
      <c r="G84" s="426"/>
      <c r="H84" s="426"/>
      <c r="I84" s="426"/>
      <c r="J84" s="426"/>
      <c r="K84" s="349"/>
      <c r="L84" s="942"/>
      <c r="M84" s="943"/>
      <c r="N84" s="943"/>
      <c r="O84" s="943"/>
      <c r="P84" s="943"/>
      <c r="Q84" s="334"/>
      <c r="R84" s="334"/>
      <c r="S84" s="349"/>
      <c r="BN84" s="547"/>
      <c r="BO84" s="547"/>
      <c r="BP84" s="547"/>
      <c r="BQ84" s="547"/>
      <c r="BR84" s="497"/>
    </row>
    <row r="85" spans="1:70" ht="25.5" customHeight="1">
      <c r="A85" s="498"/>
      <c r="C85" s="427"/>
      <c r="D85" s="427"/>
      <c r="E85" s="427"/>
      <c r="F85" s="427"/>
      <c r="G85" s="427"/>
      <c r="H85" s="427"/>
      <c r="I85" s="427"/>
      <c r="J85" s="427"/>
      <c r="K85" s="427"/>
      <c r="L85" s="942"/>
      <c r="M85" s="943"/>
      <c r="N85" s="943"/>
      <c r="O85" s="943"/>
      <c r="P85" s="943"/>
      <c r="Q85" s="334"/>
      <c r="R85" s="334"/>
      <c r="S85" s="427"/>
      <c r="BN85" s="548"/>
      <c r="BO85" s="548"/>
      <c r="BP85" s="548"/>
      <c r="BQ85" s="548"/>
      <c r="BR85" s="498"/>
    </row>
    <row r="86" spans="1:70" ht="25.5" customHeight="1">
      <c r="A86" s="498"/>
      <c r="C86" s="427"/>
      <c r="D86" s="427"/>
      <c r="E86" s="427"/>
      <c r="F86" s="427"/>
      <c r="G86" s="427"/>
      <c r="H86" s="427"/>
      <c r="I86" s="427"/>
      <c r="J86" s="427"/>
      <c r="K86" s="427"/>
      <c r="L86" s="942"/>
      <c r="M86" s="943"/>
      <c r="N86" s="943"/>
      <c r="O86" s="943"/>
      <c r="P86" s="943"/>
      <c r="Q86" s="334"/>
      <c r="R86" s="334"/>
      <c r="S86" s="427"/>
      <c r="BN86" s="548"/>
      <c r="BO86" s="548"/>
      <c r="BP86" s="548"/>
      <c r="BQ86" s="548"/>
      <c r="BR86" s="498"/>
    </row>
  </sheetData>
  <mergeCells count="956">
    <mergeCell ref="BP77:BP78"/>
    <mergeCell ref="BQ77:BQ78"/>
    <mergeCell ref="BR77:BR78"/>
    <mergeCell ref="BN80:BR80"/>
    <mergeCell ref="BS14:BS15"/>
    <mergeCell ref="BS16:BS18"/>
    <mergeCell ref="BS19:BS20"/>
    <mergeCell ref="BS22:BS26"/>
    <mergeCell ref="BS27:BS31"/>
    <mergeCell ref="BS33:BS34"/>
    <mergeCell ref="BS35:BS40"/>
    <mergeCell ref="BS41:BS43"/>
    <mergeCell ref="BS44:BS48"/>
    <mergeCell ref="BS49:BS51"/>
    <mergeCell ref="BS52:BS54"/>
    <mergeCell ref="BS55:BS57"/>
    <mergeCell ref="BS58:BS60"/>
    <mergeCell ref="BS61:BS62"/>
    <mergeCell ref="BS63:BS65"/>
    <mergeCell ref="BS66:BS70"/>
    <mergeCell ref="BS71:BS74"/>
    <mergeCell ref="BS75:BS76"/>
    <mergeCell ref="BS77:BS78"/>
    <mergeCell ref="BP66:BP70"/>
    <mergeCell ref="BQ66:BQ70"/>
    <mergeCell ref="BR66:BR70"/>
    <mergeCell ref="BN71:BN74"/>
    <mergeCell ref="BO71:BO74"/>
    <mergeCell ref="BP71:BP74"/>
    <mergeCell ref="BQ71:BQ74"/>
    <mergeCell ref="BR71:BR74"/>
    <mergeCell ref="BN75:BN76"/>
    <mergeCell ref="BO75:BO76"/>
    <mergeCell ref="BP75:BP76"/>
    <mergeCell ref="BQ75:BQ76"/>
    <mergeCell ref="BR75:BR76"/>
    <mergeCell ref="BQ55:BQ57"/>
    <mergeCell ref="BR55:BR57"/>
    <mergeCell ref="BN58:BN60"/>
    <mergeCell ref="BO58:BO60"/>
    <mergeCell ref="BP58:BP60"/>
    <mergeCell ref="BQ58:BQ60"/>
    <mergeCell ref="BR58:BR60"/>
    <mergeCell ref="BN63:BN65"/>
    <mergeCell ref="BO63:BO65"/>
    <mergeCell ref="BP63:BP65"/>
    <mergeCell ref="BQ63:BQ65"/>
    <mergeCell ref="BR63:BR65"/>
    <mergeCell ref="BR61:BR62"/>
    <mergeCell ref="BQ61:BQ62"/>
    <mergeCell ref="BO61:BO62"/>
    <mergeCell ref="BP61:BP62"/>
    <mergeCell ref="BO55:BO57"/>
    <mergeCell ref="BP55:BP57"/>
    <mergeCell ref="BO52:BO54"/>
    <mergeCell ref="BP52:BP54"/>
    <mergeCell ref="BQ52:BQ54"/>
    <mergeCell ref="BO16:BO18"/>
    <mergeCell ref="BP16:BP18"/>
    <mergeCell ref="BO19:BO20"/>
    <mergeCell ref="BP19:BP20"/>
    <mergeCell ref="BO33:BO34"/>
    <mergeCell ref="BN35:BN40"/>
    <mergeCell ref="BO35:BO40"/>
    <mergeCell ref="BP35:BP40"/>
    <mergeCell ref="BQ35:BQ40"/>
    <mergeCell ref="BN41:BN43"/>
    <mergeCell ref="BO41:BO43"/>
    <mergeCell ref="BP41:BP43"/>
    <mergeCell ref="BQ41:BQ43"/>
    <mergeCell ref="BN22:BN26"/>
    <mergeCell ref="BO22:BO26"/>
    <mergeCell ref="BP22:BP26"/>
    <mergeCell ref="BQ22:BQ26"/>
    <mergeCell ref="BN27:BN31"/>
    <mergeCell ref="BO27:BO31"/>
    <mergeCell ref="BP27:BP31"/>
    <mergeCell ref="BQ27:BQ31"/>
    <mergeCell ref="BR16:BR18"/>
    <mergeCell ref="BR19:BR20"/>
    <mergeCell ref="BR33:BR34"/>
    <mergeCell ref="BR44:BR48"/>
    <mergeCell ref="BR49:BR51"/>
    <mergeCell ref="BR52:BR54"/>
    <mergeCell ref="BQ16:BQ18"/>
    <mergeCell ref="BQ19:BQ20"/>
    <mergeCell ref="BQ33:BQ34"/>
    <mergeCell ref="BQ44:BQ48"/>
    <mergeCell ref="BQ49:BQ51"/>
    <mergeCell ref="BR35:BR40"/>
    <mergeCell ref="BR41:BR43"/>
    <mergeCell ref="BR22:BR26"/>
    <mergeCell ref="BR27:BR31"/>
    <mergeCell ref="BP33:BP34"/>
    <mergeCell ref="BM58:BM59"/>
    <mergeCell ref="BM61:BM62"/>
    <mergeCell ref="BN61:BN62"/>
    <mergeCell ref="BM66:BM67"/>
    <mergeCell ref="BM76:BM78"/>
    <mergeCell ref="BN49:BN51"/>
    <mergeCell ref="BN52:BN54"/>
    <mergeCell ref="BN55:BN57"/>
    <mergeCell ref="BN66:BN70"/>
    <mergeCell ref="BO66:BO70"/>
    <mergeCell ref="BN77:BN78"/>
    <mergeCell ref="BO77:BO78"/>
    <mergeCell ref="BM33:BM34"/>
    <mergeCell ref="BN33:BN34"/>
    <mergeCell ref="BM35:BM36"/>
    <mergeCell ref="BM49:BM50"/>
    <mergeCell ref="BM52:BM53"/>
    <mergeCell ref="BM55:BM56"/>
    <mergeCell ref="BN44:BN48"/>
    <mergeCell ref="BO44:BO48"/>
    <mergeCell ref="BP44:BP48"/>
    <mergeCell ref="BO49:BO51"/>
    <mergeCell ref="BP49:BP51"/>
    <mergeCell ref="AN1:AO1"/>
    <mergeCell ref="L3:P3"/>
    <mergeCell ref="AF3:AR3"/>
    <mergeCell ref="BM14:BM15"/>
    <mergeCell ref="BM16:BM18"/>
    <mergeCell ref="BN16:BN18"/>
    <mergeCell ref="BM19:BM20"/>
    <mergeCell ref="BN19:BN20"/>
    <mergeCell ref="AD11:AQ11"/>
    <mergeCell ref="O11:P11"/>
    <mergeCell ref="L9:M9"/>
    <mergeCell ref="AS13:AS15"/>
    <mergeCell ref="AT13:AT15"/>
    <mergeCell ref="AU13:AU15"/>
    <mergeCell ref="AV13:BB13"/>
    <mergeCell ref="BC13:BJ13"/>
    <mergeCell ref="T16:T18"/>
    <mergeCell ref="U16:U18"/>
    <mergeCell ref="V16:V18"/>
    <mergeCell ref="W16:W18"/>
    <mergeCell ref="X16:X18"/>
    <mergeCell ref="Y16:Y18"/>
    <mergeCell ref="N16:N17"/>
    <mergeCell ref="O16:O17"/>
    <mergeCell ref="K4:K7"/>
    <mergeCell ref="L4:M4"/>
    <mergeCell ref="O4:P4"/>
    <mergeCell ref="Q4:S4"/>
    <mergeCell ref="O5:P5"/>
    <mergeCell ref="Q5:X5"/>
    <mergeCell ref="L7:M7"/>
    <mergeCell ref="B1:L1"/>
    <mergeCell ref="M1:T1"/>
    <mergeCell ref="U1:X1"/>
    <mergeCell ref="B14:C14"/>
    <mergeCell ref="D14:J14"/>
    <mergeCell ref="K14:K15"/>
    <mergeCell ref="L14:L15"/>
    <mergeCell ref="M14:M15"/>
    <mergeCell ref="B13:S13"/>
    <mergeCell ref="T13:Y13"/>
    <mergeCell ref="Z13:AL13"/>
    <mergeCell ref="AM13:AR13"/>
    <mergeCell ref="P14:P15"/>
    <mergeCell ref="Q14:Q15"/>
    <mergeCell ref="R14:R15"/>
    <mergeCell ref="S14:S15"/>
    <mergeCell ref="A16:A18"/>
    <mergeCell ref="D16:D18"/>
    <mergeCell ref="E16:E18"/>
    <mergeCell ref="F16:F18"/>
    <mergeCell ref="G16:G18"/>
    <mergeCell ref="AZ14:BB14"/>
    <mergeCell ref="BC14:BC15"/>
    <mergeCell ref="BD14:BD15"/>
    <mergeCell ref="BE14:BE15"/>
    <mergeCell ref="AQ14:AQ15"/>
    <mergeCell ref="AR14:AR15"/>
    <mergeCell ref="AV14:AV15"/>
    <mergeCell ref="AW14:AW15"/>
    <mergeCell ref="AX14:AX15"/>
    <mergeCell ref="AY14:AY15"/>
    <mergeCell ref="AJ14:AK14"/>
    <mergeCell ref="AL14:AL15"/>
    <mergeCell ref="AM14:AM15"/>
    <mergeCell ref="AN14:AN15"/>
    <mergeCell ref="AO14:AO15"/>
    <mergeCell ref="AP14:AP15"/>
    <mergeCell ref="Z14:Z15"/>
    <mergeCell ref="AA14:AB14"/>
    <mergeCell ref="AC14:AC15"/>
    <mergeCell ref="H16:H18"/>
    <mergeCell ref="I16:I17"/>
    <mergeCell ref="J16:J17"/>
    <mergeCell ref="K16:K18"/>
    <mergeCell ref="L16:L17"/>
    <mergeCell ref="M16:M17"/>
    <mergeCell ref="BJ14:BJ15"/>
    <mergeCell ref="BK14:BK15"/>
    <mergeCell ref="BL14:BL15"/>
    <mergeCell ref="AD15:AE15"/>
    <mergeCell ref="AF15:AG15"/>
    <mergeCell ref="BF14:BF15"/>
    <mergeCell ref="BG14:BI14"/>
    <mergeCell ref="AD14:AE14"/>
    <mergeCell ref="AF14:AG14"/>
    <mergeCell ref="AH14:AI14"/>
    <mergeCell ref="T14:T15"/>
    <mergeCell ref="U14:U15"/>
    <mergeCell ref="V14:V15"/>
    <mergeCell ref="W14:W15"/>
    <mergeCell ref="X14:X15"/>
    <mergeCell ref="Y14:Y15"/>
    <mergeCell ref="N14:N15"/>
    <mergeCell ref="O14:O15"/>
    <mergeCell ref="P16:P18"/>
    <mergeCell ref="Q16:Q18"/>
    <mergeCell ref="R16:R18"/>
    <mergeCell ref="S16:S18"/>
    <mergeCell ref="AL16:AL17"/>
    <mergeCell ref="AM16:AM18"/>
    <mergeCell ref="AN16:AN18"/>
    <mergeCell ref="AO16:AO18"/>
    <mergeCell ref="AA16:AA17"/>
    <mergeCell ref="AB16:AB17"/>
    <mergeCell ref="AC16:AC17"/>
    <mergeCell ref="AD16:AD17"/>
    <mergeCell ref="AE16:AE17"/>
    <mergeCell ref="AF16:AF17"/>
    <mergeCell ref="BJ16:BJ18"/>
    <mergeCell ref="BK16:BK18"/>
    <mergeCell ref="BL16:BL18"/>
    <mergeCell ref="A19:A20"/>
    <mergeCell ref="D19:D20"/>
    <mergeCell ref="E19:E20"/>
    <mergeCell ref="F19:F20"/>
    <mergeCell ref="G19:G20"/>
    <mergeCell ref="H19:H20"/>
    <mergeCell ref="I19:I20"/>
    <mergeCell ref="BD16:BD18"/>
    <mergeCell ref="BE16:BE18"/>
    <mergeCell ref="BF16:BF18"/>
    <mergeCell ref="BG16:BG18"/>
    <mergeCell ref="BH16:BH18"/>
    <mergeCell ref="BI16:BI18"/>
    <mergeCell ref="AP16:AP18"/>
    <mergeCell ref="AQ16:AQ18"/>
    <mergeCell ref="AR16:AR18"/>
    <mergeCell ref="AS16:AS18"/>
    <mergeCell ref="AT16:AT17"/>
    <mergeCell ref="BC16:BC18"/>
    <mergeCell ref="AG16:AG17"/>
    <mergeCell ref="AH16:AH17"/>
    <mergeCell ref="V19:V20"/>
    <mergeCell ref="W19:W20"/>
    <mergeCell ref="X19:X20"/>
    <mergeCell ref="Y19:Y20"/>
    <mergeCell ref="J19:J20"/>
    <mergeCell ref="K19:K20"/>
    <mergeCell ref="P19:P20"/>
    <mergeCell ref="Q19:Q20"/>
    <mergeCell ref="R19:R20"/>
    <mergeCell ref="S19:S20"/>
    <mergeCell ref="BH19:BH20"/>
    <mergeCell ref="BI19:BI20"/>
    <mergeCell ref="BJ19:BJ20"/>
    <mergeCell ref="BK19:BK20"/>
    <mergeCell ref="BL19:BL20"/>
    <mergeCell ref="A22:A26"/>
    <mergeCell ref="B22:B26"/>
    <mergeCell ref="C22:C26"/>
    <mergeCell ref="D22:D26"/>
    <mergeCell ref="E22:E26"/>
    <mergeCell ref="AS19:AS20"/>
    <mergeCell ref="BC19:BC20"/>
    <mergeCell ref="BD19:BD20"/>
    <mergeCell ref="BE19:BE20"/>
    <mergeCell ref="BF19:BF20"/>
    <mergeCell ref="BG19:BG20"/>
    <mergeCell ref="AM19:AM20"/>
    <mergeCell ref="AN19:AN20"/>
    <mergeCell ref="AO19:AO20"/>
    <mergeCell ref="AP19:AP20"/>
    <mergeCell ref="AQ19:AQ20"/>
    <mergeCell ref="AR19:AR20"/>
    <mergeCell ref="T19:T20"/>
    <mergeCell ref="U19:U20"/>
    <mergeCell ref="A27:A31"/>
    <mergeCell ref="B27:B31"/>
    <mergeCell ref="C27:C31"/>
    <mergeCell ref="D27:D31"/>
    <mergeCell ref="E27:E31"/>
    <mergeCell ref="F27:F31"/>
    <mergeCell ref="G27:G31"/>
    <mergeCell ref="X22:X26"/>
    <mergeCell ref="Y22:Y26"/>
    <mergeCell ref="R22:R26"/>
    <mergeCell ref="S22:S26"/>
    <mergeCell ref="T22:T26"/>
    <mergeCell ref="U22:U26"/>
    <mergeCell ref="V22:V26"/>
    <mergeCell ref="W22:W26"/>
    <mergeCell ref="L22:L26"/>
    <mergeCell ref="M22:M26"/>
    <mergeCell ref="N22:N26"/>
    <mergeCell ref="O22:O26"/>
    <mergeCell ref="P22:P26"/>
    <mergeCell ref="Q22:Q26"/>
    <mergeCell ref="F22:F26"/>
    <mergeCell ref="G22:G26"/>
    <mergeCell ref="H22:H26"/>
    <mergeCell ref="H27:H31"/>
    <mergeCell ref="I27:I31"/>
    <mergeCell ref="J27:J31"/>
    <mergeCell ref="K27:K31"/>
    <mergeCell ref="L27:L31"/>
    <mergeCell ref="M27:M31"/>
    <mergeCell ref="AQ22:AQ26"/>
    <mergeCell ref="AR22:AR26"/>
    <mergeCell ref="AS22:AS24"/>
    <mergeCell ref="AM22:AM26"/>
    <mergeCell ref="AN22:AN26"/>
    <mergeCell ref="AO22:AO26"/>
    <mergeCell ref="AP22:AP26"/>
    <mergeCell ref="I22:I26"/>
    <mergeCell ref="J22:J26"/>
    <mergeCell ref="K22:K26"/>
    <mergeCell ref="V27:V31"/>
    <mergeCell ref="W27:W31"/>
    <mergeCell ref="X27:X31"/>
    <mergeCell ref="Y27:Y31"/>
    <mergeCell ref="N27:N31"/>
    <mergeCell ref="O27:O31"/>
    <mergeCell ref="P27:P31"/>
    <mergeCell ref="Q27:Q31"/>
    <mergeCell ref="R27:R31"/>
    <mergeCell ref="S27:S31"/>
    <mergeCell ref="J33:J34"/>
    <mergeCell ref="K33:K34"/>
    <mergeCell ref="N33:N34"/>
    <mergeCell ref="O33:O34"/>
    <mergeCell ref="P33:P34"/>
    <mergeCell ref="Q33:Q34"/>
    <mergeCell ref="AS27:AS31"/>
    <mergeCell ref="AM27:AM31"/>
    <mergeCell ref="AN27:AN31"/>
    <mergeCell ref="AO27:AO31"/>
    <mergeCell ref="AP27:AP31"/>
    <mergeCell ref="AQ27:AQ31"/>
    <mergeCell ref="AR27:AR31"/>
    <mergeCell ref="T27:T31"/>
    <mergeCell ref="U27:U31"/>
    <mergeCell ref="X33:X34"/>
    <mergeCell ref="Y33:Y34"/>
    <mergeCell ref="AM33:AM34"/>
    <mergeCell ref="AN33:AN34"/>
    <mergeCell ref="AO33:AO34"/>
    <mergeCell ref="AP33:AP34"/>
    <mergeCell ref="R33:R34"/>
    <mergeCell ref="A33:A34"/>
    <mergeCell ref="B33:B34"/>
    <mergeCell ref="C33:C34"/>
    <mergeCell ref="D33:D34"/>
    <mergeCell ref="E33:E34"/>
    <mergeCell ref="F33:F34"/>
    <mergeCell ref="G33:G34"/>
    <mergeCell ref="H33:H34"/>
    <mergeCell ref="I33:I34"/>
    <mergeCell ref="S33:S34"/>
    <mergeCell ref="T33:T34"/>
    <mergeCell ref="U33:U34"/>
    <mergeCell ref="V33:V34"/>
    <mergeCell ref="W33:W34"/>
    <mergeCell ref="BA33:BA34"/>
    <mergeCell ref="BB33:BB34"/>
    <mergeCell ref="BC33:BC34"/>
    <mergeCell ref="BD33:BD34"/>
    <mergeCell ref="AQ33:AQ34"/>
    <mergeCell ref="AR33:AR34"/>
    <mergeCell ref="AU33:AU34"/>
    <mergeCell ref="AV33:AV34"/>
    <mergeCell ref="AW33:AW34"/>
    <mergeCell ref="AX33:AX34"/>
    <mergeCell ref="I35:I40"/>
    <mergeCell ref="J35:J40"/>
    <mergeCell ref="K35:K40"/>
    <mergeCell ref="L35:L40"/>
    <mergeCell ref="M35:M40"/>
    <mergeCell ref="N35:N40"/>
    <mergeCell ref="BK33:BK34"/>
    <mergeCell ref="BL33:BL34"/>
    <mergeCell ref="A35:A40"/>
    <mergeCell ref="B35:B40"/>
    <mergeCell ref="C35:C40"/>
    <mergeCell ref="D35:D40"/>
    <mergeCell ref="E35:E40"/>
    <mergeCell ref="F35:F40"/>
    <mergeCell ref="G35:G40"/>
    <mergeCell ref="H35:H40"/>
    <mergeCell ref="BE33:BE34"/>
    <mergeCell ref="BF33:BF34"/>
    <mergeCell ref="BG33:BG34"/>
    <mergeCell ref="BH33:BH34"/>
    <mergeCell ref="BI33:BI34"/>
    <mergeCell ref="BJ33:BJ34"/>
    <mergeCell ref="AY33:AY34"/>
    <mergeCell ref="AZ33:AZ34"/>
    <mergeCell ref="W35:W40"/>
    <mergeCell ref="X35:X40"/>
    <mergeCell ref="Y35:Y40"/>
    <mergeCell ref="Z35:Z36"/>
    <mergeCell ref="Z37:Z39"/>
    <mergeCell ref="O35:O40"/>
    <mergeCell ref="P35:P40"/>
    <mergeCell ref="Q35:Q40"/>
    <mergeCell ref="R35:R40"/>
    <mergeCell ref="S35:S40"/>
    <mergeCell ref="T35:T40"/>
    <mergeCell ref="BJ35:BJ36"/>
    <mergeCell ref="BK35:BK36"/>
    <mergeCell ref="BL35:BL36"/>
    <mergeCell ref="AY35:AY36"/>
    <mergeCell ref="AZ35:AZ36"/>
    <mergeCell ref="BA35:BA36"/>
    <mergeCell ref="BB35:BB36"/>
    <mergeCell ref="BC35:BC36"/>
    <mergeCell ref="BD35:BD36"/>
    <mergeCell ref="A41:A43"/>
    <mergeCell ref="B41:B43"/>
    <mergeCell ref="C41:C43"/>
    <mergeCell ref="D41:D43"/>
    <mergeCell ref="E41:E43"/>
    <mergeCell ref="F41:F43"/>
    <mergeCell ref="BE35:BE36"/>
    <mergeCell ref="BH35:BH36"/>
    <mergeCell ref="BI35:BI36"/>
    <mergeCell ref="AR35:AR40"/>
    <mergeCell ref="AS35:AS40"/>
    <mergeCell ref="AU35:AU36"/>
    <mergeCell ref="AV35:AV36"/>
    <mergeCell ref="AW35:AW36"/>
    <mergeCell ref="AX35:AX36"/>
    <mergeCell ref="AK35:AK36"/>
    <mergeCell ref="AM35:AM40"/>
    <mergeCell ref="AN35:AN40"/>
    <mergeCell ref="AO35:AO40"/>
    <mergeCell ref="AP35:AP40"/>
    <mergeCell ref="AQ35:AQ40"/>
    <mergeCell ref="AK37:AK39"/>
    <mergeCell ref="U35:U40"/>
    <mergeCell ref="V35:V40"/>
    <mergeCell ref="W41:W43"/>
    <mergeCell ref="X41:X43"/>
    <mergeCell ref="M41:M43"/>
    <mergeCell ref="N41:N43"/>
    <mergeCell ref="O41:O43"/>
    <mergeCell ref="P41:P43"/>
    <mergeCell ref="Q41:Q43"/>
    <mergeCell ref="R41:R43"/>
    <mergeCell ref="G41:G43"/>
    <mergeCell ref="H41:H43"/>
    <mergeCell ref="I41:I43"/>
    <mergeCell ref="J41:J43"/>
    <mergeCell ref="K41:K43"/>
    <mergeCell ref="L41:L43"/>
    <mergeCell ref="K44:K48"/>
    <mergeCell ref="L44:L48"/>
    <mergeCell ref="M44:M48"/>
    <mergeCell ref="N44:N48"/>
    <mergeCell ref="AR41:AR43"/>
    <mergeCell ref="AS41:AS42"/>
    <mergeCell ref="A44:A48"/>
    <mergeCell ref="B44:B48"/>
    <mergeCell ref="C44:C48"/>
    <mergeCell ref="D44:D48"/>
    <mergeCell ref="E44:E48"/>
    <mergeCell ref="F44:F48"/>
    <mergeCell ref="G44:G48"/>
    <mergeCell ref="H44:H48"/>
    <mergeCell ref="Y41:Y43"/>
    <mergeCell ref="AM41:AM43"/>
    <mergeCell ref="AN41:AN43"/>
    <mergeCell ref="AO41:AO43"/>
    <mergeCell ref="AP41:AP43"/>
    <mergeCell ref="AQ41:AQ43"/>
    <mergeCell ref="S41:S43"/>
    <mergeCell ref="T41:T43"/>
    <mergeCell ref="U41:U43"/>
    <mergeCell ref="V41:V43"/>
    <mergeCell ref="AN44:AN48"/>
    <mergeCell ref="AO44:AO48"/>
    <mergeCell ref="AP44:AP48"/>
    <mergeCell ref="AQ44:AQ48"/>
    <mergeCell ref="AR44:AR48"/>
    <mergeCell ref="A49:A51"/>
    <mergeCell ref="B49:B51"/>
    <mergeCell ref="C49:C51"/>
    <mergeCell ref="D49:D51"/>
    <mergeCell ref="E49:E51"/>
    <mergeCell ref="U44:U48"/>
    <mergeCell ref="V44:V48"/>
    <mergeCell ref="W44:W48"/>
    <mergeCell ref="X44:X48"/>
    <mergeCell ref="Y44:Y48"/>
    <mergeCell ref="AM44:AM48"/>
    <mergeCell ref="O44:O48"/>
    <mergeCell ref="P44:P48"/>
    <mergeCell ref="Q44:Q48"/>
    <mergeCell ref="R44:R48"/>
    <mergeCell ref="S44:S48"/>
    <mergeCell ref="T44:T48"/>
    <mergeCell ref="I44:I48"/>
    <mergeCell ref="J44:J48"/>
    <mergeCell ref="L49:L51"/>
    <mergeCell ref="M49:M51"/>
    <mergeCell ref="N49:N51"/>
    <mergeCell ref="O49:O51"/>
    <mergeCell ref="P49:P51"/>
    <mergeCell ref="Q49:Q51"/>
    <mergeCell ref="F49:F51"/>
    <mergeCell ref="G49:G51"/>
    <mergeCell ref="H49:H51"/>
    <mergeCell ref="I49:I51"/>
    <mergeCell ref="J49:J51"/>
    <mergeCell ref="K49:K51"/>
    <mergeCell ref="X49:X51"/>
    <mergeCell ref="Y49:Y51"/>
    <mergeCell ref="Z49:Z50"/>
    <mergeCell ref="AI49:AI50"/>
    <mergeCell ref="AJ49:AJ50"/>
    <mergeCell ref="AK49:AK50"/>
    <mergeCell ref="R49:R51"/>
    <mergeCell ref="S49:S51"/>
    <mergeCell ref="T49:T51"/>
    <mergeCell ref="U49:U51"/>
    <mergeCell ref="V49:V51"/>
    <mergeCell ref="W49:W51"/>
    <mergeCell ref="AU49:AU50"/>
    <mergeCell ref="AV49:AV50"/>
    <mergeCell ref="AW49:AW50"/>
    <mergeCell ref="AX49:AX50"/>
    <mergeCell ref="AL49:AL50"/>
    <mergeCell ref="AM49:AM51"/>
    <mergeCell ref="AN49:AN51"/>
    <mergeCell ref="AO49:AO51"/>
    <mergeCell ref="AP49:AP51"/>
    <mergeCell ref="AQ49:AQ51"/>
    <mergeCell ref="BK49:BK50"/>
    <mergeCell ref="BL49:BL50"/>
    <mergeCell ref="A52:A54"/>
    <mergeCell ref="B52:B54"/>
    <mergeCell ref="C52:C54"/>
    <mergeCell ref="D52:D54"/>
    <mergeCell ref="E52:E54"/>
    <mergeCell ref="F52:F54"/>
    <mergeCell ref="G52:G54"/>
    <mergeCell ref="H52:H54"/>
    <mergeCell ref="BE49:BE50"/>
    <mergeCell ref="BF49:BF50"/>
    <mergeCell ref="BG49:BG50"/>
    <mergeCell ref="BH49:BH50"/>
    <mergeCell ref="BI49:BI50"/>
    <mergeCell ref="BJ49:BJ50"/>
    <mergeCell ref="AY49:AY50"/>
    <mergeCell ref="AZ49:AZ50"/>
    <mergeCell ref="BA49:BA50"/>
    <mergeCell ref="BB49:BB50"/>
    <mergeCell ref="BC49:BC50"/>
    <mergeCell ref="BD49:BD50"/>
    <mergeCell ref="AR49:AR51"/>
    <mergeCell ref="AS49:AS51"/>
    <mergeCell ref="Q52:Q54"/>
    <mergeCell ref="R52:R54"/>
    <mergeCell ref="S52:S54"/>
    <mergeCell ref="T52:T54"/>
    <mergeCell ref="I52:I54"/>
    <mergeCell ref="J52:J54"/>
    <mergeCell ref="K52:K54"/>
    <mergeCell ref="L52:L54"/>
    <mergeCell ref="M52:M54"/>
    <mergeCell ref="N52:N54"/>
    <mergeCell ref="BK52:BK53"/>
    <mergeCell ref="BL52:BL53"/>
    <mergeCell ref="A55:A57"/>
    <mergeCell ref="D55:D57"/>
    <mergeCell ref="E55:E57"/>
    <mergeCell ref="F55:F57"/>
    <mergeCell ref="G55:G57"/>
    <mergeCell ref="BB52:BB53"/>
    <mergeCell ref="BC52:BC53"/>
    <mergeCell ref="BD52:BD53"/>
    <mergeCell ref="BE52:BE53"/>
    <mergeCell ref="BF52:BF53"/>
    <mergeCell ref="BG52:BG53"/>
    <mergeCell ref="AV52:AV53"/>
    <mergeCell ref="AW52:AW53"/>
    <mergeCell ref="AX52:AX53"/>
    <mergeCell ref="AY52:AY53"/>
    <mergeCell ref="AZ52:AZ53"/>
    <mergeCell ref="BA52:BA53"/>
    <mergeCell ref="AO52:AO54"/>
    <mergeCell ref="AP52:AP54"/>
    <mergeCell ref="AQ52:AQ54"/>
    <mergeCell ref="AR52:AR54"/>
    <mergeCell ref="AS52:AS54"/>
    <mergeCell ref="H55:H57"/>
    <mergeCell ref="I55:I57"/>
    <mergeCell ref="J55:J57"/>
    <mergeCell ref="K55:K57"/>
    <mergeCell ref="L55:L57"/>
    <mergeCell ref="M55:M57"/>
    <mergeCell ref="BH52:BH53"/>
    <mergeCell ref="BI52:BI53"/>
    <mergeCell ref="BJ52:BJ53"/>
    <mergeCell ref="AU52:AU53"/>
    <mergeCell ref="AI52:AI53"/>
    <mergeCell ref="AJ52:AJ53"/>
    <mergeCell ref="AK52:AK53"/>
    <mergeCell ref="AL52:AL53"/>
    <mergeCell ref="AM52:AM54"/>
    <mergeCell ref="AN52:AN54"/>
    <mergeCell ref="U52:U54"/>
    <mergeCell ref="V52:V54"/>
    <mergeCell ref="W52:W54"/>
    <mergeCell ref="X52:X54"/>
    <mergeCell ref="Y52:Y54"/>
    <mergeCell ref="Z52:Z53"/>
    <mergeCell ref="O52:O54"/>
    <mergeCell ref="P52:P54"/>
    <mergeCell ref="T55:T57"/>
    <mergeCell ref="U55:U57"/>
    <mergeCell ref="V55:V57"/>
    <mergeCell ref="W55:W57"/>
    <mergeCell ref="X55:X57"/>
    <mergeCell ref="Y55:Y57"/>
    <mergeCell ref="N55:N57"/>
    <mergeCell ref="O55:O57"/>
    <mergeCell ref="P55:P57"/>
    <mergeCell ref="Q55:Q57"/>
    <mergeCell ref="R55:R57"/>
    <mergeCell ref="S55:S57"/>
    <mergeCell ref="AP55:AP57"/>
    <mergeCell ref="AQ55:AQ57"/>
    <mergeCell ref="AR55:AR57"/>
    <mergeCell ref="AU55:AU56"/>
    <mergeCell ref="Z55:Z56"/>
    <mergeCell ref="AI55:AI56"/>
    <mergeCell ref="AJ55:AJ56"/>
    <mergeCell ref="AK55:AK56"/>
    <mergeCell ref="AL55:AL56"/>
    <mergeCell ref="AM55:AM57"/>
    <mergeCell ref="BH55:BH56"/>
    <mergeCell ref="BI55:BI56"/>
    <mergeCell ref="BJ55:BJ56"/>
    <mergeCell ref="BK55:BK56"/>
    <mergeCell ref="BL55:BL56"/>
    <mergeCell ref="A58:A60"/>
    <mergeCell ref="D58:D60"/>
    <mergeCell ref="E58:E60"/>
    <mergeCell ref="F58:F60"/>
    <mergeCell ref="G58:G60"/>
    <mergeCell ref="BB55:BB56"/>
    <mergeCell ref="BC55:BC56"/>
    <mergeCell ref="BD55:BD56"/>
    <mergeCell ref="BE55:BE56"/>
    <mergeCell ref="BF55:BF56"/>
    <mergeCell ref="BG55:BG56"/>
    <mergeCell ref="AV55:AV56"/>
    <mergeCell ref="AW55:AW56"/>
    <mergeCell ref="AX55:AX56"/>
    <mergeCell ref="AY55:AY56"/>
    <mergeCell ref="AZ55:AZ56"/>
    <mergeCell ref="BA55:BA56"/>
    <mergeCell ref="AN55:AN57"/>
    <mergeCell ref="AO55:AO57"/>
    <mergeCell ref="N58:N60"/>
    <mergeCell ref="O58:O60"/>
    <mergeCell ref="P58:P60"/>
    <mergeCell ref="Q58:Q60"/>
    <mergeCell ref="R58:R60"/>
    <mergeCell ref="S58:S60"/>
    <mergeCell ref="H58:H60"/>
    <mergeCell ref="I58:I60"/>
    <mergeCell ref="J58:J60"/>
    <mergeCell ref="K58:K60"/>
    <mergeCell ref="L58:L60"/>
    <mergeCell ref="M58:M60"/>
    <mergeCell ref="AK58:AK59"/>
    <mergeCell ref="AL58:AL59"/>
    <mergeCell ref="AM58:AM60"/>
    <mergeCell ref="T58:T60"/>
    <mergeCell ref="U58:U60"/>
    <mergeCell ref="V58:V60"/>
    <mergeCell ref="W58:W60"/>
    <mergeCell ref="X58:X60"/>
    <mergeCell ref="Y58:Y60"/>
    <mergeCell ref="BJ58:BJ59"/>
    <mergeCell ref="BK58:BK59"/>
    <mergeCell ref="BL58:BL59"/>
    <mergeCell ref="BA58:BA59"/>
    <mergeCell ref="BB58:BB59"/>
    <mergeCell ref="BC58:BC59"/>
    <mergeCell ref="BD58:BD59"/>
    <mergeCell ref="BE58:BE59"/>
    <mergeCell ref="BF58:BF59"/>
    <mergeCell ref="A61:A62"/>
    <mergeCell ref="B61:B62"/>
    <mergeCell ref="C61:C62"/>
    <mergeCell ref="D61:D62"/>
    <mergeCell ref="E61:E62"/>
    <mergeCell ref="F61:F62"/>
    <mergeCell ref="BG58:BG59"/>
    <mergeCell ref="BH58:BH59"/>
    <mergeCell ref="BI58:BI59"/>
    <mergeCell ref="AU58:AU59"/>
    <mergeCell ref="AV58:AV59"/>
    <mergeCell ref="AW58:AW59"/>
    <mergeCell ref="AX58:AX59"/>
    <mergeCell ref="AY58:AY59"/>
    <mergeCell ref="AZ58:AZ59"/>
    <mergeCell ref="AN58:AN60"/>
    <mergeCell ref="AO58:AO60"/>
    <mergeCell ref="AP58:AP60"/>
    <mergeCell ref="AQ58:AQ60"/>
    <mergeCell ref="AR58:AR60"/>
    <mergeCell ref="AS58:AS60"/>
    <mergeCell ref="Z58:Z59"/>
    <mergeCell ref="AI58:AI59"/>
    <mergeCell ref="AJ58:AJ59"/>
    <mergeCell ref="P61:P62"/>
    <mergeCell ref="Q61:Q62"/>
    <mergeCell ref="R61:R62"/>
    <mergeCell ref="G61:G62"/>
    <mergeCell ref="H61:H62"/>
    <mergeCell ref="I61:I62"/>
    <mergeCell ref="J61:J62"/>
    <mergeCell ref="K61:K62"/>
    <mergeCell ref="L61:L62"/>
    <mergeCell ref="BJ61:BJ62"/>
    <mergeCell ref="BK61:BK62"/>
    <mergeCell ref="BL61:BL62"/>
    <mergeCell ref="AR61:AR62"/>
    <mergeCell ref="AS61:AS62"/>
    <mergeCell ref="BC61:BC62"/>
    <mergeCell ref="BD61:BD62"/>
    <mergeCell ref="BE61:BE62"/>
    <mergeCell ref="BF61:BF62"/>
    <mergeCell ref="A63:A65"/>
    <mergeCell ref="D63:D65"/>
    <mergeCell ref="E63:E65"/>
    <mergeCell ref="F63:F65"/>
    <mergeCell ref="G63:G65"/>
    <mergeCell ref="H63:H65"/>
    <mergeCell ref="BG61:BG62"/>
    <mergeCell ref="BH61:BH62"/>
    <mergeCell ref="BI61:BI62"/>
    <mergeCell ref="Y61:Y62"/>
    <mergeCell ref="AM61:AM62"/>
    <mergeCell ref="AN61:AN62"/>
    <mergeCell ref="AO61:AO62"/>
    <mergeCell ref="AP61:AP62"/>
    <mergeCell ref="AQ61:AQ62"/>
    <mergeCell ref="S61:S62"/>
    <mergeCell ref="T61:T62"/>
    <mergeCell ref="U61:U62"/>
    <mergeCell ref="V61:V62"/>
    <mergeCell ref="W61:W62"/>
    <mergeCell ref="X61:X62"/>
    <mergeCell ref="M61:M62"/>
    <mergeCell ref="N61:N62"/>
    <mergeCell ref="O61:O62"/>
    <mergeCell ref="O63:O65"/>
    <mergeCell ref="P63:P65"/>
    <mergeCell ref="Q63:Q65"/>
    <mergeCell ref="R63:R65"/>
    <mergeCell ref="S63:S65"/>
    <mergeCell ref="T63:T65"/>
    <mergeCell ref="I63:I65"/>
    <mergeCell ref="J63:J65"/>
    <mergeCell ref="K63:K65"/>
    <mergeCell ref="L63:L65"/>
    <mergeCell ref="M63:M65"/>
    <mergeCell ref="N63:N65"/>
    <mergeCell ref="AN63:AN65"/>
    <mergeCell ref="AO63:AO65"/>
    <mergeCell ref="AP63:AP65"/>
    <mergeCell ref="AQ63:AQ65"/>
    <mergeCell ref="AR63:AR65"/>
    <mergeCell ref="AS63:AS65"/>
    <mergeCell ref="U63:U65"/>
    <mergeCell ref="V63:V65"/>
    <mergeCell ref="W63:W65"/>
    <mergeCell ref="X63:X65"/>
    <mergeCell ref="Y63:Y65"/>
    <mergeCell ref="AM63:AM65"/>
    <mergeCell ref="I66:I70"/>
    <mergeCell ref="J66:J70"/>
    <mergeCell ref="K66:K70"/>
    <mergeCell ref="L66:L70"/>
    <mergeCell ref="M66:M70"/>
    <mergeCell ref="N66:N70"/>
    <mergeCell ref="A66:A70"/>
    <mergeCell ref="D66:D70"/>
    <mergeCell ref="E66:E70"/>
    <mergeCell ref="F66:F70"/>
    <mergeCell ref="G66:G70"/>
    <mergeCell ref="H66:H70"/>
    <mergeCell ref="U66:U70"/>
    <mergeCell ref="V66:V70"/>
    <mergeCell ref="W66:W70"/>
    <mergeCell ref="X66:X70"/>
    <mergeCell ref="Y66:Y70"/>
    <mergeCell ref="Z66:Z67"/>
    <mergeCell ref="O66:O70"/>
    <mergeCell ref="P66:P70"/>
    <mergeCell ref="Q66:Q70"/>
    <mergeCell ref="R66:R70"/>
    <mergeCell ref="S66:S70"/>
    <mergeCell ref="T66:T70"/>
    <mergeCell ref="AV66:AV67"/>
    <mergeCell ref="AW66:AW67"/>
    <mergeCell ref="AX66:AX67"/>
    <mergeCell ref="AY66:AY67"/>
    <mergeCell ref="AM66:AM70"/>
    <mergeCell ref="AN66:AN70"/>
    <mergeCell ref="AO66:AO70"/>
    <mergeCell ref="AP66:AP70"/>
    <mergeCell ref="AQ66:AQ70"/>
    <mergeCell ref="AR66:AR70"/>
    <mergeCell ref="BL66:BL67"/>
    <mergeCell ref="A71:A74"/>
    <mergeCell ref="B71:B74"/>
    <mergeCell ref="C71:C74"/>
    <mergeCell ref="D71:D74"/>
    <mergeCell ref="E71:E74"/>
    <mergeCell ref="F71:F74"/>
    <mergeCell ref="G71:G74"/>
    <mergeCell ref="H71:H74"/>
    <mergeCell ref="I71:I74"/>
    <mergeCell ref="BF66:BF67"/>
    <mergeCell ref="BG66:BG67"/>
    <mergeCell ref="BH66:BH67"/>
    <mergeCell ref="BI66:BI67"/>
    <mergeCell ref="BJ66:BJ67"/>
    <mergeCell ref="BK66:BK67"/>
    <mergeCell ref="AZ66:AZ67"/>
    <mergeCell ref="BA66:BA67"/>
    <mergeCell ref="BB66:BB67"/>
    <mergeCell ref="BC66:BC67"/>
    <mergeCell ref="BD66:BD67"/>
    <mergeCell ref="BE66:BE67"/>
    <mergeCell ref="AS66:AS70"/>
    <mergeCell ref="AU66:AU67"/>
    <mergeCell ref="AS71:AS74"/>
    <mergeCell ref="A75:A76"/>
    <mergeCell ref="B75:B76"/>
    <mergeCell ref="C75:C76"/>
    <mergeCell ref="D75:D76"/>
    <mergeCell ref="E75:E76"/>
    <mergeCell ref="F75:F76"/>
    <mergeCell ref="V71:V74"/>
    <mergeCell ref="W71:W74"/>
    <mergeCell ref="X71:X74"/>
    <mergeCell ref="Y71:Y74"/>
    <mergeCell ref="AM71:AM74"/>
    <mergeCell ref="AN71:AN74"/>
    <mergeCell ref="P71:P74"/>
    <mergeCell ref="Q71:Q74"/>
    <mergeCell ref="R71:R74"/>
    <mergeCell ref="S71:S74"/>
    <mergeCell ref="T71:T74"/>
    <mergeCell ref="U71:U74"/>
    <mergeCell ref="J71:J74"/>
    <mergeCell ref="K71:K74"/>
    <mergeCell ref="L71:L74"/>
    <mergeCell ref="M71:M74"/>
    <mergeCell ref="N71:N74"/>
    <mergeCell ref="AR71:AR74"/>
    <mergeCell ref="O71:O74"/>
    <mergeCell ref="AP75:AP76"/>
    <mergeCell ref="AQ75:AQ76"/>
    <mergeCell ref="S75:S76"/>
    <mergeCell ref="T75:T76"/>
    <mergeCell ref="U75:U76"/>
    <mergeCell ref="V75:V76"/>
    <mergeCell ref="W75:W76"/>
    <mergeCell ref="X75:X76"/>
    <mergeCell ref="O75:O76"/>
    <mergeCell ref="P75:P76"/>
    <mergeCell ref="Q75:Q76"/>
    <mergeCell ref="R75:R76"/>
    <mergeCell ref="AO75:AO76"/>
    <mergeCell ref="G75:G76"/>
    <mergeCell ref="H75:H76"/>
    <mergeCell ref="I75:I76"/>
    <mergeCell ref="J75:J76"/>
    <mergeCell ref="K75:K76"/>
    <mergeCell ref="L75:L76"/>
    <mergeCell ref="AO71:AO74"/>
    <mergeCell ref="AQ71:AQ74"/>
    <mergeCell ref="M75:M76"/>
    <mergeCell ref="N75:N76"/>
    <mergeCell ref="J77:J78"/>
    <mergeCell ref="K77:K78"/>
    <mergeCell ref="BH76:BH78"/>
    <mergeCell ref="BI76:BI78"/>
    <mergeCell ref="BK76:BK78"/>
    <mergeCell ref="BL76:BL78"/>
    <mergeCell ref="A77:A78"/>
    <mergeCell ref="B77:B78"/>
    <mergeCell ref="C77:C78"/>
    <mergeCell ref="D77:D78"/>
    <mergeCell ref="E77:E78"/>
    <mergeCell ref="AR75:AR76"/>
    <mergeCell ref="BC76:BC78"/>
    <mergeCell ref="BD76:BD78"/>
    <mergeCell ref="BE76:BE78"/>
    <mergeCell ref="BF76:BF78"/>
    <mergeCell ref="BG76:BG78"/>
    <mergeCell ref="AR77:AR78"/>
    <mergeCell ref="AU77:AU78"/>
    <mergeCell ref="AW77:AW78"/>
    <mergeCell ref="AX77:AX78"/>
    <mergeCell ref="Y75:Y76"/>
    <mergeCell ref="AM75:AM76"/>
    <mergeCell ref="AN75:AN76"/>
    <mergeCell ref="BK80:BL80"/>
    <mergeCell ref="C82:S82"/>
    <mergeCell ref="Y77:Y78"/>
    <mergeCell ref="AM77:AM78"/>
    <mergeCell ref="AN77:AN78"/>
    <mergeCell ref="AO77:AO78"/>
    <mergeCell ref="AP77:AP78"/>
    <mergeCell ref="AQ77:AQ78"/>
    <mergeCell ref="R77:R78"/>
    <mergeCell ref="S77:S78"/>
    <mergeCell ref="T77:T78"/>
    <mergeCell ref="U77:U78"/>
    <mergeCell ref="V77:V78"/>
    <mergeCell ref="W77:W78"/>
    <mergeCell ref="L77:L78"/>
    <mergeCell ref="M77:M78"/>
    <mergeCell ref="N77:N78"/>
    <mergeCell ref="O77:O78"/>
    <mergeCell ref="P77:P78"/>
    <mergeCell ref="Q77:Q78"/>
    <mergeCell ref="F77:F78"/>
    <mergeCell ref="G77:G78"/>
    <mergeCell ref="H77:H78"/>
    <mergeCell ref="I77:I78"/>
    <mergeCell ref="BJ77:BJ78"/>
    <mergeCell ref="L83:P83"/>
    <mergeCell ref="L84:P84"/>
    <mergeCell ref="L85:P85"/>
    <mergeCell ref="L86:P86"/>
    <mergeCell ref="AY77:AY78"/>
    <mergeCell ref="AZ77:AZ78"/>
    <mergeCell ref="BA77:BA78"/>
    <mergeCell ref="BB77:BB78"/>
  </mergeCells>
  <conditionalFormatting sqref="T16 T19 T32:T33 T35 T41 T44 T49 T52 T55 T61 T63 T66 T71 T75 T77">
    <cfRule type="cellIs" dxfId="1712" priority="382" operator="equal">
      <formula>"BAJA"</formula>
    </cfRule>
    <cfRule type="cellIs" dxfId="1711" priority="383" operator="equal">
      <formula>"MUY BAJA"</formula>
    </cfRule>
    <cfRule type="cellIs" dxfId="1710" priority="381" operator="equal">
      <formula>"MEDIA"</formula>
    </cfRule>
    <cfRule type="cellIs" dxfId="1709" priority="380" operator="equal">
      <formula>"MUY ALTA"</formula>
    </cfRule>
    <cfRule type="cellIs" dxfId="1708" priority="379" operator="equal">
      <formula>"ALTA"</formula>
    </cfRule>
  </conditionalFormatting>
  <conditionalFormatting sqref="T21:T22">
    <cfRule type="cellIs" dxfId="1707" priority="278" operator="equal">
      <formula>"ALTA"</formula>
    </cfRule>
    <cfRule type="cellIs" dxfId="1706" priority="279" operator="equal">
      <formula>"MUY ALTA"</formula>
    </cfRule>
    <cfRule type="cellIs" dxfId="1705" priority="280" operator="equal">
      <formula>"MEDIA"</formula>
    </cfRule>
    <cfRule type="cellIs" dxfId="1704" priority="281" operator="equal">
      <formula>"BAJA"</formula>
    </cfRule>
    <cfRule type="cellIs" dxfId="1703" priority="282" operator="equal">
      <formula>"MUY BAJA"</formula>
    </cfRule>
  </conditionalFormatting>
  <conditionalFormatting sqref="T27">
    <cfRule type="cellIs" dxfId="1702" priority="186" operator="equal">
      <formula>"MEDIA"</formula>
    </cfRule>
    <cfRule type="cellIs" dxfId="1701" priority="185" operator="equal">
      <formula>"MUY ALTA"</formula>
    </cfRule>
    <cfRule type="cellIs" dxfId="1700" priority="184" operator="equal">
      <formula>"ALTA"</formula>
    </cfRule>
    <cfRule type="cellIs" dxfId="1699" priority="187" operator="equal">
      <formula>"BAJA"</formula>
    </cfRule>
    <cfRule type="cellIs" dxfId="1698" priority="188" operator="equal">
      <formula>"MUY BAJA"</formula>
    </cfRule>
  </conditionalFormatting>
  <conditionalFormatting sqref="T58">
    <cfRule type="cellIs" dxfId="1697" priority="231" operator="equal">
      <formula>"ALTA"</formula>
    </cfRule>
    <cfRule type="cellIs" dxfId="1696" priority="232" operator="equal">
      <formula>"MUY ALTA"</formula>
    </cfRule>
    <cfRule type="cellIs" dxfId="1695" priority="233" operator="equal">
      <formula>"MEDIA"</formula>
    </cfRule>
    <cfRule type="cellIs" dxfId="1694" priority="234" operator="equal">
      <formula>"BAJA"</formula>
    </cfRule>
    <cfRule type="cellIs" dxfId="1693" priority="235" operator="equal">
      <formula>"MUY BAJA"</formula>
    </cfRule>
  </conditionalFormatting>
  <conditionalFormatting sqref="V16 V19 V32:V33 V35 V41 V49 V52 V55 V61 V63 V66 V71 V75 V77 Q79 T79 V79">
    <cfRule type="cellIs" dxfId="1692" priority="387" operator="equal">
      <formula>#REF!</formula>
    </cfRule>
  </conditionalFormatting>
  <conditionalFormatting sqref="V21:V22">
    <cfRule type="cellIs" dxfId="1691" priority="277" operator="equal">
      <formula>"LEVE"</formula>
    </cfRule>
    <cfRule type="cellIs" dxfId="1690" priority="284" operator="equal">
      <formula>#REF!</formula>
    </cfRule>
    <cfRule type="cellIs" dxfId="1689" priority="274" operator="equal">
      <formula>"MAYOR"</formula>
    </cfRule>
    <cfRule type="cellIs" dxfId="1688" priority="275" operator="equal">
      <formula>"MODERADO"</formula>
    </cfRule>
    <cfRule type="cellIs" dxfId="1687" priority="276" operator="equal">
      <formula>"MENOR"</formula>
    </cfRule>
    <cfRule type="cellIs" dxfId="1686" priority="272" operator="equal">
      <formula>"MODERADO (RC-F)"</formula>
    </cfRule>
    <cfRule type="cellIs" dxfId="1685" priority="271" operator="equal">
      <formula>"MAYOR (RC-F)"</formula>
    </cfRule>
    <cfRule type="cellIs" dxfId="1684" priority="270" operator="equal">
      <formula>"CATASTRÓFICO (RC-F)"</formula>
    </cfRule>
    <cfRule type="cellIs" dxfId="1683" priority="273" operator="equal">
      <formula>"CATASTRÓFICO"</formula>
    </cfRule>
  </conditionalFormatting>
  <conditionalFormatting sqref="V27">
    <cfRule type="cellIs" dxfId="1682" priority="182" operator="equal">
      <formula>"MENOR"</formula>
    </cfRule>
    <cfRule type="cellIs" dxfId="1681" priority="181" operator="equal">
      <formula>"MODERADO"</formula>
    </cfRule>
    <cfRule type="cellIs" dxfId="1680" priority="179" operator="equal">
      <formula>"CATASTRÓFICO"</formula>
    </cfRule>
    <cfRule type="cellIs" dxfId="1679" priority="178" operator="equal">
      <formula>"MODERADO (RC-F)"</formula>
    </cfRule>
    <cfRule type="cellIs" dxfId="1678" priority="177" operator="equal">
      <formula>"MAYOR (RC-F)"</formula>
    </cfRule>
    <cfRule type="cellIs" dxfId="1677" priority="176" operator="equal">
      <formula>"CATASTRÓFICO (RC-F)"</formula>
    </cfRule>
    <cfRule type="cellIs" dxfId="1676" priority="190" operator="equal">
      <formula>#REF!</formula>
    </cfRule>
    <cfRule type="cellIs" dxfId="1675" priority="180" operator="equal">
      <formula>"MAYOR"</formula>
    </cfRule>
    <cfRule type="cellIs" dxfId="1674" priority="183" operator="equal">
      <formula>"LEVE"</formula>
    </cfRule>
  </conditionalFormatting>
  <conditionalFormatting sqref="V44 V16 V19 V32:V33 V35 V41 V49 V52 V55 V61 V63 V66 V71 V75 V77">
    <cfRule type="cellIs" dxfId="1673" priority="376" operator="equal">
      <formula>"MODERADO"</formula>
    </cfRule>
    <cfRule type="cellIs" dxfId="1672" priority="377" operator="equal">
      <formula>"MENOR"</formula>
    </cfRule>
    <cfRule type="cellIs" dxfId="1671" priority="378" operator="equal">
      <formula>"LEVE"</formula>
    </cfRule>
    <cfRule type="cellIs" dxfId="1670" priority="373" operator="equal">
      <formula>"MODERADO (RC-F)"</formula>
    </cfRule>
    <cfRule type="cellIs" dxfId="1669" priority="371" operator="equal">
      <formula>"CATASTRÓFICO (RC-F)"</formula>
    </cfRule>
    <cfRule type="cellIs" dxfId="1668" priority="372" operator="equal">
      <formula>"MAYOR (RC-F)"</formula>
    </cfRule>
    <cfRule type="cellIs" dxfId="1667" priority="374" operator="equal">
      <formula>"CATASTRÓFICO"</formula>
    </cfRule>
    <cfRule type="cellIs" dxfId="1666" priority="375" operator="equal">
      <formula>"MAYOR"</formula>
    </cfRule>
  </conditionalFormatting>
  <conditionalFormatting sqref="V44">
    <cfRule type="cellIs" dxfId="1665" priority="353" operator="equal">
      <formula>#REF!</formula>
    </cfRule>
  </conditionalFormatting>
  <conditionalFormatting sqref="V58">
    <cfRule type="cellIs" dxfId="1664" priority="226" operator="equal">
      <formula>"CATASTRÓFICO"</formula>
    </cfRule>
    <cfRule type="cellIs" dxfId="1663" priority="224" operator="equal">
      <formula>"MAYOR (RC-F)"</formula>
    </cfRule>
    <cfRule type="cellIs" dxfId="1662" priority="227" operator="equal">
      <formula>"MAYOR"</formula>
    </cfRule>
    <cfRule type="cellIs" dxfId="1661" priority="228" operator="equal">
      <formula>"MODERADO"</formula>
    </cfRule>
    <cfRule type="cellIs" dxfId="1660" priority="229" operator="equal">
      <formula>"MENOR"</formula>
    </cfRule>
    <cfRule type="cellIs" dxfId="1659" priority="230" operator="equal">
      <formula>"LEVE"</formula>
    </cfRule>
    <cfRule type="cellIs" dxfId="1658" priority="223" operator="equal">
      <formula>"CATASTRÓFICO (RC-F)"</formula>
    </cfRule>
    <cfRule type="cellIs" dxfId="1657" priority="225" operator="equal">
      <formula>"MODERADO (RC-F)"</formula>
    </cfRule>
    <cfRule type="cellIs" dxfId="1656" priority="237" operator="equal">
      <formula>#REF!</formula>
    </cfRule>
  </conditionalFormatting>
  <conditionalFormatting sqref="Y16 AQ16 Y19 AQ19 AQ21:AQ22 Y22 Y32:Y33 AQ32:AQ33 Y35 Y41 Y44 AQ49 Y49:Y50 Y52 AQ52 Y55 AQ55 Y61 AQ61 Y63 AQ63 Y71 Y75 AQ75 Y77 AQ77 Y79">
    <cfRule type="cellIs" dxfId="1655" priority="395" operator="equal">
      <formula>#REF!</formula>
    </cfRule>
    <cfRule type="cellIs" dxfId="1654" priority="394" operator="equal">
      <formula>#REF!</formula>
    </cfRule>
    <cfRule type="cellIs" dxfId="1653" priority="393" operator="equal">
      <formula>#REF!</formula>
    </cfRule>
    <cfRule type="cellIs" dxfId="1652" priority="392" operator="equal">
      <formula>#REF!</formula>
    </cfRule>
    <cfRule type="cellIs" dxfId="1651" priority="391" operator="equal">
      <formula>#REF!</formula>
    </cfRule>
    <cfRule type="cellIs" dxfId="1650" priority="397" operator="equal">
      <formula>#REF!</formula>
    </cfRule>
    <cfRule type="cellIs" dxfId="1649" priority="398" operator="equal">
      <formula>#REF!</formula>
    </cfRule>
    <cfRule type="cellIs" dxfId="1648" priority="399" operator="equal">
      <formula>#REF!</formula>
    </cfRule>
    <cfRule type="cellIs" dxfId="1647" priority="400" operator="equal">
      <formula>#REF!</formula>
    </cfRule>
    <cfRule type="cellIs" dxfId="1646" priority="401" operator="equal">
      <formula>#REF!</formula>
    </cfRule>
    <cfRule type="cellIs" dxfId="1645" priority="402" operator="equal">
      <formula>#REF!</formula>
    </cfRule>
    <cfRule type="cellIs" dxfId="1644" priority="403" operator="equal">
      <formula>#REF!</formula>
    </cfRule>
    <cfRule type="cellIs" dxfId="1643" priority="412" operator="equal">
      <formula>#REF!</formula>
    </cfRule>
    <cfRule type="cellIs" dxfId="1642" priority="404" operator="equal">
      <formula>#REF!</formula>
    </cfRule>
    <cfRule type="cellIs" dxfId="1641" priority="405" operator="equal">
      <formula>#REF!</formula>
    </cfRule>
    <cfRule type="cellIs" dxfId="1640" priority="406" operator="equal">
      <formula>#REF!</formula>
    </cfRule>
    <cfRule type="cellIs" dxfId="1639" priority="407" operator="equal">
      <formula>#REF!</formula>
    </cfRule>
    <cfRule type="cellIs" dxfId="1638" priority="408" operator="equal">
      <formula>#REF!</formula>
    </cfRule>
    <cfRule type="cellIs" dxfId="1637" priority="409" operator="equal">
      <formula>#REF!</formula>
    </cfRule>
    <cfRule type="cellIs" dxfId="1636" priority="410" operator="equal">
      <formula>#REF!</formula>
    </cfRule>
    <cfRule type="cellIs" dxfId="1635" priority="411" operator="equal">
      <formula>#REF!</formula>
    </cfRule>
    <cfRule type="cellIs" dxfId="1634" priority="396" operator="equal">
      <formula>#REF!</formula>
    </cfRule>
  </conditionalFormatting>
  <conditionalFormatting sqref="Y16 AQ16 Y19 AQ19 AQ21:AQ22 Y32:Y33 AQ32:AQ33 Y35 Y41 Y44 AQ49 Y49:Y50 Y52 AQ52 Y55 AQ55 Y61 AQ61 Y63 AQ63 Y71 Y75 AQ75 Y77 AQ77 Y79 Y22">
    <cfRule type="cellIs" dxfId="1633" priority="390" operator="equal">
      <formula>#REF!</formula>
    </cfRule>
  </conditionalFormatting>
  <conditionalFormatting sqref="Y16 AQ16 Y19 AQ19 AQ21:AQ22 Y32:Y33 AQ32:AQ33 Y35 Y41 Y44 AQ49 Y49:Y50 Y52 AQ52 Y55 AQ55 Y61 AQ61 Y63 AQ63 Y71 Y75 AQ75 Y77 AQ77 Y79">
    <cfRule type="cellIs" dxfId="1632" priority="389" operator="equal">
      <formula>#REF!</formula>
    </cfRule>
    <cfRule type="cellIs" dxfId="1631" priority="388" operator="equal">
      <formula>#REF!</formula>
    </cfRule>
    <cfRule type="cellIs" dxfId="1630" priority="386" operator="equal">
      <formula>#REF!</formula>
    </cfRule>
  </conditionalFormatting>
  <conditionalFormatting sqref="Y21">
    <cfRule type="cellIs" dxfId="1629" priority="298" operator="equal">
      <formula>#REF!</formula>
    </cfRule>
    <cfRule type="cellIs" dxfId="1628" priority="295" operator="equal">
      <formula>#REF!</formula>
    </cfRule>
    <cfRule type="cellIs" dxfId="1627" priority="294" operator="equal">
      <formula>#REF!</formula>
    </cfRule>
    <cfRule type="cellIs" dxfId="1626" priority="293" operator="equal">
      <formula>#REF!</formula>
    </cfRule>
    <cfRule type="cellIs" dxfId="1625" priority="302" operator="equal">
      <formula>#REF!</formula>
    </cfRule>
    <cfRule type="cellIs" dxfId="1624" priority="300" operator="equal">
      <formula>#REF!</formula>
    </cfRule>
    <cfRule type="cellIs" dxfId="1623" priority="291" operator="equal">
      <formula>#REF!</formula>
    </cfRule>
    <cfRule type="cellIs" dxfId="1622" priority="299" operator="equal">
      <formula>#REF!</formula>
    </cfRule>
    <cfRule type="cellIs" dxfId="1621" priority="289" operator="equal">
      <formula>#REF!</formula>
    </cfRule>
    <cfRule type="cellIs" dxfId="1620" priority="307" operator="equal">
      <formula>#REF!</formula>
    </cfRule>
    <cfRule type="cellIs" dxfId="1619" priority="297" operator="equal">
      <formula>#REF!</formula>
    </cfRule>
    <cfRule type="cellIs" dxfId="1618" priority="296" operator="equal">
      <formula>#REF!</formula>
    </cfRule>
    <cfRule type="cellIs" dxfId="1617" priority="288" operator="equal">
      <formula>#REF!</formula>
    </cfRule>
    <cfRule type="cellIs" dxfId="1616" priority="287" operator="equal">
      <formula>#REF!</formula>
    </cfRule>
    <cfRule type="cellIs" dxfId="1615" priority="286" operator="equal">
      <formula>#REF!</formula>
    </cfRule>
    <cfRule type="cellIs" dxfId="1614" priority="285" operator="equal">
      <formula>#REF!</formula>
    </cfRule>
    <cfRule type="cellIs" dxfId="1613" priority="309" operator="equal">
      <formula>#REF!</formula>
    </cfRule>
    <cfRule type="cellIs" dxfId="1612" priority="308" operator="equal">
      <formula>#REF!</formula>
    </cfRule>
    <cfRule type="cellIs" dxfId="1611" priority="306" operator="equal">
      <formula>#REF!</formula>
    </cfRule>
    <cfRule type="cellIs" dxfId="1610" priority="305" operator="equal">
      <formula>#REF!</formula>
    </cfRule>
    <cfRule type="cellIs" dxfId="1609" priority="304" operator="equal">
      <formula>#REF!</formula>
    </cfRule>
    <cfRule type="cellIs" dxfId="1608" priority="303" operator="equal">
      <formula>#REF!</formula>
    </cfRule>
  </conditionalFormatting>
  <conditionalFormatting sqref="Y21:Y22">
    <cfRule type="cellIs" dxfId="1607" priority="292" operator="equal">
      <formula>#REF!</formula>
    </cfRule>
    <cfRule type="cellIs" dxfId="1606" priority="290" operator="equal">
      <formula>#REF!</formula>
    </cfRule>
    <cfRule type="cellIs" dxfId="1605" priority="267" operator="equal">
      <formula>"ALTO"</formula>
    </cfRule>
    <cfRule type="cellIs" dxfId="1604" priority="265" operator="equal">
      <formula>"MODERADO (RC/F)"</formula>
    </cfRule>
    <cfRule type="cellIs" dxfId="1603" priority="283" operator="equal">
      <formula>#REF!</formula>
    </cfRule>
    <cfRule type="cellIs" dxfId="1602" priority="269" operator="equal">
      <formula>"BAJO"</formula>
    </cfRule>
    <cfRule type="cellIs" dxfId="1601" priority="264" operator="equal">
      <formula>"ALTO (RC/F)"</formula>
    </cfRule>
    <cfRule type="cellIs" dxfId="1600" priority="263" operator="equal">
      <formula>"EXTREMO (RC/F)"</formula>
    </cfRule>
    <cfRule type="cellIs" dxfId="1599" priority="266" operator="equal">
      <formula>"EXTREMO"</formula>
    </cfRule>
    <cfRule type="cellIs" dxfId="1598" priority="301" operator="equal">
      <formula>#REF!</formula>
    </cfRule>
    <cfRule type="cellIs" dxfId="1597" priority="268" operator="equal">
      <formula>"MODERADO"</formula>
    </cfRule>
  </conditionalFormatting>
  <conditionalFormatting sqref="Y27">
    <cfRule type="cellIs" dxfId="1596" priority="203" operator="equal">
      <formula>#REF!</formula>
    </cfRule>
    <cfRule type="cellIs" dxfId="1595" priority="204" operator="equal">
      <formula>#REF!</formula>
    </cfRule>
    <cfRule type="cellIs" dxfId="1594" priority="205" operator="equal">
      <formula>#REF!</formula>
    </cfRule>
    <cfRule type="cellIs" dxfId="1593" priority="206" operator="equal">
      <formula>#REF!</formula>
    </cfRule>
    <cfRule type="cellIs" dxfId="1592" priority="169" operator="equal">
      <formula>"EXTREMO (RC/F)"</formula>
    </cfRule>
    <cfRule type="cellIs" dxfId="1591" priority="170" operator="equal">
      <formula>"ALTO (RC/F)"</formula>
    </cfRule>
    <cfRule type="cellIs" dxfId="1590" priority="171" operator="equal">
      <formula>"MODERADO (RC/F)"</formula>
    </cfRule>
    <cfRule type="cellIs" dxfId="1589" priority="172" operator="equal">
      <formula>"EXTREMO"</formula>
    </cfRule>
    <cfRule type="cellIs" dxfId="1588" priority="173" operator="equal">
      <formula>"ALTO"</formula>
    </cfRule>
    <cfRule type="cellIs" dxfId="1587" priority="174" operator="equal">
      <formula>"MODERADO"</formula>
    </cfRule>
    <cfRule type="cellIs" dxfId="1586" priority="202" operator="equal">
      <formula>#REF!</formula>
    </cfRule>
    <cfRule type="cellIs" dxfId="1585" priority="215" operator="equal">
      <formula>#REF!</formula>
    </cfRule>
    <cfRule type="cellIs" dxfId="1584" priority="214" operator="equal">
      <formula>#REF!</formula>
    </cfRule>
    <cfRule type="cellIs" dxfId="1583" priority="213" operator="equal">
      <formula>#REF!</formula>
    </cfRule>
    <cfRule type="cellIs" dxfId="1582" priority="212" operator="equal">
      <formula>#REF!</formula>
    </cfRule>
    <cfRule type="cellIs" dxfId="1581" priority="210" operator="equal">
      <formula>#REF!</formula>
    </cfRule>
    <cfRule type="cellIs" dxfId="1580" priority="209" operator="equal">
      <formula>#REF!</formula>
    </cfRule>
    <cfRule type="cellIs" dxfId="1579" priority="208" operator="equal">
      <formula>#REF!</formula>
    </cfRule>
    <cfRule type="cellIs" dxfId="1578" priority="211" operator="equal">
      <formula>#REF!</formula>
    </cfRule>
    <cfRule type="cellIs" dxfId="1577" priority="175" operator="equal">
      <formula>"BAJO"</formula>
    </cfRule>
    <cfRule type="cellIs" dxfId="1576" priority="189" operator="equal">
      <formula>#REF!</formula>
    </cfRule>
    <cfRule type="cellIs" dxfId="1575" priority="191" operator="equal">
      <formula>#REF!</formula>
    </cfRule>
    <cfRule type="cellIs" dxfId="1574" priority="192" operator="equal">
      <formula>#REF!</formula>
    </cfRule>
    <cfRule type="cellIs" dxfId="1573" priority="193" operator="equal">
      <formula>#REF!</formula>
    </cfRule>
    <cfRule type="cellIs" dxfId="1572" priority="194" operator="equal">
      <formula>#REF!</formula>
    </cfRule>
    <cfRule type="cellIs" dxfId="1571" priority="207" operator="equal">
      <formula>#REF!</formula>
    </cfRule>
    <cfRule type="cellIs" dxfId="1570" priority="195" operator="equal">
      <formula>#REF!</formula>
    </cfRule>
    <cfRule type="cellIs" dxfId="1569" priority="196" operator="equal">
      <formula>#REF!</formula>
    </cfRule>
    <cfRule type="cellIs" dxfId="1568" priority="197" operator="equal">
      <formula>#REF!</formula>
    </cfRule>
    <cfRule type="cellIs" dxfId="1567" priority="198" operator="equal">
      <formula>#REF!</formula>
    </cfRule>
    <cfRule type="cellIs" dxfId="1566" priority="199" operator="equal">
      <formula>#REF!</formula>
    </cfRule>
    <cfRule type="cellIs" dxfId="1565" priority="200" operator="equal">
      <formula>#REF!</formula>
    </cfRule>
    <cfRule type="cellIs" dxfId="1564" priority="201" operator="equal">
      <formula>#REF!</formula>
    </cfRule>
  </conditionalFormatting>
  <conditionalFormatting sqref="Y58:Y59 AQ58 Y66 AQ66 AQ71">
    <cfRule type="cellIs" dxfId="1563" priority="238" operator="equal">
      <formula>#REF!</formula>
    </cfRule>
    <cfRule type="cellIs" dxfId="1562" priority="236" operator="equal">
      <formula>#REF!</formula>
    </cfRule>
  </conditionalFormatting>
  <conditionalFormatting sqref="Y58:Y59">
    <cfRule type="cellIs" dxfId="1561" priority="221" operator="equal">
      <formula>"MODERADO"</formula>
    </cfRule>
    <cfRule type="cellIs" dxfId="1560" priority="216" operator="equal">
      <formula>"EXTREMO (RC/F)"</formula>
    </cfRule>
    <cfRule type="cellIs" dxfId="1559" priority="217" operator="equal">
      <formula>"ALTO (RC/F)"</formula>
    </cfRule>
    <cfRule type="cellIs" dxfId="1558" priority="218" operator="equal">
      <formula>"MODERADO (RC/F)"</formula>
    </cfRule>
    <cfRule type="cellIs" dxfId="1557" priority="220" operator="equal">
      <formula>"ALTO"</formula>
    </cfRule>
    <cfRule type="cellIs" dxfId="1556" priority="219" operator="equal">
      <formula>"EXTREMO"</formula>
    </cfRule>
    <cfRule type="cellIs" dxfId="1555" priority="222" operator="equal">
      <formula>"BAJO"</formula>
    </cfRule>
  </conditionalFormatting>
  <conditionalFormatting sqref="AM16 AM19 AM21:AM22 AM32:AM33 AM41 AM44 AM49 AM52 AM55 AM58 AM61 AM63 AM66 AM71 AM75 AM77">
    <cfRule type="cellIs" dxfId="1554" priority="363" operator="equal">
      <formula>"MUY BAJA"</formula>
    </cfRule>
    <cfRule type="cellIs" dxfId="1553" priority="362" operator="equal">
      <formula>"BAJA"</formula>
    </cfRule>
    <cfRule type="cellIs" dxfId="1552" priority="360" operator="equal">
      <formula>"ALTA"</formula>
    </cfRule>
    <cfRule type="cellIs" dxfId="1551" priority="359" operator="equal">
      <formula>"MUY ALTA"</formula>
    </cfRule>
    <cfRule type="cellIs" dxfId="1550" priority="361" operator="equal">
      <formula>"MEDIA"</formula>
    </cfRule>
  </conditionalFormatting>
  <conditionalFormatting sqref="AM27">
    <cfRule type="cellIs" dxfId="1549" priority="130" operator="equal">
      <formula>"MUY BAJA"</formula>
    </cfRule>
    <cfRule type="cellIs" dxfId="1548" priority="126" operator="equal">
      <formula>"MUY ALTA"</formula>
    </cfRule>
    <cfRule type="cellIs" dxfId="1547" priority="127" operator="equal">
      <formula>"ALTA"</formula>
    </cfRule>
    <cfRule type="cellIs" dxfId="1546" priority="128" operator="equal">
      <formula>"MEDIA"</formula>
    </cfRule>
    <cfRule type="cellIs" dxfId="1545" priority="129" operator="equal">
      <formula>"BAJA"</formula>
    </cfRule>
  </conditionalFormatting>
  <conditionalFormatting sqref="AM35">
    <cfRule type="cellIs" dxfId="1544" priority="315" operator="equal">
      <formula>"MUY ALTA"</formula>
    </cfRule>
    <cfRule type="cellIs" dxfId="1543" priority="319" operator="equal">
      <formula>"MUY BAJA"</formula>
    </cfRule>
    <cfRule type="cellIs" dxfId="1542" priority="316" operator="equal">
      <formula>"ALTA"</formula>
    </cfRule>
    <cfRule type="cellIs" dxfId="1541" priority="317" operator="equal">
      <formula>"MEDIA"</formula>
    </cfRule>
    <cfRule type="cellIs" dxfId="1540" priority="318" operator="equal">
      <formula>"BAJA"</formula>
    </cfRule>
  </conditionalFormatting>
  <conditionalFormatting sqref="AM79">
    <cfRule type="cellIs" dxfId="1539" priority="385" operator="equal">
      <formula>#REF!</formula>
    </cfRule>
  </conditionalFormatting>
  <conditionalFormatting sqref="AO16 AO19 AO21:AO22 AO32:AO33 AO41 AO44 AO49 AO52 AO55 AO58 AO61 AO63 AO66 AO71 AO75 AO77">
    <cfRule type="cellIs" dxfId="1538" priority="354" operator="equal">
      <formula>"CATASTROFICO"</formula>
    </cfRule>
    <cfRule type="cellIs" dxfId="1537" priority="356" operator="equal">
      <formula>"MODERADO"</formula>
    </cfRule>
    <cfRule type="cellIs" dxfId="1536" priority="357" operator="equal">
      <formula>"MENOR"</formula>
    </cfRule>
    <cfRule type="cellIs" dxfId="1535" priority="358" operator="equal">
      <formula>"LEVE"</formula>
    </cfRule>
    <cfRule type="cellIs" dxfId="1534" priority="355" operator="equal">
      <formula>"MAYOR"</formula>
    </cfRule>
  </conditionalFormatting>
  <conditionalFormatting sqref="AO27">
    <cfRule type="cellIs" dxfId="1533" priority="135" operator="equal">
      <formula>"LEVE"</formula>
    </cfRule>
    <cfRule type="cellIs" dxfId="1532" priority="131" operator="equal">
      <formula>"CATASTROFICO"</formula>
    </cfRule>
    <cfRule type="cellIs" dxfId="1531" priority="132" operator="equal">
      <formula>"MAYOR"</formula>
    </cfRule>
    <cfRule type="cellIs" dxfId="1530" priority="133" operator="equal">
      <formula>"MODERADO"</formula>
    </cfRule>
    <cfRule type="cellIs" dxfId="1529" priority="134" operator="equal">
      <formula>"MENOR"</formula>
    </cfRule>
  </conditionalFormatting>
  <conditionalFormatting sqref="AO35">
    <cfRule type="cellIs" dxfId="1528" priority="311" operator="equal">
      <formula>"MAYOR"</formula>
    </cfRule>
    <cfRule type="cellIs" dxfId="1527" priority="312" operator="equal">
      <formula>"MODERADO"</formula>
    </cfRule>
    <cfRule type="cellIs" dxfId="1526" priority="313" operator="equal">
      <formula>"MENOR"</formula>
    </cfRule>
    <cfRule type="cellIs" dxfId="1525" priority="314" operator="equal">
      <formula>"LEVE"</formula>
    </cfRule>
    <cfRule type="cellIs" dxfId="1524" priority="310" operator="equal">
      <formula>"CATASTROFICO"</formula>
    </cfRule>
  </conditionalFormatting>
  <conditionalFormatting sqref="AO79">
    <cfRule type="cellIs" dxfId="1523" priority="384" operator="equal">
      <formula>#REF!</formula>
    </cfRule>
  </conditionalFormatting>
  <conditionalFormatting sqref="AQ27">
    <cfRule type="cellIs" dxfId="1522" priority="152" operator="equal">
      <formula>#REF!</formula>
    </cfRule>
    <cfRule type="cellIs" dxfId="1521" priority="153" operator="equal">
      <formula>#REF!</formula>
    </cfRule>
    <cfRule type="cellIs" dxfId="1520" priority="154" operator="equal">
      <formula>#REF!</formula>
    </cfRule>
    <cfRule type="cellIs" dxfId="1519" priority="155" operator="equal">
      <formula>#REF!</formula>
    </cfRule>
    <cfRule type="cellIs" dxfId="1518" priority="157" operator="equal">
      <formula>#REF!</formula>
    </cfRule>
    <cfRule type="cellIs" dxfId="1517" priority="158" operator="equal">
      <formula>#REF!</formula>
    </cfRule>
    <cfRule type="cellIs" dxfId="1516" priority="159" operator="equal">
      <formula>#REF!</formula>
    </cfRule>
    <cfRule type="cellIs" dxfId="1515" priority="160" operator="equal">
      <formula>#REF!</formula>
    </cfRule>
    <cfRule type="cellIs" dxfId="1514" priority="161" operator="equal">
      <formula>#REF!</formula>
    </cfRule>
    <cfRule type="cellIs" dxfId="1513" priority="162" operator="equal">
      <formula>#REF!</formula>
    </cfRule>
    <cfRule type="cellIs" dxfId="1512" priority="163" operator="equal">
      <formula>#REF!</formula>
    </cfRule>
    <cfRule type="cellIs" dxfId="1511" priority="164" operator="equal">
      <formula>#REF!</formula>
    </cfRule>
    <cfRule type="cellIs" dxfId="1510" priority="165" operator="equal">
      <formula>#REF!</formula>
    </cfRule>
    <cfRule type="cellIs" dxfId="1509" priority="166" operator="equal">
      <formula>#REF!</formula>
    </cfRule>
    <cfRule type="cellIs" dxfId="1508" priority="167" operator="equal">
      <formula>#REF!</formula>
    </cfRule>
    <cfRule type="cellIs" dxfId="1507" priority="168" operator="equal">
      <formula>#REF!</formula>
    </cfRule>
    <cfRule type="cellIs" dxfId="1506" priority="156" operator="equal">
      <formula>#REF!</formula>
    </cfRule>
    <cfRule type="cellIs" dxfId="1505" priority="136" operator="equal">
      <formula>"EXTREMO (RC/F)"</formula>
    </cfRule>
    <cfRule type="cellIs" dxfId="1504" priority="137" operator="equal">
      <formula>"ALTO (RC/F)"</formula>
    </cfRule>
    <cfRule type="cellIs" dxfId="1503" priority="138" operator="equal">
      <formula>"MODERADO (RC/F)"</formula>
    </cfRule>
    <cfRule type="cellIs" dxfId="1502" priority="139" operator="equal">
      <formula>"EXTREMO"</formula>
    </cfRule>
    <cfRule type="cellIs" dxfId="1501" priority="140" operator="equal">
      <formula>"ALTO"</formula>
    </cfRule>
    <cfRule type="cellIs" dxfId="1500" priority="141" operator="equal">
      <formula>"MODERADO"</formula>
    </cfRule>
    <cfRule type="cellIs" dxfId="1499" priority="142" operator="equal">
      <formula>"BAJO"</formula>
    </cfRule>
    <cfRule type="cellIs" dxfId="1498" priority="143" operator="equal">
      <formula>#REF!</formula>
    </cfRule>
    <cfRule type="cellIs" dxfId="1497" priority="144" operator="equal">
      <formula>#REF!</formula>
    </cfRule>
    <cfRule type="cellIs" dxfId="1496" priority="145" operator="equal">
      <formula>#REF!</formula>
    </cfRule>
    <cfRule type="cellIs" dxfId="1495" priority="146" operator="equal">
      <formula>#REF!</formula>
    </cfRule>
    <cfRule type="cellIs" dxfId="1494" priority="147" operator="equal">
      <formula>#REF!</formula>
    </cfRule>
    <cfRule type="cellIs" dxfId="1493" priority="148" operator="equal">
      <formula>#REF!</formula>
    </cfRule>
    <cfRule type="cellIs" dxfId="1492" priority="149" operator="equal">
      <formula>#REF!</formula>
    </cfRule>
    <cfRule type="cellIs" dxfId="1491" priority="150" operator="equal">
      <formula>#REF!</formula>
    </cfRule>
    <cfRule type="cellIs" dxfId="1490" priority="151" operator="equal">
      <formula>#REF!</formula>
    </cfRule>
  </conditionalFormatting>
  <conditionalFormatting sqref="AQ35 AQ41 AQ44">
    <cfRule type="cellIs" dxfId="1489" priority="341" operator="equal">
      <formula>#REF!</formula>
    </cfRule>
    <cfRule type="cellIs" dxfId="1488" priority="349" operator="equal">
      <formula>#REF!</formula>
    </cfRule>
    <cfRule type="cellIs" dxfId="1487" priority="348" operator="equal">
      <formula>#REF!</formula>
    </cfRule>
    <cfRule type="cellIs" dxfId="1486" priority="347" operator="equal">
      <formula>#REF!</formula>
    </cfRule>
    <cfRule type="cellIs" dxfId="1485" priority="346" operator="equal">
      <formula>#REF!</formula>
    </cfRule>
    <cfRule type="cellIs" dxfId="1484" priority="345" operator="equal">
      <formula>#REF!</formula>
    </cfRule>
    <cfRule type="cellIs" dxfId="1483" priority="344" operator="equal">
      <formula>#REF!</formula>
    </cfRule>
    <cfRule type="cellIs" dxfId="1482" priority="343" operator="equal">
      <formula>#REF!</formula>
    </cfRule>
    <cfRule type="cellIs" dxfId="1481" priority="351" operator="equal">
      <formula>#REF!</formula>
    </cfRule>
    <cfRule type="cellIs" dxfId="1480" priority="342" operator="equal">
      <formula>#REF!</formula>
    </cfRule>
    <cfRule type="cellIs" dxfId="1479" priority="340" operator="equal">
      <formula>#REF!</formula>
    </cfRule>
    <cfRule type="cellIs" dxfId="1478" priority="339" operator="equal">
      <formula>#REF!</formula>
    </cfRule>
    <cfRule type="cellIs" dxfId="1477" priority="338" operator="equal">
      <formula>#REF!</formula>
    </cfRule>
    <cfRule type="cellIs" dxfId="1476" priority="337" operator="equal">
      <formula>#REF!</formula>
    </cfRule>
    <cfRule type="cellIs" dxfId="1475" priority="336" operator="equal">
      <formula>#REF!</formula>
    </cfRule>
    <cfRule type="cellIs" dxfId="1474" priority="335" operator="equal">
      <formula>#REF!</formula>
    </cfRule>
    <cfRule type="cellIs" dxfId="1473" priority="333" operator="equal">
      <formula>#REF!</formula>
    </cfRule>
    <cfRule type="cellIs" dxfId="1472" priority="334" operator="equal">
      <formula>#REF!</formula>
    </cfRule>
    <cfRule type="cellIs" dxfId="1471" priority="332" operator="equal">
      <formula>#REF!</formula>
    </cfRule>
    <cfRule type="cellIs" dxfId="1470" priority="331" operator="equal">
      <formula>#REF!</formula>
    </cfRule>
    <cfRule type="cellIs" dxfId="1469" priority="330" operator="equal">
      <formula>#REF!</formula>
    </cfRule>
    <cfRule type="cellIs" dxfId="1468" priority="329" operator="equal">
      <formula>#REF!</formula>
    </cfRule>
    <cfRule type="cellIs" dxfId="1467" priority="328" operator="equal">
      <formula>#REF!</formula>
    </cfRule>
    <cfRule type="cellIs" dxfId="1466" priority="327" operator="equal">
      <formula>#REF!</formula>
    </cfRule>
    <cfRule type="cellIs" dxfId="1465" priority="350" operator="equal">
      <formula>#REF!</formula>
    </cfRule>
    <cfRule type="cellIs" dxfId="1464" priority="352" operator="equal">
      <formula>#REF!</formula>
    </cfRule>
  </conditionalFormatting>
  <conditionalFormatting sqref="AQ35">
    <cfRule type="cellIs" dxfId="1463" priority="326" operator="equal">
      <formula>"BAJO"</formula>
    </cfRule>
    <cfRule type="cellIs" dxfId="1462" priority="323" operator="equal">
      <formula>"EXTREMO"</formula>
    </cfRule>
    <cfRule type="cellIs" dxfId="1461" priority="322" operator="equal">
      <formula>"MODERADO (RC/F)"</formula>
    </cfRule>
    <cfRule type="cellIs" dxfId="1460" priority="321" operator="equal">
      <formula>"ALTO (RC/F)"</formula>
    </cfRule>
    <cfRule type="cellIs" dxfId="1459" priority="320" operator="equal">
      <formula>"EXTREMO (RC/F)"</formula>
    </cfRule>
    <cfRule type="cellIs" dxfId="1458" priority="325" operator="equal">
      <formula>"MODERADO"</formula>
    </cfRule>
    <cfRule type="cellIs" dxfId="1457" priority="324" operator="equal">
      <formula>"ALTO"</formula>
    </cfRule>
  </conditionalFormatting>
  <conditionalFormatting sqref="AQ41 AQ44 AQ58 Y66 AQ66 AQ71 Y16 AQ16 Y19 AQ19 AQ21:AQ22 Y32:Y33 AQ32:AQ33 Y35 Y41 Y44 AQ49 Y49:Y50 Y52 AQ52 Y55 AQ55 Y61 AQ61 Y63 AQ63 Y71 Y75 AQ75 Y77 AQ77">
    <cfRule type="cellIs" dxfId="1456" priority="370" operator="equal">
      <formula>"BAJO"</formula>
    </cfRule>
    <cfRule type="cellIs" dxfId="1455" priority="368" operator="equal">
      <formula>"ALTO"</formula>
    </cfRule>
    <cfRule type="cellIs" dxfId="1454" priority="367" operator="equal">
      <formula>"EXTREMO"</formula>
    </cfRule>
    <cfRule type="cellIs" dxfId="1453" priority="366" operator="equal">
      <formula>"MODERADO (RC/F)"</formula>
    </cfRule>
    <cfRule type="cellIs" dxfId="1452" priority="365" operator="equal">
      <formula>"ALTO (RC/F)"</formula>
    </cfRule>
    <cfRule type="cellIs" dxfId="1451" priority="364" operator="equal">
      <formula>"EXTREMO (RC/F)"</formula>
    </cfRule>
    <cfRule type="cellIs" dxfId="1450" priority="369" operator="equal">
      <formula>"MODERADO"</formula>
    </cfRule>
  </conditionalFormatting>
  <conditionalFormatting sqref="AQ58 Y58:Y59 Y66 AQ66 AQ71">
    <cfRule type="cellIs" dxfId="1449" priority="256" operator="equal">
      <formula>#REF!</formula>
    </cfRule>
    <cfRule type="cellIs" dxfId="1448" priority="240" operator="equal">
      <formula>#REF!</formula>
    </cfRule>
    <cfRule type="cellIs" dxfId="1447" priority="241" operator="equal">
      <formula>#REF!</formula>
    </cfRule>
    <cfRule type="cellIs" dxfId="1446" priority="242" operator="equal">
      <formula>#REF!</formula>
    </cfRule>
    <cfRule type="cellIs" dxfId="1445" priority="243" operator="equal">
      <formula>#REF!</formula>
    </cfRule>
    <cfRule type="cellIs" dxfId="1444" priority="244" operator="equal">
      <formula>#REF!</formula>
    </cfRule>
    <cfRule type="cellIs" dxfId="1443" priority="245" operator="equal">
      <formula>#REF!</formula>
    </cfRule>
    <cfRule type="cellIs" dxfId="1442" priority="246" operator="equal">
      <formula>#REF!</formula>
    </cfRule>
    <cfRule type="cellIs" dxfId="1441" priority="249" operator="equal">
      <formula>#REF!</formula>
    </cfRule>
    <cfRule type="cellIs" dxfId="1440" priority="250" operator="equal">
      <formula>#REF!</formula>
    </cfRule>
    <cfRule type="cellIs" dxfId="1439" priority="251" operator="equal">
      <formula>#REF!</formula>
    </cfRule>
    <cfRule type="cellIs" dxfId="1438" priority="252" operator="equal">
      <formula>#REF!</formula>
    </cfRule>
    <cfRule type="cellIs" dxfId="1437" priority="253" operator="equal">
      <formula>#REF!</formula>
    </cfRule>
    <cfRule type="cellIs" dxfId="1436" priority="254" operator="equal">
      <formula>#REF!</formula>
    </cfRule>
    <cfRule type="cellIs" dxfId="1435" priority="255" operator="equal">
      <formula>#REF!</formula>
    </cfRule>
    <cfRule type="cellIs" dxfId="1434" priority="248" operator="equal">
      <formula>#REF!</formula>
    </cfRule>
    <cfRule type="cellIs" dxfId="1433" priority="247" operator="equal">
      <formula>#REF!</formula>
    </cfRule>
    <cfRule type="cellIs" dxfId="1432" priority="257" operator="equal">
      <formula>#REF!</formula>
    </cfRule>
    <cfRule type="cellIs" dxfId="1431" priority="258" operator="equal">
      <formula>#REF!</formula>
    </cfRule>
    <cfRule type="cellIs" dxfId="1430" priority="259" operator="equal">
      <formula>#REF!</formula>
    </cfRule>
    <cfRule type="cellIs" dxfId="1429" priority="260" operator="equal">
      <formula>#REF!</formula>
    </cfRule>
    <cfRule type="cellIs" dxfId="1428" priority="261" operator="equal">
      <formula>#REF!</formula>
    </cfRule>
    <cfRule type="cellIs" dxfId="1427" priority="262" operator="equal">
      <formula>#REF!</formula>
    </cfRule>
    <cfRule type="cellIs" dxfId="1426" priority="239" operator="equal">
      <formula>#REF!</formula>
    </cfRule>
  </conditionalFormatting>
  <conditionalFormatting sqref="BS16 BS19 BS21:BS22 BS32:BS33 BS49 BS52 BS55 BS61 BS63 BS75 BS77">
    <cfRule type="cellIs" dxfId="1425" priority="108" operator="equal">
      <formula>#REF!</formula>
    </cfRule>
    <cfRule type="cellIs" dxfId="1424" priority="107" operator="equal">
      <formula>#REF!</formula>
    </cfRule>
    <cfRule type="cellIs" dxfId="1423" priority="106" operator="equal">
      <formula>#REF!</formula>
    </cfRule>
    <cfRule type="cellIs" dxfId="1422" priority="105" operator="equal">
      <formula>#REF!</formula>
    </cfRule>
    <cfRule type="cellIs" dxfId="1421" priority="104" operator="equal">
      <formula>#REF!</formula>
    </cfRule>
    <cfRule type="cellIs" dxfId="1420" priority="114" operator="equal">
      <formula>#REF!</formula>
    </cfRule>
    <cfRule type="cellIs" dxfId="1419" priority="102" operator="equal">
      <formula>#REF!</formula>
    </cfRule>
    <cfRule type="cellIs" dxfId="1418" priority="101" operator="equal">
      <formula>#REF!</formula>
    </cfRule>
    <cfRule type="cellIs" dxfId="1417" priority="100" operator="equal">
      <formula>#REF!</formula>
    </cfRule>
    <cfRule type="cellIs" dxfId="1416" priority="113" operator="equal">
      <formula>#REF!</formula>
    </cfRule>
    <cfRule type="cellIs" dxfId="1415" priority="112" operator="equal">
      <formula>#REF!</formula>
    </cfRule>
    <cfRule type="cellIs" dxfId="1414" priority="111" operator="equal">
      <formula>#REF!</formula>
    </cfRule>
    <cfRule type="cellIs" dxfId="1413" priority="110" operator="equal">
      <formula>#REF!</formula>
    </cfRule>
    <cfRule type="cellIs" dxfId="1412" priority="103" operator="equal">
      <formula>#REF!</formula>
    </cfRule>
    <cfRule type="cellIs" dxfId="1411" priority="109" operator="equal">
      <formula>#REF!</formula>
    </cfRule>
    <cfRule type="cellIs" dxfId="1410" priority="125" operator="equal">
      <formula>#REF!</formula>
    </cfRule>
    <cfRule type="cellIs" dxfId="1409" priority="124" operator="equal">
      <formula>#REF!</formula>
    </cfRule>
    <cfRule type="cellIs" dxfId="1408" priority="123" operator="equal">
      <formula>#REF!</formula>
    </cfRule>
    <cfRule type="cellIs" dxfId="1407" priority="122" operator="equal">
      <formula>#REF!</formula>
    </cfRule>
    <cfRule type="cellIs" dxfId="1406" priority="121" operator="equal">
      <formula>#REF!</formula>
    </cfRule>
    <cfRule type="cellIs" dxfId="1405" priority="120" operator="equal">
      <formula>#REF!</formula>
    </cfRule>
    <cfRule type="cellIs" dxfId="1404" priority="119" operator="equal">
      <formula>#REF!</formula>
    </cfRule>
    <cfRule type="cellIs" dxfId="1403" priority="118" operator="equal">
      <formula>#REF!</formula>
    </cfRule>
    <cfRule type="cellIs" dxfId="1402" priority="117" operator="equal">
      <formula>#REF!</formula>
    </cfRule>
    <cfRule type="cellIs" dxfId="1401" priority="116" operator="equal">
      <formula>#REF!</formula>
    </cfRule>
    <cfRule type="cellIs" dxfId="1400" priority="115" operator="equal">
      <formula>#REF!</formula>
    </cfRule>
  </conditionalFormatting>
  <conditionalFormatting sqref="BS27">
    <cfRule type="cellIs" dxfId="1399" priority="10" operator="equal">
      <formula>#REF!</formula>
    </cfRule>
    <cfRule type="cellIs" dxfId="1398" priority="9" operator="equal">
      <formula>#REF!</formula>
    </cfRule>
    <cfRule type="cellIs" dxfId="1397" priority="7" operator="equal">
      <formula>"BAJO"</formula>
    </cfRule>
    <cfRule type="cellIs" dxfId="1396" priority="6" operator="equal">
      <formula>"MODERADO"</formula>
    </cfRule>
    <cfRule type="cellIs" dxfId="1395" priority="27" operator="equal">
      <formula>#REF!</formula>
    </cfRule>
    <cfRule type="cellIs" dxfId="1394" priority="5" operator="equal">
      <formula>"ALTO"</formula>
    </cfRule>
    <cfRule type="cellIs" dxfId="1393" priority="4" operator="equal">
      <formula>"EXTREMO"</formula>
    </cfRule>
    <cfRule type="cellIs" dxfId="1392" priority="3" operator="equal">
      <formula>"MODERADO (RC/F)"</formula>
    </cfRule>
    <cfRule type="cellIs" dxfId="1391" priority="2" operator="equal">
      <formula>"ALTO (RC/F)"</formula>
    </cfRule>
    <cfRule type="cellIs" dxfId="1390" priority="33" operator="equal">
      <formula>#REF!</formula>
    </cfRule>
    <cfRule type="cellIs" dxfId="1389" priority="32" operator="equal">
      <formula>#REF!</formula>
    </cfRule>
    <cfRule type="cellIs" dxfId="1388" priority="31" operator="equal">
      <formula>#REF!</formula>
    </cfRule>
    <cfRule type="cellIs" dxfId="1387" priority="22" operator="equal">
      <formula>#REF!</formula>
    </cfRule>
    <cfRule type="cellIs" dxfId="1386" priority="30" operator="equal">
      <formula>#REF!</formula>
    </cfRule>
    <cfRule type="cellIs" dxfId="1385" priority="29" operator="equal">
      <formula>#REF!</formula>
    </cfRule>
    <cfRule type="cellIs" dxfId="1384" priority="1" operator="equal">
      <formula>"EXTREMO (RC/F)"</formula>
    </cfRule>
    <cfRule type="cellIs" dxfId="1383" priority="28" operator="equal">
      <formula>#REF!</formula>
    </cfRule>
    <cfRule type="cellIs" dxfId="1382" priority="8" operator="equal">
      <formula>#REF!</formula>
    </cfRule>
    <cfRule type="cellIs" dxfId="1381" priority="26" operator="equal">
      <formula>#REF!</formula>
    </cfRule>
    <cfRule type="cellIs" dxfId="1380" priority="25" operator="equal">
      <formula>#REF!</formula>
    </cfRule>
    <cfRule type="cellIs" dxfId="1379" priority="24" operator="equal">
      <formula>#REF!</formula>
    </cfRule>
    <cfRule type="cellIs" dxfId="1378" priority="23" operator="equal">
      <formula>#REF!</formula>
    </cfRule>
    <cfRule type="cellIs" dxfId="1377" priority="21" operator="equal">
      <formula>#REF!</formula>
    </cfRule>
    <cfRule type="cellIs" dxfId="1376" priority="20" operator="equal">
      <formula>#REF!</formula>
    </cfRule>
    <cfRule type="cellIs" dxfId="1375" priority="19" operator="equal">
      <formula>#REF!</formula>
    </cfRule>
    <cfRule type="cellIs" dxfId="1374" priority="18" operator="equal">
      <formula>#REF!</formula>
    </cfRule>
    <cfRule type="cellIs" dxfId="1373" priority="17" operator="equal">
      <formula>#REF!</formula>
    </cfRule>
    <cfRule type="cellIs" dxfId="1372" priority="16" operator="equal">
      <formula>#REF!</formula>
    </cfRule>
    <cfRule type="cellIs" dxfId="1371" priority="15" operator="equal">
      <formula>#REF!</formula>
    </cfRule>
    <cfRule type="cellIs" dxfId="1370" priority="14" operator="equal">
      <formula>#REF!</formula>
    </cfRule>
    <cfRule type="cellIs" dxfId="1369" priority="13" operator="equal">
      <formula>#REF!</formula>
    </cfRule>
    <cfRule type="cellIs" dxfId="1368" priority="12" operator="equal">
      <formula>#REF!</formula>
    </cfRule>
    <cfRule type="cellIs" dxfId="1367" priority="11" operator="equal">
      <formula>#REF!</formula>
    </cfRule>
  </conditionalFormatting>
  <conditionalFormatting sqref="BS35 BS41 BS44">
    <cfRule type="cellIs" dxfId="1366" priority="88" operator="equal">
      <formula>#REF!</formula>
    </cfRule>
    <cfRule type="cellIs" dxfId="1365" priority="75" operator="equal">
      <formula>#REF!</formula>
    </cfRule>
    <cfRule type="cellIs" dxfId="1364" priority="76" operator="equal">
      <formula>#REF!</formula>
    </cfRule>
    <cfRule type="cellIs" dxfId="1363" priority="71" operator="equal">
      <formula>#REF!</formula>
    </cfRule>
    <cfRule type="cellIs" dxfId="1362" priority="77" operator="equal">
      <formula>#REF!</formula>
    </cfRule>
    <cfRule type="cellIs" dxfId="1361" priority="78" operator="equal">
      <formula>#REF!</formula>
    </cfRule>
    <cfRule type="cellIs" dxfId="1360" priority="79" operator="equal">
      <formula>#REF!</formula>
    </cfRule>
    <cfRule type="cellIs" dxfId="1359" priority="67" operator="equal">
      <formula>#REF!</formula>
    </cfRule>
    <cfRule type="cellIs" dxfId="1358" priority="92" operator="equal">
      <formula>#REF!</formula>
    </cfRule>
    <cfRule type="cellIs" dxfId="1357" priority="91" operator="equal">
      <formula>#REF!</formula>
    </cfRule>
    <cfRule type="cellIs" dxfId="1356" priority="90" operator="equal">
      <formula>#REF!</formula>
    </cfRule>
    <cfRule type="cellIs" dxfId="1355" priority="89" operator="equal">
      <formula>#REF!</formula>
    </cfRule>
    <cfRule type="cellIs" dxfId="1354" priority="87" operator="equal">
      <formula>#REF!</formula>
    </cfRule>
    <cfRule type="cellIs" dxfId="1353" priority="86" operator="equal">
      <formula>#REF!</formula>
    </cfRule>
    <cfRule type="cellIs" dxfId="1352" priority="85" operator="equal">
      <formula>#REF!</formula>
    </cfRule>
    <cfRule type="cellIs" dxfId="1351" priority="84" operator="equal">
      <formula>#REF!</formula>
    </cfRule>
    <cfRule type="cellIs" dxfId="1350" priority="83" operator="equal">
      <formula>#REF!</formula>
    </cfRule>
    <cfRule type="cellIs" dxfId="1349" priority="82" operator="equal">
      <formula>#REF!</formula>
    </cfRule>
    <cfRule type="cellIs" dxfId="1348" priority="81" operator="equal">
      <formula>#REF!</formula>
    </cfRule>
    <cfRule type="cellIs" dxfId="1347" priority="80" operator="equal">
      <formula>#REF!</formula>
    </cfRule>
    <cfRule type="cellIs" dxfId="1346" priority="74" operator="equal">
      <formula>#REF!</formula>
    </cfRule>
    <cfRule type="cellIs" dxfId="1345" priority="69" operator="equal">
      <formula>#REF!</formula>
    </cfRule>
    <cfRule type="cellIs" dxfId="1344" priority="70" operator="equal">
      <formula>#REF!</formula>
    </cfRule>
    <cfRule type="cellIs" dxfId="1343" priority="72" operator="equal">
      <formula>#REF!</formula>
    </cfRule>
    <cfRule type="cellIs" dxfId="1342" priority="73" operator="equal">
      <formula>#REF!</formula>
    </cfRule>
    <cfRule type="cellIs" dxfId="1341" priority="68" operator="equal">
      <formula>#REF!</formula>
    </cfRule>
  </conditionalFormatting>
  <conditionalFormatting sqref="BS35">
    <cfRule type="cellIs" dxfId="1340" priority="60" operator="equal">
      <formula>"EXTREMO (RC/F)"</formula>
    </cfRule>
    <cfRule type="cellIs" dxfId="1339" priority="61" operator="equal">
      <formula>"ALTO (RC/F)"</formula>
    </cfRule>
    <cfRule type="cellIs" dxfId="1338" priority="63" operator="equal">
      <formula>"EXTREMO"</formula>
    </cfRule>
    <cfRule type="cellIs" dxfId="1337" priority="64" operator="equal">
      <formula>"ALTO"</formula>
    </cfRule>
    <cfRule type="cellIs" dxfId="1336" priority="65" operator="equal">
      <formula>"MODERADO"</formula>
    </cfRule>
    <cfRule type="cellIs" dxfId="1335" priority="66" operator="equal">
      <formula>"BAJO"</formula>
    </cfRule>
    <cfRule type="cellIs" dxfId="1334" priority="62" operator="equal">
      <formula>"MODERADO (RC/F)"</formula>
    </cfRule>
  </conditionalFormatting>
  <conditionalFormatting sqref="BS41 BS44 BS58 BS66 BS71 BS16 BS19 BS21:BS22 BS32:BS33 BS49 BS52 BS55 BS61 BS63 BS75 BS77">
    <cfRule type="cellIs" dxfId="1333" priority="98" operator="equal">
      <formula>"MODERADO"</formula>
    </cfRule>
    <cfRule type="cellIs" dxfId="1332" priority="97" operator="equal">
      <formula>"ALTO"</formula>
    </cfRule>
    <cfRule type="cellIs" dxfId="1331" priority="96" operator="equal">
      <formula>"EXTREMO"</formula>
    </cfRule>
    <cfRule type="cellIs" dxfId="1330" priority="95" operator="equal">
      <formula>"MODERADO (RC/F)"</formula>
    </cfRule>
    <cfRule type="cellIs" dxfId="1329" priority="94" operator="equal">
      <formula>"ALTO (RC/F)"</formula>
    </cfRule>
    <cfRule type="cellIs" dxfId="1328" priority="93" operator="equal">
      <formula>"EXTREMO (RC/F)"</formula>
    </cfRule>
    <cfRule type="cellIs" dxfId="1327" priority="99" operator="equal">
      <formula>"BAJO"</formula>
    </cfRule>
  </conditionalFormatting>
  <conditionalFormatting sqref="BS58 BS66 BS71">
    <cfRule type="cellIs" dxfId="1326" priority="55" operator="equal">
      <formula>#REF!</formula>
    </cfRule>
    <cfRule type="cellIs" dxfId="1325" priority="56" operator="equal">
      <formula>#REF!</formula>
    </cfRule>
    <cfRule type="cellIs" dxfId="1324" priority="57" operator="equal">
      <formula>#REF!</formula>
    </cfRule>
    <cfRule type="cellIs" dxfId="1323" priority="58" operator="equal">
      <formula>#REF!</formula>
    </cfRule>
    <cfRule type="cellIs" dxfId="1322" priority="59" operator="equal">
      <formula>#REF!</formula>
    </cfRule>
    <cfRule type="cellIs" dxfId="1321" priority="38" operator="equal">
      <formula>#REF!</formula>
    </cfRule>
    <cfRule type="cellIs" dxfId="1320" priority="34" operator="equal">
      <formula>#REF!</formula>
    </cfRule>
    <cfRule type="cellIs" dxfId="1319" priority="36" operator="equal">
      <formula>#REF!</formula>
    </cfRule>
    <cfRule type="cellIs" dxfId="1318" priority="35" operator="equal">
      <formula>#REF!</formula>
    </cfRule>
    <cfRule type="cellIs" dxfId="1317" priority="37" operator="equal">
      <formula>#REF!</formula>
    </cfRule>
    <cfRule type="cellIs" dxfId="1316" priority="39" operator="equal">
      <formula>#REF!</formula>
    </cfRule>
    <cfRule type="cellIs" dxfId="1315" priority="40" operator="equal">
      <formula>#REF!</formula>
    </cfRule>
    <cfRule type="cellIs" dxfId="1314" priority="41" operator="equal">
      <formula>#REF!</formula>
    </cfRule>
    <cfRule type="cellIs" dxfId="1313" priority="52" operator="equal">
      <formula>#REF!</formula>
    </cfRule>
    <cfRule type="cellIs" dxfId="1312" priority="43" operator="equal">
      <formula>#REF!</formula>
    </cfRule>
    <cfRule type="cellIs" dxfId="1311" priority="44" operator="equal">
      <formula>#REF!</formula>
    </cfRule>
    <cfRule type="cellIs" dxfId="1310" priority="45" operator="equal">
      <formula>#REF!</formula>
    </cfRule>
    <cfRule type="cellIs" dxfId="1309" priority="46" operator="equal">
      <formula>#REF!</formula>
    </cfRule>
    <cfRule type="cellIs" dxfId="1308" priority="47" operator="equal">
      <formula>#REF!</formula>
    </cfRule>
    <cfRule type="cellIs" dxfId="1307" priority="48" operator="equal">
      <formula>#REF!</formula>
    </cfRule>
    <cfRule type="cellIs" dxfId="1306" priority="49" operator="equal">
      <formula>#REF!</formula>
    </cfRule>
    <cfRule type="cellIs" dxfId="1305" priority="50" operator="equal">
      <formula>#REF!</formula>
    </cfRule>
    <cfRule type="cellIs" dxfId="1304" priority="51" operator="equal">
      <formula>#REF!</formula>
    </cfRule>
    <cfRule type="cellIs" dxfId="1303" priority="53" operator="equal">
      <formula>#REF!</formula>
    </cfRule>
    <cfRule type="cellIs" dxfId="1302" priority="54" operator="equal">
      <formula>#REF!</formula>
    </cfRule>
    <cfRule type="cellIs" dxfId="1301" priority="42" operator="equal">
      <formula>#REF!</formula>
    </cfRule>
  </conditionalFormatting>
  <dataValidations count="3">
    <dataValidation type="list" allowBlank="1" showInputMessage="1" showErrorMessage="1" sqref="AC79" xr:uid="{69F52D0B-9E38-44DC-8A5E-563C57D2CBC6}">
      <formula1>$S$5:$S$7</formula1>
    </dataValidation>
    <dataValidation type="list" allowBlank="1" showInputMessage="1" showErrorMessage="1" sqref="AD79" xr:uid="{7B1B4770-F08A-40E5-9D64-796FB5B74C53}">
      <formula1>$V$5:$V$8</formula1>
    </dataValidation>
    <dataValidation type="list" allowBlank="1" showInputMessage="1" showErrorMessage="1" sqref="G16:G17 G19 N16 G52:G53 N52:N53 G49:G50 G21:G22 N18:N22 N32:N33 N27 G27:G33 N77 N35 G35 N41 G41 G44:G45 N55:N56 G55:G56 N58:N59 G58:G59 N61 G61 N63 G63 G66 N66 G71:G72 N75 G75 G77 N44:N45 N49:N50 N71:N72" xr:uid="{112086C1-8D18-4B5C-9654-6528B259560A}"/>
  </dataValidations>
  <hyperlinks>
    <hyperlink ref="AY22" r:id="rId1" display="https://mincitco-my.sharepoint.com/:f:/g/personal/mrchacon_mincit_gov_co/Ejb0U2cRL5dFiw-otrwc5zMBKG3NbEDZgmhdvZMd8Al9IQ?e=YU8aoS" xr:uid="{1CFB5FB7-D7A2-4871-AD97-C64E2538511A}"/>
    <hyperlink ref="AY25" r:id="rId2" display="https://mincitco-my.sharepoint.com/:f:/g/personal/mrchacon_mincit_gov_co/Ejb0U2cRL5dFiw-otrwc5zMBKG3NbEDZgmhdvZMd8Al9IQ?e=YU8aoS" xr:uid="{F73E021B-A6B1-480E-AD4E-500B6AFB5EBA}"/>
    <hyperlink ref="AY27" r:id="rId3" display="https://mincitco-my.sharepoint.com/:f:/g/personal/mrchacon_mincit_gov_co/Ejb0U2cRL5dFiw-otrwc5zMBKG3NbEDZgmhdvZMd8Al9IQ?e=YU8aoS" xr:uid="{88E4463F-7CE8-4E3C-9B52-F7593EABF3DE}"/>
    <hyperlink ref="AY30" r:id="rId4" display="https://mincitco-my.sharepoint.com/:f:/g/personal/mrchacon_mincit_gov_co/Ejb0U2cRL5dFiw-otrwc5zMBKG3NbEDZgmhdvZMd8Al9IQ?e=YU8aoS" xr:uid="{DCD39AF7-42F6-4DFE-AB62-7E3E077BD1E8}"/>
    <hyperlink ref="AY44" r:id="rId5" display="https://mincitco-my.sharepoint.com/:f:/g/personal/mrchacon_mincit_gov_co/Ejb0U2cRL5dFiw-otrwc5zMBKG3NbEDZgmhdvZMd8Al9IQ?e=YU8aoS" xr:uid="{CE034643-992A-4319-B11E-FB1E3FC9454E}"/>
    <hyperlink ref="AY68" r:id="rId6" display="https://mincitco-my.sharepoint.com/:f:/g/personal/mrchacon_mincit_gov_co/Ejb0U2cRL5dFiw-otrwc5zMBKG3NbEDZgmhdvZMd8Al9IQ?e=YU8aoS" xr:uid="{BC09639D-ABC5-48AA-8F97-697FC26A1501}"/>
    <hyperlink ref="AY29" r:id="rId7" display="https://mincitco-my.sharepoint.com/:f:/g/personal/mrchacon_mincit_gov_co/EjoqtPPzSzJGinbE9U0Psu8B6xLPAFPiGaTQU7d_160QRg?e=IUEzfW" xr:uid="{046BB17B-5839-4A6B-9E69-C4BDB9DBAEEF}"/>
    <hyperlink ref="AY41" r:id="rId8" display="https://mincitco-my.sharepoint.com/:f:/g/personal/mrchacon_mincit_gov_co/Ejb0U2cRL5dFiw-otrwc5zMBKG3NbEDZgmhdvZMd8Al9IQ?e=YU8aoS" xr:uid="{2FFA8EC5-47D6-4EC6-A749-83EB3660E6D3}"/>
    <hyperlink ref="AY40" r:id="rId9" display="https://mincitco-my.sharepoint.com/:f:/g/personal/mrchacon_mincit_gov_co/EjoqtPPzSzJGinbE9U0Psu8B6xLPAFPiGaTQU7d_160QRg?e=IUEzfW" xr:uid="{66B03D38-D75C-48CC-8A72-8163278BB86B}"/>
    <hyperlink ref="AY42" r:id="rId10" display="https://mincitco-my.sharepoint.com/:f:/g/personal/mrchacon_mincit_gov_co/EjoqtPPzSzJGinbE9U0Psu8B6xLPAFPiGaTQU7d_160QRg?e=IUEzfW" xr:uid="{8F43B737-0703-4ACE-9C2B-5E73E473784A}"/>
    <hyperlink ref="AY47" r:id="rId11" display="https://mincitco-my.sharepoint.com/:f:/g/personal/mrchacon_mincit_gov_co/EjoqtPPzSzJGinbE9U0Psu8B6xLPAFPiGaTQU7d_160QRg?e=IUEzfW" xr:uid="{33ED95E4-3EC6-4CEA-BFD2-9D46530870A8}"/>
    <hyperlink ref="AY51" r:id="rId12" display="https://mincitco-my.sharepoint.com/:f:/g/personal/mrchacon_mincit_gov_co/EjoqtPPzSzJGinbE9U0Psu8B6xLPAFPiGaTQU7d_160QRg?e=IUEzfW" xr:uid="{195B6C94-3486-455D-8E36-95FAFFEA22BA}"/>
    <hyperlink ref="AY54" r:id="rId13" display="https://mincitco-my.sharepoint.com/:f:/g/personal/mrchacon_mincit_gov_co/EjoqtPPzSzJGinbE9U0Psu8B6xLPAFPiGaTQU7d_160QRg?e=IUEzfW" xr:uid="{2F819890-32B1-443B-A39A-AEB6F37C492D}"/>
    <hyperlink ref="AY57" r:id="rId14" display="https://mincitco-my.sharepoint.com/:f:/g/personal/mrchacon_mincit_gov_co/EjoqtPPzSzJGinbE9U0Psu8B6xLPAFPiGaTQU7d_160QRg?e=IUEzfW" xr:uid="{6BA6A8A2-32F0-4B2C-AD0B-BC5AE3509D9B}"/>
    <hyperlink ref="AY60" r:id="rId15" display="https://mincitco-my.sharepoint.com/:f:/g/personal/mrchacon_mincit_gov_co/EjoqtPPzSzJGinbE9U0Psu8B6xLPAFPiGaTQU7d_160QRg?e=IUEzfW" xr:uid="{83EA6A8A-0815-458B-8339-CA085F71B891}"/>
    <hyperlink ref="AY70" r:id="rId16" display="https://mincitco-my.sharepoint.com/:f:/g/personal/mrchacon_mincit_gov_co/EjoqtPPzSzJGinbE9U0Psu8B6xLPAFPiGaTQU7d_160QRg?e=IUEzfW" xr:uid="{DEEB2D8A-08C0-4C22-B21F-023EA631AE15}"/>
    <hyperlink ref="AY73" r:id="rId17" display="https://mincitco-my.sharepoint.com/:f:/g/personal/mrchacon_mincit_gov_co/EjoqtPPzSzJGinbE9U0Psu8B6xLPAFPiGaTQU7d_160QRg?e=IUEzfW" xr:uid="{03CF1176-448A-4A0E-A1DC-FA472A2F4C4E}"/>
    <hyperlink ref="AY26" r:id="rId18" display="https://mincitco-my.sharepoint.com/:f:/g/personal/mrchacon_mincit_gov_co/Ejb0U2cRL5dFiw-otrwc5zMBKG3NbEDZgmhdvZMd8Al9IQ?e=YU8aoS" xr:uid="{1017B21A-C5B9-4F96-9914-777787CAC050}"/>
    <hyperlink ref="AY31" r:id="rId19" display="https://mincitco-my.sharepoint.com/:f:/g/personal/mrchacon_mincit_gov_co/Ejb0U2cRL5dFiw-otrwc5zMBKG3NbEDZgmhdvZMd8Al9IQ?e=YU8aoS" xr:uid="{C906CA98-0D79-4B78-A0FF-2BA918A8A7D2}"/>
    <hyperlink ref="AY48" r:id="rId20" display="https://mincitco-my.sharepoint.com/:f:/g/personal/mrchacon_mincit_gov_co/Ejb0U2cRL5dFiw-otrwc5zMBKG3NbEDZgmhdvZMd8Al9IQ?e=YU8aoS" xr:uid="{EFD8510A-94FE-4596-920D-4969DA1CF01D}"/>
    <hyperlink ref="AY74" r:id="rId21" display="https://mincitco-my.sharepoint.com/:f:/g/personal/mrchacon_mincit_gov_co/Ejb0U2cRL5dFiw-otrwc5zMBKG3NbEDZgmhdvZMd8Al9IQ?e=YU8aoS" xr:uid="{EA7EC960-4800-4CFD-A053-61948B070A55}"/>
    <hyperlink ref="AY28" r:id="rId22" display="https://mincitco-my.sharepoint.com/:f:/g/personal/mrchacon_mincit_gov_co/EjoqtPPzSzJGinbE9U0Psu8B6xLPAFPiGaTQU7d_160QRg?e=IUEzfW" xr:uid="{756624A7-12E1-4C47-A305-90E710B27024}"/>
    <hyperlink ref="AY33" r:id="rId23" display="https://mincitco-my.sharepoint.com/:f:/g/personal/mrchacon_mincit_gov_co/EoUB7LdDOL1AvRivi9tTWhIBTJzUrM_ViLd6E0LnN0r2Ug?e=nIHAh4" xr:uid="{EFD285C0-8929-4AFD-AE2B-DEAED6FB793B}"/>
    <hyperlink ref="AY45" r:id="rId24" display="https://mincitco-my.sharepoint.com/:f:/g/personal/mrchacon_mincit_gov_co/EjoqtPPzSzJGinbE9U0Psu8B6xLPAFPiGaTQU7d_160QRg?e=IUEzfW" xr:uid="{B1704084-9A88-4BD0-B746-6FA75FF53261}"/>
    <hyperlink ref="AY46" r:id="rId25" display="https://mincitco-my.sharepoint.com/:f:/g/personal/mrchacon_mincit_gov_co/EjoqtPPzSzJGinbE9U0Psu8B6xLPAFPiGaTQU7d_160QRg?e=IUEzfW" xr:uid="{03860C67-D853-4080-B7C6-133C98FB3E19}"/>
    <hyperlink ref="AY19" r:id="rId26" xr:uid="{A8F14D65-994B-4C58-BB06-552FAC9CCAA5}"/>
    <hyperlink ref="AY20" r:id="rId27" display="https://mincitco-my.sharepoint.com/:f:/g/personal/mrchacon_mincit_gov_co/EjoqtPPzSzJGinbE9U0Psu8B6xLPAFPiGaTQU7d_160QRg?e=IUEzfW" xr:uid="{44E34617-F854-4F7C-9621-85CB66BD2199}"/>
    <hyperlink ref="AY63" r:id="rId28" xr:uid="{D5800B91-6FD2-4C5A-8ECC-B2B104846337}"/>
    <hyperlink ref="AY38" r:id="rId29" display="https://mincitco-my.sharepoint.com/:f:/g/personal/mrchacon_mincit_gov_co/EjoqtPPzSzJGinbE9U0Psu8B6xLPAFPiGaTQU7d_160QRg?e=IUEzfW" xr:uid="{6CC8C145-454D-476B-937E-F80BDB3C2830}"/>
    <hyperlink ref="AY69" r:id="rId30" display="https://mincitco-my.sharepoint.com/:f:/g/personal/mrchacon_mincit_gov_co/EjoqtPPzSzJGinbE9U0Psu8B6xLPAFPiGaTQU7d_160QRg?e=IUEzfW" xr:uid="{37BD85D0-D50B-45FA-8D5A-49E57437F378}"/>
    <hyperlink ref="AY71" r:id="rId31" display="https://mincitco-my.sharepoint.com/:f:/g/personal/mrchacon_mincit_gov_co/EjoqtPPzSzJGinbE9U0Psu8B6xLPAFPiGaTQU7d_160QRg?e=IUEzfW" xr:uid="{DF4A0372-7EE6-4213-A4CC-C827E1627F76}"/>
    <hyperlink ref="AY75" r:id="rId32" display="https://mincitco-my.sharepoint.com/:f:/g/personal/mrchacon_mincit_gov_co/EjoqtPPzSzJGinbE9U0Psu8B6xLPAFPiGaTQU7d_160QRg?e=IUEzfW" xr:uid="{1715BA43-136F-4176-90DD-8467D5B8C0E8}"/>
    <hyperlink ref="AY64" r:id="rId33" display="https://mincitco-my.sharepoint.com/:f:/g/personal/mrchacon_mincit_gov_co/EjoqtPPzSzJGinbE9U0Psu8B6xLPAFPiGaTQU7d_160QRg?e=IUEzfW" xr:uid="{5A52D27F-1388-4B18-BB1F-EA5CFCE1FA21}"/>
    <hyperlink ref="AY43" r:id="rId34" display="https://mincitco-my.sharepoint.com/:f:/g/personal/mrchacon_mincit_gov_co/EjoqtPPzSzJGinbE9U0Psu8B6xLPAFPiGaTQU7d_160QRg?e=IUEzfW" xr:uid="{997D39DF-43D7-415D-8BFE-8340F28568FC}"/>
    <hyperlink ref="AY37" r:id="rId35" display="https://mincitco-my.sharepoint.com/:f:/g/personal/mrchacon_mincit_gov_co/EjoqtPPzSzJGinbE9U0Psu8B6xLPAFPiGaTQU7d_160QRg?e=IUEzfW" xr:uid="{4208A155-05DD-455D-AAC2-7B6FBD80F750}"/>
    <hyperlink ref="AY24" r:id="rId36" display="https://mincitco-my.sharepoint.com/:f:/g/personal/mrchacon_mincit_gov_co/EjoqtPPzSzJGinbE9U0Psu8B6xLPAFPiGaTQU7d_160QRg?e=IUEzfW" xr:uid="{F068F3E0-4D89-4767-A0F5-44E51B888D09}"/>
    <hyperlink ref="AY23" r:id="rId37" display="https://mincitco-my.sharepoint.com/:f:/g/personal/mrchacon_mincit_gov_co/EjoqtPPzSzJGinbE9U0Psu8B6xLPAFPiGaTQU7d_160QRg?e=IUEzfW" xr:uid="{14347607-0798-4800-B9F8-6DE97B48D634}"/>
    <hyperlink ref="AY21" r:id="rId38" display="https://mincitco-my.sharepoint.com/:f:/g/personal/mrchacon_mincit_gov_co/EjoqtPPzSzJGinbE9U0Psu8B6xLPAFPiGaTQU7d_160QRg?e=IUEzfW" xr:uid="{0A4F22E7-13DB-4550-99B9-E537DFDDE362}"/>
    <hyperlink ref="BF16" r:id="rId39" display="Plan Institucionald e Archivo" xr:uid="{09A14DEB-A62A-42CA-816A-1AA62EDEF944}"/>
    <hyperlink ref="BF22" r:id="rId40" display="../../../../../../../../../:f:/g/personal/mrchacon_mincit_gov_co/Eg9WQgGFdeJGqXmJy2CLpq4BIcNX6pYyURNuMBYvDsCoFg?e=HwQg98" xr:uid="{DBBB79CD-4FBE-4A94-BD7A-3D056DF1CA61}"/>
    <hyperlink ref="BF23" r:id="rId41" display="../../../../../../../../../:f:/g/personal/mrchacon_mincit_gov_co/Eg9WQgGFdeJGqXmJy2CLpq4BIcNX6pYyURNuMBYvDsCoFg?e=HwQg98" xr:uid="{1304F2BA-8060-419F-AA0A-B6A41AFE8775}"/>
    <hyperlink ref="BF24" r:id="rId42" display="../../../../../../../../../:f:/g/personal/mrchacon_mincit_gov_co/Eg9WQgGFdeJGqXmJy2CLpq4BIcNX6pYyURNuMBYvDsCoFg?e=HwQg98" xr:uid="{D2CCBC9B-CFCD-4F9B-9F5B-94339158A255}"/>
    <hyperlink ref="BF26" r:id="rId43" display="../../../../../../../../../:f:/g/personal/mrchacon_mincit_gov_co/EjoqmXlXdf1Hq-JLgTbf-LoBIJhSbwGCjV-X-h1VBJVQGQ?e=TjAuU3" xr:uid="{B15DAAB4-A1E2-47B7-90D6-DD70B423EAE7}"/>
    <hyperlink ref="BF32" r:id="rId44" display="../../../../../../../../../:f:/g/personal/mrchacon_mincit_gov_co/Eg9WQgGFdeJGqXmJy2CLpq4BIcNX6pYyURNuMBYvDsCoFg?e=HwQg98" xr:uid="{C6CD4C22-B18A-4D75-8A57-37E399BD97E5}"/>
    <hyperlink ref="BF33" r:id="rId45" display="../../../../../../../../../:f:/g/personal/mrchacon_mincit_gov_co/Eh9S_35vI_dPswRW3W68wy0BfmZlVc-NHqOVUsR6YHJ-1g?e=TpMa8A" xr:uid="{2668329C-A0FA-4A27-894D-78DED0755E64}"/>
    <hyperlink ref="BF35" r:id="rId46" display="../../../../../../../../../:f:/g/personal/mrchacon_mincit_gov_co/EoadxkAA_bFMnQziNHJB_fUBqmUCJhsH95aM9IH7kpp_fQ?e=wyIJ81" xr:uid="{48698453-DC8A-42E0-B7FD-6B806B177F2D}"/>
    <hyperlink ref="BF45" r:id="rId47" display="../../../../../../../../../:f:/g/personal/mrchacon_mincit_gov_co/EjoqmXlXdf1Hq-JLgTbf-LoBIJhSbwGCjV-X-h1VBJVQGQ?e=TjAuU3" xr:uid="{541F023B-63DA-41BC-8F1D-38E5553340A7}"/>
    <hyperlink ref="BF46" r:id="rId48" display="../../../../../../../../../:f:/g/personal/mrchacon_mincit_gov_co/Eg9WQgGFdeJGqXmJy2CLpq4BIcNX6pYyURNuMBYvDsCoFg?e=HwQg98" xr:uid="{100053B8-DA92-47CA-A1DA-B0DDFF581F6C}"/>
    <hyperlink ref="BF61" r:id="rId49" display="../../../../../../../../../:f:/g/personal/mrchacon_mincit_gov_co/EoadxkAA_bFMnQziNHJB_fUBqmUCJhsH95aM9IH7kpp_fQ?e=wyIJ81" xr:uid="{523E1C08-1439-4AF6-B7A7-C213EFADC0D1}"/>
    <hyperlink ref="BF75" r:id="rId50" display="../../../../../../../../../:f:/g/personal/mrchacon_mincit_gov_co/Eg9WQgGFdeJGqXmJy2CLpq4BIcNX6pYyURNuMBYvDsCoFg?e=HwQg98" xr:uid="{6FEA5A93-E122-421B-85EE-2C4D5640E651}"/>
    <hyperlink ref="BF76" r:id="rId51" display="../../../../../../../../../:f:/g/personal/mrchacon_mincit_gov_co/EoadxkAA_bFMnQziNHJB_fUBqmUCJhsH95aM9IH7kpp_fQ?e=NWe7Qc" xr:uid="{1EE9DB81-D4AD-4B47-BBAE-757F91227809}"/>
  </hyperlinks>
  <pageMargins left="0.7" right="0.7" top="0.75" bottom="0.75" header="0.3" footer="0.3"/>
  <legacyDrawing r:id="rId52"/>
  <extLst>
    <ext xmlns:x14="http://schemas.microsoft.com/office/spreadsheetml/2009/9/main" uri="{CCE6A557-97BC-4b89-ADB6-D9C93CAAB3DF}">
      <x14:dataValidations xmlns:xm="http://schemas.microsoft.com/office/excel/2006/main" count="12">
        <x14:dataValidation type="list" allowBlank="1" showInputMessage="1" showErrorMessage="1" xr:uid="{8B5CE7DF-F85B-4442-BF1A-AEDD1D66DCEF}">
          <x14:formula1>
            <xm:f>'Datos Validacion'!$E$5:$E$13</xm:f>
          </x14:formula1>
          <xm:sqref>AO79 V63 V61 V16 V19 V21:V22 V27 V32:V33 V35 V41 V44 V49 V52 V55 V58 V66 V71 V75 V77 V79</xm:sqref>
        </x14:dataValidation>
        <x14:dataValidation type="list" allowBlank="1" showInputMessage="1" showErrorMessage="1" xr:uid="{F5C99F9B-AEA0-4585-B35E-E9A01BAA6933}">
          <x14:formula1>
            <xm:f>'Datos Validacion'!$C$5:$C$10</xm:f>
          </x14:formula1>
          <xm:sqref>AM79 T63 T61 T16 T19 T21:T22 T27 T32:T33 T35 T41 T44 T49 T52 T55 T58 T66 T71 T75 T77 T79</xm:sqref>
        </x14:dataValidation>
        <x14:dataValidation type="list" allowBlank="1" showInputMessage="1" showErrorMessage="1" xr:uid="{1C826920-F9A9-4210-B768-9BD527CAEE38}">
          <x14:formula1>
            <xm:f>'Datos Validacion'!$B$5:$B$13</xm:f>
          </x14:formula1>
          <xm:sqref>R16 R19 R66 R21:R22 R49:R50 R52:R53 R44:R45 R27 R32:R33 R35 R41 R55:R56 R58:R59 R61 R63 R71:R72 R75 R77 R79</xm:sqref>
        </x14:dataValidation>
        <x14:dataValidation type="list" allowBlank="1" showInputMessage="1" showErrorMessage="1" xr:uid="{61F35D1E-C312-45DB-9B8F-44B2ED20A728}">
          <x14:formula1>
            <xm:f>'Datos Validacion'!$G$5:$G$12</xm:f>
          </x14:formula1>
          <xm:sqref>Y16 AQ16 AQ19 Y41 Y61 Y63 AQ21:AQ22 AQ27 Y32:Y33 AQ32:AQ33 AQ35 Y49:Y50 AQ49 Y58:Y59 Y19 Y21:Y22 Y27 Y35 AQ41 Y44 AQ44 Y52 Y55 AQ55 AQ52 AQ58 AQ61 AQ63 Y66 AQ66 Y71 AQ71 Y75 AQ75 Y77 AQ77 Y79</xm:sqref>
        </x14:dataValidation>
        <x14:dataValidation type="list" allowBlank="1" showInputMessage="1" showErrorMessage="1" xr:uid="{24E4E3DF-01B5-4286-B701-2E0140B16577}">
          <x14:formula1>
            <xm:f>'Datos Validacion'!$I$5:$I$7</xm:f>
          </x14:formula1>
          <xm:sqref>AA16 AA18:AA79</xm:sqref>
        </x14:dataValidation>
        <x14:dataValidation type="list" allowBlank="1" showInputMessage="1" showErrorMessage="1" xr:uid="{8BB25173-6851-4E0A-9038-5EDA352B0553}">
          <x14:formula1>
            <xm:f>'Datos Validacion'!$K$5:$K$8</xm:f>
          </x14:formula1>
          <xm:sqref>AD16 AD18:AD78</xm:sqref>
        </x14:dataValidation>
        <x14:dataValidation type="list" allowBlank="1" showInputMessage="1" showErrorMessage="1" xr:uid="{164F39B4-8710-4DE0-84CD-B0E093065AF6}">
          <x14:formula1>
            <xm:f>'Datos Validacion'!$M$5:$M$7</xm:f>
          </x14:formula1>
          <xm:sqref>AF16 AF18:AF79</xm:sqref>
        </x14:dataValidation>
        <x14:dataValidation type="list" allowBlank="1" showInputMessage="1" showErrorMessage="1" xr:uid="{2B55163D-F1A4-470D-B2BB-62E745132F73}">
          <x14:formula1>
            <xm:f>'Datos Validacion'!$J$5:$J$7</xm:f>
          </x14:formula1>
          <xm:sqref>AC16 AC18:AC78</xm:sqref>
        </x14:dataValidation>
        <x14:dataValidation type="list" allowBlank="1" showInputMessage="1" showErrorMessage="1" xr:uid="{0692EEAA-D8D5-4C38-9A0E-80C0A9C02608}">
          <x14:formula1>
            <xm:f>'Datos Validacion'!$O$5:$O$7</xm:f>
          </x14:formula1>
          <xm:sqref>AH16 AH18:AH79</xm:sqref>
        </x14:dataValidation>
        <x14:dataValidation type="list" allowBlank="1" showInputMessage="1" showErrorMessage="1" xr:uid="{9982C96C-77F2-482C-83ED-D5ADEA0283DD}">
          <x14:formula1>
            <xm:f>'Datos Validacion'!$R$5:$R$9</xm:f>
          </x14:formula1>
          <xm:sqref>AR16 AR49:AR50 AR21:AR22 AR27 AR19 AR44:AR45 AR35 AR41 AR32:AR33 AR52 AR55 AR58 AR61 AR63 AR66 AR71 AR75 AR77 AR79</xm:sqref>
        </x14:dataValidation>
        <x14:dataValidation type="list" allowBlank="1" showInputMessage="1" showErrorMessage="1" xr:uid="{04CB26A9-EC22-4D68-BEB2-CC16FE8CC113}">
          <x14:formula1>
            <xm:f>'Anexo A '!$D$6:$D$154</xm:f>
          </x14:formula1>
          <xm:sqref>AT16 AT18:AT78</xm:sqref>
        </x14:dataValidation>
        <x14:dataValidation type="list" allowBlank="1" showInputMessage="1" showErrorMessage="1" xr:uid="{7CC27118-0708-497C-831B-94FEFF3453EA}">
          <x14:formula1>
            <xm:f>'Datos Validacion'!$P$5:$P$7</xm:f>
          </x14:formula1>
          <xm:sqref>AJ16:AJ78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5973-C81B-4091-8A0F-AF0DA53B3E4D}">
  <dimension ref="A2:BB99"/>
  <sheetViews>
    <sheetView topLeftCell="A52" zoomScaleNormal="100" workbookViewId="0">
      <selection activeCell="F78" sqref="F78"/>
    </sheetView>
  </sheetViews>
  <sheetFormatPr baseColWidth="10" defaultColWidth="11.42578125" defaultRowHeight="11.25" customHeight="1"/>
  <cols>
    <col min="1" max="1" width="6.28515625" style="496" customWidth="1"/>
    <col min="2" max="2" width="16.140625" style="290" customWidth="1"/>
    <col min="3" max="3" width="10.5703125" style="290" customWidth="1"/>
    <col min="4" max="4" width="8.28515625" style="496" bestFit="1" customWidth="1"/>
    <col min="5" max="5" width="10.85546875" style="496" bestFit="1" customWidth="1"/>
    <col min="6" max="6" width="8.28515625" style="496" bestFit="1" customWidth="1"/>
    <col min="7" max="7" width="10.85546875" style="496" bestFit="1" customWidth="1"/>
    <col min="8" max="8" width="3.85546875" style="290" customWidth="1"/>
    <col min="9" max="12" width="6.28515625" style="536" customWidth="1"/>
    <col min="13" max="13" width="6.28515625" style="496" customWidth="1"/>
    <col min="14" max="14" width="10.5703125" style="290" customWidth="1"/>
    <col min="15" max="15" width="11.42578125" style="290"/>
    <col min="16" max="16" width="18" style="290" customWidth="1"/>
    <col min="17" max="20" width="11" style="290" hidden="1" customWidth="1"/>
    <col min="21" max="21" width="8.28515625" style="290" hidden="1" customWidth="1"/>
    <col min="22" max="22" width="10.7109375" style="290" hidden="1" customWidth="1"/>
    <col min="23" max="23" width="8.28515625" style="290" hidden="1" customWidth="1"/>
    <col min="24" max="24" width="9.5703125" style="290" customWidth="1"/>
    <col min="25" max="25" width="11.7109375" style="290" customWidth="1"/>
    <col min="26" max="26" width="11.42578125" style="290" customWidth="1"/>
    <col min="27" max="27" width="10.7109375" style="290" customWidth="1"/>
    <col min="28" max="28" width="11.42578125" style="290" customWidth="1"/>
    <col min="29" max="29" width="13.140625" style="290" customWidth="1"/>
    <col min="30" max="30" width="8.140625" style="290" bestFit="1" customWidth="1"/>
    <col min="31" max="33" width="8.140625" style="290" hidden="1" customWidth="1"/>
    <col min="34" max="34" width="5" style="290" bestFit="1" customWidth="1"/>
    <col min="35" max="35" width="5.5703125" style="290" hidden="1" customWidth="1"/>
    <col min="36" max="37" width="7" style="290" hidden="1" customWidth="1"/>
    <col min="38" max="38" width="9.7109375" style="290" bestFit="1" customWidth="1"/>
    <col min="39" max="41" width="8" style="290" hidden="1" customWidth="1"/>
    <col min="42" max="42" width="4.85546875" style="290" bestFit="1" customWidth="1"/>
    <col min="43" max="43" width="5.5703125" style="290" hidden="1" customWidth="1"/>
    <col min="44" max="45" width="7" style="290" hidden="1" customWidth="1"/>
    <col min="46" max="46" width="3" style="290" customWidth="1"/>
    <col min="47" max="47" width="3.42578125" style="290" customWidth="1"/>
    <col min="48" max="48" width="15.140625" style="293" customWidth="1"/>
    <col min="49" max="52" width="9.85546875" style="290" customWidth="1"/>
    <col min="53" max="53" width="11.5703125" style="419" customWidth="1"/>
    <col min="54" max="54" width="7.85546875" style="290" bestFit="1" customWidth="1"/>
    <col min="55" max="16384" width="11.42578125" style="290"/>
  </cols>
  <sheetData>
    <row r="2" spans="1:14" ht="11.25" customHeight="1">
      <c r="B2" s="532"/>
      <c r="C2" s="533"/>
      <c r="D2" s="1207" t="s">
        <v>1426</v>
      </c>
      <c r="E2" s="1207"/>
      <c r="F2" s="1207"/>
      <c r="G2" s="1207"/>
    </row>
    <row r="3" spans="1:14" ht="11.25" customHeight="1">
      <c r="B3" s="531"/>
      <c r="C3" s="1117" t="s">
        <v>1425</v>
      </c>
      <c r="D3" s="1208" t="s">
        <v>98</v>
      </c>
      <c r="E3" s="1208"/>
      <c r="F3" s="1208" t="s">
        <v>98</v>
      </c>
      <c r="G3" s="1208"/>
      <c r="I3" s="536" t="s">
        <v>481</v>
      </c>
      <c r="J3" s="536" t="s">
        <v>734</v>
      </c>
      <c r="K3" s="536" t="s">
        <v>483</v>
      </c>
      <c r="L3" s="536" t="s">
        <v>484</v>
      </c>
      <c r="N3" s="1117"/>
    </row>
    <row r="4" spans="1:14" s="314" customFormat="1" ht="11.25" customHeight="1">
      <c r="A4" s="332" t="s">
        <v>1335</v>
      </c>
      <c r="B4" s="332" t="s">
        <v>55</v>
      </c>
      <c r="C4" s="1118"/>
      <c r="D4" s="550" t="s">
        <v>1314</v>
      </c>
      <c r="E4" s="550" t="s">
        <v>1424</v>
      </c>
      <c r="F4" s="550" t="s">
        <v>1314</v>
      </c>
      <c r="G4" s="550" t="s">
        <v>1424</v>
      </c>
      <c r="H4" s="552"/>
      <c r="I4" s="537"/>
      <c r="J4" s="537"/>
      <c r="K4" s="537"/>
      <c r="L4" s="537"/>
      <c r="M4" s="332"/>
      <c r="N4" s="1118"/>
    </row>
    <row r="5" spans="1:14" ht="11.25" customHeight="1">
      <c r="A5" s="527" t="s">
        <v>1315</v>
      </c>
      <c r="B5" s="337" t="s">
        <v>73</v>
      </c>
      <c r="C5" s="346" t="s">
        <v>87</v>
      </c>
      <c r="D5" s="527">
        <v>1</v>
      </c>
      <c r="E5" s="527"/>
      <c r="F5" s="527"/>
      <c r="G5" s="527"/>
      <c r="I5" s="538">
        <v>1</v>
      </c>
      <c r="J5" s="538"/>
      <c r="K5" s="538"/>
      <c r="L5" s="538"/>
      <c r="M5" s="527"/>
      <c r="N5" s="346">
        <f t="shared" ref="N5:N16" si="0">SUM(I5:L5)</f>
        <v>1</v>
      </c>
    </row>
    <row r="6" spans="1:14" ht="11.25" customHeight="1">
      <c r="A6" s="527" t="s">
        <v>1316</v>
      </c>
      <c r="B6" s="337" t="s">
        <v>73</v>
      </c>
      <c r="C6" s="346" t="s">
        <v>87</v>
      </c>
      <c r="D6" s="527">
        <v>1</v>
      </c>
      <c r="E6" s="527"/>
      <c r="F6" s="527"/>
      <c r="G6" s="527"/>
      <c r="I6" s="538">
        <v>1</v>
      </c>
      <c r="J6" s="538"/>
      <c r="K6" s="538"/>
      <c r="L6" s="538"/>
      <c r="M6" s="527"/>
      <c r="N6" s="346">
        <f t="shared" si="0"/>
        <v>1</v>
      </c>
    </row>
    <row r="7" spans="1:14" ht="11.25" customHeight="1">
      <c r="A7" s="366" t="s">
        <v>1317</v>
      </c>
      <c r="B7" s="337" t="s">
        <v>73</v>
      </c>
      <c r="C7" s="346" t="s">
        <v>165</v>
      </c>
      <c r="D7" s="366">
        <v>1</v>
      </c>
      <c r="E7" s="366"/>
      <c r="F7" s="366"/>
      <c r="G7" s="366"/>
      <c r="I7" s="539"/>
      <c r="J7" s="539">
        <v>1</v>
      </c>
      <c r="K7" s="539"/>
      <c r="L7" s="539"/>
      <c r="M7" s="366"/>
      <c r="N7" s="346">
        <f t="shared" si="0"/>
        <v>1</v>
      </c>
    </row>
    <row r="8" spans="1:14" ht="11.25" customHeight="1">
      <c r="A8" s="346" t="s">
        <v>1318</v>
      </c>
      <c r="B8" s="345" t="s">
        <v>175</v>
      </c>
      <c r="C8" s="346" t="s">
        <v>165</v>
      </c>
      <c r="E8" s="346"/>
      <c r="F8" s="346">
        <v>1</v>
      </c>
      <c r="G8" s="346"/>
      <c r="I8" s="540"/>
      <c r="J8" s="540">
        <v>1</v>
      </c>
      <c r="K8" s="540"/>
      <c r="L8" s="540"/>
      <c r="M8" s="346"/>
      <c r="N8" s="346">
        <f t="shared" si="0"/>
        <v>1</v>
      </c>
    </row>
    <row r="9" spans="1:14" ht="11.25" customHeight="1">
      <c r="A9" s="346" t="s">
        <v>1319</v>
      </c>
      <c r="B9" s="345" t="s">
        <v>175</v>
      </c>
      <c r="C9" s="346" t="s">
        <v>165</v>
      </c>
      <c r="E9" s="346"/>
      <c r="F9" s="346">
        <v>1</v>
      </c>
      <c r="G9" s="346"/>
      <c r="I9" s="540"/>
      <c r="J9" s="540">
        <v>1</v>
      </c>
      <c r="K9" s="540"/>
      <c r="L9" s="540"/>
      <c r="M9" s="346"/>
      <c r="N9" s="346">
        <f t="shared" si="0"/>
        <v>1</v>
      </c>
    </row>
    <row r="10" spans="1:14" ht="11.25" customHeight="1">
      <c r="A10" s="526" t="s">
        <v>1324</v>
      </c>
      <c r="B10" s="337" t="s">
        <v>256</v>
      </c>
      <c r="C10" s="530" t="s">
        <v>165</v>
      </c>
      <c r="D10" s="526">
        <v>1</v>
      </c>
      <c r="E10" s="526"/>
      <c r="F10" s="526"/>
      <c r="G10" s="526"/>
      <c r="I10" s="542"/>
      <c r="J10" s="542"/>
      <c r="K10" s="542">
        <v>1</v>
      </c>
      <c r="L10" s="542"/>
      <c r="M10" s="526"/>
      <c r="N10" s="535">
        <f t="shared" si="0"/>
        <v>1</v>
      </c>
    </row>
    <row r="11" spans="1:14" ht="11.25" customHeight="1">
      <c r="A11" s="335" t="s">
        <v>1330</v>
      </c>
      <c r="B11" s="337" t="s">
        <v>382</v>
      </c>
      <c r="C11" s="346" t="s">
        <v>165</v>
      </c>
      <c r="D11" s="335">
        <v>1</v>
      </c>
      <c r="E11" s="335"/>
      <c r="F11" s="335"/>
      <c r="G11" s="335"/>
      <c r="I11" s="544"/>
      <c r="J11" s="544">
        <v>1</v>
      </c>
      <c r="K11" s="544"/>
      <c r="L11" s="544"/>
      <c r="M11" s="335"/>
      <c r="N11" s="346">
        <f t="shared" si="0"/>
        <v>1</v>
      </c>
    </row>
    <row r="12" spans="1:14" ht="11.25" customHeight="1">
      <c r="A12" s="346" t="s">
        <v>1321</v>
      </c>
      <c r="B12" s="345" t="s">
        <v>256</v>
      </c>
      <c r="C12" s="346" t="s">
        <v>263</v>
      </c>
      <c r="D12" s="346">
        <v>1</v>
      </c>
      <c r="E12" s="346"/>
      <c r="F12" s="346"/>
      <c r="G12" s="346"/>
      <c r="I12" s="540"/>
      <c r="J12" s="540"/>
      <c r="K12" s="540"/>
      <c r="L12" s="540">
        <v>1</v>
      </c>
      <c r="M12" s="346"/>
      <c r="N12" s="346">
        <f t="shared" si="0"/>
        <v>1</v>
      </c>
    </row>
    <row r="13" spans="1:14" ht="11.25" customHeight="1">
      <c r="A13" s="346" t="s">
        <v>1322</v>
      </c>
      <c r="B13" s="345" t="s">
        <v>256</v>
      </c>
      <c r="C13" s="530" t="s">
        <v>263</v>
      </c>
      <c r="D13" s="346"/>
      <c r="E13" s="346">
        <v>1</v>
      </c>
      <c r="F13" s="346"/>
      <c r="G13" s="346"/>
      <c r="I13" s="540"/>
      <c r="J13" s="540"/>
      <c r="K13" s="540"/>
      <c r="L13" s="540">
        <v>1</v>
      </c>
      <c r="M13" s="346"/>
      <c r="N13" s="535">
        <f t="shared" si="0"/>
        <v>1</v>
      </c>
    </row>
    <row r="14" spans="1:14" ht="11.25" customHeight="1">
      <c r="A14" s="346" t="s">
        <v>1323</v>
      </c>
      <c r="B14" s="345" t="s">
        <v>256</v>
      </c>
      <c r="C14" s="530" t="s">
        <v>263</v>
      </c>
      <c r="D14" s="346">
        <v>1</v>
      </c>
      <c r="E14" s="346"/>
      <c r="F14" s="346"/>
      <c r="G14" s="346"/>
      <c r="I14" s="540"/>
      <c r="J14" s="540"/>
      <c r="K14" s="540"/>
      <c r="L14" s="540">
        <v>1</v>
      </c>
      <c r="M14" s="346"/>
      <c r="N14" s="535">
        <f t="shared" si="0"/>
        <v>1</v>
      </c>
    </row>
    <row r="15" spans="1:14" ht="11.25" customHeight="1">
      <c r="A15" s="526" t="s">
        <v>1325</v>
      </c>
      <c r="B15" s="337" t="s">
        <v>256</v>
      </c>
      <c r="C15" s="346" t="s">
        <v>263</v>
      </c>
      <c r="D15" s="526"/>
      <c r="E15" s="526">
        <v>1</v>
      </c>
      <c r="F15" s="526"/>
      <c r="G15" s="526"/>
      <c r="I15" s="542"/>
      <c r="J15" s="542"/>
      <c r="K15" s="542"/>
      <c r="L15" s="542">
        <v>1</v>
      </c>
      <c r="M15" s="526"/>
      <c r="N15" s="346">
        <f t="shared" si="0"/>
        <v>1</v>
      </c>
    </row>
    <row r="16" spans="1:14" ht="11.25" customHeight="1">
      <c r="A16" s="346" t="s">
        <v>1326</v>
      </c>
      <c r="B16" s="345" t="s">
        <v>256</v>
      </c>
      <c r="C16" s="346" t="s">
        <v>263</v>
      </c>
      <c r="D16" s="346"/>
      <c r="E16" s="346">
        <v>1</v>
      </c>
      <c r="F16" s="346"/>
      <c r="G16" s="346"/>
      <c r="I16" s="540"/>
      <c r="J16" s="540"/>
      <c r="K16" s="540">
        <v>1</v>
      </c>
      <c r="L16" s="540"/>
      <c r="M16" s="346"/>
      <c r="N16" s="346">
        <f t="shared" si="0"/>
        <v>1</v>
      </c>
    </row>
    <row r="17" spans="1:14" ht="11.25" customHeight="1">
      <c r="A17" s="340" t="s">
        <v>1327</v>
      </c>
      <c r="B17" s="345" t="s">
        <v>256</v>
      </c>
      <c r="C17" s="346" t="s">
        <v>263</v>
      </c>
      <c r="D17" s="340"/>
      <c r="E17" s="340">
        <v>1</v>
      </c>
      <c r="F17" s="340"/>
      <c r="G17" s="340"/>
      <c r="I17" s="541"/>
      <c r="J17" s="541"/>
      <c r="K17" s="541">
        <v>1</v>
      </c>
      <c r="L17" s="541"/>
      <c r="M17" s="340"/>
      <c r="N17" s="346">
        <f>SUM(I18:L18)</f>
        <v>1</v>
      </c>
    </row>
    <row r="18" spans="1:14" ht="11.25" customHeight="1">
      <c r="A18" s="528" t="s">
        <v>1328</v>
      </c>
      <c r="B18" s="345" t="s">
        <v>256</v>
      </c>
      <c r="C18" s="346" t="s">
        <v>263</v>
      </c>
      <c r="D18" s="528"/>
      <c r="E18" s="528">
        <v>1</v>
      </c>
      <c r="F18" s="528"/>
      <c r="G18" s="528"/>
      <c r="I18" s="543"/>
      <c r="J18" s="543"/>
      <c r="K18" s="543">
        <v>1</v>
      </c>
      <c r="L18" s="543"/>
      <c r="M18" s="528"/>
      <c r="N18" s="346">
        <f t="shared" ref="N18:N24" si="1">SUM(I18:L18)</f>
        <v>1</v>
      </c>
    </row>
    <row r="19" spans="1:14" ht="11.25" customHeight="1">
      <c r="A19" s="346" t="s">
        <v>1329</v>
      </c>
      <c r="B19" s="345" t="s">
        <v>256</v>
      </c>
      <c r="C19" s="346" t="s">
        <v>263</v>
      </c>
      <c r="D19" s="346"/>
      <c r="E19" s="346">
        <v>1</v>
      </c>
      <c r="F19" s="346"/>
      <c r="G19" s="346"/>
      <c r="I19" s="540"/>
      <c r="J19" s="540"/>
      <c r="K19" s="540">
        <v>1</v>
      </c>
      <c r="L19" s="540"/>
      <c r="M19" s="346"/>
      <c r="N19" s="346">
        <f t="shared" si="1"/>
        <v>1</v>
      </c>
    </row>
    <row r="20" spans="1:14" ht="11.25" customHeight="1">
      <c r="A20" s="340" t="s">
        <v>1331</v>
      </c>
      <c r="B20" s="345" t="s">
        <v>382</v>
      </c>
      <c r="C20" s="346" t="s">
        <v>263</v>
      </c>
      <c r="D20" s="340"/>
      <c r="E20" s="340">
        <v>1</v>
      </c>
      <c r="F20" s="340"/>
      <c r="G20" s="340"/>
      <c r="I20" s="541"/>
      <c r="J20" s="541"/>
      <c r="K20" s="541"/>
      <c r="L20" s="541">
        <v>1</v>
      </c>
      <c r="M20" s="340"/>
      <c r="N20" s="346">
        <f t="shared" si="1"/>
        <v>1</v>
      </c>
    </row>
    <row r="21" spans="1:14" ht="11.25" customHeight="1">
      <c r="A21" s="346" t="s">
        <v>1332</v>
      </c>
      <c r="B21" s="345" t="s">
        <v>382</v>
      </c>
      <c r="C21" s="346" t="s">
        <v>263</v>
      </c>
      <c r="D21" s="346">
        <v>1</v>
      </c>
      <c r="E21" s="346"/>
      <c r="F21" s="346"/>
      <c r="G21" s="346"/>
      <c r="I21" s="540"/>
      <c r="J21" s="540"/>
      <c r="K21" s="540"/>
      <c r="L21" s="540">
        <v>1</v>
      </c>
      <c r="M21" s="346"/>
      <c r="N21" s="346">
        <f t="shared" si="1"/>
        <v>1</v>
      </c>
    </row>
    <row r="22" spans="1:14" ht="11.25" customHeight="1">
      <c r="A22" s="346" t="s">
        <v>1333</v>
      </c>
      <c r="B22" s="345" t="s">
        <v>430</v>
      </c>
      <c r="C22" s="346" t="s">
        <v>263</v>
      </c>
      <c r="D22" s="346">
        <v>1</v>
      </c>
      <c r="E22" s="346"/>
      <c r="F22" s="346"/>
      <c r="G22" s="346"/>
      <c r="I22" s="540"/>
      <c r="J22" s="540"/>
      <c r="K22" s="540"/>
      <c r="L22" s="540">
        <v>1</v>
      </c>
      <c r="M22" s="346"/>
      <c r="N22" s="346">
        <f t="shared" si="1"/>
        <v>1</v>
      </c>
    </row>
    <row r="23" spans="1:14" ht="11.25" customHeight="1">
      <c r="A23" s="340" t="s">
        <v>1320</v>
      </c>
      <c r="B23" s="345" t="s">
        <v>175</v>
      </c>
      <c r="C23" s="346" t="s">
        <v>245</v>
      </c>
      <c r="E23" s="340"/>
      <c r="F23" s="340">
        <v>1</v>
      </c>
      <c r="G23" s="340"/>
      <c r="I23" s="541"/>
      <c r="J23" s="541"/>
      <c r="K23" s="541"/>
      <c r="L23" s="541">
        <v>1</v>
      </c>
      <c r="M23" s="340"/>
      <c r="N23" s="346">
        <f t="shared" si="1"/>
        <v>1</v>
      </c>
    </row>
    <row r="24" spans="1:14" ht="11.25" customHeight="1">
      <c r="A24" s="346" t="s">
        <v>1334</v>
      </c>
      <c r="B24" s="345" t="s">
        <v>449</v>
      </c>
      <c r="C24" s="346" t="s">
        <v>245</v>
      </c>
      <c r="D24" s="346"/>
      <c r="E24" s="346">
        <v>1</v>
      </c>
      <c r="F24" s="346"/>
      <c r="G24" s="346"/>
      <c r="I24" s="540"/>
      <c r="J24" s="540"/>
      <c r="K24" s="540"/>
      <c r="L24" s="540">
        <v>1</v>
      </c>
      <c r="M24" s="346"/>
      <c r="N24" s="346">
        <f t="shared" si="1"/>
        <v>1</v>
      </c>
    </row>
    <row r="25" spans="1:14" ht="11.25" customHeight="1">
      <c r="A25" s="305"/>
      <c r="B25" s="419"/>
      <c r="C25" s="294"/>
      <c r="D25" s="522">
        <f>SUM(D5:D24)</f>
        <v>9</v>
      </c>
      <c r="E25" s="522">
        <f>SUM(E5:E24)</f>
        <v>8</v>
      </c>
      <c r="F25" s="522">
        <f>SUM(F5:F24)</f>
        <v>3</v>
      </c>
      <c r="G25" s="522">
        <f>SUM(G5:G24)</f>
        <v>0</v>
      </c>
      <c r="H25" s="427"/>
      <c r="I25" s="551">
        <f t="shared" ref="I25:N25" si="2">SUM(I5:I24)</f>
        <v>2</v>
      </c>
      <c r="J25" s="551">
        <f t="shared" si="2"/>
        <v>4</v>
      </c>
      <c r="K25" s="551">
        <f t="shared" si="2"/>
        <v>5</v>
      </c>
      <c r="L25" s="551">
        <f t="shared" si="2"/>
        <v>9</v>
      </c>
      <c r="M25" s="522">
        <f t="shared" si="2"/>
        <v>0</v>
      </c>
      <c r="N25" s="522">
        <f t="shared" si="2"/>
        <v>20</v>
      </c>
    </row>
    <row r="26" spans="1:14" ht="11.25" customHeight="1">
      <c r="D26" s="1205">
        <f>SUM(D25:E25)</f>
        <v>17</v>
      </c>
      <c r="E26" s="1206"/>
      <c r="F26" s="1205">
        <f>SUM(F25:G25)</f>
        <v>3</v>
      </c>
      <c r="G26" s="1206"/>
      <c r="H26" s="427"/>
      <c r="I26" s="1205">
        <f>SUM(I25:M25)</f>
        <v>20</v>
      </c>
      <c r="J26" s="1206"/>
      <c r="K26" s="1206"/>
      <c r="L26" s="1206"/>
      <c r="M26" s="1206"/>
      <c r="N26" s="427"/>
    </row>
    <row r="27" spans="1:14" ht="11.25" customHeight="1">
      <c r="D27" s="1205">
        <f>SUM(D26:G26)</f>
        <v>20</v>
      </c>
      <c r="E27" s="1206"/>
      <c r="F27" s="1206"/>
      <c r="G27" s="1206"/>
      <c r="H27" s="427"/>
      <c r="I27" s="548"/>
      <c r="J27" s="548"/>
      <c r="K27" s="548"/>
      <c r="L27" s="548"/>
      <c r="M27" s="498"/>
      <c r="N27" s="427"/>
    </row>
    <row r="28" spans="1:14" ht="11.25" customHeight="1">
      <c r="B28" s="529"/>
    </row>
    <row r="29" spans="1:14" ht="11.25" customHeight="1">
      <c r="A29" s="424"/>
      <c r="B29" s="424"/>
      <c r="D29" s="424"/>
      <c r="E29" s="424"/>
      <c r="F29" s="424"/>
      <c r="G29" s="424"/>
      <c r="I29" s="546"/>
      <c r="J29" s="546"/>
      <c r="K29" s="546"/>
      <c r="L29" s="546"/>
      <c r="M29" s="424"/>
    </row>
    <row r="30" spans="1:14" ht="11.25" customHeight="1">
      <c r="A30" s="497"/>
      <c r="B30" s="426"/>
      <c r="D30" s="497"/>
      <c r="E30" s="497"/>
      <c r="F30" s="497"/>
      <c r="G30" s="497"/>
      <c r="I30" s="547"/>
      <c r="J30" s="547"/>
      <c r="K30" s="547"/>
      <c r="L30" s="547"/>
      <c r="M30" s="497"/>
    </row>
    <row r="31" spans="1:14" ht="11.25" customHeight="1">
      <c r="A31" s="498"/>
      <c r="B31" s="427"/>
      <c r="D31" s="498"/>
      <c r="E31" s="498"/>
      <c r="F31" s="498"/>
      <c r="G31" s="498"/>
      <c r="I31" s="548"/>
      <c r="J31" s="548"/>
      <c r="K31" s="548"/>
      <c r="L31" s="548"/>
      <c r="M31" s="498"/>
    </row>
    <row r="32" spans="1:14" ht="11.25" customHeight="1">
      <c r="A32" s="498"/>
      <c r="B32" s="427"/>
      <c r="D32" s="498"/>
      <c r="E32" s="498"/>
      <c r="F32" s="498"/>
      <c r="G32" s="498"/>
      <c r="I32" s="548"/>
      <c r="J32" s="548"/>
      <c r="K32" s="548"/>
      <c r="L32" s="548"/>
      <c r="M32" s="498"/>
    </row>
    <row r="41" spans="1:53" ht="11.25" customHeight="1">
      <c r="U41" s="496"/>
      <c r="V41" s="496"/>
      <c r="W41" s="496"/>
      <c r="X41" s="496"/>
      <c r="Y41" s="496"/>
    </row>
    <row r="42" spans="1:53" ht="17.25" customHeight="1">
      <c r="P42" s="594"/>
      <c r="Q42" s="595"/>
      <c r="R42" s="595"/>
      <c r="S42" s="595"/>
      <c r="T42" s="595"/>
      <c r="U42" s="1202" t="s">
        <v>1426</v>
      </c>
      <c r="V42" s="1203"/>
      <c r="W42" s="1203"/>
      <c r="X42" s="1203"/>
      <c r="Y42" s="1203"/>
      <c r="Z42" s="1204"/>
      <c r="AA42" s="607"/>
    </row>
    <row r="43" spans="1:53" ht="17.25" customHeight="1">
      <c r="P43" s="1179" t="s">
        <v>55</v>
      </c>
      <c r="Q43" s="597" t="s">
        <v>1425</v>
      </c>
      <c r="R43" s="597"/>
      <c r="S43" s="597"/>
      <c r="T43" s="597"/>
      <c r="U43" s="1181" t="s">
        <v>191</v>
      </c>
      <c r="V43" s="1181"/>
      <c r="W43" s="1182" t="s">
        <v>98</v>
      </c>
      <c r="X43" s="1182"/>
      <c r="Y43" s="1183" t="s">
        <v>250</v>
      </c>
      <c r="Z43" s="1183"/>
      <c r="AA43" s="601"/>
    </row>
    <row r="44" spans="1:53" ht="17.25" customHeight="1">
      <c r="P44" s="1179"/>
      <c r="Q44" s="598" t="s">
        <v>87</v>
      </c>
      <c r="R44" s="598" t="s">
        <v>165</v>
      </c>
      <c r="S44" s="598" t="s">
        <v>263</v>
      </c>
      <c r="T44" s="598" t="s">
        <v>245</v>
      </c>
      <c r="U44" s="611" t="s">
        <v>1314</v>
      </c>
      <c r="V44" s="611" t="s">
        <v>1424</v>
      </c>
      <c r="W44" s="611" t="s">
        <v>1314</v>
      </c>
      <c r="X44" s="611" t="s">
        <v>1424</v>
      </c>
      <c r="Y44" s="611" t="s">
        <v>1314</v>
      </c>
      <c r="Z44" s="611" t="s">
        <v>1424</v>
      </c>
      <c r="AA44" s="611" t="s">
        <v>1431</v>
      </c>
    </row>
    <row r="45" spans="1:53" s="555" customFormat="1" ht="17.25" customHeight="1">
      <c r="A45" s="554"/>
      <c r="D45" s="554"/>
      <c r="E45" s="554"/>
      <c r="F45" s="554"/>
      <c r="G45" s="554"/>
      <c r="I45" s="554"/>
      <c r="J45" s="554"/>
      <c r="K45" s="554"/>
      <c r="L45" s="554"/>
      <c r="M45" s="554"/>
      <c r="P45" s="598" t="s">
        <v>256</v>
      </c>
      <c r="Q45" s="600"/>
      <c r="R45" s="598">
        <v>1</v>
      </c>
      <c r="S45" s="598">
        <v>8</v>
      </c>
      <c r="T45" s="600"/>
      <c r="U45" s="608">
        <v>2</v>
      </c>
      <c r="V45" s="608">
        <v>6</v>
      </c>
      <c r="W45" s="608"/>
      <c r="X45" s="608"/>
      <c r="Y45" s="608"/>
      <c r="Z45" s="608">
        <v>1</v>
      </c>
      <c r="AA45" s="598">
        <f>SUM(U45:Z45)</f>
        <v>9</v>
      </c>
      <c r="AV45" s="570"/>
      <c r="BA45" s="569"/>
    </row>
    <row r="46" spans="1:53" ht="17.25" customHeight="1">
      <c r="P46" s="598" t="s">
        <v>73</v>
      </c>
      <c r="Q46" s="598">
        <v>2</v>
      </c>
      <c r="R46" s="598">
        <v>1</v>
      </c>
      <c r="S46" s="598"/>
      <c r="T46" s="598"/>
      <c r="U46" s="609">
        <v>3</v>
      </c>
      <c r="V46" s="609"/>
      <c r="W46" s="609"/>
      <c r="X46" s="609"/>
      <c r="Y46" s="609"/>
      <c r="Z46" s="609"/>
      <c r="AA46" s="598">
        <f t="shared" ref="AA46:AA51" si="3">SUM(U46:Z46)</f>
        <v>3</v>
      </c>
    </row>
    <row r="47" spans="1:53" ht="17.25" customHeight="1">
      <c r="P47" s="598" t="s">
        <v>449</v>
      </c>
      <c r="Q47" s="598"/>
      <c r="R47" s="598"/>
      <c r="S47" s="598"/>
      <c r="T47" s="598">
        <v>1</v>
      </c>
      <c r="U47" s="608"/>
      <c r="V47" s="610"/>
      <c r="W47" s="608"/>
      <c r="X47" s="608"/>
      <c r="Y47" s="608"/>
      <c r="Z47" s="608">
        <v>1</v>
      </c>
      <c r="AA47" s="598">
        <f t="shared" si="3"/>
        <v>1</v>
      </c>
    </row>
    <row r="48" spans="1:53" ht="17.25" customHeight="1">
      <c r="A48" s="290"/>
      <c r="D48" s="290"/>
      <c r="E48" s="290"/>
      <c r="F48" s="290"/>
      <c r="G48" s="290"/>
      <c r="I48" s="553"/>
      <c r="J48" s="553"/>
      <c r="K48" s="553"/>
      <c r="L48" s="553"/>
      <c r="M48" s="290"/>
      <c r="P48" s="598" t="s">
        <v>430</v>
      </c>
      <c r="Q48" s="598"/>
      <c r="R48" s="598"/>
      <c r="S48" s="598">
        <v>1</v>
      </c>
      <c r="T48" s="598"/>
      <c r="U48" s="610"/>
      <c r="V48" s="610"/>
      <c r="W48" s="608"/>
      <c r="X48" s="608">
        <v>1</v>
      </c>
      <c r="Y48" s="608"/>
      <c r="Z48" s="608"/>
      <c r="AA48" s="598">
        <f t="shared" si="3"/>
        <v>1</v>
      </c>
    </row>
    <row r="49" spans="1:53" s="555" customFormat="1" ht="17.25" customHeight="1">
      <c r="A49" s="554"/>
      <c r="D49" s="554"/>
      <c r="E49" s="554"/>
      <c r="F49" s="554"/>
      <c r="G49" s="554"/>
      <c r="I49" s="554"/>
      <c r="J49" s="554"/>
      <c r="K49" s="554"/>
      <c r="L49" s="554"/>
      <c r="M49" s="554"/>
      <c r="P49" s="598" t="s">
        <v>382</v>
      </c>
      <c r="Q49" s="598"/>
      <c r="R49" s="598">
        <v>1</v>
      </c>
      <c r="S49" s="598">
        <v>2</v>
      </c>
      <c r="T49" s="598"/>
      <c r="U49" s="609"/>
      <c r="V49" s="609">
        <v>1</v>
      </c>
      <c r="W49" s="608">
        <v>3</v>
      </c>
      <c r="X49" s="609"/>
      <c r="Y49" s="608"/>
      <c r="Z49" s="609"/>
      <c r="AA49" s="598">
        <f t="shared" si="3"/>
        <v>4</v>
      </c>
      <c r="AV49" s="570"/>
      <c r="BA49" s="569"/>
    </row>
    <row r="50" spans="1:53" ht="17.25" customHeight="1">
      <c r="P50" s="598" t="s">
        <v>175</v>
      </c>
      <c r="Q50" s="598"/>
      <c r="R50" s="598">
        <v>2</v>
      </c>
      <c r="S50" s="598"/>
      <c r="T50" s="598">
        <v>1</v>
      </c>
      <c r="U50" s="610">
        <v>2</v>
      </c>
      <c r="V50" s="608"/>
      <c r="W50" s="610"/>
      <c r="X50" s="608"/>
      <c r="Y50" s="610"/>
      <c r="Z50" s="608"/>
      <c r="AA50" s="598">
        <f t="shared" si="3"/>
        <v>2</v>
      </c>
    </row>
    <row r="51" spans="1:53" ht="17.25" customHeight="1">
      <c r="P51" s="602" t="s">
        <v>1431</v>
      </c>
      <c r="Q51" s="599">
        <f t="shared" ref="Q51:X51" si="4">SUM(Q45:Q50)</f>
        <v>2</v>
      </c>
      <c r="R51" s="599">
        <f t="shared" si="4"/>
        <v>5</v>
      </c>
      <c r="S51" s="599">
        <f t="shared" si="4"/>
        <v>11</v>
      </c>
      <c r="T51" s="599">
        <f t="shared" si="4"/>
        <v>2</v>
      </c>
      <c r="U51" s="603">
        <f t="shared" si="4"/>
        <v>7</v>
      </c>
      <c r="V51" s="603">
        <f t="shared" si="4"/>
        <v>7</v>
      </c>
      <c r="W51" s="603">
        <f t="shared" si="4"/>
        <v>3</v>
      </c>
      <c r="X51" s="603">
        <f t="shared" si="4"/>
        <v>1</v>
      </c>
      <c r="Y51" s="603">
        <f t="shared" ref="Y51" si="5">SUM(Y45:Y50)</f>
        <v>0</v>
      </c>
      <c r="Z51" s="603">
        <f t="shared" ref="Z51" si="6">SUM(Z45:Z50)</f>
        <v>2</v>
      </c>
      <c r="AA51" s="598">
        <f t="shared" si="3"/>
        <v>20</v>
      </c>
    </row>
    <row r="52" spans="1:53" ht="17.25" customHeight="1">
      <c r="P52" s="606"/>
      <c r="Q52" s="1188">
        <f>Q51+R51+S51+T51</f>
        <v>20</v>
      </c>
      <c r="R52" s="1188"/>
      <c r="S52" s="1188"/>
      <c r="T52" s="1188"/>
      <c r="U52" s="1187">
        <f>SUM(U51:V51)</f>
        <v>14</v>
      </c>
      <c r="V52" s="1188"/>
      <c r="W52" s="1187">
        <f>SUM(W51:X51)</f>
        <v>4</v>
      </c>
      <c r="X52" s="1188"/>
      <c r="Y52" s="1187">
        <f>SUM(Y51:Z51)</f>
        <v>2</v>
      </c>
      <c r="Z52" s="1188"/>
      <c r="AA52" s="605">
        <f>SUM(U52:Z52)</f>
        <v>20</v>
      </c>
    </row>
    <row r="53" spans="1:53" ht="17.25" customHeight="1">
      <c r="P53" s="596"/>
      <c r="Q53" s="596"/>
      <c r="R53" s="596"/>
      <c r="S53" s="596"/>
      <c r="T53" s="596"/>
      <c r="U53" s="1178">
        <f>SUM(U52:Z52)</f>
        <v>20</v>
      </c>
      <c r="V53" s="1178"/>
      <c r="W53" s="1178"/>
      <c r="X53" s="1178"/>
      <c r="Y53" s="1178"/>
      <c r="Z53" s="1178"/>
      <c r="AA53" s="605"/>
    </row>
    <row r="59" spans="1:53" s="291" customFormat="1" ht="21" customHeight="1">
      <c r="A59" s="314"/>
      <c r="D59" s="314"/>
      <c r="E59" s="314"/>
      <c r="F59" s="314"/>
      <c r="G59" s="314"/>
      <c r="I59" s="549"/>
      <c r="J59" s="549"/>
      <c r="K59" s="549"/>
      <c r="L59" s="549"/>
      <c r="M59" s="314"/>
      <c r="AC59" s="329"/>
      <c r="AD59" s="349"/>
      <c r="AE59" s="1193" t="s">
        <v>1425</v>
      </c>
      <c r="AF59" s="1194"/>
      <c r="AG59" s="1194"/>
      <c r="AH59" s="1194"/>
      <c r="AI59" s="1194"/>
      <c r="AJ59" s="1194"/>
      <c r="AK59" s="1194"/>
      <c r="AL59" s="1194"/>
      <c r="AM59" s="1194"/>
      <c r="AN59" s="1194"/>
      <c r="AO59" s="1194"/>
      <c r="AP59" s="1194"/>
      <c r="AQ59" s="1194"/>
      <c r="AR59" s="1194"/>
      <c r="AS59" s="1195"/>
      <c r="AT59" s="561"/>
    </row>
    <row r="60" spans="1:53" s="291" customFormat="1" ht="10.5" hidden="1">
      <c r="A60" s="314"/>
      <c r="D60" s="314"/>
      <c r="E60" s="314"/>
      <c r="F60" s="314"/>
      <c r="G60" s="314"/>
      <c r="I60" s="549"/>
      <c r="J60" s="549"/>
      <c r="K60" s="549"/>
      <c r="L60" s="549"/>
      <c r="M60" s="314"/>
      <c r="AC60" s="531"/>
      <c r="AD60" s="349"/>
      <c r="AE60" s="558" t="s">
        <v>1427</v>
      </c>
      <c r="AF60" s="558" t="s">
        <v>1428</v>
      </c>
      <c r="AG60" s="558" t="s">
        <v>1429</v>
      </c>
      <c r="AH60" s="558"/>
      <c r="AI60" s="558" t="s">
        <v>1427</v>
      </c>
      <c r="AJ60" s="558" t="s">
        <v>1428</v>
      </c>
      <c r="AK60" s="558" t="s">
        <v>1429</v>
      </c>
      <c r="AL60" s="558"/>
      <c r="AM60" s="558" t="s">
        <v>1427</v>
      </c>
      <c r="AN60" s="558" t="s">
        <v>1428</v>
      </c>
      <c r="AO60" s="558" t="s">
        <v>1429</v>
      </c>
      <c r="AP60" s="558"/>
      <c r="AQ60" s="558" t="s">
        <v>1427</v>
      </c>
      <c r="AR60" s="558" t="s">
        <v>1428</v>
      </c>
      <c r="AS60" s="558" t="s">
        <v>1429</v>
      </c>
      <c r="AT60" s="562"/>
    </row>
    <row r="61" spans="1:53" s="291" customFormat="1" ht="21">
      <c r="A61" s="314"/>
      <c r="D61" s="314"/>
      <c r="E61" s="314"/>
      <c r="F61" s="314"/>
      <c r="G61" s="314"/>
      <c r="I61" s="549"/>
      <c r="J61" s="549"/>
      <c r="K61" s="549"/>
      <c r="L61" s="549"/>
      <c r="M61" s="314"/>
      <c r="P61" s="594"/>
      <c r="Q61" s="595"/>
      <c r="R61" s="595"/>
      <c r="S61" s="595"/>
      <c r="T61" s="595"/>
      <c r="U61" s="1202" t="s">
        <v>1426</v>
      </c>
      <c r="V61" s="1203"/>
      <c r="W61" s="1203"/>
      <c r="X61" s="1203"/>
      <c r="Y61" s="1203"/>
      <c r="Z61" s="1204"/>
      <c r="AA61" s="607"/>
      <c r="AC61" s="332" t="s">
        <v>55</v>
      </c>
      <c r="AD61" s="526" t="s">
        <v>87</v>
      </c>
      <c r="AE61" s="526" t="s">
        <v>87</v>
      </c>
      <c r="AF61" s="526" t="s">
        <v>87</v>
      </c>
      <c r="AG61" s="526" t="s">
        <v>87</v>
      </c>
      <c r="AH61" s="526" t="s">
        <v>165</v>
      </c>
      <c r="AI61" s="526" t="s">
        <v>165</v>
      </c>
      <c r="AJ61" s="526" t="s">
        <v>165</v>
      </c>
      <c r="AK61" s="526" t="s">
        <v>165</v>
      </c>
      <c r="AL61" s="542" t="s">
        <v>263</v>
      </c>
      <c r="AM61" s="542" t="s">
        <v>263</v>
      </c>
      <c r="AN61" s="542" t="s">
        <v>263</v>
      </c>
      <c r="AO61" s="542" t="s">
        <v>263</v>
      </c>
      <c r="AP61" s="526" t="s">
        <v>245</v>
      </c>
      <c r="AQ61" s="526" t="s">
        <v>245</v>
      </c>
      <c r="AR61" s="526" t="s">
        <v>245</v>
      </c>
      <c r="AS61" s="526" t="s">
        <v>245</v>
      </c>
    </row>
    <row r="62" spans="1:53" s="291" customFormat="1" ht="10.5">
      <c r="A62" s="314"/>
      <c r="D62" s="314"/>
      <c r="E62" s="314"/>
      <c r="F62" s="314"/>
      <c r="G62" s="314"/>
      <c r="I62" s="549"/>
      <c r="J62" s="549"/>
      <c r="K62" s="549"/>
      <c r="L62" s="549"/>
      <c r="M62" s="314"/>
      <c r="P62" s="1179" t="s">
        <v>55</v>
      </c>
      <c r="Q62" s="597" t="s">
        <v>1425</v>
      </c>
      <c r="R62" s="597"/>
      <c r="S62" s="597"/>
      <c r="T62" s="597"/>
      <c r="U62" s="1181" t="s">
        <v>191</v>
      </c>
      <c r="V62" s="1181"/>
      <c r="W62" s="1182" t="s">
        <v>98</v>
      </c>
      <c r="X62" s="1182"/>
      <c r="Y62" s="1183" t="s">
        <v>250</v>
      </c>
      <c r="Z62" s="1183"/>
      <c r="AA62" s="601"/>
      <c r="AC62" s="556" t="s">
        <v>256</v>
      </c>
      <c r="AD62" s="557"/>
      <c r="AE62" s="349"/>
      <c r="AF62" s="349"/>
      <c r="AG62" s="349"/>
      <c r="AH62" s="556">
        <v>1</v>
      </c>
      <c r="AI62" s="560">
        <v>1</v>
      </c>
      <c r="AJ62" s="560"/>
      <c r="AK62" s="560"/>
      <c r="AL62" s="556">
        <v>8</v>
      </c>
      <c r="AM62" s="560"/>
      <c r="AN62" s="560">
        <v>8</v>
      </c>
      <c r="AO62" s="560"/>
      <c r="AP62" s="526"/>
      <c r="AQ62" s="560"/>
      <c r="AR62" s="560"/>
      <c r="AS62" s="560"/>
      <c r="AT62" s="563">
        <f>AE62+AE2+AF62+AG62+AI62+AJ62+AK62+AM62+AN62+AO62+AQ62+AR62+AS62</f>
        <v>9</v>
      </c>
    </row>
    <row r="63" spans="1:53" s="291" customFormat="1" ht="10.5">
      <c r="A63" s="314"/>
      <c r="D63" s="314"/>
      <c r="E63" s="314"/>
      <c r="F63" s="314"/>
      <c r="G63" s="314"/>
      <c r="I63" s="549"/>
      <c r="J63" s="549"/>
      <c r="K63" s="549"/>
      <c r="L63" s="549"/>
      <c r="M63" s="314"/>
      <c r="P63" s="1179"/>
      <c r="Q63" s="598" t="s">
        <v>87</v>
      </c>
      <c r="R63" s="598" t="s">
        <v>165</v>
      </c>
      <c r="S63" s="598" t="s">
        <v>263</v>
      </c>
      <c r="T63" s="598" t="s">
        <v>245</v>
      </c>
      <c r="U63" s="611" t="s">
        <v>1314</v>
      </c>
      <c r="V63" s="611" t="s">
        <v>1424</v>
      </c>
      <c r="W63" s="611" t="s">
        <v>1314</v>
      </c>
      <c r="X63" s="611" t="s">
        <v>1424</v>
      </c>
      <c r="Y63" s="611" t="s">
        <v>1314</v>
      </c>
      <c r="Z63" s="611" t="s">
        <v>1424</v>
      </c>
      <c r="AA63" s="611" t="s">
        <v>1431</v>
      </c>
      <c r="AC63" s="526" t="s">
        <v>73</v>
      </c>
      <c r="AD63" s="526">
        <v>2</v>
      </c>
      <c r="AE63" s="560">
        <v>2</v>
      </c>
      <c r="AF63" s="560"/>
      <c r="AG63" s="560"/>
      <c r="AH63" s="526">
        <v>1</v>
      </c>
      <c r="AI63" s="560">
        <v>1</v>
      </c>
      <c r="AJ63" s="560"/>
      <c r="AK63" s="560"/>
      <c r="AL63" s="526"/>
      <c r="AM63" s="560"/>
      <c r="AN63" s="560"/>
      <c r="AO63" s="560"/>
      <c r="AP63" s="526">
        <v>1</v>
      </c>
      <c r="AQ63" s="560"/>
      <c r="AR63" s="560"/>
      <c r="AS63" s="560"/>
      <c r="AT63" s="563">
        <f t="shared" ref="AT63:AT67" si="7">AE63+AE3+AF63+AG63+AI63+AJ63+AK63+AM63+AN63+AO63+AQ63+AR63+AS63</f>
        <v>3</v>
      </c>
    </row>
    <row r="64" spans="1:53" s="291" customFormat="1" ht="10.5">
      <c r="A64" s="314">
        <v>1</v>
      </c>
      <c r="D64" s="314"/>
      <c r="E64" s="314"/>
      <c r="F64" s="314"/>
      <c r="G64" s="314"/>
      <c r="I64" s="549"/>
      <c r="J64" s="549"/>
      <c r="K64" s="549"/>
      <c r="L64" s="549"/>
      <c r="M64" s="314"/>
      <c r="P64" s="598" t="s">
        <v>256</v>
      </c>
      <c r="Q64" s="600"/>
      <c r="R64" s="598">
        <v>1</v>
      </c>
      <c r="S64" s="598">
        <v>8</v>
      </c>
      <c r="T64" s="600"/>
      <c r="U64" s="608">
        <v>2</v>
      </c>
      <c r="V64" s="608">
        <v>6</v>
      </c>
      <c r="W64" s="608"/>
      <c r="X64" s="608"/>
      <c r="Y64" s="608"/>
      <c r="Z64" s="608">
        <v>1</v>
      </c>
      <c r="AA64" s="598">
        <f t="shared" ref="AA64:AA71" si="8">SUM(U64:Z64)</f>
        <v>9</v>
      </c>
      <c r="AC64" s="526" t="s">
        <v>449</v>
      </c>
      <c r="AD64" s="526"/>
      <c r="AE64" s="560"/>
      <c r="AF64" s="560"/>
      <c r="AG64" s="560"/>
      <c r="AH64" s="526"/>
      <c r="AI64" s="560"/>
      <c r="AJ64" s="560"/>
      <c r="AK64" s="560"/>
      <c r="AL64" s="526"/>
      <c r="AM64" s="560"/>
      <c r="AN64" s="560"/>
      <c r="AO64" s="560"/>
      <c r="AP64" s="526"/>
      <c r="AQ64" s="560"/>
      <c r="AR64" s="560"/>
      <c r="AS64" s="560">
        <v>1</v>
      </c>
      <c r="AT64" s="563">
        <f t="shared" si="7"/>
        <v>1</v>
      </c>
    </row>
    <row r="65" spans="1:54" s="291" customFormat="1" ht="10.5">
      <c r="A65" s="314"/>
      <c r="D65" s="314"/>
      <c r="E65" s="314"/>
      <c r="F65" s="314"/>
      <c r="G65" s="314"/>
      <c r="I65" s="549"/>
      <c r="J65" s="549"/>
      <c r="K65" s="549"/>
      <c r="L65" s="549"/>
      <c r="M65" s="314"/>
      <c r="P65" s="598" t="s">
        <v>73</v>
      </c>
      <c r="Q65" s="598">
        <v>2</v>
      </c>
      <c r="R65" s="598">
        <v>1</v>
      </c>
      <c r="S65" s="598"/>
      <c r="T65" s="598"/>
      <c r="U65" s="609">
        <v>3</v>
      </c>
      <c r="V65" s="609"/>
      <c r="W65" s="609"/>
      <c r="X65" s="609"/>
      <c r="Y65" s="609"/>
      <c r="Z65" s="609"/>
      <c r="AA65" s="598">
        <f t="shared" si="8"/>
        <v>3</v>
      </c>
      <c r="AC65" s="526" t="s">
        <v>430</v>
      </c>
      <c r="AD65" s="526"/>
      <c r="AE65" s="560"/>
      <c r="AF65" s="560"/>
      <c r="AG65" s="560"/>
      <c r="AH65" s="526"/>
      <c r="AI65" s="560"/>
      <c r="AJ65" s="560"/>
      <c r="AK65" s="560"/>
      <c r="AL65" s="526">
        <v>1</v>
      </c>
      <c r="AM65" s="560"/>
      <c r="AN65" s="560">
        <v>1</v>
      </c>
      <c r="AO65" s="560"/>
      <c r="AP65" s="556"/>
      <c r="AQ65" s="560"/>
      <c r="AR65" s="560"/>
      <c r="AS65" s="560"/>
      <c r="AT65" s="563">
        <f t="shared" si="7"/>
        <v>1</v>
      </c>
    </row>
    <row r="66" spans="1:54" s="291" customFormat="1" ht="10.5">
      <c r="A66" s="314"/>
      <c r="D66" s="314"/>
      <c r="E66" s="314"/>
      <c r="F66" s="314"/>
      <c r="G66" s="314"/>
      <c r="I66" s="549"/>
      <c r="J66" s="549"/>
      <c r="K66" s="549"/>
      <c r="L66" s="549"/>
      <c r="M66" s="314"/>
      <c r="P66" s="598" t="s">
        <v>449</v>
      </c>
      <c r="Q66" s="598"/>
      <c r="R66" s="598"/>
      <c r="S66" s="598"/>
      <c r="T66" s="598">
        <v>1</v>
      </c>
      <c r="U66" s="608"/>
      <c r="V66" s="610"/>
      <c r="W66" s="608"/>
      <c r="X66" s="608"/>
      <c r="Y66" s="608"/>
      <c r="Z66" s="608">
        <v>1</v>
      </c>
      <c r="AA66" s="598">
        <f t="shared" si="8"/>
        <v>1</v>
      </c>
      <c r="AC66" s="556" t="s">
        <v>382</v>
      </c>
      <c r="AD66" s="556"/>
      <c r="AE66" s="560"/>
      <c r="AF66" s="560"/>
      <c r="AG66" s="560"/>
      <c r="AH66" s="556">
        <v>1</v>
      </c>
      <c r="AI66" s="560"/>
      <c r="AJ66" s="560">
        <v>1</v>
      </c>
      <c r="AK66" s="560"/>
      <c r="AL66" s="556">
        <v>2</v>
      </c>
      <c r="AM66" s="560"/>
      <c r="AN66" s="560">
        <v>2</v>
      </c>
      <c r="AO66" s="560"/>
      <c r="AP66" s="526">
        <v>1</v>
      </c>
      <c r="AQ66" s="560"/>
      <c r="AR66" s="560"/>
      <c r="AS66" s="560"/>
      <c r="AT66" s="563">
        <f t="shared" si="7"/>
        <v>3</v>
      </c>
    </row>
    <row r="67" spans="1:54" s="291" customFormat="1" ht="10.5">
      <c r="A67" s="314"/>
      <c r="D67" s="314"/>
      <c r="E67" s="314"/>
      <c r="F67" s="314"/>
      <c r="G67" s="314"/>
      <c r="I67" s="549"/>
      <c r="J67" s="549"/>
      <c r="K67" s="549"/>
      <c r="L67" s="549"/>
      <c r="M67" s="314"/>
      <c r="P67" s="598" t="s">
        <v>430</v>
      </c>
      <c r="Q67" s="598"/>
      <c r="R67" s="598"/>
      <c r="S67" s="598">
        <v>1</v>
      </c>
      <c r="T67" s="598"/>
      <c r="U67" s="610"/>
      <c r="V67" s="610"/>
      <c r="W67" s="608"/>
      <c r="X67" s="608">
        <v>1</v>
      </c>
      <c r="Y67" s="608"/>
      <c r="Z67" s="608"/>
      <c r="AA67" s="598">
        <f t="shared" si="8"/>
        <v>1</v>
      </c>
      <c r="AC67" s="526" t="s">
        <v>175</v>
      </c>
      <c r="AD67" s="526"/>
      <c r="AE67" s="560"/>
      <c r="AF67" s="560"/>
      <c r="AG67" s="560"/>
      <c r="AH67" s="526">
        <v>2</v>
      </c>
      <c r="AI67" s="560">
        <v>2</v>
      </c>
      <c r="AJ67" s="560"/>
      <c r="AK67" s="560"/>
      <c r="AL67" s="526"/>
      <c r="AM67" s="560"/>
      <c r="AN67" s="560"/>
      <c r="AO67" s="560"/>
      <c r="AQ67" s="560"/>
      <c r="AR67" s="560"/>
      <c r="AS67" s="560">
        <v>1</v>
      </c>
      <c r="AT67" s="563">
        <f t="shared" si="7"/>
        <v>3</v>
      </c>
    </row>
    <row r="68" spans="1:54" s="291" customFormat="1" ht="10.5">
      <c r="A68" s="314"/>
      <c r="D68" s="314"/>
      <c r="E68" s="314"/>
      <c r="F68" s="314"/>
      <c r="G68" s="314"/>
      <c r="I68" s="549"/>
      <c r="J68" s="549"/>
      <c r="K68" s="549"/>
      <c r="L68" s="549"/>
      <c r="M68" s="314"/>
      <c r="P68" s="598" t="s">
        <v>382</v>
      </c>
      <c r="Q68" s="598"/>
      <c r="R68" s="598">
        <v>1</v>
      </c>
      <c r="S68" s="598">
        <v>2</v>
      </c>
      <c r="T68" s="598"/>
      <c r="U68" s="609"/>
      <c r="V68" s="609">
        <v>1</v>
      </c>
      <c r="W68" s="608">
        <v>3</v>
      </c>
      <c r="X68" s="609"/>
      <c r="Y68" s="608"/>
      <c r="Z68" s="609"/>
      <c r="AA68" s="598">
        <f t="shared" si="8"/>
        <v>4</v>
      </c>
      <c r="AC68" s="550" t="s">
        <v>1433</v>
      </c>
      <c r="AD68" s="349">
        <f>SUM(AD62:AD67)</f>
        <v>2</v>
      </c>
      <c r="AE68" s="560">
        <f t="shared" ref="AE68:AT68" si="9">SUM(AE62:AE67)</f>
        <v>2</v>
      </c>
      <c r="AF68" s="560">
        <f t="shared" si="9"/>
        <v>0</v>
      </c>
      <c r="AG68" s="560">
        <f t="shared" si="9"/>
        <v>0</v>
      </c>
      <c r="AH68" s="349">
        <f t="shared" si="9"/>
        <v>5</v>
      </c>
      <c r="AI68" s="560">
        <f t="shared" si="9"/>
        <v>4</v>
      </c>
      <c r="AJ68" s="560">
        <f t="shared" si="9"/>
        <v>1</v>
      </c>
      <c r="AK68" s="560">
        <f t="shared" si="9"/>
        <v>0</v>
      </c>
      <c r="AL68" s="349">
        <f t="shared" si="9"/>
        <v>11</v>
      </c>
      <c r="AM68" s="560">
        <f t="shared" si="9"/>
        <v>0</v>
      </c>
      <c r="AN68" s="560">
        <f t="shared" si="9"/>
        <v>11</v>
      </c>
      <c r="AO68" s="560">
        <f t="shared" si="9"/>
        <v>0</v>
      </c>
      <c r="AP68" s="349">
        <f t="shared" si="9"/>
        <v>2</v>
      </c>
      <c r="AQ68" s="560">
        <f t="shared" si="9"/>
        <v>0</v>
      </c>
      <c r="AR68" s="560">
        <f t="shared" si="9"/>
        <v>0</v>
      </c>
      <c r="AS68" s="560">
        <f t="shared" si="9"/>
        <v>2</v>
      </c>
      <c r="AT68" s="560">
        <f t="shared" si="9"/>
        <v>20</v>
      </c>
    </row>
    <row r="69" spans="1:54" s="291" customFormat="1" ht="10.5">
      <c r="A69" s="314"/>
      <c r="D69" s="314"/>
      <c r="E69" s="314"/>
      <c r="F69" s="314"/>
      <c r="G69" s="314"/>
      <c r="I69" s="549"/>
      <c r="J69" s="549"/>
      <c r="K69" s="549"/>
      <c r="L69" s="549"/>
      <c r="M69" s="314"/>
      <c r="P69" s="598" t="s">
        <v>175</v>
      </c>
      <c r="Q69" s="598"/>
      <c r="R69" s="598">
        <v>2</v>
      </c>
      <c r="S69" s="598"/>
      <c r="T69" s="598">
        <v>1</v>
      </c>
      <c r="U69" s="610">
        <v>2</v>
      </c>
      <c r="V69" s="608"/>
      <c r="W69" s="610"/>
      <c r="X69" s="608"/>
      <c r="Y69" s="610"/>
      <c r="Z69" s="608"/>
      <c r="AA69" s="598">
        <f t="shared" si="8"/>
        <v>2</v>
      </c>
      <c r="AC69" s="559">
        <f>AD69+AH69+AL69+AP69</f>
        <v>20</v>
      </c>
      <c r="AD69" s="550">
        <f>SUM(AD62:AD67)</f>
        <v>2</v>
      </c>
      <c r="AE69" s="560"/>
      <c r="AF69" s="560"/>
      <c r="AG69" s="560"/>
      <c r="AH69" s="550">
        <f>SUM(AH62:AH67)</f>
        <v>5</v>
      </c>
      <c r="AI69" s="560"/>
      <c r="AJ69" s="560"/>
      <c r="AK69" s="560"/>
      <c r="AL69" s="550">
        <f>SUM(AL62:AL67)</f>
        <v>11</v>
      </c>
      <c r="AM69" s="560"/>
      <c r="AN69" s="560"/>
      <c r="AO69" s="560"/>
      <c r="AP69" s="550">
        <v>2</v>
      </c>
      <c r="AQ69" s="560"/>
      <c r="AR69" s="560"/>
      <c r="AS69" s="560"/>
      <c r="AT69" s="563">
        <f>AE69+AE8+AF69+AG69+AI69+AJ69+AK69+AM69+AN69+AO69+AQ69+AR69+AS69</f>
        <v>0</v>
      </c>
    </row>
    <row r="70" spans="1:54" ht="11.25" customHeight="1">
      <c r="P70" s="602" t="s">
        <v>1431</v>
      </c>
      <c r="Q70" s="599">
        <f t="shared" ref="Q70" si="10">SUM(Q64:Q69)</f>
        <v>2</v>
      </c>
      <c r="R70" s="599">
        <f t="shared" ref="R70" si="11">SUM(R64:R69)</f>
        <v>5</v>
      </c>
      <c r="S70" s="599">
        <f t="shared" ref="S70" si="12">SUM(S64:S69)</f>
        <v>11</v>
      </c>
      <c r="T70" s="599">
        <f t="shared" ref="T70" si="13">SUM(T64:T69)</f>
        <v>2</v>
      </c>
      <c r="U70" s="603">
        <f t="shared" ref="U70:Z70" si="14">SUM(U64:U69)</f>
        <v>7</v>
      </c>
      <c r="V70" s="603">
        <f t="shared" si="14"/>
        <v>7</v>
      </c>
      <c r="W70" s="603">
        <f t="shared" si="14"/>
        <v>3</v>
      </c>
      <c r="X70" s="603">
        <f t="shared" si="14"/>
        <v>1</v>
      </c>
      <c r="Y70" s="603">
        <f t="shared" si="14"/>
        <v>0</v>
      </c>
      <c r="Z70" s="603">
        <f t="shared" si="14"/>
        <v>2</v>
      </c>
      <c r="AA70" s="598">
        <f t="shared" si="8"/>
        <v>20</v>
      </c>
    </row>
    <row r="71" spans="1:54" ht="11.25" customHeight="1">
      <c r="P71" s="606"/>
      <c r="Q71" s="1188">
        <f>Q70+R70+S70+T70</f>
        <v>20</v>
      </c>
      <c r="R71" s="1188"/>
      <c r="S71" s="1188"/>
      <c r="T71" s="1188"/>
      <c r="U71" s="1187">
        <f>SUM(U70:V70)</f>
        <v>14</v>
      </c>
      <c r="V71" s="1188"/>
      <c r="W71" s="1187">
        <f>SUM(W70:X70)</f>
        <v>4</v>
      </c>
      <c r="X71" s="1188"/>
      <c r="Y71" s="1187">
        <f>SUM(Y70:Z70)</f>
        <v>2</v>
      </c>
      <c r="Z71" s="1188"/>
      <c r="AA71" s="605">
        <f t="shared" si="8"/>
        <v>20</v>
      </c>
    </row>
    <row r="72" spans="1:54" ht="11.25" customHeight="1">
      <c r="P72" s="596"/>
      <c r="Q72" s="596"/>
      <c r="R72" s="596"/>
      <c r="S72" s="596"/>
      <c r="T72" s="596"/>
      <c r="U72" s="1178">
        <f>SUM(U71:Z71)</f>
        <v>20</v>
      </c>
      <c r="V72" s="1178"/>
      <c r="W72" s="1178"/>
      <c r="X72" s="1178"/>
      <c r="Y72" s="1178"/>
      <c r="Z72" s="1178"/>
      <c r="AA72" s="605"/>
    </row>
    <row r="74" spans="1:54" ht="17.25" customHeight="1">
      <c r="AV74" s="550" t="s">
        <v>1430</v>
      </c>
      <c r="AW74" s="1196" t="s">
        <v>55</v>
      </c>
      <c r="AX74" s="1197"/>
      <c r="AY74" s="1197"/>
      <c r="AZ74" s="1197"/>
      <c r="BA74" s="1197"/>
      <c r="BB74" s="1198"/>
    </row>
    <row r="75" spans="1:54" ht="17.25" customHeight="1">
      <c r="AV75" s="526" t="s">
        <v>1425</v>
      </c>
      <c r="AW75" s="556" t="s">
        <v>256</v>
      </c>
      <c r="AX75" s="526" t="s">
        <v>73</v>
      </c>
      <c r="AY75" s="526" t="s">
        <v>449</v>
      </c>
      <c r="AZ75" s="526" t="s">
        <v>430</v>
      </c>
      <c r="BA75" s="556" t="s">
        <v>382</v>
      </c>
      <c r="BB75" s="526" t="s">
        <v>175</v>
      </c>
    </row>
    <row r="76" spans="1:54" ht="17.25" customHeight="1">
      <c r="P76" s="608" t="s">
        <v>1435</v>
      </c>
      <c r="Q76" s="1180" t="s">
        <v>1426</v>
      </c>
      <c r="R76" s="1180"/>
      <c r="S76" s="1180"/>
      <c r="T76" s="1180"/>
      <c r="U76" s="1180"/>
      <c r="V76" s="1180"/>
      <c r="W76" s="1180"/>
      <c r="X76" s="1180"/>
      <c r="Y76" s="1180"/>
      <c r="Z76" s="1180"/>
      <c r="AV76" s="526" t="s">
        <v>87</v>
      </c>
      <c r="AW76" s="550"/>
      <c r="AX76" s="558" t="s">
        <v>1427</v>
      </c>
      <c r="AY76" s="550"/>
      <c r="AZ76" s="550"/>
      <c r="BA76" s="550"/>
      <c r="BB76" s="558" t="s">
        <v>1429</v>
      </c>
    </row>
    <row r="77" spans="1:54" ht="17.25" hidden="1" customHeight="1">
      <c r="P77" s="1179" t="s">
        <v>55</v>
      </c>
      <c r="Q77" s="1184" t="s">
        <v>191</v>
      </c>
      <c r="R77" s="1184"/>
      <c r="S77" s="1185" t="s">
        <v>98</v>
      </c>
      <c r="T77" s="1185"/>
      <c r="U77" s="1186" t="s">
        <v>250</v>
      </c>
      <c r="V77" s="1186"/>
      <c r="W77" s="613"/>
      <c r="X77" s="534"/>
      <c r="Y77" s="534"/>
      <c r="Z77" s="534"/>
      <c r="AV77" s="526" t="s">
        <v>165</v>
      </c>
      <c r="AW77" s="558" t="s">
        <v>1427</v>
      </c>
      <c r="AX77" s="550"/>
      <c r="AY77" s="550"/>
      <c r="AZ77" s="550"/>
      <c r="BA77" s="558" t="s">
        <v>1428</v>
      </c>
      <c r="BB77" s="550"/>
    </row>
    <row r="78" spans="1:54" ht="15.75" customHeight="1">
      <c r="P78" s="1179"/>
      <c r="Q78" s="611" t="s">
        <v>1314</v>
      </c>
      <c r="R78" s="611" t="s">
        <v>1424</v>
      </c>
      <c r="S78" s="611" t="s">
        <v>1314</v>
      </c>
      <c r="T78" s="611" t="s">
        <v>1424</v>
      </c>
      <c r="U78" s="611" t="s">
        <v>1314</v>
      </c>
      <c r="V78" s="611" t="s">
        <v>1424</v>
      </c>
      <c r="W78" s="611" t="s">
        <v>1431</v>
      </c>
      <c r="X78" s="614" t="s">
        <v>1314</v>
      </c>
      <c r="Y78" s="611" t="s">
        <v>1424</v>
      </c>
      <c r="Z78" s="604" t="s">
        <v>1431</v>
      </c>
      <c r="AB78" s="612"/>
      <c r="AV78" s="542" t="s">
        <v>263</v>
      </c>
      <c r="AW78" s="558" t="s">
        <v>1428</v>
      </c>
      <c r="AX78" s="550"/>
      <c r="AY78" s="550"/>
      <c r="AZ78" s="558" t="s">
        <v>1428</v>
      </c>
      <c r="BA78" s="550"/>
      <c r="BB78" s="550"/>
    </row>
    <row r="79" spans="1:54" ht="15.75" customHeight="1">
      <c r="P79" s="608" t="s">
        <v>256</v>
      </c>
      <c r="Q79" s="608">
        <v>2</v>
      </c>
      <c r="R79" s="608">
        <v>6</v>
      </c>
      <c r="S79" s="608"/>
      <c r="T79" s="608"/>
      <c r="U79" s="608"/>
      <c r="V79" s="608">
        <v>1</v>
      </c>
      <c r="W79" s="608">
        <f t="shared" ref="W79:W86" si="15">SUM(Q79:V79)</f>
        <v>9</v>
      </c>
      <c r="X79" s="608">
        <f>Q79+S79+U79</f>
        <v>2</v>
      </c>
      <c r="Y79" s="608">
        <f>R79++T79+V79</f>
        <v>7</v>
      </c>
      <c r="Z79" s="608">
        <f>SUM(X79:Y79)</f>
        <v>9</v>
      </c>
      <c r="AB79" s="612"/>
      <c r="AV79" s="526" t="s">
        <v>245</v>
      </c>
      <c r="AW79" s="550"/>
      <c r="AX79" s="550"/>
      <c r="AY79" s="558" t="s">
        <v>1429</v>
      </c>
      <c r="AZ79" s="550"/>
      <c r="BA79" s="550"/>
      <c r="BB79" s="550"/>
    </row>
    <row r="80" spans="1:54" ht="15.75" customHeight="1">
      <c r="P80" s="608" t="s">
        <v>73</v>
      </c>
      <c r="Q80" s="609">
        <v>3</v>
      </c>
      <c r="R80" s="609"/>
      <c r="S80" s="609"/>
      <c r="T80" s="609"/>
      <c r="U80" s="609"/>
      <c r="V80" s="609"/>
      <c r="W80" s="608">
        <f t="shared" si="15"/>
        <v>3</v>
      </c>
      <c r="X80" s="608">
        <f t="shared" ref="X80:X86" si="16">Q80+S80+U80</f>
        <v>3</v>
      </c>
      <c r="Y80" s="608">
        <f t="shared" ref="Y80:Y86" si="17">R80++T80+V80</f>
        <v>0</v>
      </c>
      <c r="Z80" s="608">
        <f t="shared" ref="Z80:Z85" si="18">SUM(X80:Y80)</f>
        <v>3</v>
      </c>
      <c r="AV80" s="314"/>
      <c r="AW80" s="314">
        <v>9</v>
      </c>
      <c r="AX80" s="314">
        <v>3</v>
      </c>
      <c r="AY80" s="314">
        <v>1</v>
      </c>
      <c r="AZ80" s="314">
        <v>1</v>
      </c>
      <c r="BA80" s="314">
        <v>3</v>
      </c>
      <c r="BB80" s="314">
        <v>3</v>
      </c>
    </row>
    <row r="81" spans="16:53" ht="15.75" customHeight="1">
      <c r="P81" s="608" t="s">
        <v>449</v>
      </c>
      <c r="Q81" s="608"/>
      <c r="R81" s="610"/>
      <c r="S81" s="608"/>
      <c r="T81" s="608"/>
      <c r="U81" s="608"/>
      <c r="V81" s="608">
        <v>1</v>
      </c>
      <c r="W81" s="608">
        <f t="shared" si="15"/>
        <v>1</v>
      </c>
      <c r="X81" s="608">
        <f t="shared" si="16"/>
        <v>0</v>
      </c>
      <c r="Y81" s="608">
        <f t="shared" si="17"/>
        <v>1</v>
      </c>
      <c r="Z81" s="608">
        <f t="shared" si="18"/>
        <v>1</v>
      </c>
    </row>
    <row r="82" spans="16:53" ht="15.75" customHeight="1">
      <c r="P82" s="608" t="s">
        <v>430</v>
      </c>
      <c r="Q82" s="610"/>
      <c r="R82" s="610"/>
      <c r="S82" s="608"/>
      <c r="T82" s="608">
        <v>1</v>
      </c>
      <c r="U82" s="608"/>
      <c r="V82" s="608"/>
      <c r="W82" s="608">
        <f t="shared" si="15"/>
        <v>1</v>
      </c>
      <c r="X82" s="608">
        <f t="shared" si="16"/>
        <v>0</v>
      </c>
      <c r="Y82" s="608">
        <f t="shared" si="17"/>
        <v>1</v>
      </c>
      <c r="Z82" s="608">
        <f t="shared" si="18"/>
        <v>1</v>
      </c>
    </row>
    <row r="83" spans="16:53" ht="15.75" customHeight="1">
      <c r="P83" s="608" t="s">
        <v>382</v>
      </c>
      <c r="Q83" s="609"/>
      <c r="R83" s="609">
        <v>1</v>
      </c>
      <c r="S83" s="608">
        <v>3</v>
      </c>
      <c r="T83" s="609"/>
      <c r="U83" s="608"/>
      <c r="V83" s="609"/>
      <c r="W83" s="608">
        <f t="shared" si="15"/>
        <v>4</v>
      </c>
      <c r="X83" s="608">
        <f t="shared" si="16"/>
        <v>3</v>
      </c>
      <c r="Y83" s="608">
        <f t="shared" si="17"/>
        <v>1</v>
      </c>
      <c r="Z83" s="608">
        <f t="shared" si="18"/>
        <v>4</v>
      </c>
    </row>
    <row r="84" spans="16:53" ht="15.75" customHeight="1">
      <c r="P84" s="608" t="s">
        <v>175</v>
      </c>
      <c r="Q84" s="610">
        <v>2</v>
      </c>
      <c r="R84" s="608"/>
      <c r="S84" s="610"/>
      <c r="T84" s="608"/>
      <c r="U84" s="610"/>
      <c r="V84" s="608"/>
      <c r="W84" s="608">
        <f t="shared" si="15"/>
        <v>2</v>
      </c>
      <c r="X84" s="608">
        <f t="shared" si="16"/>
        <v>2</v>
      </c>
      <c r="Y84" s="608">
        <f t="shared" si="17"/>
        <v>0</v>
      </c>
      <c r="Z84" s="608">
        <f t="shared" si="18"/>
        <v>2</v>
      </c>
    </row>
    <row r="85" spans="16:53" ht="15.75" customHeight="1">
      <c r="P85" s="604" t="s">
        <v>1434</v>
      </c>
      <c r="Q85" s="1181">
        <f t="shared" ref="Q85:V85" si="19">SUM(Q79:Q84)</f>
        <v>7</v>
      </c>
      <c r="R85" s="1181">
        <f t="shared" si="19"/>
        <v>7</v>
      </c>
      <c r="S85" s="1182">
        <f t="shared" si="19"/>
        <v>3</v>
      </c>
      <c r="T85" s="1182">
        <f t="shared" si="19"/>
        <v>1</v>
      </c>
      <c r="U85" s="1183">
        <f t="shared" si="19"/>
        <v>0</v>
      </c>
      <c r="V85" s="1183">
        <f t="shared" si="19"/>
        <v>2</v>
      </c>
      <c r="W85" s="601">
        <f t="shared" si="15"/>
        <v>20</v>
      </c>
      <c r="X85" s="614">
        <f t="shared" si="16"/>
        <v>10</v>
      </c>
      <c r="Y85" s="611">
        <f t="shared" si="17"/>
        <v>10</v>
      </c>
      <c r="Z85" s="604">
        <f t="shared" si="18"/>
        <v>20</v>
      </c>
      <c r="AV85" s="571" t="s">
        <v>1430</v>
      </c>
      <c r="AW85" s="1199" t="s">
        <v>1295</v>
      </c>
      <c r="AX85" s="1200"/>
      <c r="AY85" s="1200"/>
      <c r="AZ85" s="1201"/>
    </row>
    <row r="86" spans="16:53" ht="19.5" customHeight="1">
      <c r="P86" s="606"/>
      <c r="Q86" s="1187">
        <f>SUM(Q85:R85)</f>
        <v>14</v>
      </c>
      <c r="R86" s="1188"/>
      <c r="S86" s="1187">
        <f>SUM(S85:T85)</f>
        <v>4</v>
      </c>
      <c r="T86" s="1188"/>
      <c r="U86" s="1187">
        <f>SUM(U85:V85)</f>
        <v>2</v>
      </c>
      <c r="V86" s="1188"/>
      <c r="W86" s="605">
        <f t="shared" si="15"/>
        <v>20</v>
      </c>
      <c r="X86" s="605">
        <f t="shared" si="16"/>
        <v>20</v>
      </c>
      <c r="Y86" s="605">
        <f t="shared" si="17"/>
        <v>0</v>
      </c>
      <c r="Z86" s="605"/>
      <c r="AV86" s="564" t="s">
        <v>55</v>
      </c>
      <c r="AW86" s="526" t="s">
        <v>87</v>
      </c>
      <c r="AX86" s="526" t="s">
        <v>165</v>
      </c>
      <c r="AY86" s="542" t="s">
        <v>263</v>
      </c>
      <c r="AZ86" s="526" t="s">
        <v>245</v>
      </c>
      <c r="BA86" s="565" t="s">
        <v>1431</v>
      </c>
    </row>
    <row r="87" spans="16:53" ht="11.25" customHeight="1">
      <c r="P87" s="596"/>
      <c r="Q87" s="1178">
        <f>SUM(Q86:V86)</f>
        <v>20</v>
      </c>
      <c r="R87" s="1178"/>
      <c r="S87" s="1178"/>
      <c r="T87" s="1178"/>
      <c r="U87" s="1178"/>
      <c r="V87" s="1178"/>
      <c r="W87" s="605"/>
      <c r="AV87" s="1191" t="s">
        <v>256</v>
      </c>
      <c r="AW87" s="568"/>
      <c r="AX87" s="567">
        <v>1</v>
      </c>
      <c r="AY87" s="567">
        <v>8</v>
      </c>
      <c r="AZ87" s="567"/>
      <c r="BA87" s="1189">
        <f>AW87+AX87+AY87+AZ87</f>
        <v>9</v>
      </c>
    </row>
    <row r="88" spans="16:53" ht="11.25" customHeight="1">
      <c r="AV88" s="1192"/>
      <c r="AW88" s="566"/>
      <c r="AX88" s="566" t="s">
        <v>1427</v>
      </c>
      <c r="AY88" s="566" t="s">
        <v>1428</v>
      </c>
      <c r="AZ88" s="566"/>
      <c r="BA88" s="1190"/>
    </row>
    <row r="89" spans="16:53" ht="11.25" customHeight="1">
      <c r="AV89" s="1191" t="s">
        <v>73</v>
      </c>
      <c r="AW89" s="567">
        <v>2</v>
      </c>
      <c r="AX89" s="567">
        <v>1</v>
      </c>
      <c r="AY89" s="567"/>
      <c r="AZ89" s="567"/>
      <c r="BA89" s="1189">
        <f>AW89+AX89+AY89+AZ89</f>
        <v>3</v>
      </c>
    </row>
    <row r="90" spans="16:53" ht="11.25" customHeight="1">
      <c r="AV90" s="1192"/>
      <c r="AW90" s="566" t="s">
        <v>1427</v>
      </c>
      <c r="AX90" s="566" t="s">
        <v>1427</v>
      </c>
      <c r="AY90" s="566"/>
      <c r="AZ90" s="566"/>
      <c r="BA90" s="1190"/>
    </row>
    <row r="91" spans="16:53" ht="11.25" customHeight="1">
      <c r="AV91" s="1191" t="s">
        <v>449</v>
      </c>
      <c r="AW91" s="568"/>
      <c r="AX91" s="567"/>
      <c r="AY91" s="567"/>
      <c r="AZ91" s="567">
        <v>1</v>
      </c>
      <c r="BA91" s="1189">
        <f>AW91+AX91+AY91+AZ91</f>
        <v>1</v>
      </c>
    </row>
    <row r="92" spans="16:53" ht="11.25" customHeight="1">
      <c r="AV92" s="1192"/>
      <c r="AW92" s="566"/>
      <c r="AX92" s="566"/>
      <c r="AY92" s="566"/>
      <c r="AZ92" s="566" t="s">
        <v>1429</v>
      </c>
      <c r="BA92" s="1190"/>
    </row>
    <row r="93" spans="16:53" ht="11.25" customHeight="1">
      <c r="AV93" s="1191" t="s">
        <v>430</v>
      </c>
      <c r="AW93" s="567"/>
      <c r="AX93" s="567"/>
      <c r="AY93" s="567">
        <v>1</v>
      </c>
      <c r="AZ93" s="567"/>
      <c r="BA93" s="1189">
        <f>AW93+AX93+AY93+AZ93</f>
        <v>1</v>
      </c>
    </row>
    <row r="94" spans="16:53" ht="11.25" customHeight="1">
      <c r="AV94" s="1192"/>
      <c r="AW94" s="566"/>
      <c r="AX94" s="566"/>
      <c r="AY94" s="566" t="s">
        <v>1428</v>
      </c>
      <c r="AZ94" s="566"/>
      <c r="BA94" s="1190"/>
    </row>
    <row r="95" spans="16:53" ht="11.25" customHeight="1">
      <c r="AV95" s="1191" t="s">
        <v>382</v>
      </c>
      <c r="AW95" s="567"/>
      <c r="AX95" s="567">
        <v>1</v>
      </c>
      <c r="AY95" s="567">
        <v>2</v>
      </c>
      <c r="AZ95" s="567"/>
      <c r="BA95" s="1189">
        <f>AW95+AX95+AY95+AZ95</f>
        <v>3</v>
      </c>
    </row>
    <row r="96" spans="16:53" ht="11.25" customHeight="1">
      <c r="AV96" s="1192"/>
      <c r="AW96" s="566"/>
      <c r="AX96" s="566" t="s">
        <v>1428</v>
      </c>
      <c r="AY96" s="566" t="s">
        <v>1428</v>
      </c>
      <c r="AZ96" s="566"/>
      <c r="BA96" s="1190"/>
    </row>
    <row r="97" spans="9:53" ht="11.25" customHeight="1">
      <c r="AV97" s="1191" t="s">
        <v>175</v>
      </c>
      <c r="AW97" s="567"/>
      <c r="AX97" s="567">
        <v>2</v>
      </c>
      <c r="AY97" s="567"/>
      <c r="AZ97" s="567">
        <v>1</v>
      </c>
      <c r="BA97" s="1189">
        <f>AW97+AX97+AY97+AZ97</f>
        <v>3</v>
      </c>
    </row>
    <row r="98" spans="9:53" ht="11.25" customHeight="1">
      <c r="AV98" s="1192"/>
      <c r="AW98" s="566" t="s">
        <v>316</v>
      </c>
      <c r="AX98" s="566" t="s">
        <v>1427</v>
      </c>
      <c r="AY98" s="566"/>
      <c r="AZ98" s="566" t="s">
        <v>1429</v>
      </c>
      <c r="BA98" s="1190"/>
    </row>
    <row r="99" spans="9:53" s="314" customFormat="1" ht="26.25" customHeight="1">
      <c r="I99" s="549"/>
      <c r="J99" s="549"/>
      <c r="K99" s="549"/>
      <c r="L99" s="549"/>
      <c r="AV99" s="550" t="s">
        <v>1432</v>
      </c>
      <c r="AW99" s="572">
        <f>AW87+AW89+AW91+AW93+AW95+AW97</f>
        <v>2</v>
      </c>
      <c r="AX99" s="572">
        <f t="shared" ref="AX99:AZ99" si="20">AX87+AX89+AX91+AX93+AX95+AX97</f>
        <v>5</v>
      </c>
      <c r="AY99" s="572">
        <f t="shared" si="20"/>
        <v>11</v>
      </c>
      <c r="AZ99" s="572">
        <f t="shared" si="20"/>
        <v>2</v>
      </c>
      <c r="BA99" s="565">
        <f>BA87+BA89+BA91+BA93+BA95+BA97</f>
        <v>20</v>
      </c>
    </row>
  </sheetData>
  <mergeCells count="56">
    <mergeCell ref="W52:X52"/>
    <mergeCell ref="Q52:T52"/>
    <mergeCell ref="N3:N4"/>
    <mergeCell ref="F3:G3"/>
    <mergeCell ref="D3:E3"/>
    <mergeCell ref="D2:G2"/>
    <mergeCell ref="U43:V43"/>
    <mergeCell ref="W43:X43"/>
    <mergeCell ref="D26:E26"/>
    <mergeCell ref="I26:M26"/>
    <mergeCell ref="F26:G26"/>
    <mergeCell ref="C3:C4"/>
    <mergeCell ref="AE59:AS59"/>
    <mergeCell ref="AW74:BB74"/>
    <mergeCell ref="AW85:AZ85"/>
    <mergeCell ref="Y43:Z43"/>
    <mergeCell ref="Y52:Z52"/>
    <mergeCell ref="U53:Z53"/>
    <mergeCell ref="P43:P44"/>
    <mergeCell ref="U42:Z42"/>
    <mergeCell ref="U61:Z61"/>
    <mergeCell ref="P62:P63"/>
    <mergeCell ref="U62:V62"/>
    <mergeCell ref="W62:X62"/>
    <mergeCell ref="Y62:Z62"/>
    <mergeCell ref="D27:G27"/>
    <mergeCell ref="U52:V52"/>
    <mergeCell ref="BA97:BA98"/>
    <mergeCell ref="AV87:AV88"/>
    <mergeCell ref="AV97:AV98"/>
    <mergeCell ref="AV95:AV96"/>
    <mergeCell ref="AV93:AV94"/>
    <mergeCell ref="AV91:AV92"/>
    <mergeCell ref="AV89:AV90"/>
    <mergeCell ref="BA87:BA88"/>
    <mergeCell ref="BA89:BA90"/>
    <mergeCell ref="BA91:BA92"/>
    <mergeCell ref="BA93:BA94"/>
    <mergeCell ref="BA95:BA96"/>
    <mergeCell ref="Q71:T71"/>
    <mergeCell ref="U71:V71"/>
    <mergeCell ref="W71:X71"/>
    <mergeCell ref="Y71:Z71"/>
    <mergeCell ref="U72:Z72"/>
    <mergeCell ref="Q87:V87"/>
    <mergeCell ref="P77:P78"/>
    <mergeCell ref="Q76:Z76"/>
    <mergeCell ref="Q85:R85"/>
    <mergeCell ref="S85:T85"/>
    <mergeCell ref="U85:V85"/>
    <mergeCell ref="Q77:R77"/>
    <mergeCell ref="S77:T77"/>
    <mergeCell ref="U77:V77"/>
    <mergeCell ref="Q86:R86"/>
    <mergeCell ref="S86:T86"/>
    <mergeCell ref="U86:V86"/>
  </mergeCells>
  <conditionalFormatting sqref="C5:C8 C11:C12 N11:N12 C15:C17 C19 N19 C22:C24 N22:N24 Q46:T50">
    <cfRule type="cellIs" dxfId="1300" priority="1818" operator="equal">
      <formula>#REF!</formula>
    </cfRule>
    <cfRule type="cellIs" dxfId="1299" priority="1824" operator="equal">
      <formula>#REF!</formula>
    </cfRule>
    <cfRule type="cellIs" dxfId="1298" priority="1823" operator="equal">
      <formula>#REF!</formula>
    </cfRule>
    <cfRule type="cellIs" dxfId="1297" priority="1822" operator="equal">
      <formula>#REF!</formula>
    </cfRule>
    <cfRule type="cellIs" dxfId="1296" priority="1821" operator="equal">
      <formula>#REF!</formula>
    </cfRule>
    <cfRule type="cellIs" dxfId="1295" priority="1820" operator="equal">
      <formula>#REF!</formula>
    </cfRule>
    <cfRule type="cellIs" dxfId="1294" priority="1819" operator="equal">
      <formula>#REF!</formula>
    </cfRule>
    <cfRule type="cellIs" dxfId="1293" priority="1810" operator="equal">
      <formula>#REF!</formula>
    </cfRule>
    <cfRule type="cellIs" dxfId="1292" priority="1813" operator="equal">
      <formula>#REF!</formula>
    </cfRule>
    <cfRule type="cellIs" dxfId="1291" priority="1812" operator="equal">
      <formula>#REF!</formula>
    </cfRule>
    <cfRule type="cellIs" dxfId="1290" priority="1814" operator="equal">
      <formula>#REF!</formula>
    </cfRule>
    <cfRule type="cellIs" dxfId="1289" priority="1815" operator="equal">
      <formula>#REF!</formula>
    </cfRule>
    <cfRule type="cellIs" dxfId="1288" priority="1816" operator="equal">
      <formula>#REF!</formula>
    </cfRule>
    <cfRule type="cellIs" dxfId="1287" priority="1811" operator="equal">
      <formula>#REF!</formula>
    </cfRule>
    <cfRule type="cellIs" dxfId="1286" priority="1817" operator="equal">
      <formula>#REF!</formula>
    </cfRule>
    <cfRule type="cellIs" dxfId="1285" priority="1809" operator="equal">
      <formula>#REF!</formula>
    </cfRule>
    <cfRule type="cellIs" dxfId="1284" priority="1826" operator="equal">
      <formula>#REF!</formula>
    </cfRule>
    <cfRule type="cellIs" dxfId="1283" priority="1805" operator="equal">
      <formula>#REF!</formula>
    </cfRule>
    <cfRule type="cellIs" dxfId="1282" priority="1806" operator="equal">
      <formula>#REF!</formula>
    </cfRule>
    <cfRule type="cellIs" dxfId="1281" priority="1807" operator="equal">
      <formula>#REF!</formula>
    </cfRule>
    <cfRule type="cellIs" dxfId="1280" priority="1808" operator="equal">
      <formula>#REF!</formula>
    </cfRule>
    <cfRule type="cellIs" dxfId="1279" priority="1825" operator="equal">
      <formula>#REF!</formula>
    </cfRule>
  </conditionalFormatting>
  <conditionalFormatting sqref="C5:C11 Q45:T49">
    <cfRule type="cellIs" dxfId="1278" priority="1554" operator="equal">
      <formula>"ALTO"</formula>
    </cfRule>
    <cfRule type="cellIs" dxfId="1277" priority="1555" operator="equal">
      <formula>"MODERADO"</formula>
    </cfRule>
    <cfRule type="cellIs" dxfId="1276" priority="1557" operator="equal">
      <formula>#REF!</formula>
    </cfRule>
    <cfRule type="cellIs" dxfId="1275" priority="1574" operator="equal">
      <formula>#REF!</formula>
    </cfRule>
    <cfRule type="cellIs" dxfId="1274" priority="1556" operator="equal">
      <formula>"BAJO"</formula>
    </cfRule>
    <cfRule type="cellIs" dxfId="1273" priority="1565" operator="equal">
      <formula>#REF!</formula>
    </cfRule>
    <cfRule type="cellIs" dxfId="1272" priority="1550" operator="equal">
      <formula>"EXTREMO (RC/F)"</formula>
    </cfRule>
    <cfRule type="cellIs" dxfId="1271" priority="1551" operator="equal">
      <formula>"ALTO (RC/F)"</formula>
    </cfRule>
    <cfRule type="cellIs" dxfId="1270" priority="1552" operator="equal">
      <formula>"MODERADO (RC/F)"</formula>
    </cfRule>
    <cfRule type="cellIs" dxfId="1269" priority="1553" operator="equal">
      <formula>"EXTREMO"</formula>
    </cfRule>
  </conditionalFormatting>
  <conditionalFormatting sqref="C9:C11 Q45:T49">
    <cfRule type="cellIs" dxfId="1268" priority="1571" operator="equal">
      <formula>#REF!</formula>
    </cfRule>
    <cfRule type="cellIs" dxfId="1267" priority="1572" operator="equal">
      <formula>#REF!</formula>
    </cfRule>
    <cfRule type="cellIs" dxfId="1266" priority="1573" operator="equal">
      <formula>#REF!</formula>
    </cfRule>
    <cfRule type="cellIs" dxfId="1265" priority="1575" operator="equal">
      <formula>#REF!</formula>
    </cfRule>
    <cfRule type="cellIs" dxfId="1264" priority="1576" operator="equal">
      <formula>#REF!</formula>
    </cfRule>
    <cfRule type="cellIs" dxfId="1263" priority="1582" operator="equal">
      <formula>#REF!</formula>
    </cfRule>
    <cfRule type="cellIs" dxfId="1262" priority="1581" operator="equal">
      <formula>#REF!</formula>
    </cfRule>
    <cfRule type="cellIs" dxfId="1261" priority="1580" operator="equal">
      <formula>#REF!</formula>
    </cfRule>
    <cfRule type="cellIs" dxfId="1260" priority="1579" operator="equal">
      <formula>#REF!</formula>
    </cfRule>
    <cfRule type="cellIs" dxfId="1259" priority="1558" operator="equal">
      <formula>#REF!</formula>
    </cfRule>
    <cfRule type="cellIs" dxfId="1258" priority="1578" operator="equal">
      <formula>#REF!</formula>
    </cfRule>
    <cfRule type="cellIs" dxfId="1257" priority="1559" operator="equal">
      <formula>#REF!</formula>
    </cfRule>
    <cfRule type="cellIs" dxfId="1256" priority="1560" operator="equal">
      <formula>#REF!</formula>
    </cfRule>
    <cfRule type="cellIs" dxfId="1255" priority="1561" operator="equal">
      <formula>#REF!</formula>
    </cfRule>
    <cfRule type="cellIs" dxfId="1254" priority="1562" operator="equal">
      <formula>#REF!</formula>
    </cfRule>
    <cfRule type="cellIs" dxfId="1253" priority="1563" operator="equal">
      <formula>#REF!</formula>
    </cfRule>
    <cfRule type="cellIs" dxfId="1252" priority="1564" operator="equal">
      <formula>#REF!</formula>
    </cfRule>
    <cfRule type="cellIs" dxfId="1251" priority="1577" operator="equal">
      <formula>#REF!</formula>
    </cfRule>
    <cfRule type="cellIs" dxfId="1250" priority="1566" operator="equal">
      <formula>#REF!</formula>
    </cfRule>
    <cfRule type="cellIs" dxfId="1249" priority="1567" operator="equal">
      <formula>#REF!</formula>
    </cfRule>
    <cfRule type="cellIs" dxfId="1248" priority="1568" operator="equal">
      <formula>#REF!</formula>
    </cfRule>
    <cfRule type="cellIs" dxfId="1247" priority="1569" operator="equal">
      <formula>#REF!</formula>
    </cfRule>
    <cfRule type="cellIs" dxfId="1246" priority="1570" operator="equal">
      <formula>#REF!</formula>
    </cfRule>
  </conditionalFormatting>
  <conditionalFormatting sqref="C10 C13:C14 N13:N14 Q45:T48 N10">
    <cfRule type="cellIs" dxfId="1245" priority="1742" operator="equal">
      <formula>#REF!</formula>
    </cfRule>
  </conditionalFormatting>
  <conditionalFormatting sqref="C10 N10 C13:C14 N13:N14 Q45:T48">
    <cfRule type="cellIs" dxfId="1244" priority="1752" operator="equal">
      <formula>#REF!</formula>
    </cfRule>
    <cfRule type="cellIs" dxfId="1243" priority="1766" operator="equal">
      <formula>#REF!</formula>
    </cfRule>
    <cfRule type="cellIs" dxfId="1242" priority="1765" operator="equal">
      <formula>#REF!</formula>
    </cfRule>
    <cfRule type="cellIs" dxfId="1241" priority="1764" operator="equal">
      <formula>#REF!</formula>
    </cfRule>
    <cfRule type="cellIs" dxfId="1240" priority="1763" operator="equal">
      <formula>#REF!</formula>
    </cfRule>
    <cfRule type="cellIs" dxfId="1239" priority="1754" operator="equal">
      <formula>#REF!</formula>
    </cfRule>
    <cfRule type="cellIs" dxfId="1238" priority="1762" operator="equal">
      <formula>#REF!</formula>
    </cfRule>
    <cfRule type="cellIs" dxfId="1237" priority="1761" operator="equal">
      <formula>#REF!</formula>
    </cfRule>
    <cfRule type="cellIs" dxfId="1236" priority="1760" operator="equal">
      <formula>#REF!</formula>
    </cfRule>
    <cfRule type="cellIs" dxfId="1235" priority="1759" operator="equal">
      <formula>#REF!</formula>
    </cfRule>
    <cfRule type="cellIs" dxfId="1234" priority="1757" operator="equal">
      <formula>#REF!</formula>
    </cfRule>
    <cfRule type="cellIs" dxfId="1233" priority="1756" operator="equal">
      <formula>#REF!</formula>
    </cfRule>
    <cfRule type="cellIs" dxfId="1232" priority="1755" operator="equal">
      <formula>#REF!</formula>
    </cfRule>
    <cfRule type="cellIs" dxfId="1231" priority="1743" operator="equal">
      <formula>#REF!</formula>
    </cfRule>
    <cfRule type="cellIs" dxfId="1230" priority="1744" operator="equal">
      <formula>#REF!</formula>
    </cfRule>
    <cfRule type="cellIs" dxfId="1229" priority="1753" operator="equal">
      <formula>#REF!</formula>
    </cfRule>
    <cfRule type="cellIs" dxfId="1228" priority="1746" operator="equal">
      <formula>#REF!</formula>
    </cfRule>
    <cfRule type="cellIs" dxfId="1227" priority="1747" operator="equal">
      <formula>#REF!</formula>
    </cfRule>
    <cfRule type="cellIs" dxfId="1226" priority="1748" operator="equal">
      <formula>#REF!</formula>
    </cfRule>
    <cfRule type="cellIs" dxfId="1225" priority="1750" operator="equal">
      <formula>#REF!</formula>
    </cfRule>
    <cfRule type="cellIs" dxfId="1224" priority="1745" operator="equal">
      <formula>#REF!</formula>
    </cfRule>
    <cfRule type="cellIs" dxfId="1223" priority="1751" operator="equal">
      <formula>#REF!</formula>
    </cfRule>
  </conditionalFormatting>
  <conditionalFormatting sqref="C10:C24 Q45:T50 N14:N24 AP62:AP66 AD62:AD67 AH62:AH67 AL62:AL67">
    <cfRule type="cellIs" dxfId="1222" priority="1739" operator="equal">
      <formula>"MODERADO"</formula>
    </cfRule>
    <cfRule type="cellIs" dxfId="1221" priority="1734" operator="equal">
      <formula>"EXTREMO (RC/F)"</formula>
    </cfRule>
    <cfRule type="cellIs" dxfId="1220" priority="1736" operator="equal">
      <formula>"MODERADO (RC/F)"</formula>
    </cfRule>
    <cfRule type="cellIs" dxfId="1219" priority="1738" operator="equal">
      <formula>"ALTO"</formula>
    </cfRule>
    <cfRule type="cellIs" dxfId="1218" priority="1740" operator="equal">
      <formula>"BAJO"</formula>
    </cfRule>
    <cfRule type="cellIs" dxfId="1217" priority="1735" operator="equal">
      <formula>"ALTO (RC/F)"</formula>
    </cfRule>
    <cfRule type="cellIs" dxfId="1216" priority="1737" operator="equal">
      <formula>"EXTREMO"</formula>
    </cfRule>
  </conditionalFormatting>
  <conditionalFormatting sqref="C18 C20:C21">
    <cfRule type="cellIs" dxfId="1215" priority="1663" operator="equal">
      <formula>#REF!</formula>
    </cfRule>
    <cfRule type="cellIs" dxfId="1214" priority="1660" operator="equal">
      <formula>#REF!</formula>
    </cfRule>
    <cfRule type="cellIs" dxfId="1213" priority="1661" operator="equal">
      <formula>#REF!</formula>
    </cfRule>
    <cfRule type="cellIs" dxfId="1212" priority="1664" operator="equal">
      <formula>#REF!</formula>
    </cfRule>
    <cfRule type="cellIs" dxfId="1211" priority="1665" operator="equal">
      <formula>#REF!</formula>
    </cfRule>
    <cfRule type="cellIs" dxfId="1210" priority="1666" operator="equal">
      <formula>#REF!</formula>
    </cfRule>
    <cfRule type="cellIs" dxfId="1209" priority="1667" operator="equal">
      <formula>#REF!</formula>
    </cfRule>
    <cfRule type="cellIs" dxfId="1208" priority="1669" operator="equal">
      <formula>#REF!</formula>
    </cfRule>
    <cfRule type="cellIs" dxfId="1207" priority="1675" operator="equal">
      <formula>#REF!</formula>
    </cfRule>
    <cfRule type="cellIs" dxfId="1206" priority="1676" operator="equal">
      <formula>#REF!</formula>
    </cfRule>
    <cfRule type="cellIs" dxfId="1205" priority="1668" operator="equal">
      <formula>#REF!</formula>
    </cfRule>
    <cfRule type="cellIs" dxfId="1204" priority="1671" operator="equal">
      <formula>#REF!</formula>
    </cfRule>
    <cfRule type="cellIs" dxfId="1203" priority="1672" operator="equal">
      <formula>#REF!</formula>
    </cfRule>
    <cfRule type="cellIs" dxfId="1202" priority="1673" operator="equal">
      <formula>#REF!</formula>
    </cfRule>
    <cfRule type="cellIs" dxfId="1201" priority="1674" operator="equal">
      <formula>#REF!</formula>
    </cfRule>
    <cfRule type="cellIs" dxfId="1200" priority="1670" operator="equal">
      <formula>#REF!</formula>
    </cfRule>
    <cfRule type="cellIs" dxfId="1199" priority="1655" operator="equal">
      <formula>#REF!</formula>
    </cfRule>
    <cfRule type="cellIs" dxfId="1198" priority="1650" operator="equal">
      <formula>#REF!</formula>
    </cfRule>
    <cfRule type="cellIs" dxfId="1197" priority="1652" operator="equal">
      <formula>#REF!</formula>
    </cfRule>
    <cfRule type="cellIs" dxfId="1196" priority="1653" operator="equal">
      <formula>#REF!</formula>
    </cfRule>
    <cfRule type="cellIs" dxfId="1195" priority="1654" operator="equal">
      <formula>#REF!</formula>
    </cfRule>
    <cfRule type="cellIs" dxfId="1194" priority="1662" operator="equal">
      <formula>#REF!</formula>
    </cfRule>
    <cfRule type="cellIs" dxfId="1193" priority="1656" operator="equal">
      <formula>#REF!</formula>
    </cfRule>
    <cfRule type="cellIs" dxfId="1192" priority="1657" operator="equal">
      <formula>#REF!</formula>
    </cfRule>
    <cfRule type="cellIs" dxfId="1191" priority="1658" operator="equal">
      <formula>#REF!</formula>
    </cfRule>
    <cfRule type="cellIs" dxfId="1190" priority="1659" operator="equal">
      <formula>#REF!</formula>
    </cfRule>
  </conditionalFormatting>
  <conditionalFormatting sqref="C19 N19 C22:C24 N22:N24 Q46:T50 C11:C12 N11:N12 C15:C17 C5:C8">
    <cfRule type="cellIs" dxfId="1189" priority="1804" operator="equal">
      <formula>#REF!</formula>
    </cfRule>
  </conditionalFormatting>
  <conditionalFormatting sqref="C19 N19 C22:C24 N22:N24 Q46:T50">
    <cfRule type="cellIs" dxfId="1188" priority="1803" operator="equal">
      <formula>#REF!</formula>
    </cfRule>
  </conditionalFormatting>
  <conditionalFormatting sqref="N5:N8 N15:N17">
    <cfRule type="cellIs" dxfId="1187" priority="1519" operator="equal">
      <formula>#REF!</formula>
    </cfRule>
    <cfRule type="cellIs" dxfId="1186" priority="1520" operator="equal">
      <formula>#REF!</formula>
    </cfRule>
    <cfRule type="cellIs" dxfId="1185" priority="1521" operator="equal">
      <formula>#REF!</formula>
    </cfRule>
    <cfRule type="cellIs" dxfId="1184" priority="1522" operator="equal">
      <formula>#REF!</formula>
    </cfRule>
    <cfRule type="cellIs" dxfId="1183" priority="1523" operator="equal">
      <formula>#REF!</formula>
    </cfRule>
    <cfRule type="cellIs" dxfId="1182" priority="1524" operator="equal">
      <formula>#REF!</formula>
    </cfRule>
    <cfRule type="cellIs" dxfId="1181" priority="1526" operator="equal">
      <formula>#REF!</formula>
    </cfRule>
    <cfRule type="cellIs" dxfId="1180" priority="1527" operator="equal">
      <formula>#REF!</formula>
    </cfRule>
    <cfRule type="cellIs" dxfId="1179" priority="1528" operator="equal">
      <formula>#REF!</formula>
    </cfRule>
    <cfRule type="cellIs" dxfId="1178" priority="1529" operator="equal">
      <formula>#REF!</formula>
    </cfRule>
    <cfRule type="cellIs" dxfId="1177" priority="1530" operator="equal">
      <formula>#REF!</formula>
    </cfRule>
    <cfRule type="cellIs" dxfId="1176" priority="1531" operator="equal">
      <formula>#REF!</formula>
    </cfRule>
    <cfRule type="cellIs" dxfId="1175" priority="1532" operator="equal">
      <formula>#REF!</formula>
    </cfRule>
    <cfRule type="cellIs" dxfId="1174" priority="1533" operator="equal">
      <formula>#REF!</formula>
    </cfRule>
    <cfRule type="cellIs" dxfId="1173" priority="1534" operator="equal">
      <formula>#REF!</formula>
    </cfRule>
    <cfRule type="cellIs" dxfId="1172" priority="1538" operator="equal">
      <formula>#REF!</formula>
    </cfRule>
    <cfRule type="cellIs" dxfId="1171" priority="1525" operator="equal">
      <formula>#REF!</formula>
    </cfRule>
    <cfRule type="cellIs" dxfId="1170" priority="1537" operator="equal">
      <formula>#REF!</formula>
    </cfRule>
    <cfRule type="cellIs" dxfId="1169" priority="1536" operator="equal">
      <formula>#REF!</formula>
    </cfRule>
    <cfRule type="cellIs" dxfId="1168" priority="1518" operator="equal">
      <formula>#REF!</formula>
    </cfRule>
    <cfRule type="cellIs" dxfId="1167" priority="1535" operator="equal">
      <formula>#REF!</formula>
    </cfRule>
    <cfRule type="cellIs" dxfId="1166" priority="1539" operator="equal">
      <formula>#REF!</formula>
    </cfRule>
  </conditionalFormatting>
  <conditionalFormatting sqref="N5:N11">
    <cfRule type="cellIs" dxfId="1165" priority="1430" operator="equal">
      <formula>#REF!</formula>
    </cfRule>
    <cfRule type="cellIs" dxfId="1164" priority="1422" operator="equal">
      <formula>#REF!</formula>
    </cfRule>
    <cfRule type="cellIs" dxfId="1163" priority="1421" operator="equal">
      <formula>"BAJO"</formula>
    </cfRule>
    <cfRule type="cellIs" dxfId="1162" priority="1419" operator="equal">
      <formula>"ALTO"</formula>
    </cfRule>
    <cfRule type="cellIs" dxfId="1161" priority="1418" operator="equal">
      <formula>"EXTREMO"</formula>
    </cfRule>
    <cfRule type="cellIs" dxfId="1160" priority="1417" operator="equal">
      <formula>"MODERADO (RC/F)"</formula>
    </cfRule>
    <cfRule type="cellIs" dxfId="1159" priority="1416" operator="equal">
      <formula>"ALTO (RC/F)"</formula>
    </cfRule>
    <cfRule type="cellIs" dxfId="1158" priority="1415" operator="equal">
      <formula>"EXTREMO (RC/F)"</formula>
    </cfRule>
    <cfRule type="cellIs" dxfId="1157" priority="1420" operator="equal">
      <formula>"MODERADO"</formula>
    </cfRule>
    <cfRule type="cellIs" dxfId="1156" priority="1439" operator="equal">
      <formula>#REF!</formula>
    </cfRule>
  </conditionalFormatting>
  <conditionalFormatting sqref="N9:N11">
    <cfRule type="cellIs" dxfId="1155" priority="1440" operator="equal">
      <formula>#REF!</formula>
    </cfRule>
    <cfRule type="cellIs" dxfId="1154" priority="1434" operator="equal">
      <formula>#REF!</formula>
    </cfRule>
    <cfRule type="cellIs" dxfId="1153" priority="1428" operator="equal">
      <formula>#REF!</formula>
    </cfRule>
    <cfRule type="cellIs" dxfId="1152" priority="1438" operator="equal">
      <formula>#REF!</formula>
    </cfRule>
    <cfRule type="cellIs" dxfId="1151" priority="1437" operator="equal">
      <formula>#REF!</formula>
    </cfRule>
    <cfRule type="cellIs" dxfId="1150" priority="1436" operator="equal">
      <formula>#REF!</formula>
    </cfRule>
    <cfRule type="cellIs" dxfId="1149" priority="1435" operator="equal">
      <formula>#REF!</formula>
    </cfRule>
    <cfRule type="cellIs" dxfId="1148" priority="1427" operator="equal">
      <formula>#REF!</formula>
    </cfRule>
    <cfRule type="cellIs" dxfId="1147" priority="1447" operator="equal">
      <formula>#REF!</formula>
    </cfRule>
    <cfRule type="cellIs" dxfId="1146" priority="1426" operator="equal">
      <formula>#REF!</formula>
    </cfRule>
    <cfRule type="cellIs" dxfId="1145" priority="1433" operator="equal">
      <formula>#REF!</formula>
    </cfRule>
    <cfRule type="cellIs" dxfId="1144" priority="1446" operator="equal">
      <formula>#REF!</formula>
    </cfRule>
    <cfRule type="cellIs" dxfId="1143" priority="1425" operator="equal">
      <formula>#REF!</formula>
    </cfRule>
    <cfRule type="cellIs" dxfId="1142" priority="1445" operator="equal">
      <formula>#REF!</formula>
    </cfRule>
    <cfRule type="cellIs" dxfId="1141" priority="1444" operator="equal">
      <formula>#REF!</formula>
    </cfRule>
    <cfRule type="cellIs" dxfId="1140" priority="1424" operator="equal">
      <formula>#REF!</formula>
    </cfRule>
    <cfRule type="cellIs" dxfId="1139" priority="1423" operator="equal">
      <formula>#REF!</formula>
    </cfRule>
    <cfRule type="cellIs" dxfId="1138" priority="1443" operator="equal">
      <formula>#REF!</formula>
    </cfRule>
    <cfRule type="cellIs" dxfId="1137" priority="1442" operator="equal">
      <formula>#REF!</formula>
    </cfRule>
    <cfRule type="cellIs" dxfId="1136" priority="1441" operator="equal">
      <formula>#REF!</formula>
    </cfRule>
    <cfRule type="cellIs" dxfId="1135" priority="1432" operator="equal">
      <formula>#REF!</formula>
    </cfRule>
    <cfRule type="cellIs" dxfId="1134" priority="1431" operator="equal">
      <formula>#REF!</formula>
    </cfRule>
    <cfRule type="cellIs" dxfId="1133" priority="1429" operator="equal">
      <formula>#REF!</formula>
    </cfRule>
  </conditionalFormatting>
  <conditionalFormatting sqref="N10:N13">
    <cfRule type="cellIs" dxfId="1132" priority="1474" operator="equal">
      <formula>"EXTREMO (RC/F)"</formula>
    </cfRule>
    <cfRule type="cellIs" dxfId="1131" priority="1475" operator="equal">
      <formula>"ALTO (RC/F)"</formula>
    </cfRule>
    <cfRule type="cellIs" dxfId="1130" priority="1476" operator="equal">
      <formula>"MODERADO (RC/F)"</formula>
    </cfRule>
    <cfRule type="cellIs" dxfId="1129" priority="1477" operator="equal">
      <formula>"EXTREMO"</formula>
    </cfRule>
    <cfRule type="cellIs" dxfId="1128" priority="1478" operator="equal">
      <formula>"ALTO"</formula>
    </cfRule>
    <cfRule type="cellIs" dxfId="1127" priority="1479" operator="equal">
      <formula>"MODERADO"</formula>
    </cfRule>
    <cfRule type="cellIs" dxfId="1126" priority="1480" operator="equal">
      <formula>"BAJO"</formula>
    </cfRule>
  </conditionalFormatting>
  <conditionalFormatting sqref="N10:N14 C10:C17 Q45:T48">
    <cfRule type="cellIs" dxfId="1125" priority="1741" operator="equal">
      <formula>#REF!</formula>
    </cfRule>
    <cfRule type="cellIs" dxfId="1124" priority="1758" operator="equal">
      <formula>#REF!</formula>
    </cfRule>
    <cfRule type="cellIs" dxfId="1123" priority="1749" operator="equal">
      <formula>#REF!</formula>
    </cfRule>
  </conditionalFormatting>
  <conditionalFormatting sqref="N15:N17 N5:N8">
    <cfRule type="cellIs" dxfId="1122" priority="1517" operator="equal">
      <formula>#REF!</formula>
    </cfRule>
  </conditionalFormatting>
  <conditionalFormatting sqref="N15:N18 N20:N21">
    <cfRule type="cellIs" dxfId="1121" priority="1456" operator="equal">
      <formula>#REF!</formula>
    </cfRule>
    <cfRule type="cellIs" dxfId="1120" priority="1465" operator="equal">
      <formula>#REF!</formula>
    </cfRule>
    <cfRule type="cellIs" dxfId="1119" priority="1448" operator="equal">
      <formula>#REF!</formula>
    </cfRule>
  </conditionalFormatting>
  <conditionalFormatting sqref="N18 N20:N21">
    <cfRule type="cellIs" dxfId="1118" priority="1464" operator="equal">
      <formula>#REF!</formula>
    </cfRule>
    <cfRule type="cellIs" dxfId="1117" priority="1449" operator="equal">
      <formula>#REF!</formula>
    </cfRule>
    <cfRule type="cellIs" dxfId="1116" priority="1472" operator="equal">
      <formula>#REF!</formula>
    </cfRule>
    <cfRule type="cellIs" dxfId="1115" priority="1473" operator="equal">
      <formula>#REF!</formula>
    </cfRule>
    <cfRule type="cellIs" dxfId="1114" priority="1462" operator="equal">
      <formula>#REF!</formula>
    </cfRule>
    <cfRule type="cellIs" dxfId="1113" priority="1450" operator="equal">
      <formula>#REF!</formula>
    </cfRule>
    <cfRule type="cellIs" dxfId="1112" priority="1457" operator="equal">
      <formula>#REF!</formula>
    </cfRule>
    <cfRule type="cellIs" dxfId="1111" priority="1451" operator="equal">
      <formula>#REF!</formula>
    </cfRule>
    <cfRule type="cellIs" dxfId="1110" priority="1452" operator="equal">
      <formula>#REF!</formula>
    </cfRule>
    <cfRule type="cellIs" dxfId="1109" priority="1453" operator="equal">
      <formula>#REF!</formula>
    </cfRule>
    <cfRule type="cellIs" dxfId="1108" priority="1454" operator="equal">
      <formula>#REF!</formula>
    </cfRule>
    <cfRule type="cellIs" dxfId="1107" priority="1455" operator="equal">
      <formula>#REF!</formula>
    </cfRule>
    <cfRule type="cellIs" dxfId="1106" priority="1458" operator="equal">
      <formula>#REF!</formula>
    </cfRule>
    <cfRule type="cellIs" dxfId="1105" priority="1459" operator="equal">
      <formula>#REF!</formula>
    </cfRule>
    <cfRule type="cellIs" dxfId="1104" priority="1460" operator="equal">
      <formula>#REF!</formula>
    </cfRule>
    <cfRule type="cellIs" dxfId="1103" priority="1461" operator="equal">
      <formula>#REF!</formula>
    </cfRule>
    <cfRule type="cellIs" dxfId="1102" priority="1466" operator="equal">
      <formula>#REF!</formula>
    </cfRule>
    <cfRule type="cellIs" dxfId="1101" priority="1470" operator="equal">
      <formula>#REF!</formula>
    </cfRule>
    <cfRule type="cellIs" dxfId="1100" priority="1469" operator="equal">
      <formula>#REF!</formula>
    </cfRule>
    <cfRule type="cellIs" dxfId="1099" priority="1468" operator="equal">
      <formula>#REF!</formula>
    </cfRule>
    <cfRule type="cellIs" dxfId="1098" priority="1467" operator="equal">
      <formula>#REF!</formula>
    </cfRule>
    <cfRule type="cellIs" dxfId="1097" priority="1463" operator="equal">
      <formula>#REF!</formula>
    </cfRule>
    <cfRule type="cellIs" dxfId="1096" priority="1471" operator="equal">
      <formula>#REF!</formula>
    </cfRule>
  </conditionalFormatting>
  <conditionalFormatting sqref="Q44">
    <cfRule type="cellIs" dxfId="1095" priority="1289" operator="equal">
      <formula>#REF!</formula>
    </cfRule>
    <cfRule type="cellIs" dxfId="1094" priority="1288" operator="equal">
      <formula>#REF!</formula>
    </cfRule>
    <cfRule type="cellIs" dxfId="1093" priority="1287" operator="equal">
      <formula>#REF!</formula>
    </cfRule>
    <cfRule type="cellIs" dxfId="1092" priority="1286" operator="equal">
      <formula>#REF!</formula>
    </cfRule>
    <cfRule type="cellIs" dxfId="1091" priority="1285" operator="equal">
      <formula>#REF!</formula>
    </cfRule>
    <cfRule type="cellIs" dxfId="1090" priority="1283" operator="equal">
      <formula>#REF!</formula>
    </cfRule>
    <cfRule type="cellIs" dxfId="1089" priority="1282" operator="equal">
      <formula>#REF!</formula>
    </cfRule>
    <cfRule type="cellIs" dxfId="1088" priority="1281" operator="equal">
      <formula>#REF!</formula>
    </cfRule>
    <cfRule type="cellIs" dxfId="1087" priority="1280" operator="equal">
      <formula>#REF!</formula>
    </cfRule>
    <cfRule type="cellIs" dxfId="1086" priority="1279" operator="equal">
      <formula>#REF!</formula>
    </cfRule>
    <cfRule type="cellIs" dxfId="1085" priority="1278" operator="equal">
      <formula>#REF!</formula>
    </cfRule>
    <cfRule type="cellIs" dxfId="1084" priority="1277" operator="equal">
      <formula>#REF!</formula>
    </cfRule>
    <cfRule type="cellIs" dxfId="1083" priority="1276" operator="equal">
      <formula>#REF!</formula>
    </cfRule>
    <cfRule type="cellIs" dxfId="1082" priority="1275" operator="equal">
      <formula>#REF!</formula>
    </cfRule>
    <cfRule type="cellIs" dxfId="1081" priority="1274" operator="equal">
      <formula>#REF!</formula>
    </cfRule>
    <cfRule type="cellIs" dxfId="1080" priority="1273" operator="equal">
      <formula>#REF!</formula>
    </cfRule>
    <cfRule type="cellIs" dxfId="1079" priority="1272" operator="equal">
      <formula>#REF!</formula>
    </cfRule>
    <cfRule type="cellIs" dxfId="1078" priority="1271" operator="equal">
      <formula>#REF!</formula>
    </cfRule>
    <cfRule type="cellIs" dxfId="1077" priority="1270" operator="equal">
      <formula>#REF!</formula>
    </cfRule>
    <cfRule type="cellIs" dxfId="1076" priority="1269" operator="equal">
      <formula>#REF!</formula>
    </cfRule>
    <cfRule type="cellIs" dxfId="1075" priority="1268" operator="equal">
      <formula>#REF!</formula>
    </cfRule>
    <cfRule type="cellIs" dxfId="1074" priority="1267" operator="equal">
      <formula>#REF!</formula>
    </cfRule>
    <cfRule type="cellIs" dxfId="1073" priority="1284" operator="equal">
      <formula>#REF!</formula>
    </cfRule>
  </conditionalFormatting>
  <conditionalFormatting sqref="Q63">
    <cfRule type="cellIs" dxfId="1072" priority="162" operator="equal">
      <formula>#REF!</formula>
    </cfRule>
    <cfRule type="cellIs" dxfId="1071" priority="163" operator="equal">
      <formula>#REF!</formula>
    </cfRule>
    <cfRule type="cellIs" dxfId="1070" priority="164" operator="equal">
      <formula>#REF!</formula>
    </cfRule>
    <cfRule type="cellIs" dxfId="1069" priority="165" operator="equal">
      <formula>#REF!</formula>
    </cfRule>
    <cfRule type="cellIs" dxfId="1068" priority="166" operator="equal">
      <formula>#REF!</formula>
    </cfRule>
    <cfRule type="cellIs" dxfId="1067" priority="167" operator="equal">
      <formula>#REF!</formula>
    </cfRule>
    <cfRule type="cellIs" dxfId="1066" priority="168" operator="equal">
      <formula>#REF!</formula>
    </cfRule>
    <cfRule type="cellIs" dxfId="1065" priority="169" operator="equal">
      <formula>#REF!</formula>
    </cfRule>
    <cfRule type="cellIs" dxfId="1064" priority="170" operator="equal">
      <formula>#REF!</formula>
    </cfRule>
    <cfRule type="cellIs" dxfId="1063" priority="171" operator="equal">
      <formula>#REF!</formula>
    </cfRule>
    <cfRule type="cellIs" dxfId="1062" priority="151" operator="equal">
      <formula>#REF!</formula>
    </cfRule>
    <cfRule type="cellIs" dxfId="1061" priority="149" operator="equal">
      <formula>#REF!</formula>
    </cfRule>
    <cfRule type="cellIs" dxfId="1060" priority="150" operator="equal">
      <formula>#REF!</formula>
    </cfRule>
    <cfRule type="cellIs" dxfId="1059" priority="152" operator="equal">
      <formula>#REF!</formula>
    </cfRule>
    <cfRule type="cellIs" dxfId="1058" priority="153" operator="equal">
      <formula>#REF!</formula>
    </cfRule>
    <cfRule type="cellIs" dxfId="1057" priority="154" operator="equal">
      <formula>#REF!</formula>
    </cfRule>
    <cfRule type="cellIs" dxfId="1056" priority="155" operator="equal">
      <formula>#REF!</formula>
    </cfRule>
    <cfRule type="cellIs" dxfId="1055" priority="156" operator="equal">
      <formula>#REF!</formula>
    </cfRule>
    <cfRule type="cellIs" dxfId="1054" priority="157" operator="equal">
      <formula>#REF!</formula>
    </cfRule>
    <cfRule type="cellIs" dxfId="1053" priority="158" operator="equal">
      <formula>#REF!</formula>
    </cfRule>
    <cfRule type="cellIs" dxfId="1052" priority="159" operator="equal">
      <formula>#REF!</formula>
    </cfRule>
    <cfRule type="cellIs" dxfId="1051" priority="160" operator="equal">
      <formula>#REF!</formula>
    </cfRule>
    <cfRule type="cellIs" dxfId="1050" priority="161" operator="equal">
      <formula>#REF!</formula>
    </cfRule>
  </conditionalFormatting>
  <conditionalFormatting sqref="Q44:R44 AW86:AY86 AD61:AO61">
    <cfRule type="cellIs" dxfId="1049" priority="1239" operator="equal">
      <formula>#REF!</formula>
    </cfRule>
    <cfRule type="cellIs" dxfId="1048" priority="1248" operator="equal">
      <formula>#REF!</formula>
    </cfRule>
  </conditionalFormatting>
  <conditionalFormatting sqref="Q63:R63">
    <cfRule type="cellIs" dxfId="1047" priority="140" operator="equal">
      <formula>#REF!</formula>
    </cfRule>
    <cfRule type="cellIs" dxfId="1046" priority="131" operator="equal">
      <formula>#REF!</formula>
    </cfRule>
  </conditionalFormatting>
  <conditionalFormatting sqref="Q44:S44 AD61:AO61 AW86:AY86">
    <cfRule type="cellIs" dxfId="1045" priority="1198" operator="equal">
      <formula>#REF!</formula>
    </cfRule>
  </conditionalFormatting>
  <conditionalFormatting sqref="Q44:S44 AW86:AY86 AD61:AO61">
    <cfRule type="cellIs" dxfId="1044" priority="1192" operator="equal">
      <formula>"ALTO (RC/F)"</formula>
    </cfRule>
    <cfRule type="cellIs" dxfId="1043" priority="1193" operator="equal">
      <formula>"MODERADO (RC/F)"</formula>
    </cfRule>
    <cfRule type="cellIs" dxfId="1042" priority="1197" operator="equal">
      <formula>"BAJO"</formula>
    </cfRule>
    <cfRule type="cellIs" dxfId="1041" priority="1194" operator="equal">
      <formula>"EXTREMO"</formula>
    </cfRule>
    <cfRule type="cellIs" dxfId="1040" priority="1191" operator="equal">
      <formula>"EXTREMO (RC/F)"</formula>
    </cfRule>
    <cfRule type="cellIs" dxfId="1039" priority="1195" operator="equal">
      <formula>"ALTO"</formula>
    </cfRule>
    <cfRule type="cellIs" dxfId="1038" priority="1196" operator="equal">
      <formula>"MODERADO"</formula>
    </cfRule>
  </conditionalFormatting>
  <conditionalFormatting sqref="Q63:S63">
    <cfRule type="cellIs" dxfId="1037" priority="97" operator="equal">
      <formula>"ALTO"</formula>
    </cfRule>
    <cfRule type="cellIs" dxfId="1036" priority="95" operator="equal">
      <formula>"MODERADO (RC/F)"</formula>
    </cfRule>
    <cfRule type="cellIs" dxfId="1035" priority="94" operator="equal">
      <formula>"ALTO (RC/F)"</formula>
    </cfRule>
    <cfRule type="cellIs" dxfId="1034" priority="93" operator="equal">
      <formula>"EXTREMO (RC/F)"</formula>
    </cfRule>
    <cfRule type="cellIs" dxfId="1033" priority="96" operator="equal">
      <formula>"EXTREMO"</formula>
    </cfRule>
    <cfRule type="cellIs" dxfId="1032" priority="100" operator="equal">
      <formula>#REF!</formula>
    </cfRule>
    <cfRule type="cellIs" dxfId="1031" priority="99" operator="equal">
      <formula>"BAJO"</formula>
    </cfRule>
    <cfRule type="cellIs" dxfId="1030" priority="98" operator="equal">
      <formula>"MODERADO"</formula>
    </cfRule>
  </conditionalFormatting>
  <conditionalFormatting sqref="Q46:T50 C19 N19 C22:C24 N22:N24">
    <cfRule type="cellIs" dxfId="1029" priority="1800" operator="equal">
      <formula>#REF!</formula>
    </cfRule>
    <cfRule type="cellIs" dxfId="1028" priority="1802" operator="equal">
      <formula>#REF!</formula>
    </cfRule>
  </conditionalFormatting>
  <conditionalFormatting sqref="Q64:T67">
    <cfRule type="cellIs" dxfId="1027" priority="236" operator="equal">
      <formula>#REF!</formula>
    </cfRule>
    <cfRule type="cellIs" dxfId="1026" priority="234" operator="equal">
      <formula>#REF!</formula>
    </cfRule>
    <cfRule type="cellIs" dxfId="1025" priority="233" operator="equal">
      <formula>#REF!</formula>
    </cfRule>
    <cfRule type="cellIs" dxfId="1024" priority="232" operator="equal">
      <formula>#REF!</formula>
    </cfRule>
    <cfRule type="cellIs" dxfId="1023" priority="231" operator="equal">
      <formula>#REF!</formula>
    </cfRule>
    <cfRule type="cellIs" dxfId="1022" priority="229" operator="equal">
      <formula>#REF!</formula>
    </cfRule>
    <cfRule type="cellIs" dxfId="1021" priority="226" operator="equal">
      <formula>#REF!</formula>
    </cfRule>
    <cfRule type="cellIs" dxfId="1020" priority="225" operator="equal">
      <formula>#REF!</formula>
    </cfRule>
    <cfRule type="cellIs" dxfId="1019" priority="224" operator="equal">
      <formula>#REF!</formula>
    </cfRule>
    <cfRule type="cellIs" dxfId="1018" priority="223" operator="equal">
      <formula>#REF!</formula>
    </cfRule>
    <cfRule type="cellIs" dxfId="1017" priority="222" operator="equal">
      <formula>#REF!</formula>
    </cfRule>
    <cfRule type="cellIs" dxfId="1016" priority="221" operator="equal">
      <formula>#REF!</formula>
    </cfRule>
    <cfRule type="cellIs" dxfId="1015" priority="227" operator="equal">
      <formula>#REF!</formula>
    </cfRule>
    <cfRule type="cellIs" dxfId="1014" priority="216" operator="equal">
      <formula>#REF!</formula>
    </cfRule>
    <cfRule type="cellIs" dxfId="1013" priority="217" operator="equal">
      <formula>#REF!</formula>
    </cfRule>
    <cfRule type="cellIs" dxfId="1012" priority="237" operator="equal">
      <formula>#REF!</formula>
    </cfRule>
    <cfRule type="cellIs" dxfId="1011" priority="215" operator="equal">
      <formula>#REF!</formula>
    </cfRule>
    <cfRule type="cellIs" dxfId="1010" priority="214" operator="equal">
      <formula>#REF!</formula>
    </cfRule>
    <cfRule type="cellIs" dxfId="1009" priority="213" operator="equal">
      <formula>#REF!</formula>
    </cfRule>
    <cfRule type="cellIs" dxfId="1008" priority="219" operator="equal">
      <formula>#REF!</formula>
    </cfRule>
    <cfRule type="cellIs" dxfId="1007" priority="212" operator="equal">
      <formula>#REF!</formula>
    </cfRule>
    <cfRule type="cellIs" dxfId="1006" priority="220" operator="equal">
      <formula>#REF!</formula>
    </cfRule>
    <cfRule type="cellIs" dxfId="1005" priority="218" operator="equal">
      <formula>#REF!</formula>
    </cfRule>
    <cfRule type="cellIs" dxfId="1004" priority="235" operator="equal">
      <formula>#REF!</formula>
    </cfRule>
    <cfRule type="cellIs" dxfId="1003" priority="230" operator="equal">
      <formula>#REF!</formula>
    </cfRule>
    <cfRule type="cellIs" dxfId="1002" priority="228" operator="equal">
      <formula>#REF!</formula>
    </cfRule>
  </conditionalFormatting>
  <conditionalFormatting sqref="Q64:T68">
    <cfRule type="cellIs" dxfId="1001" priority="182" operator="equal">
      <formula>#REF!</formula>
    </cfRule>
    <cfRule type="cellIs" dxfId="1000" priority="181" operator="equal">
      <formula>#REF!</formula>
    </cfRule>
    <cfRule type="cellIs" dxfId="999" priority="180" operator="equal">
      <formula>#REF!</formula>
    </cfRule>
    <cfRule type="cellIs" dxfId="998" priority="179" operator="equal">
      <formula>#REF!</formula>
    </cfRule>
    <cfRule type="cellIs" dxfId="997" priority="178" operator="equal">
      <formula>"BAJO"</formula>
    </cfRule>
    <cfRule type="cellIs" dxfId="996" priority="177" operator="equal">
      <formula>"MODERADO"</formula>
    </cfRule>
    <cfRule type="cellIs" dxfId="995" priority="176" operator="equal">
      <formula>"ALTO"</formula>
    </cfRule>
    <cfRule type="cellIs" dxfId="994" priority="175" operator="equal">
      <formula>"EXTREMO"</formula>
    </cfRule>
    <cfRule type="cellIs" dxfId="993" priority="174" operator="equal">
      <formula>"MODERADO (RC/F)"</formula>
    </cfRule>
    <cfRule type="cellIs" dxfId="992" priority="173" operator="equal">
      <formula>"ALTO (RC/F)"</formula>
    </cfRule>
    <cfRule type="cellIs" dxfId="991" priority="172" operator="equal">
      <formula>"EXTREMO (RC/F)"</formula>
    </cfRule>
    <cfRule type="cellIs" dxfId="990" priority="197" operator="equal">
      <formula>#REF!</formula>
    </cfRule>
    <cfRule type="cellIs" dxfId="989" priority="198" operator="equal">
      <formula>#REF!</formula>
    </cfRule>
    <cfRule type="cellIs" dxfId="988" priority="199" operator="equal">
      <formula>#REF!</formula>
    </cfRule>
    <cfRule type="cellIs" dxfId="987" priority="200" operator="equal">
      <formula>#REF!</formula>
    </cfRule>
    <cfRule type="cellIs" dxfId="986" priority="201" operator="equal">
      <formula>#REF!</formula>
    </cfRule>
    <cfRule type="cellIs" dxfId="985" priority="202" operator="equal">
      <formula>#REF!</formula>
    </cfRule>
    <cfRule type="cellIs" dxfId="984" priority="204" operator="equal">
      <formula>#REF!</formula>
    </cfRule>
    <cfRule type="cellIs" dxfId="983" priority="195" operator="equal">
      <formula>#REF!</formula>
    </cfRule>
    <cfRule type="cellIs" dxfId="982" priority="187" operator="equal">
      <formula>#REF!</formula>
    </cfRule>
    <cfRule type="cellIs" dxfId="981" priority="203" operator="equal">
      <formula>#REF!</formula>
    </cfRule>
    <cfRule type="cellIs" dxfId="980" priority="196" operator="equal">
      <formula>#REF!</formula>
    </cfRule>
    <cfRule type="cellIs" dxfId="979" priority="194" operator="equal">
      <formula>#REF!</formula>
    </cfRule>
    <cfRule type="cellIs" dxfId="978" priority="193" operator="equal">
      <formula>#REF!</formula>
    </cfRule>
    <cfRule type="cellIs" dxfId="977" priority="192" operator="equal">
      <formula>#REF!</formula>
    </cfRule>
    <cfRule type="cellIs" dxfId="976" priority="191" operator="equal">
      <formula>#REF!</formula>
    </cfRule>
    <cfRule type="cellIs" dxfId="975" priority="190" operator="equal">
      <formula>#REF!</formula>
    </cfRule>
    <cfRule type="cellIs" dxfId="974" priority="189" operator="equal">
      <formula>#REF!</formula>
    </cfRule>
    <cfRule type="cellIs" dxfId="973" priority="188" operator="equal">
      <formula>#REF!</formula>
    </cfRule>
    <cfRule type="cellIs" dxfId="972" priority="186" operator="equal">
      <formula>#REF!</formula>
    </cfRule>
    <cfRule type="cellIs" dxfId="971" priority="185" operator="equal">
      <formula>#REF!</formula>
    </cfRule>
    <cfRule type="cellIs" dxfId="970" priority="184" operator="equal">
      <formula>#REF!</formula>
    </cfRule>
    <cfRule type="cellIs" dxfId="969" priority="183" operator="equal">
      <formula>#REF!</formula>
    </cfRule>
  </conditionalFormatting>
  <conditionalFormatting sqref="Q64:T69">
    <cfRule type="cellIs" dxfId="968" priority="209" operator="equal">
      <formula>"ALTO"</formula>
    </cfRule>
    <cfRule type="cellIs" dxfId="967" priority="210" operator="equal">
      <formula>"MODERADO"</formula>
    </cfRule>
    <cfRule type="cellIs" dxfId="966" priority="211" operator="equal">
      <formula>"BAJO"</formula>
    </cfRule>
    <cfRule type="cellIs" dxfId="965" priority="208" operator="equal">
      <formula>"EXTREMO"</formula>
    </cfRule>
    <cfRule type="cellIs" dxfId="964" priority="207" operator="equal">
      <formula>"MODERADO (RC/F)"</formula>
    </cfRule>
    <cfRule type="cellIs" dxfId="963" priority="206" operator="equal">
      <formula>"ALTO (RC/F)"</formula>
    </cfRule>
    <cfRule type="cellIs" dxfId="962" priority="205" operator="equal">
      <formula>"EXTREMO (RC/F)"</formula>
    </cfRule>
  </conditionalFormatting>
  <conditionalFormatting sqref="Q65:T69">
    <cfRule type="cellIs" dxfId="961" priority="239" operator="equal">
      <formula>#REF!</formula>
    </cfRule>
    <cfRule type="cellIs" dxfId="960" priority="240" operator="equal">
      <formula>#REF!</formula>
    </cfRule>
    <cfRule type="cellIs" dxfId="959" priority="241" operator="equal">
      <formula>#REF!</formula>
    </cfRule>
    <cfRule type="cellIs" dxfId="958" priority="242" operator="equal">
      <formula>#REF!</formula>
    </cfRule>
    <cfRule type="cellIs" dxfId="957" priority="243" operator="equal">
      <formula>#REF!</formula>
    </cfRule>
    <cfRule type="cellIs" dxfId="956" priority="244" operator="equal">
      <formula>#REF!</formula>
    </cfRule>
    <cfRule type="cellIs" dxfId="955" priority="245" operator="equal">
      <formula>#REF!</formula>
    </cfRule>
    <cfRule type="cellIs" dxfId="954" priority="246" operator="equal">
      <formula>#REF!</formula>
    </cfRule>
    <cfRule type="cellIs" dxfId="953" priority="247" operator="equal">
      <formula>#REF!</formula>
    </cfRule>
    <cfRule type="cellIs" dxfId="952" priority="248" operator="equal">
      <formula>#REF!</formula>
    </cfRule>
    <cfRule type="cellIs" dxfId="951" priority="249" operator="equal">
      <formula>#REF!</formula>
    </cfRule>
    <cfRule type="cellIs" dxfId="950" priority="250" operator="equal">
      <formula>#REF!</formula>
    </cfRule>
    <cfRule type="cellIs" dxfId="949" priority="251" operator="equal">
      <formula>#REF!</formula>
    </cfRule>
    <cfRule type="cellIs" dxfId="948" priority="252" operator="equal">
      <formula>#REF!</formula>
    </cfRule>
    <cfRule type="cellIs" dxfId="947" priority="253" operator="equal">
      <formula>#REF!</formula>
    </cfRule>
    <cfRule type="cellIs" dxfId="946" priority="258" operator="equal">
      <formula>#REF!</formula>
    </cfRule>
    <cfRule type="cellIs" dxfId="945" priority="254" operator="equal">
      <formula>#REF!</formula>
    </cfRule>
    <cfRule type="cellIs" dxfId="944" priority="257" operator="equal">
      <formula>#REF!</formula>
    </cfRule>
    <cfRule type="cellIs" dxfId="943" priority="255" operator="equal">
      <formula>#REF!</formula>
    </cfRule>
    <cfRule type="cellIs" dxfId="942" priority="256" operator="equal">
      <formula>#REF!</formula>
    </cfRule>
    <cfRule type="cellIs" dxfId="941" priority="238" operator="equal">
      <formula>#REF!</formula>
    </cfRule>
    <cfRule type="cellIs" dxfId="940" priority="263" operator="equal">
      <formula>#REF!</formula>
    </cfRule>
    <cfRule type="cellIs" dxfId="939" priority="262" operator="equal">
      <formula>#REF!</formula>
    </cfRule>
    <cfRule type="cellIs" dxfId="938" priority="261" operator="equal">
      <formula>#REF!</formula>
    </cfRule>
    <cfRule type="cellIs" dxfId="937" priority="260" operator="equal">
      <formula>#REF!</formula>
    </cfRule>
    <cfRule type="cellIs" dxfId="936" priority="259" operator="equal">
      <formula>#REF!</formula>
    </cfRule>
  </conditionalFormatting>
  <conditionalFormatting sqref="R44 AX86:AY86">
    <cfRule type="cellIs" dxfId="935" priority="1245" operator="equal">
      <formula>#REF!</formula>
    </cfRule>
    <cfRule type="cellIs" dxfId="934" priority="1244" operator="equal">
      <formula>#REF!</formula>
    </cfRule>
    <cfRule type="cellIs" dxfId="933" priority="1243" operator="equal">
      <formula>#REF!</formula>
    </cfRule>
    <cfRule type="cellIs" dxfId="932" priority="1255" operator="equal">
      <formula>#REF!</formula>
    </cfRule>
    <cfRule type="cellIs" dxfId="931" priority="1241" operator="equal">
      <formula>#REF!</formula>
    </cfRule>
    <cfRule type="cellIs" dxfId="930" priority="1240" operator="equal">
      <formula>#REF!</formula>
    </cfRule>
    <cfRule type="cellIs" dxfId="929" priority="1254" operator="equal">
      <formula>#REF!</formula>
    </cfRule>
    <cfRule type="cellIs" dxfId="928" priority="1253" operator="equal">
      <formula>#REF!</formula>
    </cfRule>
    <cfRule type="cellIs" dxfId="927" priority="1237" operator="equal">
      <formula>#REF!</formula>
    </cfRule>
    <cfRule type="cellIs" dxfId="926" priority="1236" operator="equal">
      <formula>#REF!</formula>
    </cfRule>
    <cfRule type="cellIs" dxfId="925" priority="1235" operator="equal">
      <formula>#REF!</formula>
    </cfRule>
    <cfRule type="cellIs" dxfId="924" priority="1252" operator="equal">
      <formula>#REF!</formula>
    </cfRule>
    <cfRule type="cellIs" dxfId="923" priority="1251" operator="equal">
      <formula>#REF!</formula>
    </cfRule>
    <cfRule type="cellIs" dxfId="922" priority="1238" operator="equal">
      <formula>#REF!</formula>
    </cfRule>
    <cfRule type="cellIs" dxfId="921" priority="1250" operator="equal">
      <formula>#REF!</formula>
    </cfRule>
    <cfRule type="cellIs" dxfId="920" priority="1249" operator="equal">
      <formula>#REF!</formula>
    </cfRule>
    <cfRule type="cellIs" dxfId="919" priority="1256" operator="equal">
      <formula>#REF!</formula>
    </cfRule>
    <cfRule type="cellIs" dxfId="918" priority="1247" operator="equal">
      <formula>#REF!</formula>
    </cfRule>
    <cfRule type="cellIs" dxfId="917" priority="1246" operator="equal">
      <formula>#REF!</formula>
    </cfRule>
    <cfRule type="cellIs" dxfId="916" priority="1242" operator="equal">
      <formula>#REF!</formula>
    </cfRule>
  </conditionalFormatting>
  <conditionalFormatting sqref="R63">
    <cfRule type="cellIs" dxfId="915" priority="143" operator="equal">
      <formula>#REF!</formula>
    </cfRule>
    <cfRule type="cellIs" dxfId="914" priority="144" operator="equal">
      <formula>#REF!</formula>
    </cfRule>
    <cfRule type="cellIs" dxfId="913" priority="145" operator="equal">
      <formula>#REF!</formula>
    </cfRule>
    <cfRule type="cellIs" dxfId="912" priority="147" operator="equal">
      <formula>#REF!</formula>
    </cfRule>
    <cfRule type="cellIs" dxfId="911" priority="148" operator="equal">
      <formula>#REF!</formula>
    </cfRule>
    <cfRule type="cellIs" dxfId="910" priority="146" operator="equal">
      <formula>#REF!</formula>
    </cfRule>
    <cfRule type="cellIs" dxfId="909" priority="126" operator="equal">
      <formula>#REF!</formula>
    </cfRule>
    <cfRule type="cellIs" dxfId="908" priority="127" operator="equal">
      <formula>#REF!</formula>
    </cfRule>
    <cfRule type="cellIs" dxfId="907" priority="128" operator="equal">
      <formula>#REF!</formula>
    </cfRule>
    <cfRule type="cellIs" dxfId="906" priority="129" operator="equal">
      <formula>#REF!</formula>
    </cfRule>
    <cfRule type="cellIs" dxfId="905" priority="130" operator="equal">
      <formula>#REF!</formula>
    </cfRule>
    <cfRule type="cellIs" dxfId="904" priority="132" operator="equal">
      <formula>#REF!</formula>
    </cfRule>
    <cfRule type="cellIs" dxfId="903" priority="133" operator="equal">
      <formula>#REF!</formula>
    </cfRule>
    <cfRule type="cellIs" dxfId="902" priority="134" operator="equal">
      <formula>#REF!</formula>
    </cfRule>
    <cfRule type="cellIs" dxfId="901" priority="135" operator="equal">
      <formula>#REF!</formula>
    </cfRule>
    <cfRule type="cellIs" dxfId="900" priority="136" operator="equal">
      <formula>#REF!</formula>
    </cfRule>
    <cfRule type="cellIs" dxfId="899" priority="137" operator="equal">
      <formula>#REF!</formula>
    </cfRule>
    <cfRule type="cellIs" dxfId="898" priority="138" operator="equal">
      <formula>#REF!</formula>
    </cfRule>
    <cfRule type="cellIs" dxfId="897" priority="139" operator="equal">
      <formula>#REF!</formula>
    </cfRule>
    <cfRule type="cellIs" dxfId="896" priority="141" operator="equal">
      <formula>#REF!</formula>
    </cfRule>
    <cfRule type="cellIs" dxfId="895" priority="142" operator="equal">
      <formula>#REF!</formula>
    </cfRule>
  </conditionalFormatting>
  <conditionalFormatting sqref="R44:S44">
    <cfRule type="cellIs" dxfId="894" priority="1215" operator="equal">
      <formula>#REF!</formula>
    </cfRule>
    <cfRule type="cellIs" dxfId="893" priority="1206" operator="equal">
      <formula>#REF!</formula>
    </cfRule>
  </conditionalFormatting>
  <conditionalFormatting sqref="R63:S63">
    <cfRule type="cellIs" dxfId="892" priority="108" operator="equal">
      <formula>#REF!</formula>
    </cfRule>
    <cfRule type="cellIs" dxfId="891" priority="117" operator="equal">
      <formula>#REF!</formula>
    </cfRule>
  </conditionalFormatting>
  <conditionalFormatting sqref="S44 AY86">
    <cfRule type="cellIs" dxfId="890" priority="1223" operator="equal">
      <formula>#REF!</formula>
    </cfRule>
    <cfRule type="cellIs" dxfId="889" priority="1222" operator="equal">
      <formula>#REF!</formula>
    </cfRule>
    <cfRule type="cellIs" dxfId="888" priority="1221" operator="equal">
      <formula>#REF!</formula>
    </cfRule>
    <cfRule type="cellIs" dxfId="887" priority="1220" operator="equal">
      <formula>#REF!</formula>
    </cfRule>
    <cfRule type="cellIs" dxfId="886" priority="1219" operator="equal">
      <formula>#REF!</formula>
    </cfRule>
    <cfRule type="cellIs" dxfId="885" priority="1218" operator="equal">
      <formula>#REF!</formula>
    </cfRule>
    <cfRule type="cellIs" dxfId="884" priority="1217" operator="equal">
      <formula>#REF!</formula>
    </cfRule>
    <cfRule type="cellIs" dxfId="883" priority="1216" operator="equal">
      <formula>#REF!</formula>
    </cfRule>
    <cfRule type="cellIs" dxfId="882" priority="1214" operator="equal">
      <formula>#REF!</formula>
    </cfRule>
    <cfRule type="cellIs" dxfId="881" priority="1212" operator="equal">
      <formula>#REF!</formula>
    </cfRule>
    <cfRule type="cellIs" dxfId="880" priority="1211" operator="equal">
      <formula>#REF!</formula>
    </cfRule>
    <cfRule type="cellIs" dxfId="879" priority="1210" operator="equal">
      <formula>#REF!</formula>
    </cfRule>
    <cfRule type="cellIs" dxfId="878" priority="1209" operator="equal">
      <formula>#REF!</formula>
    </cfRule>
    <cfRule type="cellIs" dxfId="877" priority="1208" operator="equal">
      <formula>#REF!</formula>
    </cfRule>
    <cfRule type="cellIs" dxfId="876" priority="1207" operator="equal">
      <formula>#REF!</formula>
    </cfRule>
    <cfRule type="cellIs" dxfId="875" priority="1205" operator="equal">
      <formula>#REF!</formula>
    </cfRule>
    <cfRule type="cellIs" dxfId="874" priority="1204" operator="equal">
      <formula>#REF!</formula>
    </cfRule>
    <cfRule type="cellIs" dxfId="873" priority="1203" operator="equal">
      <formula>#REF!</formula>
    </cfRule>
    <cfRule type="cellIs" dxfId="872" priority="1202" operator="equal">
      <formula>#REF!</formula>
    </cfRule>
    <cfRule type="cellIs" dxfId="871" priority="1201" operator="equal">
      <formula>#REF!</formula>
    </cfRule>
    <cfRule type="cellIs" dxfId="870" priority="1213" operator="equal">
      <formula>#REF!</formula>
    </cfRule>
    <cfRule type="cellIs" dxfId="869" priority="1200" operator="equal">
      <formula>#REF!</formula>
    </cfRule>
    <cfRule type="cellIs" dxfId="868" priority="1199" operator="equal">
      <formula>#REF!</formula>
    </cfRule>
    <cfRule type="cellIs" dxfId="867" priority="1171" operator="equal">
      <formula>#REF!</formula>
    </cfRule>
    <cfRule type="cellIs" dxfId="866" priority="1190" operator="equal">
      <formula>#REF!</formula>
    </cfRule>
    <cfRule type="cellIs" dxfId="865" priority="1189" operator="equal">
      <formula>#REF!</formula>
    </cfRule>
    <cfRule type="cellIs" dxfId="864" priority="1188" operator="equal">
      <formula>#REF!</formula>
    </cfRule>
    <cfRule type="cellIs" dxfId="863" priority="1187" operator="equal">
      <formula>#REF!</formula>
    </cfRule>
    <cfRule type="cellIs" dxfId="862" priority="1186" operator="equal">
      <formula>#REF!</formula>
    </cfRule>
    <cfRule type="cellIs" dxfId="861" priority="1185" operator="equal">
      <formula>#REF!</formula>
    </cfRule>
    <cfRule type="cellIs" dxfId="860" priority="1184" operator="equal">
      <formula>#REF!</formula>
    </cfRule>
    <cfRule type="cellIs" dxfId="859" priority="1183" operator="equal">
      <formula>#REF!</formula>
    </cfRule>
    <cfRule type="cellIs" dxfId="858" priority="1181" operator="equal">
      <formula>#REF!</formula>
    </cfRule>
    <cfRule type="cellIs" dxfId="857" priority="1180" operator="equal">
      <formula>#REF!</formula>
    </cfRule>
    <cfRule type="cellIs" dxfId="856" priority="1179" operator="equal">
      <formula>#REF!</formula>
    </cfRule>
    <cfRule type="cellIs" dxfId="855" priority="1178" operator="equal">
      <formula>#REF!</formula>
    </cfRule>
    <cfRule type="cellIs" dxfId="854" priority="1177" operator="equal">
      <formula>#REF!</formula>
    </cfRule>
    <cfRule type="cellIs" dxfId="853" priority="1176" operator="equal">
      <formula>#REF!</formula>
    </cfRule>
    <cfRule type="cellIs" dxfId="852" priority="1175" operator="equal">
      <formula>#REF!</formula>
    </cfRule>
    <cfRule type="cellIs" dxfId="851" priority="1174" operator="equal">
      <formula>#REF!</formula>
    </cfRule>
    <cfRule type="cellIs" dxfId="850" priority="1173" operator="equal">
      <formula>#REF!</formula>
    </cfRule>
    <cfRule type="cellIs" dxfId="849" priority="1172" operator="equal">
      <formula>#REF!</formula>
    </cfRule>
    <cfRule type="cellIs" dxfId="848" priority="1170" operator="equal">
      <formula>#REF!</formula>
    </cfRule>
    <cfRule type="cellIs" dxfId="847" priority="1169" operator="equal">
      <formula>#REF!</formula>
    </cfRule>
    <cfRule type="cellIs" dxfId="846" priority="1168" operator="equal">
      <formula>#REF!</formula>
    </cfRule>
    <cfRule type="cellIs" dxfId="845" priority="1167" operator="equal">
      <formula>#REF!</formula>
    </cfRule>
    <cfRule type="cellIs" dxfId="844" priority="1166" operator="equal">
      <formula>#REF!</formula>
    </cfRule>
    <cfRule type="cellIs" dxfId="843" priority="1165" operator="equal">
      <formula>#REF!</formula>
    </cfRule>
    <cfRule type="cellIs" dxfId="842" priority="1164" operator="equal">
      <formula>"BAJO"</formula>
    </cfRule>
    <cfRule type="cellIs" dxfId="841" priority="1163" operator="equal">
      <formula>"MODERADO"</formula>
    </cfRule>
    <cfRule type="cellIs" dxfId="840" priority="1162" operator="equal">
      <formula>"ALTO"</formula>
    </cfRule>
    <cfRule type="cellIs" dxfId="839" priority="1161" operator="equal">
      <formula>"EXTREMO"</formula>
    </cfRule>
    <cfRule type="cellIs" dxfId="838" priority="1160" operator="equal">
      <formula>"MODERADO (RC/F)"</formula>
    </cfRule>
    <cfRule type="cellIs" dxfId="837" priority="1159" operator="equal">
      <formula>"ALTO (RC/F)"</formula>
    </cfRule>
    <cfRule type="cellIs" dxfId="836" priority="1158" operator="equal">
      <formula>"EXTREMO (RC/F)"</formula>
    </cfRule>
    <cfRule type="cellIs" dxfId="835" priority="1157" operator="equal">
      <formula>#REF!</formula>
    </cfRule>
    <cfRule type="cellIs" dxfId="834" priority="1156" operator="equal">
      <formula>#REF!</formula>
    </cfRule>
    <cfRule type="cellIs" dxfId="833" priority="1155" operator="equal">
      <formula>#REF!</formula>
    </cfRule>
    <cfRule type="cellIs" dxfId="832" priority="1154" operator="equal">
      <formula>#REF!</formula>
    </cfRule>
    <cfRule type="cellIs" dxfId="831" priority="1153" operator="equal">
      <formula>#REF!</formula>
    </cfRule>
    <cfRule type="cellIs" dxfId="830" priority="1152" operator="equal">
      <formula>#REF!</formula>
    </cfRule>
    <cfRule type="cellIs" dxfId="829" priority="1182" operator="equal">
      <formula>#REF!</formula>
    </cfRule>
    <cfRule type="cellIs" dxfId="828" priority="1135" operator="equal">
      <formula>#REF!</formula>
    </cfRule>
    <cfRule type="cellIs" dxfId="827" priority="1136" operator="equal">
      <formula>#REF!</formula>
    </cfRule>
    <cfRule type="cellIs" dxfId="826" priority="1137" operator="equal">
      <formula>#REF!</formula>
    </cfRule>
    <cfRule type="cellIs" dxfId="825" priority="1138" operator="equal">
      <formula>#REF!</formula>
    </cfRule>
    <cfRule type="cellIs" dxfId="824" priority="1139" operator="equal">
      <formula>#REF!</formula>
    </cfRule>
    <cfRule type="cellIs" dxfId="823" priority="1140" operator="equal">
      <formula>#REF!</formula>
    </cfRule>
    <cfRule type="cellIs" dxfId="822" priority="1141" operator="equal">
      <formula>#REF!</formula>
    </cfRule>
    <cfRule type="cellIs" dxfId="821" priority="1142" operator="equal">
      <formula>#REF!</formula>
    </cfRule>
    <cfRule type="cellIs" dxfId="820" priority="1143" operator="equal">
      <formula>#REF!</formula>
    </cfRule>
    <cfRule type="cellIs" dxfId="819" priority="1144" operator="equal">
      <formula>#REF!</formula>
    </cfRule>
    <cfRule type="cellIs" dxfId="818" priority="1145" operator="equal">
      <formula>#REF!</formula>
    </cfRule>
    <cfRule type="cellIs" dxfId="817" priority="1146" operator="equal">
      <formula>#REF!</formula>
    </cfRule>
    <cfRule type="cellIs" dxfId="816" priority="1147" operator="equal">
      <formula>#REF!</formula>
    </cfRule>
    <cfRule type="cellIs" dxfId="815" priority="1148" operator="equal">
      <formula>#REF!</formula>
    </cfRule>
    <cfRule type="cellIs" dxfId="814" priority="1149" operator="equal">
      <formula>#REF!</formula>
    </cfRule>
    <cfRule type="cellIs" dxfId="813" priority="1150" operator="equal">
      <formula>#REF!</formula>
    </cfRule>
    <cfRule type="cellIs" dxfId="812" priority="1151" operator="equal">
      <formula>#REF!</formula>
    </cfRule>
  </conditionalFormatting>
  <conditionalFormatting sqref="S63">
    <cfRule type="cellIs" dxfId="811" priority="107" operator="equal">
      <formula>#REF!</formula>
    </cfRule>
    <cfRule type="cellIs" dxfId="810" priority="106" operator="equal">
      <formula>#REF!</formula>
    </cfRule>
    <cfRule type="cellIs" dxfId="809" priority="105" operator="equal">
      <formula>#REF!</formula>
    </cfRule>
    <cfRule type="cellIs" dxfId="808" priority="104" operator="equal">
      <formula>#REF!</formula>
    </cfRule>
    <cfRule type="cellIs" dxfId="807" priority="103" operator="equal">
      <formula>#REF!</formula>
    </cfRule>
    <cfRule type="cellIs" dxfId="806" priority="102" operator="equal">
      <formula>#REF!</formula>
    </cfRule>
    <cfRule type="cellIs" dxfId="805" priority="101" operator="equal">
      <formula>#REF!</formula>
    </cfRule>
    <cfRule type="cellIs" dxfId="804" priority="92" operator="equal">
      <formula>#REF!</formula>
    </cfRule>
    <cfRule type="cellIs" dxfId="803" priority="91" operator="equal">
      <formula>#REF!</formula>
    </cfRule>
    <cfRule type="cellIs" dxfId="802" priority="90" operator="equal">
      <formula>#REF!</formula>
    </cfRule>
    <cfRule type="cellIs" dxfId="801" priority="89" operator="equal">
      <formula>#REF!</formula>
    </cfRule>
    <cfRule type="cellIs" dxfId="800" priority="88" operator="equal">
      <formula>#REF!</formula>
    </cfRule>
    <cfRule type="cellIs" dxfId="799" priority="87" operator="equal">
      <formula>#REF!</formula>
    </cfRule>
    <cfRule type="cellIs" dxfId="798" priority="86" operator="equal">
      <formula>#REF!</formula>
    </cfRule>
    <cfRule type="cellIs" dxfId="797" priority="85" operator="equal">
      <formula>#REF!</formula>
    </cfRule>
    <cfRule type="cellIs" dxfId="796" priority="84" operator="equal">
      <formula>#REF!</formula>
    </cfRule>
    <cfRule type="cellIs" dxfId="795" priority="83" operator="equal">
      <formula>#REF!</formula>
    </cfRule>
    <cfRule type="cellIs" dxfId="794" priority="82" operator="equal">
      <formula>#REF!</formula>
    </cfRule>
    <cfRule type="cellIs" dxfId="793" priority="81" operator="equal">
      <formula>#REF!</formula>
    </cfRule>
    <cfRule type="cellIs" dxfId="792" priority="80" operator="equal">
      <formula>#REF!</formula>
    </cfRule>
    <cfRule type="cellIs" dxfId="791" priority="78" operator="equal">
      <formula>#REF!</formula>
    </cfRule>
    <cfRule type="cellIs" dxfId="790" priority="77" operator="equal">
      <formula>#REF!</formula>
    </cfRule>
    <cfRule type="cellIs" dxfId="789" priority="76" operator="equal">
      <formula>#REF!</formula>
    </cfRule>
    <cfRule type="cellIs" dxfId="788" priority="74" operator="equal">
      <formula>#REF!</formula>
    </cfRule>
    <cfRule type="cellIs" dxfId="787" priority="73" operator="equal">
      <formula>#REF!</formula>
    </cfRule>
    <cfRule type="cellIs" dxfId="786" priority="72" operator="equal">
      <formula>#REF!</formula>
    </cfRule>
    <cfRule type="cellIs" dxfId="785" priority="71" operator="equal">
      <formula>#REF!</formula>
    </cfRule>
    <cfRule type="cellIs" dxfId="784" priority="70" operator="equal">
      <formula>#REF!</formula>
    </cfRule>
    <cfRule type="cellIs" dxfId="783" priority="69" operator="equal">
      <formula>#REF!</formula>
    </cfRule>
    <cfRule type="cellIs" dxfId="782" priority="68" operator="equal">
      <formula>#REF!</formula>
    </cfRule>
    <cfRule type="cellIs" dxfId="781" priority="67" operator="equal">
      <formula>#REF!</formula>
    </cfRule>
    <cfRule type="cellIs" dxfId="780" priority="66" operator="equal">
      <formula>"BAJO"</formula>
    </cfRule>
    <cfRule type="cellIs" dxfId="779" priority="65" operator="equal">
      <formula>"MODERADO"</formula>
    </cfRule>
    <cfRule type="cellIs" dxfId="778" priority="64" operator="equal">
      <formula>"ALTO"</formula>
    </cfRule>
    <cfRule type="cellIs" dxfId="777" priority="63" operator="equal">
      <formula>"EXTREMO"</formula>
    </cfRule>
    <cfRule type="cellIs" dxfId="776" priority="62" operator="equal">
      <formula>"MODERADO (RC/F)"</formula>
    </cfRule>
    <cfRule type="cellIs" dxfId="775" priority="61" operator="equal">
      <formula>"ALTO (RC/F)"</formula>
    </cfRule>
    <cfRule type="cellIs" dxfId="774" priority="60" operator="equal">
      <formula>"EXTREMO (RC/F)"</formula>
    </cfRule>
    <cfRule type="cellIs" dxfId="773" priority="59" operator="equal">
      <formula>#REF!</formula>
    </cfRule>
    <cfRule type="cellIs" dxfId="772" priority="58" operator="equal">
      <formula>#REF!</formula>
    </cfRule>
    <cfRule type="cellIs" dxfId="771" priority="57" operator="equal">
      <formula>#REF!</formula>
    </cfRule>
    <cfRule type="cellIs" dxfId="770" priority="56" operator="equal">
      <formula>#REF!</formula>
    </cfRule>
    <cfRule type="cellIs" dxfId="769" priority="55" operator="equal">
      <formula>#REF!</formula>
    </cfRule>
    <cfRule type="cellIs" dxfId="768" priority="54" operator="equal">
      <formula>#REF!</formula>
    </cfRule>
    <cfRule type="cellIs" dxfId="767" priority="53" operator="equal">
      <formula>#REF!</formula>
    </cfRule>
    <cfRule type="cellIs" dxfId="766" priority="52" operator="equal">
      <formula>#REF!</formula>
    </cfRule>
    <cfRule type="cellIs" dxfId="765" priority="51" operator="equal">
      <formula>#REF!</formula>
    </cfRule>
    <cfRule type="cellIs" dxfId="764" priority="50" operator="equal">
      <formula>#REF!</formula>
    </cfRule>
    <cfRule type="cellIs" dxfId="763" priority="49" operator="equal">
      <formula>#REF!</formula>
    </cfRule>
    <cfRule type="cellIs" dxfId="762" priority="48" operator="equal">
      <formula>#REF!</formula>
    </cfRule>
    <cfRule type="cellIs" dxfId="761" priority="47" operator="equal">
      <formula>#REF!</formula>
    </cfRule>
    <cfRule type="cellIs" dxfId="760" priority="46" operator="equal">
      <formula>#REF!</formula>
    </cfRule>
    <cfRule type="cellIs" dxfId="759" priority="45" operator="equal">
      <formula>#REF!</formula>
    </cfRule>
    <cfRule type="cellIs" dxfId="758" priority="44" operator="equal">
      <formula>#REF!</formula>
    </cfRule>
    <cfRule type="cellIs" dxfId="757" priority="43" operator="equal">
      <formula>#REF!</formula>
    </cfRule>
    <cfRule type="cellIs" dxfId="756" priority="42" operator="equal">
      <formula>#REF!</formula>
    </cfRule>
    <cfRule type="cellIs" dxfId="755" priority="41" operator="equal">
      <formula>#REF!</formula>
    </cfRule>
    <cfRule type="cellIs" dxfId="754" priority="40" operator="equal">
      <formula>#REF!</formula>
    </cfRule>
    <cfRule type="cellIs" dxfId="753" priority="39" operator="equal">
      <formula>#REF!</formula>
    </cfRule>
    <cfRule type="cellIs" dxfId="752" priority="38" operator="equal">
      <formula>#REF!</formula>
    </cfRule>
    <cfRule type="cellIs" dxfId="751" priority="110" operator="equal">
      <formula>#REF!</formula>
    </cfRule>
    <cfRule type="cellIs" dxfId="750" priority="79" operator="equal">
      <formula>#REF!</formula>
    </cfRule>
    <cfRule type="cellIs" dxfId="749" priority="123" operator="equal">
      <formula>#REF!</formula>
    </cfRule>
    <cfRule type="cellIs" dxfId="748" priority="122" operator="equal">
      <formula>#REF!</formula>
    </cfRule>
    <cfRule type="cellIs" dxfId="747" priority="121" operator="equal">
      <formula>#REF!</formula>
    </cfRule>
    <cfRule type="cellIs" dxfId="746" priority="120" operator="equal">
      <formula>#REF!</formula>
    </cfRule>
    <cfRule type="cellIs" dxfId="745" priority="119" operator="equal">
      <formula>#REF!</formula>
    </cfRule>
    <cfRule type="cellIs" dxfId="744" priority="118" operator="equal">
      <formula>#REF!</formula>
    </cfRule>
    <cfRule type="cellIs" dxfId="743" priority="37" operator="equal">
      <formula>#REF!</formula>
    </cfRule>
    <cfRule type="cellIs" dxfId="742" priority="75" operator="equal">
      <formula>#REF!</formula>
    </cfRule>
    <cfRule type="cellIs" dxfId="741" priority="125" operator="equal">
      <formula>#REF!</formula>
    </cfRule>
    <cfRule type="cellIs" dxfId="740" priority="124" operator="equal">
      <formula>#REF!</formula>
    </cfRule>
    <cfRule type="cellIs" dxfId="739" priority="116" operator="equal">
      <formula>#REF!</formula>
    </cfRule>
    <cfRule type="cellIs" dxfId="738" priority="115" operator="equal">
      <formula>#REF!</formula>
    </cfRule>
    <cfRule type="cellIs" dxfId="737" priority="114" operator="equal">
      <formula>#REF!</formula>
    </cfRule>
    <cfRule type="cellIs" dxfId="736" priority="113" operator="equal">
      <formula>#REF!</formula>
    </cfRule>
    <cfRule type="cellIs" dxfId="735" priority="112" operator="equal">
      <formula>#REF!</formula>
    </cfRule>
    <cfRule type="cellIs" dxfId="734" priority="111" operator="equal">
      <formula>#REF!</formula>
    </cfRule>
    <cfRule type="cellIs" dxfId="733" priority="109" operator="equal">
      <formula>#REF!</formula>
    </cfRule>
  </conditionalFormatting>
  <conditionalFormatting sqref="S44:T44 AY86:AZ86">
    <cfRule type="cellIs" dxfId="732" priority="1116" operator="equal">
      <formula>#REF!</formula>
    </cfRule>
    <cfRule type="cellIs" dxfId="731" priority="1099" operator="equal">
      <formula>#REF!</formula>
    </cfRule>
    <cfRule type="cellIs" dxfId="730" priority="1107" operator="equal">
      <formula>#REF!</formula>
    </cfRule>
  </conditionalFormatting>
  <conditionalFormatting sqref="S63:T63">
    <cfRule type="cellIs" dxfId="729" priority="1" operator="equal">
      <formula>#REF!</formula>
    </cfRule>
    <cfRule type="cellIs" dxfId="728" priority="9" operator="equal">
      <formula>#REF!</formula>
    </cfRule>
    <cfRule type="cellIs" dxfId="727" priority="18" operator="equal">
      <formula>#REF!</formula>
    </cfRule>
  </conditionalFormatting>
  <conditionalFormatting sqref="T44 AZ86">
    <cfRule type="cellIs" dxfId="726" priority="1127" operator="equal">
      <formula>"MODERADO (RC/F)"</formula>
    </cfRule>
    <cfRule type="cellIs" dxfId="725" priority="1126" operator="equal">
      <formula>"ALTO (RC/F)"</formula>
    </cfRule>
    <cfRule type="cellIs" dxfId="724" priority="1125" operator="equal">
      <formula>"EXTREMO (RC/F)"</formula>
    </cfRule>
    <cfRule type="cellIs" dxfId="723" priority="1124" operator="equal">
      <formula>#REF!</formula>
    </cfRule>
    <cfRule type="cellIs" dxfId="722" priority="1123" operator="equal">
      <formula>#REF!</formula>
    </cfRule>
    <cfRule type="cellIs" dxfId="721" priority="1122" operator="equal">
      <formula>#REF!</formula>
    </cfRule>
    <cfRule type="cellIs" dxfId="720" priority="1113" operator="equal">
      <formula>#REF!</formula>
    </cfRule>
    <cfRule type="cellIs" dxfId="719" priority="1121" operator="equal">
      <formula>#REF!</formula>
    </cfRule>
    <cfRule type="cellIs" dxfId="718" priority="1120" operator="equal">
      <formula>#REF!</formula>
    </cfRule>
    <cfRule type="cellIs" dxfId="717" priority="1119" operator="equal">
      <formula>#REF!</formula>
    </cfRule>
    <cfRule type="cellIs" dxfId="716" priority="1114" operator="equal">
      <formula>#REF!</formula>
    </cfRule>
    <cfRule type="cellIs" dxfId="715" priority="1112" operator="equal">
      <formula>#REF!</formula>
    </cfRule>
    <cfRule type="cellIs" dxfId="714" priority="1115" operator="equal">
      <formula>#REF!</formula>
    </cfRule>
    <cfRule type="cellIs" dxfId="713" priority="1106" operator="equal">
      <formula>#REF!</formula>
    </cfRule>
    <cfRule type="cellIs" dxfId="712" priority="1131" operator="equal">
      <formula>"BAJO"</formula>
    </cfRule>
    <cfRule type="cellIs" dxfId="711" priority="1130" operator="equal">
      <formula>"MODERADO"</formula>
    </cfRule>
    <cfRule type="cellIs" dxfId="710" priority="1129" operator="equal">
      <formula>"ALTO"</formula>
    </cfRule>
    <cfRule type="cellIs" dxfId="709" priority="1108" operator="equal">
      <formula>#REF!</formula>
    </cfRule>
    <cfRule type="cellIs" dxfId="708" priority="1109" operator="equal">
      <formula>#REF!</formula>
    </cfRule>
    <cfRule type="cellIs" dxfId="707" priority="1117" operator="equal">
      <formula>#REF!</formula>
    </cfRule>
    <cfRule type="cellIs" dxfId="706" priority="1110" operator="equal">
      <formula>#REF!</formula>
    </cfRule>
    <cfRule type="cellIs" dxfId="705" priority="1111" operator="equal">
      <formula>#REF!</formula>
    </cfRule>
    <cfRule type="cellIs" dxfId="704" priority="1128" operator="equal">
      <formula>"EXTREMO"</formula>
    </cfRule>
    <cfRule type="cellIs" dxfId="703" priority="1105" operator="equal">
      <formula>#REF!</formula>
    </cfRule>
    <cfRule type="cellIs" dxfId="702" priority="1104" operator="equal">
      <formula>#REF!</formula>
    </cfRule>
    <cfRule type="cellIs" dxfId="701" priority="1103" operator="equal">
      <formula>#REF!</formula>
    </cfRule>
    <cfRule type="cellIs" dxfId="700" priority="1102" operator="equal">
      <formula>#REF!</formula>
    </cfRule>
    <cfRule type="cellIs" dxfId="699" priority="1100" operator="equal">
      <formula>#REF!</formula>
    </cfRule>
    <cfRule type="cellIs" dxfId="698" priority="1118" operator="equal">
      <formula>#REF!</formula>
    </cfRule>
    <cfRule type="cellIs" dxfId="697" priority="1101" operator="equal">
      <formula>#REF!</formula>
    </cfRule>
  </conditionalFormatting>
  <conditionalFormatting sqref="T63">
    <cfRule type="cellIs" dxfId="696" priority="10" operator="equal">
      <formula>#REF!</formula>
    </cfRule>
    <cfRule type="cellIs" dxfId="695" priority="11" operator="equal">
      <formula>#REF!</formula>
    </cfRule>
    <cfRule type="cellIs" dxfId="694" priority="12" operator="equal">
      <formula>#REF!</formula>
    </cfRule>
    <cfRule type="cellIs" dxfId="693" priority="13" operator="equal">
      <formula>#REF!</formula>
    </cfRule>
    <cfRule type="cellIs" dxfId="692" priority="14" operator="equal">
      <formula>#REF!</formula>
    </cfRule>
    <cfRule type="cellIs" dxfId="691" priority="15" operator="equal">
      <formula>#REF!</formula>
    </cfRule>
    <cfRule type="cellIs" dxfId="690" priority="17" operator="equal">
      <formula>#REF!</formula>
    </cfRule>
    <cfRule type="cellIs" dxfId="689" priority="19" operator="equal">
      <formula>#REF!</formula>
    </cfRule>
    <cfRule type="cellIs" dxfId="688" priority="20" operator="equal">
      <formula>#REF!</formula>
    </cfRule>
    <cfRule type="cellIs" dxfId="687" priority="23" operator="equal">
      <formula>#REF!</formula>
    </cfRule>
    <cfRule type="cellIs" dxfId="686" priority="24" operator="equal">
      <formula>#REF!</formula>
    </cfRule>
    <cfRule type="cellIs" dxfId="685" priority="25" operator="equal">
      <formula>#REF!</formula>
    </cfRule>
    <cfRule type="cellIs" dxfId="684" priority="26" operator="equal">
      <formula>#REF!</formula>
    </cfRule>
    <cfRule type="cellIs" dxfId="683" priority="27" operator="equal">
      <formula>"EXTREMO (RC/F)"</formula>
    </cfRule>
    <cfRule type="cellIs" dxfId="682" priority="28" operator="equal">
      <formula>"ALTO (RC/F)"</formula>
    </cfRule>
    <cfRule type="cellIs" dxfId="681" priority="29" operator="equal">
      <formula>"MODERADO (RC/F)"</formula>
    </cfRule>
    <cfRule type="cellIs" dxfId="680" priority="30" operator="equal">
      <formula>"EXTREMO"</formula>
    </cfRule>
    <cfRule type="cellIs" dxfId="679" priority="31" operator="equal">
      <formula>"ALTO"</formula>
    </cfRule>
    <cfRule type="cellIs" dxfId="678" priority="32" operator="equal">
      <formula>"MODERADO"</formula>
    </cfRule>
    <cfRule type="cellIs" dxfId="677" priority="33" operator="equal">
      <formula>"BAJO"</formula>
    </cfRule>
    <cfRule type="cellIs" dxfId="676" priority="21" operator="equal">
      <formula>#REF!</formula>
    </cfRule>
    <cfRule type="cellIs" dxfId="675" priority="22" operator="equal">
      <formula>#REF!</formula>
    </cfRule>
    <cfRule type="cellIs" dxfId="674" priority="16" operator="equal">
      <formula>#REF!</formula>
    </cfRule>
    <cfRule type="cellIs" dxfId="673" priority="2" operator="equal">
      <formula>#REF!</formula>
    </cfRule>
    <cfRule type="cellIs" dxfId="672" priority="3" operator="equal">
      <formula>#REF!</formula>
    </cfRule>
    <cfRule type="cellIs" dxfId="671" priority="4" operator="equal">
      <formula>#REF!</formula>
    </cfRule>
    <cfRule type="cellIs" dxfId="670" priority="5" operator="equal">
      <formula>#REF!</formula>
    </cfRule>
    <cfRule type="cellIs" dxfId="669" priority="6" operator="equal">
      <formula>#REF!</formula>
    </cfRule>
    <cfRule type="cellIs" dxfId="668" priority="7" operator="equal">
      <formula>#REF!</formula>
    </cfRule>
    <cfRule type="cellIs" dxfId="667" priority="8" operator="equal">
      <formula>#REF!</formula>
    </cfRule>
  </conditionalFormatting>
  <conditionalFormatting sqref="AD61:AH61 AW86">
    <cfRule type="cellIs" dxfId="666" priority="997" operator="equal">
      <formula>#REF!</formula>
    </cfRule>
    <cfRule type="cellIs" dxfId="665" priority="999" operator="equal">
      <formula>#REF!</formula>
    </cfRule>
    <cfRule type="cellIs" dxfId="664" priority="998" operator="equal">
      <formula>#REF!</formula>
    </cfRule>
    <cfRule type="cellIs" dxfId="663" priority="996" operator="equal">
      <formula>#REF!</formula>
    </cfRule>
    <cfRule type="cellIs" dxfId="662" priority="995" operator="equal">
      <formula>#REF!</formula>
    </cfRule>
    <cfRule type="cellIs" dxfId="661" priority="1002" operator="equal">
      <formula>#REF!</formula>
    </cfRule>
    <cfRule type="cellIs" dxfId="660" priority="1003" operator="equal">
      <formula>#REF!</formula>
    </cfRule>
    <cfRule type="cellIs" dxfId="659" priority="1004" operator="equal">
      <formula>#REF!</formula>
    </cfRule>
    <cfRule type="cellIs" dxfId="658" priority="1005" operator="equal">
      <formula>#REF!</formula>
    </cfRule>
    <cfRule type="cellIs" dxfId="657" priority="1006" operator="equal">
      <formula>#REF!</formula>
    </cfRule>
    <cfRule type="cellIs" dxfId="656" priority="994" operator="equal">
      <formula>#REF!</formula>
    </cfRule>
    <cfRule type="cellIs" dxfId="655" priority="1001" operator="equal">
      <formula>#REF!</formula>
    </cfRule>
    <cfRule type="cellIs" dxfId="654" priority="1000" operator="equal">
      <formula>#REF!</formula>
    </cfRule>
    <cfRule type="cellIs" dxfId="653" priority="989" operator="equal">
      <formula>#REF!</formula>
    </cfRule>
    <cfRule type="cellIs" dxfId="652" priority="987" operator="equal">
      <formula>#REF!</formula>
    </cfRule>
    <cfRule type="cellIs" dxfId="651" priority="988" operator="equal">
      <formula>#REF!</formula>
    </cfRule>
    <cfRule type="cellIs" dxfId="650" priority="990" operator="equal">
      <formula>#REF!</formula>
    </cfRule>
    <cfRule type="cellIs" dxfId="649" priority="991" operator="equal">
      <formula>#REF!</formula>
    </cfRule>
    <cfRule type="cellIs" dxfId="648" priority="992" operator="equal">
      <formula>#REF!</formula>
    </cfRule>
    <cfRule type="cellIs" dxfId="647" priority="993" operator="equal">
      <formula>#REF!</formula>
    </cfRule>
  </conditionalFormatting>
  <conditionalFormatting sqref="AD61:AH61">
    <cfRule type="cellIs" dxfId="646" priority="984" operator="equal">
      <formula>#REF!</formula>
    </cfRule>
    <cfRule type="cellIs" dxfId="645" priority="985" operator="equal">
      <formula>#REF!</formula>
    </cfRule>
    <cfRule type="cellIs" dxfId="644" priority="986" operator="equal">
      <formula>#REF!</formula>
    </cfRule>
  </conditionalFormatting>
  <conditionalFormatting sqref="AH61:AO61">
    <cfRule type="cellIs" dxfId="643" priority="951" operator="equal">
      <formula>#REF!</formula>
    </cfRule>
    <cfRule type="cellIs" dxfId="642" priority="966" operator="equal">
      <formula>#REF!</formula>
    </cfRule>
    <cfRule type="cellIs" dxfId="641" priority="967" operator="equal">
      <formula>#REF!</formula>
    </cfRule>
    <cfRule type="cellIs" dxfId="640" priority="968" operator="equal">
      <formula>#REF!</formula>
    </cfRule>
    <cfRule type="cellIs" dxfId="639" priority="969" operator="equal">
      <formula>#REF!</formula>
    </cfRule>
    <cfRule type="cellIs" dxfId="638" priority="970" operator="equal">
      <formula>#REF!</formula>
    </cfRule>
    <cfRule type="cellIs" dxfId="637" priority="971" operator="equal">
      <formula>#REF!</formula>
    </cfRule>
    <cfRule type="cellIs" dxfId="636" priority="958" operator="equal">
      <formula>#REF!</formula>
    </cfRule>
    <cfRule type="cellIs" dxfId="635" priority="973" operator="equal">
      <formula>#REF!</formula>
    </cfRule>
    <cfRule type="cellIs" dxfId="634" priority="952" operator="equal">
      <formula>#REF!</formula>
    </cfRule>
    <cfRule type="cellIs" dxfId="633" priority="953" operator="equal">
      <formula>#REF!</formula>
    </cfRule>
    <cfRule type="cellIs" dxfId="632" priority="954" operator="equal">
      <formula>#REF!</formula>
    </cfRule>
    <cfRule type="cellIs" dxfId="631" priority="955" operator="equal">
      <formula>#REF!</formula>
    </cfRule>
    <cfRule type="cellIs" dxfId="630" priority="957" operator="equal">
      <formula>#REF!</formula>
    </cfRule>
    <cfRule type="cellIs" dxfId="629" priority="959" operator="equal">
      <formula>#REF!</formula>
    </cfRule>
    <cfRule type="cellIs" dxfId="628" priority="964" operator="equal">
      <formula>#REF!</formula>
    </cfRule>
    <cfRule type="cellIs" dxfId="627" priority="960" operator="equal">
      <formula>#REF!</formula>
    </cfRule>
    <cfRule type="cellIs" dxfId="626" priority="961" operator="equal">
      <formula>#REF!</formula>
    </cfRule>
    <cfRule type="cellIs" dxfId="625" priority="962" operator="equal">
      <formula>#REF!</formula>
    </cfRule>
    <cfRule type="cellIs" dxfId="624" priority="963" operator="equal">
      <formula>#REF!</formula>
    </cfRule>
    <cfRule type="cellIs" dxfId="623" priority="972" operator="equal">
      <formula>#REF!</formula>
    </cfRule>
  </conditionalFormatting>
  <conditionalFormatting sqref="AL61:AO61">
    <cfRule type="cellIs" dxfId="622" priority="938" operator="equal">
      <formula>#REF!</formula>
    </cfRule>
    <cfRule type="cellIs" dxfId="621" priority="939" operator="equal">
      <formula>#REF!</formula>
    </cfRule>
    <cfRule type="cellIs" dxfId="620" priority="940" operator="equal">
      <formula>#REF!</formula>
    </cfRule>
    <cfRule type="cellIs" dxfId="619" priority="877" operator="equal">
      <formula>"MODERADO (RC/F)"</formula>
    </cfRule>
    <cfRule type="cellIs" dxfId="618" priority="894" operator="equal">
      <formula>#REF!</formula>
    </cfRule>
    <cfRule type="cellIs" dxfId="617" priority="852" operator="equal">
      <formula>#REF!</formula>
    </cfRule>
    <cfRule type="cellIs" dxfId="616" priority="853" operator="equal">
      <formula>#REF!</formula>
    </cfRule>
    <cfRule type="cellIs" dxfId="615" priority="854" operator="equal">
      <formula>#REF!</formula>
    </cfRule>
    <cfRule type="cellIs" dxfId="614" priority="855" operator="equal">
      <formula>#REF!</formula>
    </cfRule>
    <cfRule type="cellIs" dxfId="613" priority="856" operator="equal">
      <formula>#REF!</formula>
    </cfRule>
    <cfRule type="cellIs" dxfId="612" priority="857" operator="equal">
      <formula>#REF!</formula>
    </cfRule>
    <cfRule type="cellIs" dxfId="611" priority="858" operator="equal">
      <formula>#REF!</formula>
    </cfRule>
    <cfRule type="cellIs" dxfId="610" priority="859" operator="equal">
      <formula>#REF!</formula>
    </cfRule>
    <cfRule type="cellIs" dxfId="609" priority="860" operator="equal">
      <formula>#REF!</formula>
    </cfRule>
    <cfRule type="cellIs" dxfId="608" priority="861" operator="equal">
      <formula>#REF!</formula>
    </cfRule>
    <cfRule type="cellIs" dxfId="607" priority="862" operator="equal">
      <formula>#REF!</formula>
    </cfRule>
    <cfRule type="cellIs" dxfId="606" priority="863" operator="equal">
      <formula>#REF!</formula>
    </cfRule>
    <cfRule type="cellIs" dxfId="605" priority="864" operator="equal">
      <formula>#REF!</formula>
    </cfRule>
    <cfRule type="cellIs" dxfId="604" priority="865" operator="equal">
      <formula>#REF!</formula>
    </cfRule>
    <cfRule type="cellIs" dxfId="603" priority="866" operator="equal">
      <formula>#REF!</formula>
    </cfRule>
    <cfRule type="cellIs" dxfId="602" priority="867" operator="equal">
      <formula>#REF!</formula>
    </cfRule>
    <cfRule type="cellIs" dxfId="601" priority="868" operator="equal">
      <formula>#REF!</formula>
    </cfRule>
    <cfRule type="cellIs" dxfId="600" priority="869" operator="equal">
      <formula>#REF!</formula>
    </cfRule>
    <cfRule type="cellIs" dxfId="599" priority="870" operator="equal">
      <formula>#REF!</formula>
    </cfRule>
    <cfRule type="cellIs" dxfId="598" priority="871" operator="equal">
      <formula>#REF!</formula>
    </cfRule>
    <cfRule type="cellIs" dxfId="597" priority="872" operator="equal">
      <formula>#REF!</formula>
    </cfRule>
    <cfRule type="cellIs" dxfId="596" priority="873" operator="equal">
      <formula>#REF!</formula>
    </cfRule>
    <cfRule type="cellIs" dxfId="595" priority="874" operator="equal">
      <formula>#REF!</formula>
    </cfRule>
    <cfRule type="cellIs" dxfId="594" priority="875" operator="equal">
      <formula>"EXTREMO (RC/F)"</formula>
    </cfRule>
    <cfRule type="cellIs" dxfId="593" priority="876" operator="equal">
      <formula>"ALTO (RC/F)"</formula>
    </cfRule>
    <cfRule type="cellIs" dxfId="592" priority="878" operator="equal">
      <formula>"EXTREMO"</formula>
    </cfRule>
    <cfRule type="cellIs" dxfId="591" priority="879" operator="equal">
      <formula>"ALTO"</formula>
    </cfRule>
    <cfRule type="cellIs" dxfId="590" priority="880" operator="equal">
      <formula>"MODERADO"</formula>
    </cfRule>
    <cfRule type="cellIs" dxfId="589" priority="881" operator="equal">
      <formula>"BAJO"</formula>
    </cfRule>
    <cfRule type="cellIs" dxfId="588" priority="882" operator="equal">
      <formula>#REF!</formula>
    </cfRule>
    <cfRule type="cellIs" dxfId="587" priority="883" operator="equal">
      <formula>#REF!</formula>
    </cfRule>
    <cfRule type="cellIs" dxfId="586" priority="884" operator="equal">
      <formula>#REF!</formula>
    </cfRule>
    <cfRule type="cellIs" dxfId="585" priority="885" operator="equal">
      <formula>#REF!</formula>
    </cfRule>
    <cfRule type="cellIs" dxfId="584" priority="886" operator="equal">
      <formula>#REF!</formula>
    </cfRule>
    <cfRule type="cellIs" dxfId="583" priority="887" operator="equal">
      <formula>#REF!</formula>
    </cfRule>
    <cfRule type="cellIs" dxfId="582" priority="888" operator="equal">
      <formula>#REF!</formula>
    </cfRule>
    <cfRule type="cellIs" dxfId="581" priority="889" operator="equal">
      <formula>#REF!</formula>
    </cfRule>
    <cfRule type="cellIs" dxfId="580" priority="890" operator="equal">
      <formula>#REF!</formula>
    </cfRule>
    <cfRule type="cellIs" dxfId="579" priority="891" operator="equal">
      <formula>#REF!</formula>
    </cfRule>
    <cfRule type="cellIs" dxfId="578" priority="892" operator="equal">
      <formula>#REF!</formula>
    </cfRule>
    <cfRule type="cellIs" dxfId="577" priority="893" operator="equal">
      <formula>#REF!</formula>
    </cfRule>
    <cfRule type="cellIs" dxfId="576" priority="895" operator="equal">
      <formula>#REF!</formula>
    </cfRule>
    <cfRule type="cellIs" dxfId="575" priority="896" operator="equal">
      <formula>#REF!</formula>
    </cfRule>
    <cfRule type="cellIs" dxfId="574" priority="897" operator="equal">
      <formula>#REF!</formula>
    </cfRule>
    <cfRule type="cellIs" dxfId="573" priority="898" operator="equal">
      <formula>#REF!</formula>
    </cfRule>
    <cfRule type="cellIs" dxfId="572" priority="899" operator="equal">
      <formula>#REF!</formula>
    </cfRule>
    <cfRule type="cellIs" dxfId="571" priority="900" operator="equal">
      <formula>#REF!</formula>
    </cfRule>
    <cfRule type="cellIs" dxfId="570" priority="901" operator="equal">
      <formula>#REF!</formula>
    </cfRule>
    <cfRule type="cellIs" dxfId="569" priority="902" operator="equal">
      <formula>#REF!</formula>
    </cfRule>
    <cfRule type="cellIs" dxfId="568" priority="903" operator="equal">
      <formula>#REF!</formula>
    </cfRule>
    <cfRule type="cellIs" dxfId="567" priority="904" operator="equal">
      <formula>#REF!</formula>
    </cfRule>
    <cfRule type="cellIs" dxfId="566" priority="905" operator="equal">
      <formula>#REF!</formula>
    </cfRule>
    <cfRule type="cellIs" dxfId="565" priority="906" operator="equal">
      <formula>#REF!</formula>
    </cfRule>
    <cfRule type="cellIs" dxfId="564" priority="907" operator="equal">
      <formula>#REF!</formula>
    </cfRule>
    <cfRule type="cellIs" dxfId="563" priority="916" operator="equal">
      <formula>#REF!</formula>
    </cfRule>
    <cfRule type="cellIs" dxfId="562" priority="917" operator="equal">
      <formula>#REF!</formula>
    </cfRule>
    <cfRule type="cellIs" dxfId="561" priority="918" operator="equal">
      <formula>#REF!</formula>
    </cfRule>
    <cfRule type="cellIs" dxfId="560" priority="919" operator="equal">
      <formula>#REF!</formula>
    </cfRule>
    <cfRule type="cellIs" dxfId="559" priority="920" operator="equal">
      <formula>#REF!</formula>
    </cfRule>
    <cfRule type="cellIs" dxfId="558" priority="921" operator="equal">
      <formula>#REF!</formula>
    </cfRule>
    <cfRule type="cellIs" dxfId="557" priority="922" operator="equal">
      <formula>#REF!</formula>
    </cfRule>
    <cfRule type="cellIs" dxfId="556" priority="924" operator="equal">
      <formula>#REF!</formula>
    </cfRule>
    <cfRule type="cellIs" dxfId="555" priority="925" operator="equal">
      <formula>#REF!</formula>
    </cfRule>
    <cfRule type="cellIs" dxfId="554" priority="926" operator="equal">
      <formula>#REF!</formula>
    </cfRule>
    <cfRule type="cellIs" dxfId="553" priority="927" operator="equal">
      <formula>#REF!</formula>
    </cfRule>
    <cfRule type="cellIs" dxfId="552" priority="928" operator="equal">
      <formula>#REF!</formula>
    </cfRule>
    <cfRule type="cellIs" dxfId="551" priority="929" operator="equal">
      <formula>#REF!</formula>
    </cfRule>
    <cfRule type="cellIs" dxfId="550" priority="930" operator="equal">
      <formula>#REF!</formula>
    </cfRule>
    <cfRule type="cellIs" dxfId="549" priority="931" operator="equal">
      <formula>#REF!</formula>
    </cfRule>
    <cfRule type="cellIs" dxfId="548" priority="933" operator="equal">
      <formula>#REF!</formula>
    </cfRule>
    <cfRule type="cellIs" dxfId="547" priority="934" operator="equal">
      <formula>#REF!</formula>
    </cfRule>
    <cfRule type="cellIs" dxfId="546" priority="935" operator="equal">
      <formula>#REF!</formula>
    </cfRule>
    <cfRule type="cellIs" dxfId="545" priority="936" operator="equal">
      <formula>#REF!</formula>
    </cfRule>
    <cfRule type="cellIs" dxfId="544" priority="937" operator="equal">
      <formula>#REF!</formula>
    </cfRule>
  </conditionalFormatting>
  <conditionalFormatting sqref="AL61:AS61">
    <cfRule type="cellIs" dxfId="543" priority="816" operator="equal">
      <formula>#REF!</formula>
    </cfRule>
    <cfRule type="cellIs" dxfId="542" priority="833" operator="equal">
      <formula>#REF!</formula>
    </cfRule>
    <cfRule type="cellIs" dxfId="541" priority="824" operator="equal">
      <formula>#REF!</formula>
    </cfRule>
  </conditionalFormatting>
  <conditionalFormatting sqref="AP62:AP65 AD62:AD66 AH62:AH66 AL62:AL66">
    <cfRule type="cellIs" dxfId="540" priority="1018" operator="equal">
      <formula>#REF!</formula>
    </cfRule>
    <cfRule type="cellIs" dxfId="539" priority="1019" operator="equal">
      <formula>#REF!</formula>
    </cfRule>
    <cfRule type="cellIs" dxfId="538" priority="1020" operator="equal">
      <formula>#REF!</formula>
    </cfRule>
    <cfRule type="cellIs" dxfId="537" priority="1021" operator="equal">
      <formula>#REF!</formula>
    </cfRule>
    <cfRule type="cellIs" dxfId="536" priority="1022" operator="equal">
      <formula>#REF!</formula>
    </cfRule>
    <cfRule type="cellIs" dxfId="535" priority="1023" operator="equal">
      <formula>#REF!</formula>
    </cfRule>
    <cfRule type="cellIs" dxfId="534" priority="1024" operator="equal">
      <formula>#REF!</formula>
    </cfRule>
    <cfRule type="cellIs" dxfId="533" priority="1025" operator="equal">
      <formula>#REF!</formula>
    </cfRule>
    <cfRule type="cellIs" dxfId="532" priority="1026" operator="equal">
      <formula>#REF!</formula>
    </cfRule>
    <cfRule type="cellIs" dxfId="531" priority="1027" operator="equal">
      <formula>#REF!</formula>
    </cfRule>
    <cfRule type="cellIs" dxfId="530" priority="1028" operator="equal">
      <formula>#REF!</formula>
    </cfRule>
    <cfRule type="cellIs" dxfId="529" priority="1029" operator="equal">
      <formula>#REF!</formula>
    </cfRule>
    <cfRule type="cellIs" dxfId="528" priority="1030" operator="equal">
      <formula>#REF!</formula>
    </cfRule>
    <cfRule type="cellIs" dxfId="527" priority="1031" operator="equal">
      <formula>#REF!</formula>
    </cfRule>
    <cfRule type="cellIs" dxfId="526" priority="1032" operator="equal">
      <formula>#REF!</formula>
    </cfRule>
    <cfRule type="cellIs" dxfId="525" priority="1033" operator="equal">
      <formula>#REF!</formula>
    </cfRule>
    <cfRule type="cellIs" dxfId="524" priority="1034" operator="equal">
      <formula>#REF!</formula>
    </cfRule>
    <cfRule type="cellIs" dxfId="523" priority="1037" operator="equal">
      <formula>#REF!</formula>
    </cfRule>
    <cfRule type="cellIs" dxfId="522" priority="1038" operator="equal">
      <formula>#REF!</formula>
    </cfRule>
    <cfRule type="cellIs" dxfId="521" priority="1039" operator="equal">
      <formula>#REF!</formula>
    </cfRule>
    <cfRule type="cellIs" dxfId="520" priority="1036" operator="equal">
      <formula>#REF!</formula>
    </cfRule>
    <cfRule type="cellIs" dxfId="519" priority="1017" operator="equal">
      <formula>#REF!</formula>
    </cfRule>
    <cfRule type="cellIs" dxfId="518" priority="1016" operator="equal">
      <formula>#REF!</formula>
    </cfRule>
    <cfRule type="cellIs" dxfId="517" priority="1015" operator="equal">
      <formula>#REF!</formula>
    </cfRule>
    <cfRule type="cellIs" dxfId="516" priority="1014" operator="equal">
      <formula>#REF!</formula>
    </cfRule>
    <cfRule type="cellIs" dxfId="515" priority="1013" operator="equal">
      <formula>"BAJO"</formula>
    </cfRule>
    <cfRule type="cellIs" dxfId="514" priority="1012" operator="equal">
      <formula>"MODERADO"</formula>
    </cfRule>
    <cfRule type="cellIs" dxfId="513" priority="1011" operator="equal">
      <formula>"ALTO"</formula>
    </cfRule>
    <cfRule type="cellIs" dxfId="512" priority="1010" operator="equal">
      <formula>"EXTREMO"</formula>
    </cfRule>
    <cfRule type="cellIs" dxfId="511" priority="1009" operator="equal">
      <formula>"MODERADO (RC/F)"</formula>
    </cfRule>
    <cfRule type="cellIs" dxfId="510" priority="1008" operator="equal">
      <formula>"ALTO (RC/F)"</formula>
    </cfRule>
    <cfRule type="cellIs" dxfId="509" priority="1007" operator="equal">
      <formula>"EXTREMO (RC/F)"</formula>
    </cfRule>
    <cfRule type="cellIs" dxfId="508" priority="1035" operator="equal">
      <formula>#REF!</formula>
    </cfRule>
  </conditionalFormatting>
  <conditionalFormatting sqref="AP62:AP66 AD62:AD67 AH62:AH67 AL62:AL67">
    <cfRule type="cellIs" dxfId="507" priority="1060" operator="equal">
      <formula>#REF!</formula>
    </cfRule>
    <cfRule type="cellIs" dxfId="506" priority="1061" operator="equal">
      <formula>#REF!</formula>
    </cfRule>
    <cfRule type="cellIs" dxfId="505" priority="1062" operator="equal">
      <formula>#REF!</formula>
    </cfRule>
    <cfRule type="cellIs" dxfId="504" priority="1063" operator="equal">
      <formula>#REF!</formula>
    </cfRule>
    <cfRule type="cellIs" dxfId="503" priority="1064" operator="equal">
      <formula>#REF!</formula>
    </cfRule>
    <cfRule type="cellIs" dxfId="502" priority="1065" operator="equal">
      <formula>#REF!</formula>
    </cfRule>
    <cfRule type="cellIs" dxfId="501" priority="1066" operator="equal">
      <formula>#REF!</formula>
    </cfRule>
    <cfRule type="cellIs" dxfId="500" priority="1067" operator="equal">
      <formula>#REF!</formula>
    </cfRule>
    <cfRule type="cellIs" dxfId="499" priority="1068" operator="equal">
      <formula>#REF!</formula>
    </cfRule>
    <cfRule type="cellIs" dxfId="498" priority="1069" operator="equal">
      <formula>#REF!</formula>
    </cfRule>
    <cfRule type="cellIs" dxfId="497" priority="1059" operator="equal">
      <formula>#REF!</formula>
    </cfRule>
    <cfRule type="cellIs" dxfId="496" priority="1071" operator="equal">
      <formula>#REF!</formula>
    </cfRule>
    <cfRule type="cellIs" dxfId="495" priority="1072" operator="equal">
      <formula>#REF!</formula>
    </cfRule>
    <cfRule type="cellIs" dxfId="494" priority="1047" operator="equal">
      <formula>#REF!</formula>
    </cfRule>
    <cfRule type="cellIs" dxfId="493" priority="1048" operator="equal">
      <formula>#REF!</formula>
    </cfRule>
    <cfRule type="cellIs" dxfId="492" priority="1049" operator="equal">
      <formula>#REF!</formula>
    </cfRule>
    <cfRule type="cellIs" dxfId="491" priority="1070" operator="equal">
      <formula>#REF!</formula>
    </cfRule>
    <cfRule type="cellIs" dxfId="490" priority="1050" operator="equal">
      <formula>#REF!</formula>
    </cfRule>
    <cfRule type="cellIs" dxfId="489" priority="1051" operator="equal">
      <formula>#REF!</formula>
    </cfRule>
    <cfRule type="cellIs" dxfId="488" priority="1052" operator="equal">
      <formula>#REF!</formula>
    </cfRule>
    <cfRule type="cellIs" dxfId="487" priority="1053" operator="equal">
      <formula>#REF!</formula>
    </cfRule>
    <cfRule type="cellIs" dxfId="486" priority="1054" operator="equal">
      <formula>#REF!</formula>
    </cfRule>
    <cfRule type="cellIs" dxfId="485" priority="1055" operator="equal">
      <formula>#REF!</formula>
    </cfRule>
    <cfRule type="cellIs" dxfId="484" priority="1056" operator="equal">
      <formula>#REF!</formula>
    </cfRule>
    <cfRule type="cellIs" dxfId="483" priority="1057" operator="equal">
      <formula>#REF!</formula>
    </cfRule>
    <cfRule type="cellIs" dxfId="482" priority="1058" operator="equal">
      <formula>#REF!</formula>
    </cfRule>
  </conditionalFormatting>
  <conditionalFormatting sqref="AP61:AS61">
    <cfRule type="cellIs" dxfId="481" priority="818" operator="equal">
      <formula>#REF!</formula>
    </cfRule>
    <cfRule type="cellIs" dxfId="480" priority="817" operator="equal">
      <formula>#REF!</formula>
    </cfRule>
    <cfRule type="cellIs" dxfId="479" priority="832" operator="equal">
      <formula>#REF!</formula>
    </cfRule>
    <cfRule type="cellIs" dxfId="478" priority="820" operator="equal">
      <formula>#REF!</formula>
    </cfRule>
    <cfRule type="cellIs" dxfId="477" priority="834" operator="equal">
      <formula>#REF!</formula>
    </cfRule>
    <cfRule type="cellIs" dxfId="476" priority="821" operator="equal">
      <formula>#REF!</formula>
    </cfRule>
    <cfRule type="cellIs" dxfId="475" priority="845" operator="equal">
      <formula>"EXTREMO"</formula>
    </cfRule>
    <cfRule type="cellIs" dxfId="474" priority="848" operator="equal">
      <formula>"BAJO"</formula>
    </cfRule>
    <cfRule type="cellIs" dxfId="473" priority="847" operator="equal">
      <formula>"MODERADO"</formula>
    </cfRule>
    <cfRule type="cellIs" dxfId="472" priority="846" operator="equal">
      <formula>"ALTO"</formula>
    </cfRule>
    <cfRule type="cellIs" dxfId="471" priority="844" operator="equal">
      <formula>"MODERADO (RC/F)"</formula>
    </cfRule>
    <cfRule type="cellIs" dxfId="470" priority="843" operator="equal">
      <formula>"ALTO (RC/F)"</formula>
    </cfRule>
    <cfRule type="cellIs" dxfId="469" priority="842" operator="equal">
      <formula>"EXTREMO (RC/F)"</formula>
    </cfRule>
    <cfRule type="cellIs" dxfId="468" priority="841" operator="equal">
      <formula>#REF!</formula>
    </cfRule>
    <cfRule type="cellIs" dxfId="467" priority="840" operator="equal">
      <formula>#REF!</formula>
    </cfRule>
    <cfRule type="cellIs" dxfId="466" priority="839" operator="equal">
      <formula>#REF!</formula>
    </cfRule>
    <cfRule type="cellIs" dxfId="465" priority="838" operator="equal">
      <formula>#REF!</formula>
    </cfRule>
    <cfRule type="cellIs" dxfId="464" priority="837" operator="equal">
      <formula>#REF!</formula>
    </cfRule>
    <cfRule type="cellIs" dxfId="463" priority="836" operator="equal">
      <formula>#REF!</formula>
    </cfRule>
    <cfRule type="cellIs" dxfId="462" priority="835" operator="equal">
      <formula>#REF!</formula>
    </cfRule>
    <cfRule type="cellIs" dxfId="461" priority="822" operator="equal">
      <formula>#REF!</formula>
    </cfRule>
    <cfRule type="cellIs" dxfId="460" priority="823" operator="equal">
      <formula>#REF!</formula>
    </cfRule>
    <cfRule type="cellIs" dxfId="459" priority="819" operator="equal">
      <formula>#REF!</formula>
    </cfRule>
    <cfRule type="cellIs" dxfId="458" priority="825" operator="equal">
      <formula>#REF!</formula>
    </cfRule>
    <cfRule type="cellIs" dxfId="457" priority="826" operator="equal">
      <formula>#REF!</formula>
    </cfRule>
    <cfRule type="cellIs" dxfId="456" priority="827" operator="equal">
      <formula>#REF!</formula>
    </cfRule>
    <cfRule type="cellIs" dxfId="455" priority="828" operator="equal">
      <formula>#REF!</formula>
    </cfRule>
    <cfRule type="cellIs" dxfId="454" priority="829" operator="equal">
      <formula>#REF!</formula>
    </cfRule>
    <cfRule type="cellIs" dxfId="453" priority="830" operator="equal">
      <formula>#REF!</formula>
    </cfRule>
    <cfRule type="cellIs" dxfId="452" priority="831" operator="equal">
      <formula>#REF!</formula>
    </cfRule>
  </conditionalFormatting>
  <conditionalFormatting sqref="AV75">
    <cfRule type="cellIs" dxfId="451" priority="542" operator="equal">
      <formula>"MODERADO (RC/F)"</formula>
    </cfRule>
    <cfRule type="cellIs" dxfId="450" priority="541" operator="equal">
      <formula>"ALTO (RC/F)"</formula>
    </cfRule>
    <cfRule type="cellIs" dxfId="449" priority="540" operator="equal">
      <formula>"EXTREMO (RC/F)"</formula>
    </cfRule>
    <cfRule type="cellIs" dxfId="448" priority="600" operator="equal">
      <formula>"ALTO (RC/F)"</formula>
    </cfRule>
    <cfRule type="cellIs" dxfId="447" priority="605" operator="equal">
      <formula>"BAJO"</formula>
    </cfRule>
    <cfRule type="cellIs" dxfId="446" priority="604" operator="equal">
      <formula>"MODERADO"</formula>
    </cfRule>
    <cfRule type="cellIs" dxfId="445" priority="603" operator="equal">
      <formula>"ALTO"</formula>
    </cfRule>
    <cfRule type="cellIs" dxfId="444" priority="602" operator="equal">
      <formula>"EXTREMO"</formula>
    </cfRule>
    <cfRule type="cellIs" dxfId="443" priority="601" operator="equal">
      <formula>"MODERADO (RC/F)"</formula>
    </cfRule>
    <cfRule type="cellIs" dxfId="442" priority="599" operator="equal">
      <formula>"EXTREMO (RC/F)"</formula>
    </cfRule>
    <cfRule type="cellIs" dxfId="441" priority="598" operator="equal">
      <formula>#REF!</formula>
    </cfRule>
    <cfRule type="cellIs" dxfId="440" priority="597" operator="equal">
      <formula>#REF!</formula>
    </cfRule>
    <cfRule type="cellIs" dxfId="439" priority="596" operator="equal">
      <formula>#REF!</formula>
    </cfRule>
    <cfRule type="cellIs" dxfId="438" priority="595" operator="equal">
      <formula>#REF!</formula>
    </cfRule>
    <cfRule type="cellIs" dxfId="437" priority="594" operator="equal">
      <formula>#REF!</formula>
    </cfRule>
    <cfRule type="cellIs" dxfId="436" priority="593" operator="equal">
      <formula>#REF!</formula>
    </cfRule>
    <cfRule type="cellIs" dxfId="435" priority="592" operator="equal">
      <formula>#REF!</formula>
    </cfRule>
    <cfRule type="cellIs" dxfId="434" priority="591" operator="equal">
      <formula>#REF!</formula>
    </cfRule>
    <cfRule type="cellIs" dxfId="433" priority="590" operator="equal">
      <formula>#REF!</formula>
    </cfRule>
    <cfRule type="cellIs" dxfId="432" priority="589" operator="equal">
      <formula>#REF!</formula>
    </cfRule>
    <cfRule type="cellIs" dxfId="431" priority="588" operator="equal">
      <formula>#REF!</formula>
    </cfRule>
    <cfRule type="cellIs" dxfId="430" priority="587" operator="equal">
      <formula>#REF!</formula>
    </cfRule>
    <cfRule type="cellIs" dxfId="429" priority="586" operator="equal">
      <formula>#REF!</formula>
    </cfRule>
    <cfRule type="cellIs" dxfId="428" priority="585" operator="equal">
      <formula>#REF!</formula>
    </cfRule>
    <cfRule type="cellIs" dxfId="427" priority="584" operator="equal">
      <formula>#REF!</formula>
    </cfRule>
    <cfRule type="cellIs" dxfId="426" priority="583" operator="equal">
      <formula>#REF!</formula>
    </cfRule>
    <cfRule type="cellIs" dxfId="425" priority="582" operator="equal">
      <formula>#REF!</formula>
    </cfRule>
    <cfRule type="cellIs" dxfId="424" priority="581" operator="equal">
      <formula>#REF!</formula>
    </cfRule>
    <cfRule type="cellIs" dxfId="423" priority="580" operator="equal">
      <formula>#REF!</formula>
    </cfRule>
    <cfRule type="cellIs" dxfId="422" priority="579" operator="equal">
      <formula>#REF!</formula>
    </cfRule>
    <cfRule type="cellIs" dxfId="421" priority="578" operator="equal">
      <formula>#REF!</formula>
    </cfRule>
    <cfRule type="cellIs" dxfId="420" priority="577" operator="equal">
      <formula>#REF!</formula>
    </cfRule>
    <cfRule type="cellIs" dxfId="419" priority="576" operator="equal">
      <formula>#REF!</formula>
    </cfRule>
    <cfRule type="cellIs" dxfId="418" priority="575" operator="equal">
      <formula>#REF!</formula>
    </cfRule>
    <cfRule type="cellIs" dxfId="417" priority="574" operator="equal">
      <formula>#REF!</formula>
    </cfRule>
    <cfRule type="cellIs" dxfId="416" priority="573" operator="equal">
      <formula>#REF!</formula>
    </cfRule>
    <cfRule type="cellIs" dxfId="415" priority="572" operator="equal">
      <formula>#REF!</formula>
    </cfRule>
    <cfRule type="cellIs" dxfId="414" priority="571" operator="equal">
      <formula>#REF!</formula>
    </cfRule>
    <cfRule type="cellIs" dxfId="413" priority="570" operator="equal">
      <formula>#REF!</formula>
    </cfRule>
    <cfRule type="cellIs" dxfId="412" priority="569" operator="equal">
      <formula>#REF!</formula>
    </cfRule>
    <cfRule type="cellIs" dxfId="411" priority="568" operator="equal">
      <formula>#REF!</formula>
    </cfRule>
    <cfRule type="cellIs" dxfId="410" priority="567" operator="equal">
      <formula>#REF!</formula>
    </cfRule>
    <cfRule type="cellIs" dxfId="409" priority="566" operator="equal">
      <formula>#REF!</formula>
    </cfRule>
    <cfRule type="cellIs" dxfId="408" priority="565" operator="equal">
      <formula>#REF!</formula>
    </cfRule>
    <cfRule type="cellIs" dxfId="407" priority="564" operator="equal">
      <formula>#REF!</formula>
    </cfRule>
    <cfRule type="cellIs" dxfId="406" priority="563" operator="equal">
      <formula>#REF!</formula>
    </cfRule>
    <cfRule type="cellIs" dxfId="405" priority="562" operator="equal">
      <formula>#REF!</formula>
    </cfRule>
    <cfRule type="cellIs" dxfId="404" priority="561" operator="equal">
      <formula>#REF!</formula>
    </cfRule>
    <cfRule type="cellIs" dxfId="403" priority="560" operator="equal">
      <formula>#REF!</formula>
    </cfRule>
    <cfRule type="cellIs" dxfId="402" priority="559" operator="equal">
      <formula>#REF!</formula>
    </cfRule>
    <cfRule type="cellIs" dxfId="401" priority="558" operator="equal">
      <formula>#REF!</formula>
    </cfRule>
    <cfRule type="cellIs" dxfId="400" priority="557" operator="equal">
      <formula>#REF!</formula>
    </cfRule>
    <cfRule type="cellIs" dxfId="399" priority="556" operator="equal">
      <formula>#REF!</formula>
    </cfRule>
    <cfRule type="cellIs" dxfId="398" priority="555" operator="equal">
      <formula>#REF!</formula>
    </cfRule>
    <cfRule type="cellIs" dxfId="397" priority="554" operator="equal">
      <formula>#REF!</formula>
    </cfRule>
    <cfRule type="cellIs" dxfId="396" priority="553" operator="equal">
      <formula>#REF!</formula>
    </cfRule>
    <cfRule type="cellIs" dxfId="395" priority="552" operator="equal">
      <formula>#REF!</formula>
    </cfRule>
    <cfRule type="cellIs" dxfId="394" priority="551" operator="equal">
      <formula>#REF!</formula>
    </cfRule>
    <cfRule type="cellIs" dxfId="393" priority="550" operator="equal">
      <formula>#REF!</formula>
    </cfRule>
    <cfRule type="cellIs" dxfId="392" priority="549" operator="equal">
      <formula>#REF!</formula>
    </cfRule>
    <cfRule type="cellIs" dxfId="391" priority="548" operator="equal">
      <formula>#REF!</formula>
    </cfRule>
    <cfRule type="cellIs" dxfId="390" priority="547" operator="equal">
      <formula>#REF!</formula>
    </cfRule>
    <cfRule type="cellIs" dxfId="389" priority="546" operator="equal">
      <formula>"BAJO"</formula>
    </cfRule>
    <cfRule type="cellIs" dxfId="388" priority="545" operator="equal">
      <formula>"MODERADO"</formula>
    </cfRule>
    <cfRule type="cellIs" dxfId="387" priority="544" operator="equal">
      <formula>"ALTO"</formula>
    </cfRule>
    <cfRule type="cellIs" dxfId="386" priority="543" operator="equal">
      <formula>"EXTREMO"</formula>
    </cfRule>
  </conditionalFormatting>
  <conditionalFormatting sqref="AV76">
    <cfRule type="cellIs" dxfId="385" priority="814" operator="equal">
      <formula>#REF!</formula>
    </cfRule>
    <cfRule type="cellIs" dxfId="384" priority="813" operator="equal">
      <formula>#REF!</formula>
    </cfRule>
    <cfRule type="cellIs" dxfId="383" priority="812" operator="equal">
      <formula>"BAJO"</formula>
    </cfRule>
    <cfRule type="cellIs" dxfId="382" priority="810" operator="equal">
      <formula>"ALTO"</formula>
    </cfRule>
    <cfRule type="cellIs" dxfId="381" priority="811" operator="equal">
      <formula>"MODERADO"</formula>
    </cfRule>
    <cfRule type="cellIs" dxfId="380" priority="795" operator="equal">
      <formula>#REF!</formula>
    </cfRule>
    <cfRule type="cellIs" dxfId="379" priority="800" operator="equal">
      <formula>#REF!</formula>
    </cfRule>
    <cfRule type="cellIs" dxfId="378" priority="801" operator="equal">
      <formula>#REF!</formula>
    </cfRule>
    <cfRule type="cellIs" dxfId="377" priority="815" operator="equal">
      <formula>#REF!</formula>
    </cfRule>
    <cfRule type="cellIs" dxfId="376" priority="797" operator="equal">
      <formula>#REF!</formula>
    </cfRule>
    <cfRule type="cellIs" dxfId="375" priority="796" operator="equal">
      <formula>#REF!</formula>
    </cfRule>
    <cfRule type="cellIs" dxfId="374" priority="799" operator="equal">
      <formula>#REF!</formula>
    </cfRule>
    <cfRule type="cellIs" dxfId="373" priority="794" operator="equal">
      <formula>#REF!</formula>
    </cfRule>
    <cfRule type="cellIs" dxfId="372" priority="793" operator="equal">
      <formula>#REF!</formula>
    </cfRule>
    <cfRule type="cellIs" dxfId="371" priority="798" operator="equal">
      <formula>#REF!</formula>
    </cfRule>
    <cfRule type="cellIs" dxfId="370" priority="792" operator="equal">
      <formula>#REF!</formula>
    </cfRule>
    <cfRule type="cellIs" dxfId="369" priority="791" operator="equal">
      <formula>#REF!</formula>
    </cfRule>
    <cfRule type="cellIs" dxfId="368" priority="790" operator="equal">
      <formula>#REF!</formula>
    </cfRule>
    <cfRule type="cellIs" dxfId="367" priority="789" operator="equal">
      <formula>#REF!</formula>
    </cfRule>
    <cfRule type="cellIs" dxfId="366" priority="788" operator="equal">
      <formula>#REF!</formula>
    </cfRule>
    <cfRule type="cellIs" dxfId="365" priority="787" operator="equal">
      <formula>#REF!</formula>
    </cfRule>
    <cfRule type="cellIs" dxfId="364" priority="802" operator="equal">
      <formula>#REF!</formula>
    </cfRule>
    <cfRule type="cellIs" dxfId="363" priority="803" operator="equal">
      <formula>#REF!</formula>
    </cfRule>
    <cfRule type="cellIs" dxfId="362" priority="804" operator="equal">
      <formula>#REF!</formula>
    </cfRule>
    <cfRule type="cellIs" dxfId="361" priority="805" operator="equal">
      <formula>#REF!</formula>
    </cfRule>
    <cfRule type="cellIs" dxfId="360" priority="806" operator="equal">
      <formula>"EXTREMO (RC/F)"</formula>
    </cfRule>
    <cfRule type="cellIs" dxfId="359" priority="807" operator="equal">
      <formula>"ALTO (RC/F)"</formula>
    </cfRule>
    <cfRule type="cellIs" dxfId="358" priority="808" operator="equal">
      <formula>"MODERADO (RC/F)"</formula>
    </cfRule>
    <cfRule type="cellIs" dxfId="357" priority="809" operator="equal">
      <formula>"EXTREMO"</formula>
    </cfRule>
  </conditionalFormatting>
  <conditionalFormatting sqref="AV76:AV77">
    <cfRule type="cellIs" dxfId="356" priority="781" operator="equal">
      <formula>#REF!</formula>
    </cfRule>
    <cfRule type="cellIs" dxfId="355" priority="767" operator="equal">
      <formula>#REF!</formula>
    </cfRule>
  </conditionalFormatting>
  <conditionalFormatting sqref="AV76:AV78">
    <cfRule type="cellIs" dxfId="354" priority="722" operator="equal">
      <formula>#REF!</formula>
    </cfRule>
    <cfRule type="cellIs" dxfId="353" priority="721" operator="equal">
      <formula>#REF!</formula>
    </cfRule>
  </conditionalFormatting>
  <conditionalFormatting sqref="AV77">
    <cfRule type="cellIs" dxfId="352" priority="773" operator="equal">
      <formula>"EXTREMO (RC/F)"</formula>
    </cfRule>
    <cfRule type="cellIs" dxfId="351" priority="772" operator="equal">
      <formula>#REF!</formula>
    </cfRule>
    <cfRule type="cellIs" dxfId="350" priority="771" operator="equal">
      <formula>#REF!</formula>
    </cfRule>
    <cfRule type="cellIs" dxfId="349" priority="770" operator="equal">
      <formula>#REF!</formula>
    </cfRule>
    <cfRule type="cellIs" dxfId="348" priority="769" operator="equal">
      <formula>#REF!</formula>
    </cfRule>
    <cfRule type="cellIs" dxfId="347" priority="768" operator="equal">
      <formula>#REF!</formula>
    </cfRule>
    <cfRule type="cellIs" dxfId="346" priority="766" operator="equal">
      <formula>#REF!</formula>
    </cfRule>
    <cfRule type="cellIs" dxfId="345" priority="765" operator="equal">
      <formula>#REF!</formula>
    </cfRule>
    <cfRule type="cellIs" dxfId="344" priority="764" operator="equal">
      <formula>#REF!</formula>
    </cfRule>
    <cfRule type="cellIs" dxfId="343" priority="763" operator="equal">
      <formula>#REF!</formula>
    </cfRule>
    <cfRule type="cellIs" dxfId="342" priority="762" operator="equal">
      <formula>#REF!</formula>
    </cfRule>
    <cfRule type="cellIs" dxfId="341" priority="761" operator="equal">
      <formula>#REF!</formula>
    </cfRule>
    <cfRule type="cellIs" dxfId="340" priority="760" operator="equal">
      <formula>#REF!</formula>
    </cfRule>
    <cfRule type="cellIs" dxfId="339" priority="759" operator="equal">
      <formula>#REF!</formula>
    </cfRule>
    <cfRule type="cellIs" dxfId="338" priority="758" operator="equal">
      <formula>#REF!</formula>
    </cfRule>
    <cfRule type="cellIs" dxfId="337" priority="757" operator="equal">
      <formula>#REF!</formula>
    </cfRule>
    <cfRule type="cellIs" dxfId="336" priority="756" operator="equal">
      <formula>#REF!</formula>
    </cfRule>
    <cfRule type="cellIs" dxfId="335" priority="782" operator="equal">
      <formula>#REF!</formula>
    </cfRule>
    <cfRule type="cellIs" dxfId="334" priority="780" operator="equal">
      <formula>#REF!</formula>
    </cfRule>
    <cfRule type="cellIs" dxfId="333" priority="779" operator="equal">
      <formula>"BAJO"</formula>
    </cfRule>
    <cfRule type="cellIs" dxfId="332" priority="778" operator="equal">
      <formula>"MODERADO"</formula>
    </cfRule>
    <cfRule type="cellIs" dxfId="331" priority="777" operator="equal">
      <formula>"ALTO"</formula>
    </cfRule>
    <cfRule type="cellIs" dxfId="330" priority="776" operator="equal">
      <formula>"EXTREMO"</formula>
    </cfRule>
    <cfRule type="cellIs" dxfId="329" priority="775" operator="equal">
      <formula>"MODERADO (RC/F)"</formula>
    </cfRule>
    <cfRule type="cellIs" dxfId="328" priority="774" operator="equal">
      <formula>"ALTO (RC/F)"</formula>
    </cfRule>
  </conditionalFormatting>
  <conditionalFormatting sqref="AV77:AV78">
    <cfRule type="cellIs" dxfId="327" priority="750" operator="equal">
      <formula>#REF!</formula>
    </cfRule>
    <cfRule type="cellIs" dxfId="326" priority="736" operator="equal">
      <formula>#REF!</formula>
    </cfRule>
  </conditionalFormatting>
  <conditionalFormatting sqref="AV78">
    <cfRule type="cellIs" dxfId="325" priority="670" operator="equal">
      <formula>"MODERADO"</formula>
    </cfRule>
    <cfRule type="cellIs" dxfId="324" priority="669" operator="equal">
      <formula>"ALTO"</formula>
    </cfRule>
    <cfRule type="cellIs" dxfId="323" priority="668" operator="equal">
      <formula>"EXTREMO"</formula>
    </cfRule>
    <cfRule type="cellIs" dxfId="322" priority="667" operator="equal">
      <formula>"MODERADO (RC/F)"</formula>
    </cfRule>
    <cfRule type="cellIs" dxfId="321" priority="666" operator="equal">
      <formula>"ALTO (RC/F)"</formula>
    </cfRule>
    <cfRule type="cellIs" dxfId="320" priority="665" operator="equal">
      <formula>"EXTREMO (RC/F)"</formula>
    </cfRule>
    <cfRule type="cellIs" dxfId="319" priority="664" operator="equal">
      <formula>#REF!</formula>
    </cfRule>
    <cfRule type="cellIs" dxfId="318" priority="663" operator="equal">
      <formula>#REF!</formula>
    </cfRule>
    <cfRule type="cellIs" dxfId="317" priority="662" operator="equal">
      <formula>#REF!</formula>
    </cfRule>
    <cfRule type="cellIs" dxfId="316" priority="661" operator="equal">
      <formula>#REF!</formula>
    </cfRule>
    <cfRule type="cellIs" dxfId="315" priority="659" operator="equal">
      <formula>#REF!</formula>
    </cfRule>
    <cfRule type="cellIs" dxfId="314" priority="658" operator="equal">
      <formula>#REF!</formula>
    </cfRule>
    <cfRule type="cellIs" dxfId="313" priority="657" operator="equal">
      <formula>#REF!</formula>
    </cfRule>
    <cfRule type="cellIs" dxfId="312" priority="656" operator="equal">
      <formula>#REF!</formula>
    </cfRule>
    <cfRule type="cellIs" dxfId="311" priority="655" operator="equal">
      <formula>#REF!</formula>
    </cfRule>
    <cfRule type="cellIs" dxfId="310" priority="654" operator="equal">
      <formula>#REF!</formula>
    </cfRule>
    <cfRule type="cellIs" dxfId="309" priority="653" operator="equal">
      <formula>#REF!</formula>
    </cfRule>
    <cfRule type="cellIs" dxfId="308" priority="652" operator="equal">
      <formula>#REF!</formula>
    </cfRule>
    <cfRule type="cellIs" dxfId="307" priority="651" operator="equal">
      <formula>#REF!</formula>
    </cfRule>
    <cfRule type="cellIs" dxfId="306" priority="650" operator="equal">
      <formula>#REF!</formula>
    </cfRule>
    <cfRule type="cellIs" dxfId="305" priority="649" operator="equal">
      <formula>#REF!</formula>
    </cfRule>
    <cfRule type="cellIs" dxfId="304" priority="648" operator="equal">
      <formula>#REF!</formula>
    </cfRule>
    <cfRule type="cellIs" dxfId="303" priority="647" operator="equal">
      <formula>#REF!</formula>
    </cfRule>
    <cfRule type="cellIs" dxfId="302" priority="646" operator="equal">
      <formula>#REF!</formula>
    </cfRule>
    <cfRule type="cellIs" dxfId="301" priority="645" operator="equal">
      <formula>#REF!</formula>
    </cfRule>
    <cfRule type="cellIs" dxfId="300" priority="644" operator="equal">
      <formula>#REF!</formula>
    </cfRule>
    <cfRule type="cellIs" dxfId="299" priority="643" operator="equal">
      <formula>#REF!</formula>
    </cfRule>
    <cfRule type="cellIs" dxfId="298" priority="642" operator="equal">
      <formula>#REF!</formula>
    </cfRule>
    <cfRule type="cellIs" dxfId="297" priority="703" operator="equal">
      <formula>#REF!</formula>
    </cfRule>
    <cfRule type="cellIs" dxfId="296" priority="702" operator="equal">
      <formula>#REF!</formula>
    </cfRule>
    <cfRule type="cellIs" dxfId="295" priority="701" operator="equal">
      <formula>#REF!</formula>
    </cfRule>
    <cfRule type="cellIs" dxfId="294" priority="700" operator="equal">
      <formula>#REF!</formula>
    </cfRule>
    <cfRule type="cellIs" dxfId="293" priority="699" operator="equal">
      <formula>#REF!</formula>
    </cfRule>
    <cfRule type="cellIs" dxfId="292" priority="698" operator="equal">
      <formula>#REF!</formula>
    </cfRule>
    <cfRule type="cellIs" dxfId="291" priority="697" operator="equal">
      <formula>#REF!</formula>
    </cfRule>
    <cfRule type="cellIs" dxfId="290" priority="696" operator="equal">
      <formula>#REF!</formula>
    </cfRule>
    <cfRule type="cellIs" dxfId="289" priority="695" operator="equal">
      <formula>#REF!</formula>
    </cfRule>
    <cfRule type="cellIs" dxfId="288" priority="694" operator="equal">
      <formula>#REF!</formula>
    </cfRule>
    <cfRule type="cellIs" dxfId="287" priority="693" operator="equal">
      <formula>#REF!</formula>
    </cfRule>
    <cfRule type="cellIs" dxfId="286" priority="692" operator="equal">
      <formula>#REF!</formula>
    </cfRule>
    <cfRule type="cellIs" dxfId="285" priority="691" operator="equal">
      <formula>#REF!</formula>
    </cfRule>
    <cfRule type="cellIs" dxfId="284" priority="690" operator="equal">
      <formula>#REF!</formula>
    </cfRule>
    <cfRule type="cellIs" dxfId="283" priority="689" operator="equal">
      <formula>#REF!</formula>
    </cfRule>
    <cfRule type="cellIs" dxfId="282" priority="688" operator="equal">
      <formula>#REF!</formula>
    </cfRule>
    <cfRule type="cellIs" dxfId="281" priority="687" operator="equal">
      <formula>#REF!</formula>
    </cfRule>
    <cfRule type="cellIs" dxfId="280" priority="686" operator="equal">
      <formula>#REF!</formula>
    </cfRule>
    <cfRule type="cellIs" dxfId="279" priority="685" operator="equal">
      <formula>#REF!</formula>
    </cfRule>
    <cfRule type="cellIs" dxfId="278" priority="684" operator="equal">
      <formula>#REF!</formula>
    </cfRule>
    <cfRule type="cellIs" dxfId="277" priority="683" operator="equal">
      <formula>#REF!</formula>
    </cfRule>
    <cfRule type="cellIs" dxfId="276" priority="682" operator="equal">
      <formula>#REF!</formula>
    </cfRule>
    <cfRule type="cellIs" dxfId="275" priority="681" operator="equal">
      <formula>#REF!</formula>
    </cfRule>
    <cfRule type="cellIs" dxfId="274" priority="680" operator="equal">
      <formula>#REF!</formula>
    </cfRule>
    <cfRule type="cellIs" dxfId="273" priority="679" operator="equal">
      <formula>#REF!</formula>
    </cfRule>
    <cfRule type="cellIs" dxfId="272" priority="678" operator="equal">
      <formula>#REF!</formula>
    </cfRule>
    <cfRule type="cellIs" dxfId="271" priority="677" operator="equal">
      <formula>#REF!</formula>
    </cfRule>
    <cfRule type="cellIs" dxfId="270" priority="676" operator="equal">
      <formula>#REF!</formula>
    </cfRule>
    <cfRule type="cellIs" dxfId="269" priority="749" operator="equal">
      <formula>#REF!</formula>
    </cfRule>
    <cfRule type="cellIs" dxfId="268" priority="675" operator="equal">
      <formula>#REF!</formula>
    </cfRule>
    <cfRule type="cellIs" dxfId="267" priority="674" operator="equal">
      <formula>#REF!</formula>
    </cfRule>
    <cfRule type="cellIs" dxfId="266" priority="748" operator="equal">
      <formula>"BAJO"</formula>
    </cfRule>
    <cfRule type="cellIs" dxfId="265" priority="673" operator="equal">
      <formula>#REF!</formula>
    </cfRule>
    <cfRule type="cellIs" dxfId="264" priority="672" operator="equal">
      <formula>#REF!</formula>
    </cfRule>
    <cfRule type="cellIs" dxfId="263" priority="747" operator="equal">
      <formula>"MODERADO"</formula>
    </cfRule>
    <cfRule type="cellIs" dxfId="262" priority="746" operator="equal">
      <formula>"ALTO"</formula>
    </cfRule>
    <cfRule type="cellIs" dxfId="261" priority="745" operator="equal">
      <formula>"EXTREMO"</formula>
    </cfRule>
    <cfRule type="cellIs" dxfId="260" priority="744" operator="equal">
      <formula>"MODERADO (RC/F)"</formula>
    </cfRule>
    <cfRule type="cellIs" dxfId="259" priority="743" operator="equal">
      <formula>"ALTO (RC/F)"</formula>
    </cfRule>
    <cfRule type="cellIs" dxfId="258" priority="742" operator="equal">
      <formula>"EXTREMO (RC/F)"</formula>
    </cfRule>
    <cfRule type="cellIs" dxfId="257" priority="741" operator="equal">
      <formula>#REF!</formula>
    </cfRule>
    <cfRule type="cellIs" dxfId="256" priority="740" operator="equal">
      <formula>#REF!</formula>
    </cfRule>
    <cfRule type="cellIs" dxfId="255" priority="739" operator="equal">
      <formula>#REF!</formula>
    </cfRule>
    <cfRule type="cellIs" dxfId="254" priority="738" operator="equal">
      <formula>#REF!</formula>
    </cfRule>
    <cfRule type="cellIs" dxfId="253" priority="737" operator="equal">
      <formula>#REF!</formula>
    </cfRule>
    <cfRule type="cellIs" dxfId="252" priority="735" operator="equal">
      <formula>#REF!</formula>
    </cfRule>
    <cfRule type="cellIs" dxfId="251" priority="734" operator="equal">
      <formula>#REF!</formula>
    </cfRule>
    <cfRule type="cellIs" dxfId="250" priority="733" operator="equal">
      <formula>#REF!</formula>
    </cfRule>
    <cfRule type="cellIs" dxfId="249" priority="732" operator="equal">
      <formula>#REF!</formula>
    </cfRule>
    <cfRule type="cellIs" dxfId="248" priority="731" operator="equal">
      <formula>#REF!</formula>
    </cfRule>
    <cfRule type="cellIs" dxfId="247" priority="730" operator="equal">
      <formula>#REF!</formula>
    </cfRule>
    <cfRule type="cellIs" dxfId="246" priority="729" operator="equal">
      <formula>#REF!</formula>
    </cfRule>
    <cfRule type="cellIs" dxfId="245" priority="728" operator="equal">
      <formula>#REF!</formula>
    </cfRule>
    <cfRule type="cellIs" dxfId="244" priority="727" operator="equal">
      <formula>#REF!</formula>
    </cfRule>
    <cfRule type="cellIs" dxfId="243" priority="726" operator="equal">
      <formula>#REF!</formula>
    </cfRule>
    <cfRule type="cellIs" dxfId="242" priority="725" operator="equal">
      <formula>#REF!</formula>
    </cfRule>
    <cfRule type="cellIs" dxfId="241" priority="724" operator="equal">
      <formula>#REF!</formula>
    </cfRule>
    <cfRule type="cellIs" dxfId="240" priority="723" operator="equal">
      <formula>#REF!</formula>
    </cfRule>
    <cfRule type="cellIs" dxfId="239" priority="660" operator="equal">
      <formula>#REF!</formula>
    </cfRule>
    <cfRule type="cellIs" dxfId="238" priority="751" operator="equal">
      <formula>#REF!</formula>
    </cfRule>
    <cfRule type="cellIs" dxfId="237" priority="720" operator="equal">
      <formula>#REF!</formula>
    </cfRule>
    <cfRule type="cellIs" dxfId="236" priority="719" operator="equal">
      <formula>#REF!</formula>
    </cfRule>
    <cfRule type="cellIs" dxfId="235" priority="718" operator="equal">
      <formula>#REF!</formula>
    </cfRule>
    <cfRule type="cellIs" dxfId="234" priority="717" operator="equal">
      <formula>#REF!</formula>
    </cfRule>
    <cfRule type="cellIs" dxfId="233" priority="716" operator="equal">
      <formula>#REF!</formula>
    </cfRule>
    <cfRule type="cellIs" dxfId="232" priority="715" operator="equal">
      <formula>#REF!</formula>
    </cfRule>
    <cfRule type="cellIs" dxfId="231" priority="671" operator="equal">
      <formula>"BAJO"</formula>
    </cfRule>
    <cfRule type="cellIs" dxfId="230" priority="714" operator="equal">
      <formula>#REF!</formula>
    </cfRule>
    <cfRule type="cellIs" dxfId="229" priority="713" operator="equal">
      <formula>#REF!</formula>
    </cfRule>
    <cfRule type="cellIs" dxfId="228" priority="712" operator="equal">
      <formula>#REF!</formula>
    </cfRule>
    <cfRule type="cellIs" dxfId="227" priority="711" operator="equal">
      <formula>#REF!</formula>
    </cfRule>
    <cfRule type="cellIs" dxfId="226" priority="710" operator="equal">
      <formula>#REF!</formula>
    </cfRule>
    <cfRule type="cellIs" dxfId="225" priority="709" operator="equal">
      <formula>#REF!</formula>
    </cfRule>
    <cfRule type="cellIs" dxfId="224" priority="708" operator="equal">
      <formula>#REF!</formula>
    </cfRule>
    <cfRule type="cellIs" dxfId="223" priority="707" operator="equal">
      <formula>#REF!</formula>
    </cfRule>
    <cfRule type="cellIs" dxfId="222" priority="706" operator="equal">
      <formula>#REF!</formula>
    </cfRule>
    <cfRule type="cellIs" dxfId="221" priority="705" operator="equal">
      <formula>#REF!</formula>
    </cfRule>
    <cfRule type="cellIs" dxfId="220" priority="704" operator="equal">
      <formula>#REF!</formula>
    </cfRule>
  </conditionalFormatting>
  <conditionalFormatting sqref="AV78:AV79">
    <cfRule type="cellIs" dxfId="219" priority="614" operator="equal">
      <formula>#REF!</formula>
    </cfRule>
    <cfRule type="cellIs" dxfId="218" priority="623" operator="equal">
      <formula>#REF!</formula>
    </cfRule>
    <cfRule type="cellIs" dxfId="217" priority="606" operator="equal">
      <formula>#REF!</formula>
    </cfRule>
  </conditionalFormatting>
  <conditionalFormatting sqref="AV79">
    <cfRule type="cellIs" dxfId="216" priority="636" operator="equal">
      <formula>"ALTO"</formula>
    </cfRule>
    <cfRule type="cellIs" dxfId="215" priority="635" operator="equal">
      <formula>"EXTREMO"</formula>
    </cfRule>
    <cfRule type="cellIs" dxfId="214" priority="634" operator="equal">
      <formula>"MODERADO (RC/F)"</formula>
    </cfRule>
    <cfRule type="cellIs" dxfId="213" priority="633" operator="equal">
      <formula>"ALTO (RC/F)"</formula>
    </cfRule>
    <cfRule type="cellIs" dxfId="212" priority="632" operator="equal">
      <formula>"EXTREMO (RC/F)"</formula>
    </cfRule>
    <cfRule type="cellIs" dxfId="211" priority="631" operator="equal">
      <formula>#REF!</formula>
    </cfRule>
    <cfRule type="cellIs" dxfId="210" priority="630" operator="equal">
      <formula>#REF!</formula>
    </cfRule>
    <cfRule type="cellIs" dxfId="209" priority="629" operator="equal">
      <formula>#REF!</formula>
    </cfRule>
    <cfRule type="cellIs" dxfId="208" priority="628" operator="equal">
      <formula>#REF!</formula>
    </cfRule>
    <cfRule type="cellIs" dxfId="207" priority="627" operator="equal">
      <formula>#REF!</formula>
    </cfRule>
    <cfRule type="cellIs" dxfId="206" priority="638" operator="equal">
      <formula>"BAJO"</formula>
    </cfRule>
    <cfRule type="cellIs" dxfId="205" priority="625" operator="equal">
      <formula>#REF!</formula>
    </cfRule>
    <cfRule type="cellIs" dxfId="204" priority="624" operator="equal">
      <formula>#REF!</formula>
    </cfRule>
    <cfRule type="cellIs" dxfId="203" priority="622" operator="equal">
      <formula>#REF!</formula>
    </cfRule>
    <cfRule type="cellIs" dxfId="202" priority="621" operator="equal">
      <formula>#REF!</formula>
    </cfRule>
    <cfRule type="cellIs" dxfId="201" priority="620" operator="equal">
      <formula>#REF!</formula>
    </cfRule>
    <cfRule type="cellIs" dxfId="200" priority="619" operator="equal">
      <formula>#REF!</formula>
    </cfRule>
    <cfRule type="cellIs" dxfId="199" priority="618" operator="equal">
      <formula>#REF!</formula>
    </cfRule>
    <cfRule type="cellIs" dxfId="198" priority="617" operator="equal">
      <formula>#REF!</formula>
    </cfRule>
    <cfRule type="cellIs" dxfId="197" priority="616" operator="equal">
      <formula>#REF!</formula>
    </cfRule>
    <cfRule type="cellIs" dxfId="196" priority="615" operator="equal">
      <formula>#REF!</formula>
    </cfRule>
    <cfRule type="cellIs" dxfId="195" priority="626" operator="equal">
      <formula>#REF!</formula>
    </cfRule>
    <cfRule type="cellIs" dxfId="194" priority="613" operator="equal">
      <formula>#REF!</formula>
    </cfRule>
    <cfRule type="cellIs" dxfId="193" priority="612" operator="equal">
      <formula>#REF!</formula>
    </cfRule>
    <cfRule type="cellIs" dxfId="192" priority="611" operator="equal">
      <formula>#REF!</formula>
    </cfRule>
    <cfRule type="cellIs" dxfId="191" priority="609" operator="equal">
      <formula>#REF!</formula>
    </cfRule>
    <cfRule type="cellIs" dxfId="190" priority="608" operator="equal">
      <formula>#REF!</formula>
    </cfRule>
    <cfRule type="cellIs" dxfId="189" priority="607" operator="equal">
      <formula>#REF!</formula>
    </cfRule>
    <cfRule type="cellIs" dxfId="188" priority="637" operator="equal">
      <formula>"MODERADO"</formula>
    </cfRule>
    <cfRule type="cellIs" dxfId="187" priority="610" operator="equal">
      <formula>#REF!</formula>
    </cfRule>
  </conditionalFormatting>
  <conditionalFormatting sqref="AW85">
    <cfRule type="cellIs" dxfId="186" priority="529" operator="equal">
      <formula>#REF!</formula>
    </cfRule>
    <cfRule type="cellIs" dxfId="185" priority="528" operator="equal">
      <formula>#REF!</formula>
    </cfRule>
    <cfRule type="cellIs" dxfId="184" priority="526" operator="equal">
      <formula>#REF!</formula>
    </cfRule>
    <cfRule type="cellIs" dxfId="183" priority="525" operator="equal">
      <formula>#REF!</formula>
    </cfRule>
    <cfRule type="cellIs" dxfId="182" priority="536" operator="equal">
      <formula>"EXTREMO"</formula>
    </cfRule>
    <cfRule type="cellIs" dxfId="181" priority="523" operator="equal">
      <formula>#REF!</formula>
    </cfRule>
    <cfRule type="cellIs" dxfId="180" priority="522" operator="equal">
      <formula>#REF!</formula>
    </cfRule>
    <cfRule type="cellIs" dxfId="179" priority="521" operator="equal">
      <formula>#REF!</formula>
    </cfRule>
    <cfRule type="cellIs" dxfId="178" priority="520" operator="equal">
      <formula>#REF!</formula>
    </cfRule>
    <cfRule type="cellIs" dxfId="177" priority="519" operator="equal">
      <formula>#REF!</formula>
    </cfRule>
    <cfRule type="cellIs" dxfId="176" priority="518" operator="equal">
      <formula>#REF!</formula>
    </cfRule>
    <cfRule type="cellIs" dxfId="175" priority="517" operator="equal">
      <formula>#REF!</formula>
    </cfRule>
    <cfRule type="cellIs" dxfId="174" priority="516" operator="equal">
      <formula>#REF!</formula>
    </cfRule>
    <cfRule type="cellIs" dxfId="173" priority="514" operator="equal">
      <formula>#REF!</formula>
    </cfRule>
    <cfRule type="cellIs" dxfId="172" priority="513" operator="equal">
      <formula>#REF!</formula>
    </cfRule>
    <cfRule type="cellIs" dxfId="171" priority="512" operator="equal">
      <formula>#REF!</formula>
    </cfRule>
    <cfRule type="cellIs" dxfId="170" priority="511" operator="equal">
      <formula>#REF!</formula>
    </cfRule>
    <cfRule type="cellIs" dxfId="169" priority="510" operator="equal">
      <formula>#REF!</formula>
    </cfRule>
    <cfRule type="cellIs" dxfId="168" priority="509" operator="equal">
      <formula>#REF!</formula>
    </cfRule>
    <cfRule type="cellIs" dxfId="167" priority="508" operator="equal">
      <formula>#REF!</formula>
    </cfRule>
    <cfRule type="cellIs" dxfId="166" priority="507" operator="equal">
      <formula>#REF!</formula>
    </cfRule>
    <cfRule type="cellIs" dxfId="165" priority="506" operator="equal">
      <formula>#REF!</formula>
    </cfRule>
    <cfRule type="cellIs" dxfId="164" priority="505" operator="equal">
      <formula>#REF!</formula>
    </cfRule>
    <cfRule type="cellIs" dxfId="163" priority="504" operator="equal">
      <formula>#REF!</formula>
    </cfRule>
    <cfRule type="cellIs" dxfId="162" priority="503" operator="equal">
      <formula>#REF!</formula>
    </cfRule>
    <cfRule type="cellIs" dxfId="161" priority="502" operator="equal">
      <formula>#REF!</formula>
    </cfRule>
    <cfRule type="cellIs" dxfId="160" priority="501" operator="equal">
      <formula>#REF!</formula>
    </cfRule>
    <cfRule type="cellIs" dxfId="159" priority="500" operator="equal">
      <formula>#REF!</formula>
    </cfRule>
    <cfRule type="cellIs" dxfId="158" priority="499" operator="equal">
      <formula>#REF!</formula>
    </cfRule>
    <cfRule type="cellIs" dxfId="157" priority="498" operator="equal">
      <formula>#REF!</formula>
    </cfRule>
    <cfRule type="cellIs" dxfId="156" priority="497" operator="equal">
      <formula>#REF!</formula>
    </cfRule>
    <cfRule type="cellIs" dxfId="155" priority="496" operator="equal">
      <formula>#REF!</formula>
    </cfRule>
    <cfRule type="cellIs" dxfId="154" priority="495" operator="equal">
      <formula>#REF!</formula>
    </cfRule>
    <cfRule type="cellIs" dxfId="153" priority="494" operator="equal">
      <formula>#REF!</formula>
    </cfRule>
    <cfRule type="cellIs" dxfId="152" priority="493" operator="equal">
      <formula>#REF!</formula>
    </cfRule>
    <cfRule type="cellIs" dxfId="151" priority="492" operator="equal">
      <formula>#REF!</formula>
    </cfRule>
    <cfRule type="cellIs" dxfId="150" priority="491" operator="equal">
      <formula>#REF!</formula>
    </cfRule>
    <cfRule type="cellIs" dxfId="149" priority="490" operator="equal">
      <formula>#REF!</formula>
    </cfRule>
    <cfRule type="cellIs" dxfId="148" priority="489" operator="equal">
      <formula>#REF!</formula>
    </cfRule>
    <cfRule type="cellIs" dxfId="147" priority="488" operator="equal">
      <formula>#REF!</formula>
    </cfRule>
    <cfRule type="cellIs" dxfId="146" priority="487" operator="equal">
      <formula>#REF!</formula>
    </cfRule>
    <cfRule type="cellIs" dxfId="145" priority="486" operator="equal">
      <formula>#REF!</formula>
    </cfRule>
    <cfRule type="cellIs" dxfId="144" priority="485" operator="equal">
      <formula>#REF!</formula>
    </cfRule>
    <cfRule type="cellIs" dxfId="143" priority="484" operator="equal">
      <formula>#REF!</formula>
    </cfRule>
    <cfRule type="cellIs" dxfId="142" priority="483" operator="equal">
      <formula>#REF!</formula>
    </cfRule>
    <cfRule type="cellIs" dxfId="141" priority="482" operator="equal">
      <formula>#REF!</formula>
    </cfRule>
    <cfRule type="cellIs" dxfId="140" priority="481" operator="equal">
      <formula>#REF!</formula>
    </cfRule>
    <cfRule type="cellIs" dxfId="139" priority="480" operator="equal">
      <formula>"BAJO"</formula>
    </cfRule>
    <cfRule type="cellIs" dxfId="138" priority="479" operator="equal">
      <formula>"MODERADO"</formula>
    </cfRule>
    <cfRule type="cellIs" dxfId="137" priority="478" operator="equal">
      <formula>"ALTO"</formula>
    </cfRule>
    <cfRule type="cellIs" dxfId="136" priority="477" operator="equal">
      <formula>"EXTREMO"</formula>
    </cfRule>
    <cfRule type="cellIs" dxfId="135" priority="476" operator="equal">
      <formula>"MODERADO (RC/F)"</formula>
    </cfRule>
    <cfRule type="cellIs" dxfId="134" priority="475" operator="equal">
      <formula>"ALTO (RC/F)"</formula>
    </cfRule>
    <cfRule type="cellIs" dxfId="133" priority="474" operator="equal">
      <formula>"EXTREMO (RC/F)"</formula>
    </cfRule>
    <cfRule type="cellIs" dxfId="132" priority="539" operator="equal">
      <formula>"BAJO"</formula>
    </cfRule>
    <cfRule type="cellIs" dxfId="131" priority="538" operator="equal">
      <formula>"MODERADO"</formula>
    </cfRule>
    <cfRule type="cellIs" dxfId="130" priority="537" operator="equal">
      <formula>"ALTO"</formula>
    </cfRule>
    <cfRule type="cellIs" dxfId="129" priority="535" operator="equal">
      <formula>"MODERADO (RC/F)"</formula>
    </cfRule>
    <cfRule type="cellIs" dxfId="128" priority="534" operator="equal">
      <formula>"ALTO (RC/F)"</formula>
    </cfRule>
    <cfRule type="cellIs" dxfId="127" priority="533" operator="equal">
      <formula>"EXTREMO (RC/F)"</formula>
    </cfRule>
    <cfRule type="cellIs" dxfId="126" priority="532" operator="equal">
      <formula>#REF!</formula>
    </cfRule>
    <cfRule type="cellIs" dxfId="125" priority="531" operator="equal">
      <formula>#REF!</formula>
    </cfRule>
    <cfRule type="cellIs" dxfId="124" priority="530" operator="equal">
      <formula>#REF!</formula>
    </cfRule>
  </conditionalFormatting>
  <conditionalFormatting sqref="AW85:AW86">
    <cfRule type="cellIs" dxfId="123" priority="527" operator="equal">
      <formula>#REF!</formula>
    </cfRule>
    <cfRule type="cellIs" dxfId="122" priority="524" operator="equal">
      <formula>#REF!</formula>
    </cfRule>
    <cfRule type="cellIs" dxfId="121" priority="515" operator="equal">
      <formula>#REF!</formula>
    </cfRule>
  </conditionalFormatting>
  <conditionalFormatting sqref="AX86:AY86 R44">
    <cfRule type="cellIs" dxfId="120" priority="1234" operator="equal">
      <formula>#REF!</formula>
    </cfRule>
  </conditionalFormatting>
  <dataValidations count="1">
    <dataValidation type="list" allowBlank="1" showInputMessage="1" showErrorMessage="1" sqref="B5:B24 R45:S47 Q46:R47 S48 R49:S49 R50 T47 T50 P45:P50 AP63 AP66 AC62:AC67 AD63:AD64 AH62:AH64 AL62:AL66 AH66:AH67 AW75:BB75 AV97 AV95 AV93 AV91 AV87 AV89 R64:S66 Q65:R66 S67 R68:S68 R69 T66 T69 P64:P69 P79:P84" xr:uid="{DB7CF15E-8A13-436D-BDFD-35ACDCEF7BE3}"/>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4932221-60FF-4CB2-AD72-7456894B5CF9}">
          <x14:formula1>
            <xm:f>'Datos Validacion'!$G$5:$G$12</xm:f>
          </x14:formula1>
          <xm:sqref>C5:C24 Q44:T50 AD61:AD67 AH61:AH67 AW86:AZ86 AP61:AP66 AV76:AV79 AE61:AG61 AL62:AL67 AI61:AO61 AQ61:AS61 Q63:T69</xm:sqref>
        </x14:dataValidation>
        <x14:dataValidation type="list" allowBlank="1" showInputMessage="1" showErrorMessage="1" xr:uid="{9EC39111-DDD2-4CE5-82F6-BB6E7DD4E778}">
          <x14:formula1>
            <xm:f>'Datos Validacion'!$R$5:$R$9</xm:f>
          </x14:formula1>
          <xm:sqref>D3 F3 U43 W43 Y43 U62 W62 Y62 Q77 S77 U77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3F52-D46B-4FB2-B4DF-B5F877866893}">
  <dimension ref="A2:S28"/>
  <sheetViews>
    <sheetView workbookViewId="0">
      <selection activeCell="U32" sqref="U32"/>
    </sheetView>
  </sheetViews>
  <sheetFormatPr baseColWidth="10" defaultColWidth="11.42578125" defaultRowHeight="11.25"/>
  <cols>
    <col min="1" max="1" width="13.140625" style="502" customWidth="1"/>
    <col min="2" max="2" width="11.42578125" style="502"/>
    <col min="3" max="3" width="11.85546875" style="502" customWidth="1"/>
    <col min="4" max="4" width="7.5703125" style="502" bestFit="1" customWidth="1"/>
    <col min="5" max="17" width="4.140625" style="502" customWidth="1"/>
    <col min="18" max="19" width="5.28515625" style="502" customWidth="1"/>
    <col min="20" max="16384" width="11.42578125" style="502"/>
  </cols>
  <sheetData>
    <row r="2" spans="1:19">
      <c r="B2" s="1209" t="s">
        <v>480</v>
      </c>
      <c r="C2" s="1209"/>
    </row>
    <row r="3" spans="1:19">
      <c r="B3" s="503" t="s">
        <v>481</v>
      </c>
      <c r="C3" s="504"/>
    </row>
    <row r="4" spans="1:19">
      <c r="B4" s="503" t="s">
        <v>482</v>
      </c>
      <c r="C4" s="505"/>
    </row>
    <row r="5" spans="1:19">
      <c r="B5" s="503" t="s">
        <v>483</v>
      </c>
      <c r="C5" s="506"/>
    </row>
    <row r="6" spans="1:19">
      <c r="B6" s="503" t="s">
        <v>484</v>
      </c>
      <c r="C6" s="507"/>
    </row>
    <row r="8" spans="1:19">
      <c r="A8" s="1210" t="s">
        <v>485</v>
      </c>
      <c r="B8" s="1210"/>
      <c r="C8" s="1210"/>
      <c r="D8" s="1210"/>
      <c r="E8" s="1210"/>
      <c r="F8" s="1210"/>
      <c r="G8" s="1210"/>
      <c r="H8" s="1210"/>
      <c r="I8" s="1210"/>
      <c r="J8" s="1210"/>
      <c r="K8" s="1210"/>
      <c r="L8" s="1210"/>
      <c r="M8" s="1210"/>
      <c r="N8" s="508"/>
      <c r="O8" s="508"/>
      <c r="P8" s="508"/>
      <c r="Q8" s="508"/>
    </row>
    <row r="10" spans="1:19" ht="22.5" customHeight="1">
      <c r="A10" s="1211" t="s">
        <v>29</v>
      </c>
      <c r="B10" s="1211"/>
      <c r="C10" s="1215" t="s">
        <v>1416</v>
      </c>
      <c r="D10" s="1216"/>
      <c r="E10" s="1216"/>
      <c r="F10" s="1216"/>
      <c r="G10" s="1216"/>
      <c r="H10" s="1216"/>
      <c r="I10" s="1216"/>
      <c r="J10" s="1216"/>
      <c r="K10" s="1216"/>
      <c r="L10" s="1216"/>
      <c r="M10" s="1216"/>
      <c r="N10" s="1216"/>
      <c r="O10" s="1216"/>
      <c r="P10" s="1216"/>
      <c r="Q10" s="1216"/>
      <c r="R10" s="1216"/>
      <c r="S10" s="1217"/>
    </row>
    <row r="11" spans="1:19" ht="22.5" customHeight="1">
      <c r="A11" s="510" t="s">
        <v>488</v>
      </c>
      <c r="B11" s="510" t="s">
        <v>489</v>
      </c>
      <c r="C11" s="1218"/>
      <c r="D11" s="1219"/>
      <c r="E11" s="1219"/>
      <c r="F11" s="1219"/>
      <c r="G11" s="1219"/>
      <c r="H11" s="1219"/>
      <c r="I11" s="1219"/>
      <c r="J11" s="1219"/>
      <c r="K11" s="1219"/>
      <c r="L11" s="1219"/>
      <c r="M11" s="1219"/>
      <c r="N11" s="1219"/>
      <c r="O11" s="1219"/>
      <c r="P11" s="1219"/>
      <c r="Q11" s="1219"/>
      <c r="R11" s="1219"/>
      <c r="S11" s="1220"/>
    </row>
    <row r="12" spans="1:19" ht="22.5" customHeight="1">
      <c r="A12" s="510" t="s">
        <v>491</v>
      </c>
      <c r="B12" s="511">
        <v>1</v>
      </c>
      <c r="C12" s="512"/>
      <c r="D12" s="513"/>
      <c r="E12" s="513"/>
      <c r="F12" s="513"/>
      <c r="G12" s="513"/>
      <c r="H12" s="513"/>
      <c r="I12" s="513"/>
      <c r="J12" s="513"/>
      <c r="K12" s="513"/>
      <c r="L12" s="513"/>
      <c r="M12" s="513"/>
      <c r="N12" s="513"/>
      <c r="O12" s="513"/>
      <c r="P12" s="513"/>
      <c r="Q12" s="513"/>
      <c r="R12" s="514"/>
      <c r="S12" s="514"/>
    </row>
    <row r="13" spans="1:19" ht="22.5" customHeight="1">
      <c r="A13" s="510" t="s">
        <v>492</v>
      </c>
      <c r="B13" s="511">
        <v>0.8</v>
      </c>
      <c r="C13" s="515"/>
      <c r="D13" s="516"/>
      <c r="E13" s="513"/>
      <c r="F13" s="513"/>
      <c r="G13" s="513"/>
      <c r="H13" s="513"/>
      <c r="I13" s="513"/>
      <c r="J13" s="513"/>
      <c r="K13" s="513"/>
      <c r="L13" s="513"/>
      <c r="M13" s="513"/>
      <c r="N13" s="513"/>
      <c r="O13" s="513"/>
      <c r="P13" s="513"/>
      <c r="Q13" s="513"/>
      <c r="R13" s="514"/>
      <c r="S13" s="514"/>
    </row>
    <row r="14" spans="1:19" ht="22.5" customHeight="1">
      <c r="A14" s="510" t="s">
        <v>493</v>
      </c>
      <c r="B14" s="511">
        <v>0.6</v>
      </c>
      <c r="C14" s="515"/>
      <c r="D14" s="516"/>
      <c r="E14" s="516"/>
      <c r="F14" s="516"/>
      <c r="G14" s="516"/>
      <c r="H14" s="516"/>
      <c r="I14" s="516"/>
      <c r="J14" s="516"/>
      <c r="K14" s="516"/>
      <c r="L14" s="516"/>
      <c r="M14" s="513"/>
      <c r="N14" s="513"/>
      <c r="O14" s="513"/>
      <c r="P14" s="513"/>
      <c r="Q14" s="513" t="e">
        <f>#REF!</f>
        <v>#REF!</v>
      </c>
      <c r="R14" s="514"/>
      <c r="S14" s="514"/>
    </row>
    <row r="15" spans="1:19" ht="22.5" customHeight="1">
      <c r="A15" s="510" t="s">
        <v>494</v>
      </c>
      <c r="B15" s="511">
        <v>0.4</v>
      </c>
      <c r="C15" s="517"/>
      <c r="D15" s="516"/>
      <c r="E15" s="516" t="e">
        <f>#REF!</f>
        <v>#REF!</v>
      </c>
      <c r="F15" s="516" t="e">
        <f>#REF!</f>
        <v>#REF!</v>
      </c>
      <c r="G15" s="516" t="e">
        <f>#REF!</f>
        <v>#REF!</v>
      </c>
      <c r="H15" s="516"/>
      <c r="I15" s="516"/>
      <c r="J15" s="516"/>
      <c r="K15" s="516"/>
      <c r="L15" s="516"/>
      <c r="M15" s="513"/>
      <c r="N15" s="513"/>
      <c r="O15" s="513"/>
      <c r="P15" s="513"/>
      <c r="Q15" s="513"/>
      <c r="R15" s="514" t="e">
        <f>#REF!</f>
        <v>#REF!</v>
      </c>
      <c r="S15" s="514" t="e">
        <f>#REF!</f>
        <v>#REF!</v>
      </c>
    </row>
    <row r="16" spans="1:19" ht="22.5" customHeight="1">
      <c r="A16" s="510" t="s">
        <v>495</v>
      </c>
      <c r="B16" s="511">
        <v>0.2</v>
      </c>
      <c r="C16" s="518" t="e">
        <f>#REF!</f>
        <v>#REF!</v>
      </c>
      <c r="D16" s="518" t="e">
        <f>#REF!</f>
        <v>#REF!</v>
      </c>
      <c r="E16" s="516" t="e">
        <f>#REF!</f>
        <v>#REF!</v>
      </c>
      <c r="F16" s="516" t="e">
        <f>#REF!</f>
        <v>#REF!</v>
      </c>
      <c r="G16" s="516" t="e">
        <f>#REF!</f>
        <v>#REF!</v>
      </c>
      <c r="H16" s="516" t="e">
        <f>#REF!</f>
        <v>#REF!</v>
      </c>
      <c r="I16" s="516" t="e">
        <f>#REF!</f>
        <v>#REF!</v>
      </c>
      <c r="J16" s="516" t="e">
        <f>#REF!</f>
        <v>#REF!</v>
      </c>
      <c r="K16" s="516" t="e">
        <f>#REF!</f>
        <v>#REF!</v>
      </c>
      <c r="L16" s="516" t="e">
        <f>#REF!</f>
        <v>#REF!</v>
      </c>
      <c r="M16" s="513" t="e">
        <f>#REF!</f>
        <v>#REF!</v>
      </c>
      <c r="N16" s="513" t="e">
        <f>#REF!</f>
        <v>#REF!</v>
      </c>
      <c r="O16" s="513" t="e">
        <f>#REF!</f>
        <v>#REF!</v>
      </c>
      <c r="P16" s="513" t="e">
        <f>#REF!</f>
        <v>#REF!</v>
      </c>
      <c r="Q16" s="513"/>
      <c r="R16" s="514"/>
      <c r="S16" s="514"/>
    </row>
    <row r="17" spans="1:19" ht="22.5" customHeight="1">
      <c r="A17" s="1211" t="s">
        <v>31</v>
      </c>
      <c r="B17" s="510" t="s">
        <v>488</v>
      </c>
      <c r="C17" s="510" t="s">
        <v>496</v>
      </c>
      <c r="D17" s="510" t="s">
        <v>497</v>
      </c>
      <c r="E17" s="1211" t="s">
        <v>483</v>
      </c>
      <c r="F17" s="1211"/>
      <c r="G17" s="1211"/>
      <c r="H17" s="1211"/>
      <c r="I17" s="1211"/>
      <c r="J17" s="1211"/>
      <c r="K17" s="1211"/>
      <c r="L17" s="1211"/>
      <c r="M17" s="1211" t="s">
        <v>498</v>
      </c>
      <c r="N17" s="1211"/>
      <c r="O17" s="1211"/>
      <c r="P17" s="1211"/>
      <c r="Q17" s="1211"/>
      <c r="R17" s="1211" t="s">
        <v>499</v>
      </c>
      <c r="S17" s="1211"/>
    </row>
    <row r="18" spans="1:19" ht="22.5" customHeight="1">
      <c r="A18" s="1211"/>
      <c r="B18" s="510" t="s">
        <v>489</v>
      </c>
      <c r="C18" s="519">
        <v>0.2</v>
      </c>
      <c r="D18" s="519">
        <v>0.4</v>
      </c>
      <c r="E18" s="1214">
        <v>0.6</v>
      </c>
      <c r="F18" s="1214"/>
      <c r="G18" s="1214"/>
      <c r="H18" s="1214"/>
      <c r="I18" s="1214"/>
      <c r="J18" s="1214"/>
      <c r="K18" s="1214"/>
      <c r="L18" s="1214"/>
      <c r="M18" s="1214">
        <v>0.8</v>
      </c>
      <c r="N18" s="1214"/>
      <c r="O18" s="1214"/>
      <c r="P18" s="1214"/>
      <c r="Q18" s="1214"/>
      <c r="R18" s="1214">
        <v>1</v>
      </c>
      <c r="S18" s="1214"/>
    </row>
    <row r="20" spans="1:19" ht="12" thickBot="1"/>
    <row r="21" spans="1:19" ht="25.5" customHeight="1" thickBot="1">
      <c r="B21" s="1212" t="s">
        <v>726</v>
      </c>
      <c r="C21" s="1213" t="s">
        <v>727</v>
      </c>
      <c r="D21" s="1213"/>
      <c r="E21" s="1213"/>
      <c r="F21" s="1213"/>
      <c r="G21" s="1213"/>
      <c r="H21" s="1213"/>
      <c r="I21" s="1213"/>
      <c r="J21" s="1213"/>
      <c r="K21" s="1213"/>
      <c r="L21" s="1213"/>
      <c r="M21" s="1213"/>
    </row>
    <row r="22" spans="1:19" ht="39" customHeight="1" thickBot="1">
      <c r="B22" s="1212"/>
      <c r="C22" s="1213" t="s">
        <v>728</v>
      </c>
      <c r="D22" s="1213"/>
      <c r="E22" s="1213" t="s">
        <v>729</v>
      </c>
      <c r="F22" s="1213"/>
      <c r="G22" s="1213"/>
      <c r="H22" s="1213"/>
      <c r="I22" s="1213"/>
      <c r="J22" s="1213"/>
      <c r="K22" s="1213"/>
      <c r="L22" s="1213"/>
      <c r="M22" s="1213"/>
    </row>
    <row r="23" spans="1:19" ht="43.5" customHeight="1" thickBot="1">
      <c r="B23" s="509" t="s">
        <v>484</v>
      </c>
      <c r="C23" s="1221" t="s">
        <v>1417</v>
      </c>
      <c r="D23" s="1221"/>
      <c r="E23" s="1221" t="s">
        <v>1418</v>
      </c>
      <c r="F23" s="1221"/>
      <c r="G23" s="1221"/>
      <c r="H23" s="1221"/>
      <c r="I23" s="1221"/>
      <c r="J23" s="1221"/>
      <c r="K23" s="1221"/>
      <c r="L23" s="1221"/>
      <c r="M23" s="1221"/>
    </row>
    <row r="24" spans="1:19" ht="43.5" customHeight="1" thickBot="1">
      <c r="B24" s="509" t="s">
        <v>483</v>
      </c>
      <c r="C24" s="1222" t="s">
        <v>1419</v>
      </c>
      <c r="D24" s="1222"/>
      <c r="E24" s="1221" t="s">
        <v>1420</v>
      </c>
      <c r="F24" s="1221"/>
      <c r="G24" s="1221"/>
      <c r="H24" s="1221"/>
      <c r="I24" s="1221"/>
      <c r="J24" s="1221"/>
      <c r="K24" s="1221"/>
      <c r="L24" s="1221"/>
      <c r="M24" s="1221"/>
    </row>
    <row r="25" spans="1:19" ht="43.5" customHeight="1" thickBot="1">
      <c r="B25" s="1213" t="s">
        <v>734</v>
      </c>
      <c r="C25" s="1222" t="s">
        <v>1421</v>
      </c>
      <c r="D25" s="1222"/>
      <c r="E25" s="1222" t="s">
        <v>1421</v>
      </c>
      <c r="F25" s="1222"/>
      <c r="G25" s="1222"/>
      <c r="H25" s="1222"/>
      <c r="I25" s="1222"/>
      <c r="J25" s="1222"/>
      <c r="K25" s="1222"/>
      <c r="L25" s="1222"/>
      <c r="M25" s="1222"/>
    </row>
    <row r="26" spans="1:19" ht="43.5" customHeight="1" thickBot="1">
      <c r="B26" s="1213"/>
      <c r="C26" s="1223" t="s">
        <v>736</v>
      </c>
      <c r="D26" s="1223"/>
      <c r="E26" s="1223" t="s">
        <v>736</v>
      </c>
      <c r="F26" s="1223"/>
      <c r="G26" s="1223"/>
      <c r="H26" s="1223"/>
      <c r="I26" s="1223"/>
      <c r="J26" s="1223"/>
      <c r="K26" s="1223"/>
      <c r="L26" s="1223"/>
      <c r="M26" s="1223"/>
    </row>
    <row r="27" spans="1:19" ht="43.5" customHeight="1" thickBot="1">
      <c r="B27" s="1213" t="s">
        <v>481</v>
      </c>
      <c r="C27" s="1222" t="s">
        <v>1421</v>
      </c>
      <c r="D27" s="1222"/>
      <c r="E27" s="1222" t="s">
        <v>1421</v>
      </c>
      <c r="F27" s="1222"/>
      <c r="G27" s="1222"/>
      <c r="H27" s="1222"/>
      <c r="I27" s="1222"/>
      <c r="J27" s="1222"/>
      <c r="K27" s="1222"/>
      <c r="L27" s="1222"/>
      <c r="M27" s="1222"/>
    </row>
    <row r="28" spans="1:19" ht="43.5" customHeight="1" thickBot="1">
      <c r="B28" s="1213"/>
      <c r="C28" s="1223" t="s">
        <v>736</v>
      </c>
      <c r="D28" s="1223"/>
      <c r="E28" s="1223" t="s">
        <v>736</v>
      </c>
      <c r="F28" s="1223"/>
      <c r="G28" s="1223"/>
      <c r="H28" s="1223"/>
      <c r="I28" s="1223"/>
      <c r="J28" s="1223"/>
      <c r="K28" s="1223"/>
      <c r="L28" s="1223"/>
      <c r="M28" s="1223"/>
    </row>
  </sheetData>
  <mergeCells count="29">
    <mergeCell ref="B27:B28"/>
    <mergeCell ref="C27:D27"/>
    <mergeCell ref="E27:M27"/>
    <mergeCell ref="C28:D28"/>
    <mergeCell ref="E28:M28"/>
    <mergeCell ref="C23:D23"/>
    <mergeCell ref="E23:M23"/>
    <mergeCell ref="C24:D24"/>
    <mergeCell ref="E24:M24"/>
    <mergeCell ref="B25:B26"/>
    <mergeCell ref="C25:D25"/>
    <mergeCell ref="E25:M25"/>
    <mergeCell ref="C26:D26"/>
    <mergeCell ref="E26:M26"/>
    <mergeCell ref="B2:C2"/>
    <mergeCell ref="A8:M8"/>
    <mergeCell ref="A10:B10"/>
    <mergeCell ref="A17:A18"/>
    <mergeCell ref="B21:B22"/>
    <mergeCell ref="C21:M21"/>
    <mergeCell ref="C22:D22"/>
    <mergeCell ref="E22:M22"/>
    <mergeCell ref="E18:L18"/>
    <mergeCell ref="E17:L17"/>
    <mergeCell ref="C10:S11"/>
    <mergeCell ref="R18:S18"/>
    <mergeCell ref="R17:S17"/>
    <mergeCell ref="M18:Q18"/>
    <mergeCell ref="M17:Q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8"/>
  <sheetViews>
    <sheetView topLeftCell="A7" zoomScale="80" zoomScaleNormal="80" workbookViewId="0">
      <selection activeCell="H25" sqref="H25"/>
    </sheetView>
  </sheetViews>
  <sheetFormatPr baseColWidth="10" defaultColWidth="11.42578125" defaultRowHeight="1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3" width="12.7109375" customWidth="1"/>
    <col min="14" max="14" width="14" customWidth="1"/>
  </cols>
  <sheetData>
    <row r="1" spans="1:14" ht="42.75" customHeight="1">
      <c r="A1" s="1237"/>
      <c r="B1" s="1237"/>
      <c r="C1" s="1237"/>
      <c r="D1" s="1237"/>
      <c r="E1" s="1236" t="s">
        <v>478</v>
      </c>
      <c r="F1" s="1236"/>
      <c r="G1" s="1236"/>
      <c r="H1" s="1236"/>
      <c r="I1" s="1236"/>
      <c r="J1" s="1236"/>
      <c r="K1" s="1236"/>
      <c r="L1" s="1236"/>
      <c r="M1" s="1236"/>
      <c r="N1" s="1236"/>
    </row>
    <row r="3" spans="1:14">
      <c r="A3" s="1238" t="s">
        <v>479</v>
      </c>
      <c r="B3" s="1238"/>
      <c r="C3" s="1238"/>
      <c r="D3" s="1238"/>
      <c r="E3" s="1238"/>
      <c r="F3" s="1238"/>
      <c r="G3" s="1238"/>
      <c r="H3" s="1238"/>
    </row>
    <row r="4" spans="1:14">
      <c r="G4" s="1239" t="s">
        <v>480</v>
      </c>
      <c r="H4" s="1240"/>
    </row>
    <row r="5" spans="1:14" ht="15.75" customHeight="1">
      <c r="G5" s="15" t="s">
        <v>481</v>
      </c>
      <c r="H5" s="16"/>
    </row>
    <row r="6" spans="1:14" ht="15.75" customHeight="1">
      <c r="G6" s="15" t="s">
        <v>482</v>
      </c>
      <c r="H6" s="17"/>
    </row>
    <row r="7" spans="1:14">
      <c r="G7" s="15" t="s">
        <v>483</v>
      </c>
      <c r="H7" s="18"/>
    </row>
    <row r="8" spans="1:14">
      <c r="G8" s="15" t="s">
        <v>484</v>
      </c>
      <c r="H8" s="19"/>
    </row>
    <row r="10" spans="1:14" ht="15.75">
      <c r="B10" s="1249" t="s">
        <v>485</v>
      </c>
      <c r="C10" s="1249"/>
      <c r="D10" s="1249"/>
      <c r="E10" s="1249"/>
      <c r="F10" s="1249"/>
      <c r="G10" s="1249"/>
      <c r="H10" s="1249"/>
      <c r="I10" s="1249"/>
      <c r="J10" s="1249"/>
      <c r="K10" s="1249"/>
      <c r="L10" s="1249"/>
      <c r="M10" s="1249"/>
      <c r="N10" s="1249"/>
    </row>
    <row r="11" spans="1:14" ht="9" customHeight="1" thickBot="1"/>
    <row r="12" spans="1:14" ht="16.5" thickTop="1" thickBot="1">
      <c r="B12" s="1241" t="s">
        <v>29</v>
      </c>
      <c r="C12" s="1242"/>
      <c r="D12" s="1243" t="s">
        <v>486</v>
      </c>
      <c r="E12" s="1244"/>
      <c r="F12" s="1244"/>
      <c r="G12" s="1244"/>
      <c r="H12" s="1245"/>
      <c r="J12" s="1226" t="s">
        <v>29</v>
      </c>
      <c r="K12" s="1227"/>
      <c r="L12" s="1228" t="s">
        <v>487</v>
      </c>
      <c r="M12" s="1229"/>
      <c r="N12" s="1230"/>
    </row>
    <row r="13" spans="1:14" ht="15.75" thickBot="1">
      <c r="B13" s="20" t="s">
        <v>488</v>
      </c>
      <c r="C13" s="21" t="s">
        <v>489</v>
      </c>
      <c r="D13" s="1246"/>
      <c r="E13" s="1247"/>
      <c r="F13" s="1247"/>
      <c r="G13" s="1247"/>
      <c r="H13" s="1248"/>
      <c r="J13" s="22" t="s">
        <v>488</v>
      </c>
      <c r="K13" s="23" t="s">
        <v>490</v>
      </c>
      <c r="L13" s="1231"/>
      <c r="M13" s="1232"/>
      <c r="N13" s="1233"/>
    </row>
    <row r="14" spans="1:14" ht="50.1" customHeight="1" thickBot="1">
      <c r="B14" s="34" t="s">
        <v>491</v>
      </c>
      <c r="C14" s="33">
        <v>1</v>
      </c>
      <c r="D14" s="37"/>
      <c r="E14" s="38"/>
      <c r="F14" s="38"/>
      <c r="G14" s="38"/>
      <c r="H14" s="39"/>
      <c r="J14" s="34" t="s">
        <v>491</v>
      </c>
      <c r="K14" s="33">
        <v>1</v>
      </c>
      <c r="L14" s="37"/>
      <c r="M14" s="38"/>
      <c r="N14" s="39"/>
    </row>
    <row r="15" spans="1:14" ht="50.1" customHeight="1" thickBot="1">
      <c r="B15" s="34" t="s">
        <v>492</v>
      </c>
      <c r="C15" s="33">
        <v>0.8</v>
      </c>
      <c r="D15" s="40"/>
      <c r="E15" s="41"/>
      <c r="F15" s="42"/>
      <c r="G15" s="42"/>
      <c r="H15" s="43"/>
      <c r="J15" s="34" t="s">
        <v>492</v>
      </c>
      <c r="K15" s="33">
        <v>0.8</v>
      </c>
      <c r="L15" s="50"/>
      <c r="M15" s="42"/>
      <c r="N15" s="43"/>
    </row>
    <row r="16" spans="1:14" ht="50.1" customHeight="1" thickBot="1">
      <c r="B16" s="34" t="s">
        <v>493</v>
      </c>
      <c r="C16" s="33">
        <v>0.6</v>
      </c>
      <c r="D16" s="40"/>
      <c r="E16" s="41"/>
      <c r="F16" s="41"/>
      <c r="G16" s="42"/>
      <c r="H16" s="43"/>
      <c r="J16" s="34" t="s">
        <v>493</v>
      </c>
      <c r="K16" s="33">
        <v>0.6</v>
      </c>
      <c r="L16" s="40"/>
      <c r="M16" s="42"/>
      <c r="N16" s="43"/>
    </row>
    <row r="17" spans="2:14" ht="50.1" customHeight="1" thickBot="1">
      <c r="B17" s="34" t="s">
        <v>494</v>
      </c>
      <c r="C17" s="33">
        <v>0.4</v>
      </c>
      <c r="D17" s="44"/>
      <c r="E17" s="41"/>
      <c r="F17" s="41"/>
      <c r="G17" s="42"/>
      <c r="H17" s="43"/>
      <c r="J17" s="34" t="s">
        <v>494</v>
      </c>
      <c r="K17" s="33">
        <v>0.4</v>
      </c>
      <c r="L17" s="40"/>
      <c r="M17" s="42"/>
      <c r="N17" s="43"/>
    </row>
    <row r="18" spans="2:14" ht="50.1" customHeight="1" thickBot="1">
      <c r="B18" s="34" t="s">
        <v>495</v>
      </c>
      <c r="C18" s="33">
        <v>0.2</v>
      </c>
      <c r="D18" s="45"/>
      <c r="E18" s="46"/>
      <c r="F18" s="47"/>
      <c r="G18" s="48"/>
      <c r="H18" s="49"/>
      <c r="J18" s="34" t="s">
        <v>495</v>
      </c>
      <c r="K18" s="33">
        <v>0.2</v>
      </c>
      <c r="L18" s="51"/>
      <c r="M18" s="48"/>
      <c r="N18" s="49"/>
    </row>
    <row r="19" spans="2:14" ht="16.5" thickTop="1" thickBot="1">
      <c r="B19" s="1224" t="s">
        <v>31</v>
      </c>
      <c r="C19" s="21" t="s">
        <v>488</v>
      </c>
      <c r="D19" s="21" t="s">
        <v>496</v>
      </c>
      <c r="E19" s="21" t="s">
        <v>497</v>
      </c>
      <c r="F19" s="21" t="s">
        <v>483</v>
      </c>
      <c r="G19" s="21" t="s">
        <v>498</v>
      </c>
      <c r="H19" s="21" t="s">
        <v>499</v>
      </c>
      <c r="J19" s="1234" t="s">
        <v>31</v>
      </c>
      <c r="K19" s="23" t="s">
        <v>488</v>
      </c>
      <c r="L19" s="21" t="s">
        <v>483</v>
      </c>
      <c r="M19" s="21" t="s">
        <v>498</v>
      </c>
      <c r="N19" s="21" t="s">
        <v>499</v>
      </c>
    </row>
    <row r="20" spans="2:14" ht="15.75" thickBot="1">
      <c r="B20" s="1225"/>
      <c r="C20" s="21" t="s">
        <v>489</v>
      </c>
      <c r="D20" s="32">
        <v>0.2</v>
      </c>
      <c r="E20" s="32">
        <v>0.4</v>
      </c>
      <c r="F20" s="32">
        <v>0.6</v>
      </c>
      <c r="G20" s="32">
        <v>0.8</v>
      </c>
      <c r="H20" s="32">
        <v>1</v>
      </c>
      <c r="J20" s="1235"/>
      <c r="K20" s="23" t="s">
        <v>489</v>
      </c>
      <c r="L20" s="32">
        <v>0.6</v>
      </c>
      <c r="M20" s="32">
        <v>0.8</v>
      </c>
      <c r="N20" s="32">
        <v>1</v>
      </c>
    </row>
    <row r="22" spans="2:14" ht="83.25" customHeight="1"/>
    <row r="24" spans="2:14" ht="83.25" customHeight="1"/>
    <row r="26" spans="2:14" ht="83.25" customHeight="1"/>
    <row r="28" spans="2:14" ht="83.25" customHeight="1"/>
  </sheetData>
  <mergeCells count="11">
    <mergeCell ref="B19:B20"/>
    <mergeCell ref="J12:K12"/>
    <mergeCell ref="L12:N13"/>
    <mergeCell ref="J19:J20"/>
    <mergeCell ref="E1:N1"/>
    <mergeCell ref="A1:D1"/>
    <mergeCell ref="A3:H3"/>
    <mergeCell ref="G4:H4"/>
    <mergeCell ref="B12:C12"/>
    <mergeCell ref="D12:H13"/>
    <mergeCell ref="B10:N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topLeftCell="J1" workbookViewId="0">
      <selection activeCell="H25" sqref="H25"/>
    </sheetView>
  </sheetViews>
  <sheetFormatPr baseColWidth="10" defaultColWidth="11.42578125" defaultRowHeight="12.75"/>
  <cols>
    <col min="1" max="1" width="15.7109375" style="28" customWidth="1"/>
    <col min="2" max="2" width="23.85546875" style="4" customWidth="1"/>
    <col min="3" max="3" width="22.140625" style="4" bestFit="1" customWidth="1"/>
    <col min="4" max="4" width="6.28515625" style="4" bestFit="1" customWidth="1"/>
    <col min="5" max="5" width="21.42578125" style="4" bestFit="1" customWidth="1"/>
    <col min="6" max="6" width="6.28515625" style="4" bestFit="1" customWidth="1"/>
    <col min="7" max="7" width="25.5703125" style="4" bestFit="1" customWidth="1"/>
    <col min="8" max="8" width="15.140625" style="28" customWidth="1"/>
    <col min="9" max="9" width="22.7109375" style="28" customWidth="1"/>
    <col min="10" max="10" width="13.85546875" style="4" customWidth="1"/>
    <col min="11" max="11" width="21.140625" style="28" customWidth="1"/>
    <col min="12" max="12" width="8.85546875" style="28" customWidth="1"/>
    <col min="13" max="13" width="20.28515625" style="28" customWidth="1"/>
    <col min="14" max="14" width="7.42578125" style="28" customWidth="1"/>
    <col min="15" max="16" width="20.28515625" style="28" customWidth="1"/>
    <col min="17" max="17" width="25.5703125" style="4" bestFit="1" customWidth="1"/>
    <col min="18" max="18" width="20.28515625" style="28" customWidth="1"/>
    <col min="19" max="16384" width="11.42578125" style="28"/>
  </cols>
  <sheetData>
    <row r="3" spans="1:18">
      <c r="H3" s="1250" t="s">
        <v>500</v>
      </c>
      <c r="I3" s="1250"/>
      <c r="J3" s="1250"/>
      <c r="K3" s="1250"/>
      <c r="L3" s="1250"/>
      <c r="M3" s="1250"/>
      <c r="N3" s="1250"/>
      <c r="O3" s="1250"/>
      <c r="P3" s="61"/>
    </row>
    <row r="4" spans="1:18" ht="102">
      <c r="A4" s="9" t="s">
        <v>501</v>
      </c>
      <c r="B4" s="36" t="s">
        <v>502</v>
      </c>
      <c r="C4" s="1251" t="s">
        <v>29</v>
      </c>
      <c r="D4" s="1252"/>
      <c r="E4" s="1251" t="s">
        <v>31</v>
      </c>
      <c r="F4" s="1252"/>
      <c r="G4" s="24" t="s">
        <v>503</v>
      </c>
      <c r="H4" s="62" t="s">
        <v>504</v>
      </c>
      <c r="I4" s="62" t="s">
        <v>59</v>
      </c>
      <c r="J4" s="63" t="s">
        <v>505</v>
      </c>
      <c r="K4" s="1253" t="s">
        <v>61</v>
      </c>
      <c r="L4" s="1254"/>
      <c r="M4" s="1253" t="s">
        <v>62</v>
      </c>
      <c r="N4" s="1254"/>
      <c r="O4" s="63" t="s">
        <v>63</v>
      </c>
      <c r="P4" s="63" t="s">
        <v>41</v>
      </c>
      <c r="Q4" s="24" t="s">
        <v>506</v>
      </c>
      <c r="R4" s="24" t="s">
        <v>507</v>
      </c>
    </row>
    <row r="5" spans="1:18" s="4" customFormat="1" ht="25.5">
      <c r="A5" s="53" t="s">
        <v>508</v>
      </c>
      <c r="B5" s="64" t="s">
        <v>509</v>
      </c>
      <c r="C5" s="25" t="s">
        <v>510</v>
      </c>
      <c r="D5" s="25"/>
      <c r="E5" s="4" t="s">
        <v>511</v>
      </c>
      <c r="G5" s="25" t="s">
        <v>512</v>
      </c>
      <c r="H5" s="66" t="s">
        <v>513</v>
      </c>
      <c r="I5" s="67" t="s">
        <v>513</v>
      </c>
      <c r="J5" s="25" t="s">
        <v>513</v>
      </c>
      <c r="K5" s="25" t="s">
        <v>513</v>
      </c>
      <c r="L5" s="25"/>
      <c r="M5" s="67" t="s">
        <v>513</v>
      </c>
      <c r="N5" s="67"/>
      <c r="O5" s="67" t="s">
        <v>513</v>
      </c>
      <c r="P5" s="67" t="s">
        <v>513</v>
      </c>
      <c r="Q5" s="25" t="s">
        <v>512</v>
      </c>
      <c r="R5" s="65" t="s">
        <v>514</v>
      </c>
    </row>
    <row r="6" spans="1:18" ht="25.5">
      <c r="A6" s="53" t="s">
        <v>79</v>
      </c>
      <c r="B6" s="64" t="s">
        <v>515</v>
      </c>
      <c r="C6" s="25" t="s">
        <v>389</v>
      </c>
      <c r="D6" s="35">
        <v>0.2</v>
      </c>
      <c r="E6" s="66" t="s">
        <v>243</v>
      </c>
      <c r="F6" s="35">
        <v>0.2</v>
      </c>
      <c r="G6" s="66" t="s">
        <v>245</v>
      </c>
      <c r="H6" s="68" t="s">
        <v>516</v>
      </c>
      <c r="I6" s="69" t="s">
        <v>89</v>
      </c>
      <c r="J6" s="65" t="s">
        <v>91</v>
      </c>
      <c r="K6" s="70" t="s">
        <v>92</v>
      </c>
      <c r="L6" s="71">
        <v>0.25</v>
      </c>
      <c r="M6" s="69" t="s">
        <v>188</v>
      </c>
      <c r="N6" s="72">
        <v>0.25</v>
      </c>
      <c r="O6" s="69" t="s">
        <v>94</v>
      </c>
      <c r="P6" s="69" t="s">
        <v>96</v>
      </c>
      <c r="Q6" s="25" t="s">
        <v>245</v>
      </c>
      <c r="R6" s="55" t="s">
        <v>250</v>
      </c>
    </row>
    <row r="7" spans="1:18" ht="25.5">
      <c r="A7" s="53" t="s">
        <v>239</v>
      </c>
      <c r="B7" s="64" t="s">
        <v>517</v>
      </c>
      <c r="C7" s="25" t="s">
        <v>184</v>
      </c>
      <c r="D7" s="35">
        <v>0.4</v>
      </c>
      <c r="E7" s="66" t="s">
        <v>457</v>
      </c>
      <c r="F7" s="35">
        <v>0.4</v>
      </c>
      <c r="G7" s="66" t="s">
        <v>263</v>
      </c>
      <c r="H7" s="68" t="s">
        <v>518</v>
      </c>
      <c r="I7" s="69" t="s">
        <v>519</v>
      </c>
      <c r="J7" s="65" t="s">
        <v>520</v>
      </c>
      <c r="K7" s="70" t="s">
        <v>521</v>
      </c>
      <c r="L7" s="71">
        <v>0.15</v>
      </c>
      <c r="M7" s="69" t="s">
        <v>93</v>
      </c>
      <c r="N7" s="72">
        <v>0.15</v>
      </c>
      <c r="O7" s="69" t="s">
        <v>522</v>
      </c>
      <c r="P7" s="69" t="s">
        <v>523</v>
      </c>
      <c r="Q7" s="25" t="s">
        <v>263</v>
      </c>
      <c r="R7" s="55" t="s">
        <v>191</v>
      </c>
    </row>
    <row r="8" spans="1:18" ht="25.5">
      <c r="A8" s="53" t="s">
        <v>117</v>
      </c>
      <c r="B8" s="64" t="s">
        <v>524</v>
      </c>
      <c r="C8" s="25" t="s">
        <v>84</v>
      </c>
      <c r="D8" s="35">
        <v>0.6</v>
      </c>
      <c r="E8" s="66" t="s">
        <v>263</v>
      </c>
      <c r="F8" s="35">
        <v>0.6</v>
      </c>
      <c r="G8" s="66" t="s">
        <v>165</v>
      </c>
      <c r="H8" s="56"/>
      <c r="I8" s="56"/>
      <c r="J8" s="58"/>
      <c r="K8" s="70" t="s">
        <v>208</v>
      </c>
      <c r="L8" s="71">
        <v>0.1</v>
      </c>
      <c r="M8" s="56"/>
      <c r="N8" s="56"/>
      <c r="O8" s="56"/>
      <c r="P8" s="56"/>
      <c r="Q8" s="25" t="s">
        <v>165</v>
      </c>
      <c r="R8" s="54" t="s">
        <v>98</v>
      </c>
    </row>
    <row r="9" spans="1:18" ht="25.5">
      <c r="A9" s="57"/>
      <c r="B9" s="64" t="s">
        <v>525</v>
      </c>
      <c r="C9" s="25" t="s">
        <v>162</v>
      </c>
      <c r="D9" s="35">
        <v>0.8</v>
      </c>
      <c r="E9" s="66" t="s">
        <v>163</v>
      </c>
      <c r="F9" s="35">
        <v>0.8</v>
      </c>
      <c r="G9" s="66" t="s">
        <v>87</v>
      </c>
      <c r="H9" s="56"/>
      <c r="I9" s="56"/>
      <c r="J9" s="58"/>
      <c r="K9" s="56"/>
      <c r="L9" s="56"/>
      <c r="M9" s="56"/>
      <c r="N9" s="56"/>
      <c r="O9" s="56"/>
      <c r="P9" s="56"/>
      <c r="Q9" s="25" t="s">
        <v>87</v>
      </c>
      <c r="R9" s="55"/>
    </row>
    <row r="10" spans="1:18">
      <c r="A10" s="8"/>
      <c r="B10" s="64" t="s">
        <v>526</v>
      </c>
      <c r="C10" s="25" t="s">
        <v>527</v>
      </c>
      <c r="D10" s="35">
        <v>1</v>
      </c>
      <c r="E10" s="66" t="s">
        <v>85</v>
      </c>
      <c r="F10" s="35">
        <v>1</v>
      </c>
      <c r="G10" s="66" t="s">
        <v>528</v>
      </c>
      <c r="H10" s="56"/>
      <c r="I10" s="56"/>
      <c r="J10" s="58"/>
      <c r="K10" s="56"/>
      <c r="L10" s="56"/>
      <c r="M10" s="56"/>
      <c r="N10" s="56"/>
      <c r="O10" s="56"/>
      <c r="P10" s="56"/>
      <c r="Q10" s="25" t="s">
        <v>528</v>
      </c>
      <c r="R10" s="56"/>
    </row>
    <row r="11" spans="1:18" ht="25.5">
      <c r="A11" s="8"/>
      <c r="B11" s="64" t="s">
        <v>82</v>
      </c>
      <c r="E11" s="25" t="s">
        <v>529</v>
      </c>
      <c r="F11" s="35">
        <v>0.6</v>
      </c>
      <c r="G11" s="66" t="s">
        <v>530</v>
      </c>
      <c r="H11" s="56"/>
      <c r="I11" s="56"/>
      <c r="J11" s="58"/>
      <c r="K11" s="56"/>
      <c r="L11" s="56"/>
      <c r="M11" s="56"/>
      <c r="N11" s="56"/>
      <c r="O11" s="56"/>
      <c r="P11" s="56"/>
      <c r="Q11" s="25" t="s">
        <v>530</v>
      </c>
      <c r="R11" s="56"/>
    </row>
    <row r="12" spans="1:18">
      <c r="A12" s="8"/>
      <c r="B12" s="64" t="s">
        <v>531</v>
      </c>
      <c r="E12" s="25" t="s">
        <v>532</v>
      </c>
      <c r="F12" s="35">
        <v>0.8</v>
      </c>
      <c r="G12" s="66" t="s">
        <v>533</v>
      </c>
      <c r="H12" s="56"/>
      <c r="I12" s="56"/>
      <c r="J12" s="58"/>
      <c r="K12" s="56"/>
      <c r="L12" s="56"/>
      <c r="M12" s="56"/>
      <c r="N12" s="56"/>
      <c r="O12" s="56"/>
      <c r="P12" s="56"/>
      <c r="Q12" s="25" t="s">
        <v>533</v>
      </c>
      <c r="R12" s="56"/>
    </row>
    <row r="13" spans="1:18">
      <c r="A13" s="8"/>
      <c r="B13" s="64" t="s">
        <v>534</v>
      </c>
      <c r="E13" s="25" t="s">
        <v>535</v>
      </c>
      <c r="F13" s="35">
        <v>1</v>
      </c>
      <c r="H13" s="56"/>
      <c r="I13" s="56"/>
      <c r="J13" s="58"/>
      <c r="K13" s="56"/>
      <c r="L13" s="56"/>
      <c r="M13" s="56"/>
      <c r="N13" s="56"/>
      <c r="O13" s="56"/>
      <c r="P13" s="56"/>
      <c r="R13" s="56"/>
    </row>
    <row r="14" spans="1:18">
      <c r="A14" s="8"/>
      <c r="B14" s="58"/>
      <c r="H14" s="56"/>
      <c r="I14" s="56"/>
      <c r="J14" s="58"/>
      <c r="K14" s="56"/>
      <c r="L14" s="56"/>
      <c r="M14" s="56"/>
      <c r="N14" s="56"/>
      <c r="O14" s="56"/>
      <c r="P14" s="56"/>
      <c r="R14" s="56"/>
    </row>
    <row r="15" spans="1:18">
      <c r="A15" s="8"/>
      <c r="B15" s="58"/>
      <c r="H15" s="56"/>
      <c r="I15" s="56"/>
      <c r="J15" s="58"/>
      <c r="K15" s="56"/>
      <c r="L15" s="56"/>
      <c r="M15" s="56"/>
      <c r="N15" s="56"/>
      <c r="O15" s="56"/>
      <c r="P15" s="56"/>
      <c r="R15" s="56"/>
    </row>
    <row r="16" spans="1:18">
      <c r="B16" s="58"/>
      <c r="H16" s="56"/>
      <c r="I16" s="56"/>
      <c r="J16" s="58"/>
      <c r="K16" s="56"/>
      <c r="L16" s="56"/>
      <c r="M16" s="56"/>
      <c r="N16" s="56"/>
      <c r="O16" s="56"/>
      <c r="P16" s="56"/>
      <c r="R16" s="56"/>
    </row>
    <row r="17" spans="2:18">
      <c r="B17" s="58"/>
      <c r="C17" s="58"/>
      <c r="D17" s="58"/>
      <c r="E17" s="58"/>
      <c r="F17" s="58"/>
      <c r="H17" s="56"/>
      <c r="I17" s="56"/>
      <c r="J17" s="58"/>
      <c r="K17" s="56"/>
      <c r="L17" s="56"/>
      <c r="M17" s="56"/>
      <c r="N17" s="56"/>
      <c r="O17" s="56"/>
      <c r="P17" s="56"/>
      <c r="R17" s="56"/>
    </row>
    <row r="18" spans="2:18">
      <c r="B18" s="58"/>
      <c r="C18" s="58"/>
      <c r="D18" s="58"/>
      <c r="E18" s="58"/>
      <c r="F18" s="58"/>
      <c r="H18" s="56"/>
      <c r="I18" s="56"/>
      <c r="J18" s="58"/>
      <c r="K18" s="56"/>
      <c r="L18" s="56"/>
      <c r="M18" s="56"/>
      <c r="N18" s="56"/>
      <c r="O18" s="56"/>
      <c r="P18" s="56"/>
      <c r="R18" s="56"/>
    </row>
    <row r="19" spans="2:18">
      <c r="B19" s="58"/>
      <c r="C19" s="58"/>
      <c r="D19" s="58"/>
      <c r="E19" s="58"/>
      <c r="F19" s="58"/>
      <c r="H19" s="56"/>
      <c r="I19" s="56"/>
      <c r="J19" s="58"/>
      <c r="K19" s="56"/>
      <c r="L19" s="56"/>
      <c r="M19" s="56"/>
      <c r="N19" s="56"/>
      <c r="O19" s="56"/>
      <c r="P19" s="56"/>
      <c r="R19" s="56"/>
    </row>
    <row r="20" spans="2:18">
      <c r="B20" s="58"/>
      <c r="C20" s="58"/>
      <c r="D20" s="58"/>
      <c r="E20" s="58"/>
      <c r="F20" s="58"/>
      <c r="H20" s="56"/>
      <c r="I20" s="56"/>
      <c r="J20" s="58"/>
      <c r="K20" s="56"/>
      <c r="L20" s="56"/>
      <c r="M20" s="56"/>
      <c r="N20" s="56"/>
      <c r="O20" s="56"/>
      <c r="P20" s="56"/>
      <c r="R20" s="56"/>
    </row>
    <row r="21" spans="2:18">
      <c r="B21" s="58"/>
      <c r="C21" s="58"/>
      <c r="D21" s="58"/>
      <c r="E21" s="58"/>
      <c r="F21" s="58"/>
      <c r="H21" s="56"/>
      <c r="I21" s="56"/>
      <c r="J21" s="58"/>
      <c r="K21" s="56"/>
      <c r="L21" s="56"/>
      <c r="M21" s="56"/>
      <c r="N21" s="56"/>
      <c r="O21" s="56"/>
      <c r="P21" s="56"/>
      <c r="R21" s="56"/>
    </row>
    <row r="22" spans="2:18">
      <c r="B22" s="58"/>
      <c r="C22" s="58"/>
      <c r="D22" s="58"/>
      <c r="E22" s="58"/>
      <c r="F22" s="58"/>
      <c r="H22" s="56"/>
      <c r="I22" s="56"/>
      <c r="J22" s="58"/>
      <c r="K22" s="56"/>
      <c r="L22" s="56"/>
      <c r="M22" s="56"/>
      <c r="N22" s="56"/>
      <c r="O22" s="56"/>
      <c r="P22" s="56"/>
      <c r="R22" s="56"/>
    </row>
    <row r="23" spans="2:18">
      <c r="C23" s="58"/>
      <c r="D23" s="58"/>
      <c r="E23" s="58"/>
      <c r="F23" s="58"/>
      <c r="H23" s="56"/>
      <c r="I23" s="56"/>
      <c r="J23" s="58"/>
      <c r="K23" s="56"/>
      <c r="L23" s="56"/>
      <c r="M23" s="56"/>
      <c r="N23" s="56"/>
      <c r="O23" s="56"/>
      <c r="P23" s="56"/>
      <c r="R23" s="56"/>
    </row>
    <row r="24" spans="2:18">
      <c r="C24" s="58"/>
      <c r="D24" s="58"/>
      <c r="E24" s="58"/>
      <c r="F24" s="58"/>
      <c r="H24" s="56"/>
      <c r="I24" s="56"/>
      <c r="J24" s="58"/>
      <c r="K24" s="56"/>
      <c r="L24" s="56"/>
      <c r="M24" s="56"/>
      <c r="N24" s="56"/>
      <c r="O24" s="56"/>
      <c r="P24" s="56"/>
      <c r="R24" s="56"/>
    </row>
    <row r="25" spans="2:18">
      <c r="C25" s="58"/>
      <c r="D25" s="58"/>
      <c r="E25" s="58"/>
      <c r="F25" s="58"/>
      <c r="H25" s="56"/>
      <c r="I25" s="56"/>
      <c r="J25" s="58"/>
      <c r="K25" s="56"/>
      <c r="L25" s="56"/>
      <c r="M25" s="56"/>
      <c r="N25" s="56"/>
      <c r="O25" s="56"/>
      <c r="P25" s="56"/>
      <c r="R25" s="56"/>
    </row>
    <row r="26" spans="2:18">
      <c r="C26" s="58"/>
      <c r="D26" s="58"/>
      <c r="E26" s="58"/>
      <c r="F26" s="58"/>
      <c r="H26" s="56"/>
      <c r="I26" s="56"/>
      <c r="J26" s="58"/>
      <c r="K26" s="56"/>
      <c r="L26" s="56"/>
      <c r="M26" s="56"/>
      <c r="N26" s="56"/>
      <c r="O26" s="56"/>
      <c r="P26" s="56"/>
      <c r="R26" s="56"/>
    </row>
    <row r="27" spans="2:18">
      <c r="H27" s="56"/>
      <c r="I27" s="56"/>
      <c r="J27" s="58"/>
      <c r="K27" s="56"/>
      <c r="L27" s="56"/>
      <c r="M27" s="56"/>
      <c r="N27" s="56"/>
      <c r="O27" s="56"/>
      <c r="P27" s="56"/>
      <c r="R27" s="56"/>
    </row>
    <row r="28" spans="2:18">
      <c r="H28" s="56"/>
      <c r="I28" s="56"/>
      <c r="J28" s="58"/>
      <c r="K28" s="56"/>
      <c r="L28" s="56"/>
      <c r="M28" s="56"/>
      <c r="N28" s="56"/>
      <c r="O28" s="56"/>
      <c r="P28" s="56"/>
      <c r="R28" s="56"/>
    </row>
    <row r="29" spans="2:18">
      <c r="H29" s="56"/>
      <c r="I29" s="56"/>
      <c r="J29" s="58"/>
      <c r="K29" s="56"/>
      <c r="L29" s="56"/>
      <c r="M29" s="56"/>
      <c r="N29" s="56"/>
      <c r="O29" s="56"/>
      <c r="P29" s="56"/>
      <c r="R29" s="56"/>
    </row>
    <row r="30" spans="2:18">
      <c r="H30" s="56"/>
      <c r="I30" s="56"/>
      <c r="J30" s="58"/>
      <c r="K30" s="56"/>
      <c r="L30" s="56"/>
      <c r="M30" s="56"/>
      <c r="N30" s="56"/>
      <c r="O30" s="56"/>
      <c r="P30" s="56"/>
      <c r="R30" s="56"/>
    </row>
    <row r="31" spans="2:18">
      <c r="H31" s="56"/>
      <c r="I31" s="56"/>
      <c r="J31" s="58"/>
      <c r="K31" s="56"/>
      <c r="L31" s="56"/>
      <c r="M31" s="56"/>
      <c r="N31" s="56"/>
      <c r="O31" s="56"/>
      <c r="P31" s="56"/>
      <c r="R31" s="56"/>
    </row>
    <row r="32" spans="2:18">
      <c r="H32" s="56"/>
      <c r="I32" s="56"/>
      <c r="J32" s="58"/>
      <c r="K32" s="56"/>
      <c r="L32" s="56"/>
      <c r="M32" s="56"/>
      <c r="N32" s="56"/>
      <c r="O32" s="56"/>
      <c r="P32" s="56"/>
      <c r="R32" s="56"/>
    </row>
    <row r="33" spans="8:18">
      <c r="H33" s="56"/>
      <c r="I33" s="56"/>
      <c r="J33" s="58"/>
      <c r="K33" s="56"/>
      <c r="L33" s="56"/>
      <c r="M33" s="56"/>
      <c r="N33" s="56"/>
      <c r="O33" s="56"/>
      <c r="P33" s="56"/>
      <c r="R33" s="56"/>
    </row>
    <row r="34" spans="8:18">
      <c r="H34" s="56"/>
      <c r="I34" s="56"/>
      <c r="J34" s="58"/>
      <c r="K34" s="56"/>
      <c r="L34" s="56"/>
      <c r="M34" s="56"/>
      <c r="N34" s="56"/>
      <c r="O34" s="56"/>
      <c r="P34" s="56"/>
      <c r="R34" s="56"/>
    </row>
    <row r="35" spans="8:18">
      <c r="H35" s="56"/>
      <c r="I35" s="56"/>
      <c r="J35" s="58"/>
      <c r="K35" s="56"/>
      <c r="L35" s="56"/>
      <c r="M35" s="56"/>
      <c r="N35" s="56"/>
      <c r="O35" s="56"/>
      <c r="P35" s="56"/>
      <c r="R35" s="56"/>
    </row>
    <row r="36" spans="8:18">
      <c r="H36" s="56"/>
      <c r="I36" s="56"/>
      <c r="J36" s="58"/>
      <c r="K36" s="56"/>
      <c r="L36" s="56"/>
      <c r="M36" s="56"/>
      <c r="N36" s="56"/>
      <c r="O36" s="56"/>
      <c r="P36" s="56"/>
      <c r="R36" s="56"/>
    </row>
    <row r="37" spans="8:18">
      <c r="H37" s="56"/>
      <c r="I37" s="56"/>
      <c r="J37" s="58"/>
      <c r="K37" s="56"/>
      <c r="L37" s="56"/>
      <c r="M37" s="56"/>
      <c r="N37" s="56"/>
      <c r="O37" s="56"/>
      <c r="P37" s="56"/>
      <c r="R37" s="56"/>
    </row>
    <row r="38" spans="8:18">
      <c r="H38" s="56"/>
      <c r="I38" s="56"/>
      <c r="J38" s="58"/>
      <c r="K38" s="56"/>
      <c r="L38" s="56"/>
      <c r="M38" s="56"/>
      <c r="N38" s="56"/>
      <c r="O38" s="56"/>
      <c r="P38" s="56"/>
      <c r="R38" s="56"/>
    </row>
    <row r="39" spans="8:18">
      <c r="H39" s="56"/>
      <c r="I39" s="56"/>
      <c r="J39" s="58"/>
      <c r="K39" s="56"/>
      <c r="L39" s="56"/>
      <c r="M39" s="56"/>
      <c r="N39" s="56"/>
      <c r="O39" s="56"/>
      <c r="P39" s="56"/>
      <c r="R39" s="56"/>
    </row>
    <row r="40" spans="8:18">
      <c r="H40" s="56"/>
      <c r="I40" s="56"/>
      <c r="J40" s="58"/>
      <c r="K40" s="56"/>
      <c r="L40" s="56"/>
      <c r="M40" s="56"/>
      <c r="N40" s="56"/>
      <c r="R40" s="56"/>
    </row>
    <row r="41" spans="8:18">
      <c r="H41" s="56"/>
      <c r="I41" s="56"/>
      <c r="J41" s="58"/>
      <c r="K41" s="56"/>
      <c r="L41" s="56"/>
      <c r="M41" s="56"/>
      <c r="N41" s="56"/>
      <c r="R41" s="56"/>
    </row>
    <row r="42" spans="8:18">
      <c r="H42" s="56"/>
      <c r="I42" s="56"/>
      <c r="J42" s="58"/>
      <c r="K42" s="56"/>
      <c r="L42" s="56"/>
      <c r="M42" s="56"/>
      <c r="N42" s="56"/>
      <c r="R42" s="56"/>
    </row>
  </sheetData>
  <mergeCells count="5">
    <mergeCell ref="H3:O3"/>
    <mergeCell ref="C4:D4"/>
    <mergeCell ref="E4:F4"/>
    <mergeCell ref="K4:L4"/>
    <mergeCell ref="M4:N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8"/>
  <sheetViews>
    <sheetView workbookViewId="0">
      <selection activeCell="H25" sqref="H25"/>
    </sheetView>
  </sheetViews>
  <sheetFormatPr baseColWidth="10" defaultColWidth="11.42578125" defaultRowHeight="15"/>
  <cols>
    <col min="1" max="1" width="16.85546875" customWidth="1"/>
    <col min="2" max="2" width="21.85546875" customWidth="1"/>
    <col min="3" max="3" width="36.7109375" bestFit="1" customWidth="1"/>
    <col min="4" max="4" width="36.5703125" customWidth="1"/>
  </cols>
  <sheetData>
    <row r="1" spans="1:4">
      <c r="A1" s="1259" t="s">
        <v>536</v>
      </c>
      <c r="B1" s="1259"/>
      <c r="C1" s="1259"/>
      <c r="D1" s="1259"/>
    </row>
    <row r="2" spans="1:4">
      <c r="A2" s="7"/>
    </row>
    <row r="3" spans="1:4">
      <c r="A3" t="s">
        <v>537</v>
      </c>
    </row>
    <row r="4" spans="1:4" ht="15.75" thickBot="1">
      <c r="A4" s="7"/>
    </row>
    <row r="5" spans="1:4" ht="15.75" thickBot="1">
      <c r="A5" s="73" t="s">
        <v>538</v>
      </c>
      <c r="B5" s="74" t="s">
        <v>539</v>
      </c>
      <c r="C5" s="1271" t="s">
        <v>540</v>
      </c>
      <c r="D5" s="1272"/>
    </row>
    <row r="6" spans="1:4" ht="39" thickBot="1">
      <c r="A6" s="1269" t="s">
        <v>541</v>
      </c>
      <c r="B6" s="75" t="s">
        <v>542</v>
      </c>
      <c r="C6" s="1257" t="s">
        <v>543</v>
      </c>
      <c r="D6" s="1258"/>
    </row>
    <row r="7" spans="1:4" ht="26.25" thickBot="1">
      <c r="A7" s="1273"/>
      <c r="B7" s="75" t="s">
        <v>544</v>
      </c>
      <c r="C7" s="1257" t="s">
        <v>545</v>
      </c>
      <c r="D7" s="1258"/>
    </row>
    <row r="8" spans="1:4" ht="26.25" thickBot="1">
      <c r="A8" s="1273"/>
      <c r="B8" s="75" t="s">
        <v>546</v>
      </c>
      <c r="C8" s="1257" t="s">
        <v>547</v>
      </c>
      <c r="D8" s="1258"/>
    </row>
    <row r="9" spans="1:4" ht="39" thickBot="1">
      <c r="A9" s="1273"/>
      <c r="B9" s="75" t="s">
        <v>548</v>
      </c>
      <c r="C9" s="1257" t="s">
        <v>549</v>
      </c>
      <c r="D9" s="1258"/>
    </row>
    <row r="10" spans="1:4" ht="39" thickBot="1">
      <c r="A10" s="1270"/>
      <c r="B10" s="75" t="s">
        <v>550</v>
      </c>
      <c r="C10" s="1257" t="s">
        <v>551</v>
      </c>
      <c r="D10" s="1258"/>
    </row>
    <row r="11" spans="1:4" ht="39.75" customHeight="1" thickBot="1">
      <c r="A11" s="1260" t="s">
        <v>552</v>
      </c>
      <c r="B11" s="1261"/>
      <c r="C11" s="76" t="s">
        <v>553</v>
      </c>
      <c r="D11" s="1266" t="s">
        <v>554</v>
      </c>
    </row>
    <row r="12" spans="1:4" ht="39.75" customHeight="1" thickBot="1">
      <c r="A12" s="1262"/>
      <c r="B12" s="1263"/>
      <c r="C12" s="76" t="s">
        <v>555</v>
      </c>
      <c r="D12" s="1267"/>
    </row>
    <row r="13" spans="1:4" ht="39.75" customHeight="1" thickBot="1">
      <c r="A13" s="1264"/>
      <c r="B13" s="1265"/>
      <c r="C13" s="76" t="s">
        <v>433</v>
      </c>
      <c r="D13" s="1268"/>
    </row>
    <row r="14" spans="1:4" ht="27" customHeight="1" thickBot="1">
      <c r="A14" s="1269" t="s">
        <v>556</v>
      </c>
      <c r="B14" s="75" t="s">
        <v>557</v>
      </c>
      <c r="C14" s="1257" t="s">
        <v>558</v>
      </c>
      <c r="D14" s="1258"/>
    </row>
    <row r="15" spans="1:4" ht="81" customHeight="1" thickBot="1">
      <c r="A15" s="1270"/>
      <c r="B15" s="75" t="s">
        <v>559</v>
      </c>
      <c r="C15" s="1257" t="s">
        <v>560</v>
      </c>
      <c r="D15" s="1258"/>
    </row>
    <row r="16" spans="1:4" ht="37.5" customHeight="1" thickBot="1">
      <c r="A16" s="1255" t="s">
        <v>561</v>
      </c>
      <c r="B16" s="1256"/>
      <c r="C16" s="1257" t="s">
        <v>562</v>
      </c>
      <c r="D16" s="1258"/>
    </row>
    <row r="17" ht="42.75" customHeight="1"/>
    <row r="18" ht="85.5" customHeight="1"/>
  </sheetData>
  <mergeCells count="15">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27" zoomScale="80" zoomScaleNormal="80" workbookViewId="0">
      <selection activeCell="H25" sqref="H25"/>
    </sheetView>
  </sheetViews>
  <sheetFormatPr baseColWidth="10" defaultColWidth="11.42578125" defaultRowHeight="15"/>
  <cols>
    <col min="1" max="1" width="17.42578125" style="91" customWidth="1"/>
    <col min="2" max="5" width="25.7109375" customWidth="1"/>
    <col min="6" max="6" width="15.5703125" bestFit="1" customWidth="1"/>
    <col min="7" max="7" width="18.5703125" style="91" customWidth="1"/>
    <col min="8" max="8" width="26" customWidth="1"/>
    <col min="9" max="11" width="25.7109375" customWidth="1"/>
  </cols>
  <sheetData>
    <row r="1" spans="1:11" ht="15.75">
      <c r="A1" s="1249" t="s">
        <v>563</v>
      </c>
      <c r="B1" s="1249"/>
      <c r="C1" s="1249"/>
      <c r="D1" s="1249"/>
      <c r="F1" s="1249" t="s">
        <v>564</v>
      </c>
      <c r="G1" s="1249"/>
      <c r="H1" s="1249"/>
    </row>
    <row r="2" spans="1:11" ht="15.75" thickBot="1"/>
    <row r="3" spans="1:11" ht="21.75" customHeight="1" thickBot="1">
      <c r="A3" s="1288" t="s">
        <v>565</v>
      </c>
      <c r="B3" s="1288"/>
      <c r="C3" s="1288"/>
      <c r="D3" s="1289"/>
      <c r="F3" s="1286" t="s">
        <v>566</v>
      </c>
      <c r="G3" s="1286" t="s">
        <v>567</v>
      </c>
      <c r="H3" s="1286"/>
    </row>
    <row r="4" spans="1:11" ht="28.5" customHeight="1" thickBot="1">
      <c r="A4" s="92"/>
      <c r="B4" s="77" t="s">
        <v>568</v>
      </c>
      <c r="C4" s="78" t="s">
        <v>540</v>
      </c>
      <c r="D4" s="77" t="s">
        <v>29</v>
      </c>
      <c r="F4" s="1286"/>
      <c r="G4" s="86" t="s">
        <v>569</v>
      </c>
      <c r="H4" s="86" t="s">
        <v>570</v>
      </c>
    </row>
    <row r="5" spans="1:11" ht="51.75" thickBot="1">
      <c r="A5" s="79" t="s">
        <v>389</v>
      </c>
      <c r="B5" s="10" t="s">
        <v>571</v>
      </c>
      <c r="C5" s="80" t="s">
        <v>572</v>
      </c>
      <c r="D5" s="81">
        <v>0.2</v>
      </c>
      <c r="F5" s="87" t="s">
        <v>243</v>
      </c>
      <c r="G5" s="88">
        <v>0.2</v>
      </c>
      <c r="H5" s="1287" t="s">
        <v>573</v>
      </c>
    </row>
    <row r="6" spans="1:11" ht="39" thickBot="1">
      <c r="A6" s="82" t="s">
        <v>184</v>
      </c>
      <c r="B6" s="10" t="s">
        <v>574</v>
      </c>
      <c r="C6" s="80" t="s">
        <v>575</v>
      </c>
      <c r="D6" s="81">
        <v>0.4</v>
      </c>
      <c r="F6" s="87" t="s">
        <v>457</v>
      </c>
      <c r="G6" s="88">
        <v>0.4</v>
      </c>
      <c r="H6" s="1287"/>
    </row>
    <row r="7" spans="1:11" ht="39" thickBot="1">
      <c r="A7" s="83" t="s">
        <v>84</v>
      </c>
      <c r="B7" s="10" t="s">
        <v>576</v>
      </c>
      <c r="C7" s="80" t="s">
        <v>577</v>
      </c>
      <c r="D7" s="81">
        <v>0.6</v>
      </c>
      <c r="F7" s="89" t="s">
        <v>263</v>
      </c>
      <c r="G7" s="90">
        <v>0.6</v>
      </c>
      <c r="H7" s="90">
        <v>0.6</v>
      </c>
    </row>
    <row r="8" spans="1:11" ht="51.75" thickBot="1">
      <c r="A8" s="84" t="s">
        <v>162</v>
      </c>
      <c r="B8" s="10" t="s">
        <v>578</v>
      </c>
      <c r="C8" s="80" t="s">
        <v>579</v>
      </c>
      <c r="D8" s="81">
        <v>0.8</v>
      </c>
      <c r="F8" s="89" t="s">
        <v>163</v>
      </c>
      <c r="G8" s="90">
        <v>0.8</v>
      </c>
      <c r="H8" s="90">
        <v>0.8</v>
      </c>
    </row>
    <row r="9" spans="1:11" ht="39" thickBot="1">
      <c r="A9" s="85" t="s">
        <v>527</v>
      </c>
      <c r="B9" s="10" t="s">
        <v>580</v>
      </c>
      <c r="C9" s="80" t="s">
        <v>581</v>
      </c>
      <c r="D9" s="81">
        <v>1</v>
      </c>
      <c r="F9" s="89" t="s">
        <v>85</v>
      </c>
      <c r="G9" s="90">
        <v>1</v>
      </c>
      <c r="H9" s="90">
        <v>1</v>
      </c>
    </row>
    <row r="11" spans="1:11" ht="15.75" thickBot="1"/>
    <row r="12" spans="1:11" ht="23.25" customHeight="1" thickBot="1">
      <c r="A12" s="1290" t="s">
        <v>582</v>
      </c>
      <c r="B12" s="1290"/>
      <c r="C12" s="1290"/>
      <c r="D12" s="1290"/>
      <c r="E12" s="1290"/>
      <c r="G12" s="1290" t="s">
        <v>583</v>
      </c>
      <c r="H12" s="1290"/>
      <c r="I12" s="1290"/>
      <c r="J12" s="1290"/>
      <c r="K12" s="1290"/>
    </row>
    <row r="13" spans="1:11" ht="39" customHeight="1" thickBot="1">
      <c r="A13" s="12" t="s">
        <v>584</v>
      </c>
      <c r="B13" s="1274" t="s">
        <v>585</v>
      </c>
      <c r="C13" s="1274"/>
      <c r="D13" s="1274" t="s">
        <v>586</v>
      </c>
      <c r="E13" s="1274"/>
      <c r="G13" s="12" t="s">
        <v>584</v>
      </c>
      <c r="H13" s="1274" t="s">
        <v>585</v>
      </c>
      <c r="I13" s="1274"/>
      <c r="J13" s="1274" t="s">
        <v>586</v>
      </c>
      <c r="K13" s="1274"/>
    </row>
    <row r="14" spans="1:11" ht="48.75" customHeight="1">
      <c r="A14" s="1277" t="s">
        <v>587</v>
      </c>
      <c r="B14" s="1275" t="s">
        <v>588</v>
      </c>
      <c r="C14" s="1276"/>
      <c r="D14" s="1291" t="s">
        <v>589</v>
      </c>
      <c r="E14" s="1292"/>
      <c r="G14" s="1277" t="s">
        <v>587</v>
      </c>
      <c r="H14" s="1275" t="s">
        <v>590</v>
      </c>
      <c r="I14" s="1276"/>
      <c r="J14" s="1275" t="s">
        <v>591</v>
      </c>
      <c r="K14" s="1276"/>
    </row>
    <row r="15" spans="1:11" ht="39" customHeight="1">
      <c r="A15" s="1278"/>
      <c r="B15" s="1280" t="s">
        <v>592</v>
      </c>
      <c r="C15" s="1281"/>
      <c r="D15" s="1282" t="s">
        <v>593</v>
      </c>
      <c r="E15" s="1283"/>
      <c r="G15" s="1278"/>
      <c r="H15" s="1280" t="s">
        <v>594</v>
      </c>
      <c r="I15" s="1281"/>
      <c r="J15" s="1280" t="s">
        <v>595</v>
      </c>
      <c r="K15" s="1281"/>
    </row>
    <row r="16" spans="1:11" ht="39.950000000000003" customHeight="1" thickBot="1">
      <c r="A16" s="1278"/>
      <c r="B16" s="1282" t="s">
        <v>596</v>
      </c>
      <c r="C16" s="1283"/>
      <c r="D16" s="1282" t="s">
        <v>597</v>
      </c>
      <c r="E16" s="1283"/>
      <c r="G16" s="1279"/>
      <c r="H16" s="1293" t="s">
        <v>598</v>
      </c>
      <c r="I16" s="1294"/>
      <c r="J16" s="1293" t="s">
        <v>599</v>
      </c>
      <c r="K16" s="1294"/>
    </row>
    <row r="17" spans="1:11" ht="51.95" customHeight="1">
      <c r="A17" s="1278"/>
      <c r="B17" s="1282" t="s">
        <v>600</v>
      </c>
      <c r="C17" s="1283"/>
      <c r="D17" s="1282" t="s">
        <v>601</v>
      </c>
      <c r="E17" s="1283"/>
      <c r="G17" s="1277" t="s">
        <v>602</v>
      </c>
      <c r="H17" s="1275" t="s">
        <v>603</v>
      </c>
      <c r="I17" s="1276"/>
      <c r="J17" s="1275" t="s">
        <v>604</v>
      </c>
      <c r="K17" s="1276"/>
    </row>
    <row r="18" spans="1:11" ht="47.25" customHeight="1" thickBot="1">
      <c r="A18" s="1279"/>
      <c r="B18" s="1284"/>
      <c r="C18" s="1285"/>
      <c r="D18" s="1293" t="s">
        <v>605</v>
      </c>
      <c r="E18" s="1294"/>
      <c r="G18" s="1278"/>
      <c r="H18" s="1282" t="s">
        <v>606</v>
      </c>
      <c r="I18" s="1283"/>
      <c r="J18" s="1282" t="s">
        <v>607</v>
      </c>
      <c r="K18" s="1283"/>
    </row>
    <row r="19" spans="1:11" ht="24.95" customHeight="1" thickBot="1">
      <c r="A19" s="1277" t="s">
        <v>602</v>
      </c>
      <c r="B19" s="1275" t="s">
        <v>608</v>
      </c>
      <c r="C19" s="1276"/>
      <c r="D19" s="1275" t="s">
        <v>609</v>
      </c>
      <c r="E19" s="1276"/>
      <c r="G19" s="1279"/>
      <c r="H19" s="1293" t="s">
        <v>610</v>
      </c>
      <c r="I19" s="1294"/>
      <c r="J19" s="1293" t="s">
        <v>611</v>
      </c>
      <c r="K19" s="1294"/>
    </row>
    <row r="20" spans="1:11" ht="24.95" customHeight="1">
      <c r="A20" s="1278"/>
      <c r="B20" s="1282" t="s">
        <v>612</v>
      </c>
      <c r="C20" s="1283"/>
      <c r="D20" s="1282" t="s">
        <v>613</v>
      </c>
      <c r="E20" s="1283"/>
      <c r="G20" s="1277" t="s">
        <v>614</v>
      </c>
      <c r="H20" s="1275" t="s">
        <v>615</v>
      </c>
      <c r="I20" s="1276"/>
      <c r="J20" s="1275" t="s">
        <v>616</v>
      </c>
      <c r="K20" s="1276"/>
    </row>
    <row r="21" spans="1:11" ht="39.950000000000003" customHeight="1">
      <c r="A21" s="1278"/>
      <c r="B21" s="1282" t="s">
        <v>617</v>
      </c>
      <c r="C21" s="1283"/>
      <c r="D21" s="1282" t="s">
        <v>618</v>
      </c>
      <c r="E21" s="1283"/>
      <c r="G21" s="1278"/>
      <c r="H21" s="1282" t="s">
        <v>619</v>
      </c>
      <c r="I21" s="1283"/>
      <c r="J21" s="1282" t="s">
        <v>620</v>
      </c>
      <c r="K21" s="1283"/>
    </row>
    <row r="22" spans="1:11" ht="51.95" customHeight="1" thickBot="1">
      <c r="A22" s="1278"/>
      <c r="B22" s="1282" t="s">
        <v>621</v>
      </c>
      <c r="C22" s="1283"/>
      <c r="D22" s="1282" t="s">
        <v>622</v>
      </c>
      <c r="E22" s="1283"/>
      <c r="G22" s="1279"/>
      <c r="H22" s="1293" t="s">
        <v>623</v>
      </c>
      <c r="I22" s="1294"/>
      <c r="J22" s="1293" t="s">
        <v>624</v>
      </c>
      <c r="K22" s="1294"/>
    </row>
    <row r="23" spans="1:11" ht="39.950000000000003" customHeight="1" thickBot="1">
      <c r="A23" s="1279"/>
      <c r="B23" s="1284"/>
      <c r="C23" s="1285"/>
      <c r="D23" s="1293" t="s">
        <v>625</v>
      </c>
      <c r="E23" s="1294"/>
      <c r="G23" s="1277" t="s">
        <v>626</v>
      </c>
      <c r="H23" s="1275" t="s">
        <v>627</v>
      </c>
      <c r="I23" s="1276"/>
      <c r="J23" s="1275" t="s">
        <v>628</v>
      </c>
      <c r="K23" s="1276"/>
    </row>
    <row r="24" spans="1:11" ht="24.95" customHeight="1">
      <c r="A24" s="1277" t="s">
        <v>614</v>
      </c>
      <c r="B24" s="1275" t="s">
        <v>629</v>
      </c>
      <c r="C24" s="1276"/>
      <c r="D24" s="1275" t="s">
        <v>630</v>
      </c>
      <c r="E24" s="1276"/>
      <c r="G24" s="1278"/>
      <c r="H24" s="1282" t="s">
        <v>631</v>
      </c>
      <c r="I24" s="1283"/>
      <c r="J24" s="1282" t="s">
        <v>632</v>
      </c>
      <c r="K24" s="1283"/>
    </row>
    <row r="25" spans="1:11" ht="39.950000000000003" customHeight="1" thickBot="1">
      <c r="A25" s="1278"/>
      <c r="B25" s="1282" t="s">
        <v>633</v>
      </c>
      <c r="C25" s="1283"/>
      <c r="D25" s="1282" t="s">
        <v>634</v>
      </c>
      <c r="E25" s="1283"/>
      <c r="G25" s="1279"/>
      <c r="H25" s="1293" t="s">
        <v>635</v>
      </c>
      <c r="I25" s="1294"/>
      <c r="J25" s="1293" t="s">
        <v>636</v>
      </c>
      <c r="K25" s="1294"/>
    </row>
    <row r="26" spans="1:11" ht="39.950000000000003" customHeight="1">
      <c r="A26" s="1278"/>
      <c r="B26" s="1282" t="s">
        <v>637</v>
      </c>
      <c r="C26" s="1283"/>
      <c r="D26" s="1280" t="s">
        <v>638</v>
      </c>
      <c r="E26" s="1281"/>
      <c r="G26" s="1277" t="s">
        <v>639</v>
      </c>
      <c r="H26" s="1275" t="s">
        <v>640</v>
      </c>
      <c r="I26" s="1276"/>
      <c r="J26" s="1275" t="s">
        <v>641</v>
      </c>
      <c r="K26" s="1276"/>
    </row>
    <row r="27" spans="1:11" ht="51.95" customHeight="1">
      <c r="A27" s="1278"/>
      <c r="B27" s="1282" t="s">
        <v>642</v>
      </c>
      <c r="C27" s="1283"/>
      <c r="D27" s="1280" t="s">
        <v>643</v>
      </c>
      <c r="E27" s="1281"/>
      <c r="G27" s="1278"/>
      <c r="H27" s="1282" t="s">
        <v>644</v>
      </c>
      <c r="I27" s="1283"/>
      <c r="J27" s="1282" t="s">
        <v>645</v>
      </c>
      <c r="K27" s="1283"/>
    </row>
    <row r="28" spans="1:11" ht="39.950000000000003" customHeight="1" thickBot="1">
      <c r="A28" s="1278"/>
      <c r="B28" s="1282"/>
      <c r="C28" s="1283"/>
      <c r="D28" s="1282" t="s">
        <v>646</v>
      </c>
      <c r="E28" s="1283"/>
      <c r="G28" s="1279"/>
      <c r="H28" s="1293" t="s">
        <v>647</v>
      </c>
      <c r="I28" s="1294"/>
      <c r="J28" s="1293" t="s">
        <v>648</v>
      </c>
      <c r="K28" s="1294"/>
    </row>
    <row r="29" spans="1:11" ht="24.95" customHeight="1" thickBot="1">
      <c r="A29" s="1279"/>
      <c r="B29" s="1293"/>
      <c r="C29" s="1294"/>
      <c r="D29" s="1293" t="s">
        <v>649</v>
      </c>
      <c r="E29" s="1294"/>
    </row>
    <row r="30" spans="1:11" ht="24.95" customHeight="1">
      <c r="A30" s="1277" t="s">
        <v>626</v>
      </c>
      <c r="B30" s="1275" t="s">
        <v>650</v>
      </c>
      <c r="C30" s="1276"/>
      <c r="D30" s="1275" t="s">
        <v>651</v>
      </c>
      <c r="E30" s="1276"/>
    </row>
    <row r="31" spans="1:11" ht="39.950000000000003" customHeight="1">
      <c r="A31" s="1278"/>
      <c r="B31" s="1282" t="s">
        <v>652</v>
      </c>
      <c r="C31" s="1283"/>
      <c r="D31" s="1282" t="s">
        <v>653</v>
      </c>
      <c r="E31" s="1283"/>
    </row>
    <row r="32" spans="1:11" ht="39.950000000000003" customHeight="1">
      <c r="A32" s="1278"/>
      <c r="B32" s="1282" t="s">
        <v>654</v>
      </c>
      <c r="C32" s="1283"/>
      <c r="D32" s="1282" t="s">
        <v>655</v>
      </c>
      <c r="E32" s="1283"/>
    </row>
    <row r="33" spans="1:11" ht="51.95" customHeight="1" thickBot="1">
      <c r="A33" s="1279"/>
      <c r="B33" s="1293" t="s">
        <v>656</v>
      </c>
      <c r="C33" s="1294"/>
      <c r="D33" s="1284"/>
      <c r="E33" s="1285"/>
    </row>
    <row r="34" spans="1:11" ht="24.95" customHeight="1">
      <c r="A34" s="1277" t="s">
        <v>639</v>
      </c>
      <c r="B34" s="1275" t="s">
        <v>657</v>
      </c>
      <c r="C34" s="1276"/>
      <c r="D34" s="1275" t="s">
        <v>658</v>
      </c>
      <c r="E34" s="1276"/>
    </row>
    <row r="35" spans="1:11" ht="24.95" customHeight="1">
      <c r="A35" s="1278"/>
      <c r="B35" s="1282" t="s">
        <v>659</v>
      </c>
      <c r="C35" s="1283"/>
      <c r="D35" s="1282" t="s">
        <v>660</v>
      </c>
      <c r="E35" s="1283"/>
    </row>
    <row r="36" spans="1:11" ht="39.950000000000003" customHeight="1">
      <c r="A36" s="1278"/>
      <c r="B36" s="1282" t="s">
        <v>661</v>
      </c>
      <c r="C36" s="1283"/>
      <c r="D36" s="1282" t="s">
        <v>662</v>
      </c>
      <c r="E36" s="1283"/>
    </row>
    <row r="37" spans="1:11" ht="51.95" customHeight="1" thickBot="1">
      <c r="A37" s="1279"/>
      <c r="B37" s="1293" t="s">
        <v>663</v>
      </c>
      <c r="C37" s="1294"/>
      <c r="D37" s="1284"/>
      <c r="E37" s="1285"/>
    </row>
    <row r="40" spans="1:11" ht="35.25" customHeight="1">
      <c r="A40" s="1298" t="s">
        <v>664</v>
      </c>
      <c r="B40" s="1298"/>
      <c r="C40" s="1298"/>
      <c r="D40" s="1298"/>
      <c r="E40" s="1298"/>
      <c r="G40" s="1298" t="s">
        <v>665</v>
      </c>
      <c r="H40" s="1298"/>
      <c r="I40" s="1298"/>
      <c r="J40" s="1298"/>
      <c r="K40" s="1298"/>
    </row>
    <row r="41" spans="1:11" ht="15.75" customHeight="1" thickBot="1">
      <c r="A41" s="11"/>
      <c r="B41" s="93"/>
      <c r="C41" s="11"/>
      <c r="D41" s="11"/>
      <c r="G41"/>
      <c r="H41" s="91"/>
    </row>
    <row r="42" spans="1:11" ht="45.75" thickBot="1">
      <c r="A42" s="1308" t="s">
        <v>666</v>
      </c>
      <c r="B42" s="1297" t="s">
        <v>667</v>
      </c>
      <c r="C42" s="1297"/>
      <c r="D42" s="1297" t="s">
        <v>668</v>
      </c>
      <c r="E42" s="1297"/>
      <c r="G42"/>
      <c r="H42" s="94" t="s">
        <v>584</v>
      </c>
      <c r="I42" s="95" t="s">
        <v>669</v>
      </c>
      <c r="J42" s="1301" t="s">
        <v>670</v>
      </c>
      <c r="K42" s="1302"/>
    </row>
    <row r="43" spans="1:11" ht="29.25" customHeight="1" thickBot="1">
      <c r="A43" s="1309"/>
      <c r="B43" s="1297"/>
      <c r="C43" s="1297"/>
      <c r="D43" s="14" t="s">
        <v>67</v>
      </c>
      <c r="E43" s="14" t="s">
        <v>68</v>
      </c>
      <c r="G43"/>
      <c r="H43" s="96" t="s">
        <v>587</v>
      </c>
      <c r="I43" s="70" t="s">
        <v>671</v>
      </c>
      <c r="J43" s="1295" t="s">
        <v>672</v>
      </c>
      <c r="K43" s="1296"/>
    </row>
    <row r="44" spans="1:11" ht="26.25" customHeight="1">
      <c r="A44" s="99">
        <v>1</v>
      </c>
      <c r="B44" s="1307" t="s">
        <v>673</v>
      </c>
      <c r="C44" s="1307"/>
      <c r="D44" s="100"/>
      <c r="E44" s="101"/>
      <c r="G44"/>
      <c r="H44" s="96" t="s">
        <v>602</v>
      </c>
      <c r="I44" s="70" t="s">
        <v>674</v>
      </c>
      <c r="J44" s="1295" t="s">
        <v>675</v>
      </c>
      <c r="K44" s="1296"/>
    </row>
    <row r="45" spans="1:11" ht="24" customHeight="1" thickBot="1">
      <c r="A45" s="102">
        <v>2</v>
      </c>
      <c r="B45" s="1303" t="s">
        <v>676</v>
      </c>
      <c r="C45" s="1303"/>
      <c r="D45" s="103"/>
      <c r="E45" s="104"/>
      <c r="G45"/>
      <c r="H45" s="97" t="s">
        <v>614</v>
      </c>
      <c r="I45" s="98" t="s">
        <v>677</v>
      </c>
      <c r="J45" s="1299" t="s">
        <v>678</v>
      </c>
      <c r="K45" s="1300"/>
    </row>
    <row r="46" spans="1:11" ht="15.75" customHeight="1">
      <c r="A46" s="102">
        <v>3</v>
      </c>
      <c r="B46" s="1303" t="s">
        <v>679</v>
      </c>
      <c r="C46" s="1303"/>
      <c r="D46" s="103"/>
      <c r="E46" s="104"/>
      <c r="G46"/>
      <c r="H46" s="91"/>
    </row>
    <row r="47" spans="1:11" ht="25.5" customHeight="1">
      <c r="A47" s="102">
        <v>4</v>
      </c>
      <c r="B47" s="1303" t="s">
        <v>680</v>
      </c>
      <c r="C47" s="1303"/>
      <c r="D47" s="103"/>
      <c r="E47" s="104"/>
      <c r="G47"/>
      <c r="H47" s="91"/>
    </row>
    <row r="48" spans="1:11" ht="27" customHeight="1">
      <c r="A48" s="102">
        <v>5</v>
      </c>
      <c r="B48" s="1303" t="s">
        <v>681</v>
      </c>
      <c r="C48" s="1303"/>
      <c r="D48" s="103"/>
      <c r="E48" s="104"/>
      <c r="G48"/>
      <c r="H48" s="91"/>
    </row>
    <row r="49" spans="1:9">
      <c r="A49" s="102">
        <v>6</v>
      </c>
      <c r="B49" s="1303" t="s">
        <v>682</v>
      </c>
      <c r="C49" s="1303"/>
      <c r="D49" s="103"/>
      <c r="E49" s="104"/>
      <c r="G49"/>
      <c r="H49" s="91"/>
    </row>
    <row r="50" spans="1:9" ht="25.5" customHeight="1">
      <c r="A50" s="102">
        <v>7</v>
      </c>
      <c r="B50" s="1303" t="s">
        <v>683</v>
      </c>
      <c r="C50" s="1303"/>
      <c r="D50" s="103"/>
      <c r="E50" s="104"/>
    </row>
    <row r="51" spans="1:9" ht="26.25" customHeight="1">
      <c r="A51" s="102">
        <v>8</v>
      </c>
      <c r="B51" s="1303" t="s">
        <v>684</v>
      </c>
      <c r="C51" s="1303"/>
      <c r="D51" s="103"/>
      <c r="E51" s="104"/>
    </row>
    <row r="52" spans="1:9">
      <c r="A52" s="102">
        <v>9</v>
      </c>
      <c r="B52" s="1303" t="s">
        <v>685</v>
      </c>
      <c r="C52" s="1303"/>
      <c r="D52" s="103"/>
      <c r="E52" s="104"/>
    </row>
    <row r="53" spans="1:9" ht="30" customHeight="1">
      <c r="A53" s="102">
        <v>10</v>
      </c>
      <c r="B53" s="1303" t="s">
        <v>686</v>
      </c>
      <c r="C53" s="1303"/>
      <c r="D53" s="103"/>
      <c r="E53" s="104"/>
    </row>
    <row r="54" spans="1:9">
      <c r="A54" s="102">
        <v>11</v>
      </c>
      <c r="B54" s="1303" t="s">
        <v>687</v>
      </c>
      <c r="C54" s="1303"/>
      <c r="D54" s="103"/>
      <c r="E54" s="104"/>
    </row>
    <row r="55" spans="1:9">
      <c r="A55" s="102">
        <v>12</v>
      </c>
      <c r="B55" s="1303" t="s">
        <v>688</v>
      </c>
      <c r="C55" s="1303"/>
      <c r="D55" s="103"/>
      <c r="E55" s="104"/>
    </row>
    <row r="56" spans="1:9">
      <c r="A56" s="102">
        <v>13</v>
      </c>
      <c r="B56" s="1303" t="s">
        <v>689</v>
      </c>
      <c r="C56" s="1303"/>
      <c r="D56" s="103"/>
      <c r="E56" s="104"/>
    </row>
    <row r="57" spans="1:9">
      <c r="A57" s="102">
        <v>14</v>
      </c>
      <c r="B57" s="1303" t="s">
        <v>690</v>
      </c>
      <c r="C57" s="1303"/>
      <c r="D57" s="103"/>
      <c r="E57" s="104"/>
      <c r="F57" s="11"/>
      <c r="G57" s="93"/>
      <c r="H57" s="11"/>
      <c r="I57" s="11"/>
    </row>
    <row r="58" spans="1:9">
      <c r="A58" s="102">
        <v>15</v>
      </c>
      <c r="B58" s="1303" t="s">
        <v>691</v>
      </c>
      <c r="C58" s="1303"/>
      <c r="D58" s="103"/>
      <c r="E58" s="104"/>
    </row>
    <row r="59" spans="1:9">
      <c r="A59" s="102">
        <v>16</v>
      </c>
      <c r="B59" s="1303" t="s">
        <v>692</v>
      </c>
      <c r="C59" s="1303"/>
      <c r="D59" s="103"/>
      <c r="E59" s="104"/>
    </row>
    <row r="60" spans="1:9">
      <c r="A60" s="102">
        <v>17</v>
      </c>
      <c r="B60" s="1303" t="s">
        <v>693</v>
      </c>
      <c r="C60" s="1303"/>
      <c r="D60" s="103"/>
      <c r="E60" s="104"/>
    </row>
    <row r="61" spans="1:9" ht="19.5" customHeight="1">
      <c r="A61" s="102">
        <v>18</v>
      </c>
      <c r="B61" s="1303" t="s">
        <v>694</v>
      </c>
      <c r="C61" s="1303"/>
      <c r="D61" s="103"/>
      <c r="E61" s="104"/>
    </row>
    <row r="62" spans="1:9" ht="15.75" thickBot="1">
      <c r="A62" s="105">
        <v>19</v>
      </c>
      <c r="B62" s="1304" t="s">
        <v>695</v>
      </c>
      <c r="C62" s="1304"/>
      <c r="D62" s="106"/>
      <c r="E62" s="107"/>
    </row>
    <row r="63" spans="1:9" ht="15.75" thickBot="1">
      <c r="A63"/>
      <c r="B63" s="1305" t="s">
        <v>696</v>
      </c>
      <c r="C63" s="1306"/>
      <c r="D63" s="13"/>
    </row>
    <row r="64" spans="1:9" ht="27" customHeight="1"/>
    <row r="66" ht="30" customHeight="1"/>
    <row r="67" ht="27" customHeight="1"/>
    <row r="69" ht="30.75" customHeight="1"/>
    <row r="70" ht="41.25" customHeight="1"/>
    <row r="72" ht="27" customHeight="1"/>
    <row r="78" ht="30" customHeight="1"/>
    <row r="82" spans="1:1" ht="24" customHeight="1"/>
    <row r="84" spans="1:1" customFormat="1" ht="32.25" customHeight="1">
      <c r="A84" s="91"/>
    </row>
    <row r="86" spans="1:1" ht="55.5" customHeight="1"/>
    <row r="87" spans="1:1" ht="34.5" customHeight="1"/>
    <row r="88" spans="1:1" ht="36" customHeight="1"/>
    <row r="89" spans="1:1" ht="43.5" customHeight="1"/>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62B61586EE30418D72A6BC6AECD0C9" ma:contentTypeVersion="18" ma:contentTypeDescription="Crear nuevo documento." ma:contentTypeScope="" ma:versionID="423f94c6677377be08a11507ed19c1c7">
  <xsd:schema xmlns:xsd="http://www.w3.org/2001/XMLSchema" xmlns:xs="http://www.w3.org/2001/XMLSchema" xmlns:p="http://schemas.microsoft.com/office/2006/metadata/properties" xmlns:ns3="08d297b0-e2cc-41d0-a6a8-c199412c07ad" xmlns:ns4="3e97a1b3-14f5-451e-a170-ccb5a950e846" targetNamespace="http://schemas.microsoft.com/office/2006/metadata/properties" ma:root="true" ma:fieldsID="c67869b99f4e35b1366a883c0c9e4f79" ns3:_="" ns4:_="">
    <xsd:import namespace="08d297b0-e2cc-41d0-a6a8-c199412c07ad"/>
    <xsd:import namespace="3e97a1b3-14f5-451e-a170-ccb5a950e84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d297b0-e2cc-41d0-a6a8-c199412c0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97a1b3-14f5-451e-a170-ccb5a950e84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8d297b0-e2cc-41d0-a6a8-c199412c07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BD3BA-1D20-493E-95F2-91427CDDC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d297b0-e2cc-41d0-a6a8-c199412c07ad"/>
    <ds:schemaRef ds:uri="3e97a1b3-14f5-451e-a170-ccb5a950e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B5C1F3-B066-4E81-A6D4-8F0BC7418A77}">
  <ds:schemaRef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08d297b0-e2cc-41d0-a6a8-c199412c07ad"/>
    <ds:schemaRef ds:uri="http://schemas.openxmlformats.org/package/2006/metadata/core-properties"/>
    <ds:schemaRef ds:uri="http://purl.org/dc/terms/"/>
    <ds:schemaRef ds:uri="3e97a1b3-14f5-451e-a170-ccb5a950e846"/>
    <ds:schemaRef ds:uri="http://www.w3.org/XML/1998/namespace"/>
  </ds:schemaRefs>
</ds:datastoreItem>
</file>

<file path=customXml/itemProps3.xml><?xml version="1.0" encoding="utf-8"?>
<ds:datastoreItem xmlns:ds="http://schemas.openxmlformats.org/officeDocument/2006/customXml" ds:itemID="{7AD4D986-EC84-47AB-A9E2-2D777D8BB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Matriz Riesgos-Acciones Oc2023 </vt:lpstr>
      <vt:lpstr>Reporte Ejecucion Dc2023</vt:lpstr>
      <vt:lpstr>Hoja1</vt:lpstr>
      <vt:lpstr>Hoja2</vt:lpstr>
      <vt:lpstr>Zona Riesgos SPI 2022</vt:lpstr>
      <vt:lpstr>Mapa Riesgos</vt:lpstr>
      <vt:lpstr>Datos Validacion</vt:lpstr>
      <vt:lpstr>Tipos de riesgos</vt:lpstr>
      <vt:lpstr>Tablas Prob-Imp</vt:lpstr>
      <vt:lpstr>Eval Controles</vt:lpstr>
      <vt:lpstr>ZONAS DE RIESGO</vt:lpstr>
      <vt:lpstr>Plantilla Indicador R</vt:lpstr>
      <vt:lpstr>Anexo A </vt:lpstr>
      <vt:lpstr>Activo_Criticidad-Impacto</vt:lpstr>
      <vt:lpstr>RI-Activo_Probabilidad_Impacto</vt:lpstr>
      <vt:lpstr>RiesgoResidual</vt:lpstr>
      <vt:lpstr>'Tipos de riesgos'!_ftnref1</vt:lpstr>
      <vt:lpstr>'Tipos de riesgos'!_Toc40698339</vt:lpstr>
      <vt:lpstr>'Matriz Riesgos-Acciones Oc2023 '!Área_de_impresión</vt:lpstr>
      <vt:lpstr>'Reporte Ejecucion Dc2023'!Área_de_impresión</vt:lpstr>
      <vt:lpstr>'Matriz Riesgos-Acciones Oc2023 '!Títulos_a_imprimir</vt:lpstr>
      <vt:lpstr>'Reporte Ejecucion Dc2023'!Títulos_a_imprimir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2024-04-17T17:29:46Z</cp:lastPrinted>
  <dcterms:created xsi:type="dcterms:W3CDTF">2018-06-15T19:57:48Z</dcterms:created>
  <dcterms:modified xsi:type="dcterms:W3CDTF">2024-04-17T17:29:52Z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0x0101002D62B61586EE30418D72A6BC6AECD0C9</vt:lpwstr>
  </property>
</Properties>
</file>