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avar\Documents\Documentos Min. Comercio, Industria y Turismo\Matriz y Guía\Monitoreo Riesgos de Gestión\Seguimiento Riesgos de Gestión 2023\2023\"/>
    </mc:Choice>
  </mc:AlternateContent>
  <xr:revisionPtr revIDLastSave="0" documentId="13_ncr:1_{53490505-7EA4-4D8D-AB8D-E262319405AA}"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Inherente" sheetId="5" r:id="rId2"/>
    <sheet name="Mapa Riesgos Residual"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'Matriz Riesgos '!$A$15:$BH$304</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168" i="1" l="1"/>
  <c r="BG169" i="1"/>
  <c r="BG170" i="1"/>
  <c r="BG174" i="1" l="1"/>
  <c r="BG167" i="1"/>
  <c r="AF260" i="1" l="1"/>
  <c r="AH214" i="1"/>
  <c r="AG214" i="1" s="1"/>
  <c r="AH127" i="1"/>
  <c r="AG127" i="1" s="1"/>
  <c r="AH125" i="1"/>
  <c r="AG125" i="1" s="1"/>
  <c r="AH122" i="1"/>
  <c r="AG122" i="1" s="1"/>
  <c r="AH115" i="1"/>
  <c r="AG115" i="1" s="1"/>
  <c r="AH113" i="1"/>
  <c r="AG113" i="1" s="1"/>
  <c r="AH106" i="1"/>
  <c r="AG106" i="1" s="1"/>
  <c r="AG89" i="1"/>
  <c r="AH73" i="1"/>
  <c r="AG73" i="1" s="1"/>
  <c r="AH57" i="1"/>
  <c r="AG57" i="1" s="1"/>
  <c r="AH55" i="1"/>
  <c r="AG55" i="1" s="1"/>
  <c r="AH53" i="1"/>
  <c r="AG53" i="1" s="1"/>
  <c r="AH50" i="1"/>
  <c r="AG50" i="1" s="1"/>
  <c r="AH48" i="1"/>
  <c r="AG48" i="1"/>
  <c r="AH46" i="1"/>
  <c r="AG46" i="1"/>
  <c r="AH44" i="1"/>
  <c r="AG44" i="1" s="1"/>
  <c r="O302" i="1"/>
  <c r="AH302" i="1" s="1"/>
  <c r="AG302" i="1" s="1"/>
  <c r="M302" i="1"/>
  <c r="O301" i="1"/>
  <c r="AH301" i="1" s="1"/>
  <c r="AG301" i="1" s="1"/>
  <c r="M301" i="1"/>
  <c r="O300" i="1"/>
  <c r="AH300" i="1" s="1"/>
  <c r="AG300" i="1" s="1"/>
  <c r="M300" i="1"/>
  <c r="O299" i="1"/>
  <c r="AH299" i="1" s="1"/>
  <c r="AG299" i="1" s="1"/>
  <c r="M299" i="1"/>
  <c r="O296" i="1"/>
  <c r="AH296" i="1" s="1"/>
  <c r="AG296" i="1" s="1"/>
  <c r="M296" i="1"/>
  <c r="O292" i="1"/>
  <c r="M292" i="1"/>
  <c r="O291" i="1"/>
  <c r="AH291" i="1" s="1"/>
  <c r="AG291" i="1" s="1"/>
  <c r="M291" i="1"/>
  <c r="O288" i="1"/>
  <c r="AH288" i="1" s="1"/>
  <c r="AG288" i="1" s="1"/>
  <c r="M288" i="1"/>
  <c r="O285" i="1"/>
  <c r="AH285" i="1" s="1"/>
  <c r="AG285" i="1" s="1"/>
  <c r="M285" i="1"/>
  <c r="O282" i="1"/>
  <c r="M282" i="1"/>
  <c r="O280" i="1"/>
  <c r="AH280" i="1" s="1"/>
  <c r="AG280" i="1" s="1"/>
  <c r="M280" i="1"/>
  <c r="O279" i="1"/>
  <c r="AH279" i="1" s="1"/>
  <c r="AG279" i="1" s="1"/>
  <c r="M279" i="1"/>
  <c r="O277" i="1"/>
  <c r="AH277" i="1" s="1"/>
  <c r="AG277" i="1" s="1"/>
  <c r="M277" i="1"/>
  <c r="O271" i="1"/>
  <c r="AH271" i="1" s="1"/>
  <c r="AG271" i="1" s="1"/>
  <c r="M271" i="1"/>
  <c r="O269" i="1"/>
  <c r="AH269" i="1" s="1"/>
  <c r="AG269" i="1" s="1"/>
  <c r="M269" i="1"/>
  <c r="O251" i="1"/>
  <c r="AH251" i="1" s="1"/>
  <c r="AG251" i="1" s="1"/>
  <c r="M251" i="1"/>
  <c r="O249" i="1"/>
  <c r="AH249" i="1" s="1"/>
  <c r="AG249" i="1" s="1"/>
  <c r="M249" i="1"/>
  <c r="O247" i="1"/>
  <c r="AH247" i="1" s="1"/>
  <c r="AG247" i="1" s="1"/>
  <c r="M247" i="1"/>
  <c r="O245" i="1"/>
  <c r="AH245" i="1" s="1"/>
  <c r="AG245" i="1" s="1"/>
  <c r="M245" i="1"/>
  <c r="O244" i="1"/>
  <c r="AH244" i="1" s="1"/>
  <c r="AG244" i="1" s="1"/>
  <c r="M244" i="1"/>
  <c r="O240" i="1"/>
  <c r="AH240" i="1" s="1"/>
  <c r="M240" i="1"/>
  <c r="O236" i="1"/>
  <c r="AH236" i="1" s="1"/>
  <c r="AG236" i="1" s="1"/>
  <c r="M236" i="1"/>
  <c r="O234" i="1"/>
  <c r="AH234" i="1" s="1"/>
  <c r="AG234" i="1" s="1"/>
  <c r="M234" i="1"/>
  <c r="O229" i="1"/>
  <c r="AH229" i="1" s="1"/>
  <c r="AG229" i="1" s="1"/>
  <c r="M229" i="1"/>
  <c r="O219" i="1"/>
  <c r="AH219" i="1" s="1"/>
  <c r="AG219" i="1" s="1"/>
  <c r="M219" i="1"/>
  <c r="M214" i="1"/>
  <c r="O205" i="1"/>
  <c r="AH205" i="1" s="1"/>
  <c r="AG205" i="1" s="1"/>
  <c r="M205" i="1"/>
  <c r="O202" i="1"/>
  <c r="AH202" i="1" s="1"/>
  <c r="AG202" i="1" s="1"/>
  <c r="M202" i="1"/>
  <c r="O200" i="1"/>
  <c r="AH200" i="1" s="1"/>
  <c r="AG200" i="1" s="1"/>
  <c r="M200" i="1"/>
  <c r="O195" i="1"/>
  <c r="AH195" i="1" s="1"/>
  <c r="AG195" i="1" s="1"/>
  <c r="M195" i="1"/>
  <c r="O188" i="1"/>
  <c r="AH188" i="1" s="1"/>
  <c r="AG188" i="1" s="1"/>
  <c r="M188" i="1"/>
  <c r="O182" i="1"/>
  <c r="AH182" i="1" s="1"/>
  <c r="AG182" i="1" s="1"/>
  <c r="M182" i="1"/>
  <c r="O180" i="1"/>
  <c r="AH180" i="1" s="1"/>
  <c r="AG180" i="1" s="1"/>
  <c r="M180" i="1"/>
  <c r="O178" i="1"/>
  <c r="AH178" i="1" s="1"/>
  <c r="AG178" i="1" s="1"/>
  <c r="M178" i="1"/>
  <c r="O177" i="1"/>
  <c r="AH177" i="1" s="1"/>
  <c r="AG177" i="1" s="1"/>
  <c r="M177" i="1"/>
  <c r="O175" i="1"/>
  <c r="AH175" i="1" s="1"/>
  <c r="AG175" i="1" s="1"/>
  <c r="M175" i="1"/>
  <c r="O174" i="1"/>
  <c r="AH174" i="1" s="1"/>
  <c r="AG174" i="1" s="1"/>
  <c r="M174" i="1"/>
  <c r="O167" i="1"/>
  <c r="AH167" i="1" s="1"/>
  <c r="AG167" i="1" s="1"/>
  <c r="M167" i="1"/>
  <c r="O165" i="1"/>
  <c r="AH165" i="1" s="1"/>
  <c r="AG165" i="1" s="1"/>
  <c r="M165" i="1"/>
  <c r="O161" i="1"/>
  <c r="AH161" i="1" s="1"/>
  <c r="AG161" i="1" s="1"/>
  <c r="M161" i="1"/>
  <c r="O152" i="1"/>
  <c r="AH152" i="1" s="1"/>
  <c r="AG152" i="1" s="1"/>
  <c r="M152" i="1"/>
  <c r="O149" i="1"/>
  <c r="AH149" i="1" s="1"/>
  <c r="AG149" i="1" s="1"/>
  <c r="M149" i="1"/>
  <c r="O144" i="1"/>
  <c r="AH144" i="1" s="1"/>
  <c r="AG144" i="1" s="1"/>
  <c r="M144" i="1"/>
  <c r="O141" i="1"/>
  <c r="AH141" i="1" s="1"/>
  <c r="AG141" i="1" s="1"/>
  <c r="M141" i="1"/>
  <c r="O137" i="1"/>
  <c r="M137" i="1"/>
  <c r="O135" i="1"/>
  <c r="AH135" i="1" s="1"/>
  <c r="AG135" i="1" s="1"/>
  <c r="M135" i="1"/>
  <c r="O133" i="1"/>
  <c r="AH133" i="1" s="1"/>
  <c r="AG133" i="1" s="1"/>
  <c r="M133" i="1"/>
  <c r="O132" i="1"/>
  <c r="AH132" i="1" s="1"/>
  <c r="AG132" i="1" s="1"/>
  <c r="M132" i="1"/>
  <c r="O130" i="1"/>
  <c r="AH130" i="1" s="1"/>
  <c r="AG130" i="1" s="1"/>
  <c r="M130" i="1"/>
  <c r="O104" i="1"/>
  <c r="AH104" i="1" s="1"/>
  <c r="AG104" i="1" s="1"/>
  <c r="M104" i="1"/>
  <c r="O95" i="1"/>
  <c r="AH95" i="1" s="1"/>
  <c r="AG95" i="1" s="1"/>
  <c r="M95" i="1"/>
  <c r="O89" i="1"/>
  <c r="M89" i="1"/>
  <c r="O82" i="1"/>
  <c r="AH82" i="1" s="1"/>
  <c r="AG82" i="1" s="1"/>
  <c r="M82" i="1"/>
  <c r="O79" i="1"/>
  <c r="AH79" i="1" s="1"/>
  <c r="AG79" i="1" s="1"/>
  <c r="M79" i="1"/>
  <c r="O77" i="1"/>
  <c r="AH77" i="1" s="1"/>
  <c r="AG77" i="1" s="1"/>
  <c r="M77" i="1"/>
  <c r="O76" i="1"/>
  <c r="AH76" i="1" s="1"/>
  <c r="AG76" i="1" s="1"/>
  <c r="M76" i="1"/>
  <c r="O70" i="1"/>
  <c r="AH70" i="1" s="1"/>
  <c r="AG70" i="1" s="1"/>
  <c r="M70" i="1"/>
  <c r="O63" i="1"/>
  <c r="AH63" i="1" s="1"/>
  <c r="AG63" i="1" s="1"/>
  <c r="M63" i="1"/>
  <c r="O59" i="1"/>
  <c r="AH59" i="1" s="1"/>
  <c r="AG59" i="1" s="1"/>
  <c r="M59" i="1"/>
  <c r="O42" i="1"/>
  <c r="AH42" i="1" s="1"/>
  <c r="AG42" i="1" s="1"/>
  <c r="M42" i="1"/>
  <c r="O41" i="1"/>
  <c r="AH41" i="1" s="1"/>
  <c r="AG41" i="1" s="1"/>
  <c r="M41" i="1"/>
  <c r="O40" i="1"/>
  <c r="AH40" i="1" s="1"/>
  <c r="AG40" i="1" s="1"/>
  <c r="M40" i="1"/>
  <c r="O36" i="1"/>
  <c r="AH36" i="1" s="1"/>
  <c r="AG36" i="1" s="1"/>
  <c r="M36" i="1"/>
  <c r="O31" i="1"/>
  <c r="AH31" i="1" s="1"/>
  <c r="AG31" i="1" s="1"/>
  <c r="M31" i="1"/>
  <c r="O29" i="1"/>
  <c r="AH29" i="1" s="1"/>
  <c r="AG29" i="1" s="1"/>
  <c r="M29" i="1"/>
  <c r="O28" i="1"/>
  <c r="AH28" i="1" s="1"/>
  <c r="AG28" i="1" s="1"/>
  <c r="M28" i="1"/>
  <c r="O27" i="1"/>
  <c r="AH27" i="1" s="1"/>
  <c r="AG27" i="1" s="1"/>
  <c r="M27" i="1"/>
  <c r="O22" i="1"/>
  <c r="AH22" i="1" s="1"/>
  <c r="AG22" i="1" s="1"/>
  <c r="M22" i="1"/>
  <c r="O17" i="1"/>
  <c r="AH17" i="1" s="1"/>
  <c r="AG17" i="1" s="1"/>
  <c r="M17" i="1"/>
  <c r="O16" i="1"/>
  <c r="AH16" i="1" s="1"/>
  <c r="AG16" i="1" s="1"/>
  <c r="M16" i="1"/>
  <c r="AE260" i="1" l="1"/>
  <c r="Y303" i="1" l="1"/>
  <c r="W303" i="1"/>
  <c r="Y302" i="1"/>
  <c r="W302" i="1"/>
  <c r="Y301" i="1"/>
  <c r="W301" i="1"/>
  <c r="Y300" i="1"/>
  <c r="W300" i="1"/>
  <c r="Y299" i="1"/>
  <c r="W299" i="1"/>
  <c r="Y298" i="1"/>
  <c r="W298" i="1"/>
  <c r="Y297" i="1"/>
  <c r="W297" i="1"/>
  <c r="Y296" i="1"/>
  <c r="W296" i="1"/>
  <c r="Y295" i="1"/>
  <c r="W295" i="1"/>
  <c r="Y294" i="1"/>
  <c r="W294" i="1"/>
  <c r="Y293" i="1"/>
  <c r="W293" i="1"/>
  <c r="Y292" i="1"/>
  <c r="W292" i="1"/>
  <c r="Y291" i="1"/>
  <c r="W291" i="1"/>
  <c r="Y290" i="1"/>
  <c r="W290" i="1"/>
  <c r="Y289" i="1"/>
  <c r="W289" i="1"/>
  <c r="Y288" i="1"/>
  <c r="W288" i="1"/>
  <c r="Y287" i="1"/>
  <c r="W287" i="1"/>
  <c r="Y286" i="1"/>
  <c r="W286" i="1"/>
  <c r="Y285" i="1"/>
  <c r="W285" i="1"/>
  <c r="Y284" i="1"/>
  <c r="W284" i="1"/>
  <c r="Y283" i="1"/>
  <c r="W283" i="1"/>
  <c r="Y282" i="1"/>
  <c r="W282" i="1"/>
  <c r="Y281" i="1"/>
  <c r="W281" i="1"/>
  <c r="Y280" i="1"/>
  <c r="W280" i="1"/>
  <c r="Y279" i="1"/>
  <c r="W279" i="1"/>
  <c r="Y278" i="1"/>
  <c r="W278" i="1"/>
  <c r="Y277" i="1"/>
  <c r="W277" i="1"/>
  <c r="Y274" i="1"/>
  <c r="W274" i="1"/>
  <c r="Y272" i="1"/>
  <c r="W272" i="1"/>
  <c r="Y271" i="1"/>
  <c r="W271" i="1"/>
  <c r="Y269" i="1"/>
  <c r="W269" i="1"/>
  <c r="Y268" i="1"/>
  <c r="W268" i="1"/>
  <c r="Y267" i="1"/>
  <c r="W267" i="1"/>
  <c r="Y266" i="1"/>
  <c r="W266" i="1"/>
  <c r="Y265" i="1"/>
  <c r="W265" i="1"/>
  <c r="Y264" i="1"/>
  <c r="W264" i="1"/>
  <c r="Y263" i="1"/>
  <c r="W263" i="1"/>
  <c r="Y262" i="1"/>
  <c r="W262" i="1"/>
  <c r="Y260" i="1"/>
  <c r="W260" i="1"/>
  <c r="Y258" i="1"/>
  <c r="W258" i="1"/>
  <c r="Y256" i="1"/>
  <c r="W256" i="1"/>
  <c r="Y255" i="1"/>
  <c r="W255" i="1"/>
  <c r="Y253" i="1"/>
  <c r="W253" i="1"/>
  <c r="Y252" i="1"/>
  <c r="W252" i="1"/>
  <c r="Y251" i="1"/>
  <c r="W251" i="1"/>
  <c r="Y250" i="1"/>
  <c r="W250" i="1"/>
  <c r="Y249" i="1"/>
  <c r="W249" i="1"/>
  <c r="Y248" i="1"/>
  <c r="W248" i="1"/>
  <c r="Y247" i="1"/>
  <c r="W247" i="1"/>
  <c r="Y246" i="1"/>
  <c r="W246" i="1"/>
  <c r="Y245" i="1"/>
  <c r="W245" i="1"/>
  <c r="Y244" i="1"/>
  <c r="W244" i="1"/>
  <c r="Y243" i="1"/>
  <c r="W243" i="1"/>
  <c r="Y242" i="1"/>
  <c r="W242" i="1"/>
  <c r="Y241" i="1"/>
  <c r="W241" i="1"/>
  <c r="Y240" i="1"/>
  <c r="W240" i="1"/>
  <c r="Y239" i="1"/>
  <c r="W239" i="1"/>
  <c r="Y238" i="1"/>
  <c r="W238" i="1"/>
  <c r="Y237" i="1"/>
  <c r="W237" i="1"/>
  <c r="Y236" i="1"/>
  <c r="W236" i="1"/>
  <c r="Y234" i="1"/>
  <c r="W234" i="1"/>
  <c r="Y233" i="1"/>
  <c r="W233" i="1"/>
  <c r="Y232" i="1"/>
  <c r="W232" i="1"/>
  <c r="Y231" i="1"/>
  <c r="W231" i="1"/>
  <c r="Y230" i="1"/>
  <c r="W230" i="1"/>
  <c r="Y229" i="1"/>
  <c r="W229" i="1"/>
  <c r="Y228" i="1"/>
  <c r="W228" i="1"/>
  <c r="Y227" i="1"/>
  <c r="W227" i="1"/>
  <c r="Y226" i="1"/>
  <c r="W226" i="1"/>
  <c r="Y225" i="1"/>
  <c r="W225" i="1"/>
  <c r="Y224" i="1"/>
  <c r="W224" i="1"/>
  <c r="Y223" i="1"/>
  <c r="W223" i="1"/>
  <c r="Y222" i="1"/>
  <c r="W222" i="1"/>
  <c r="Y221" i="1"/>
  <c r="W221" i="1"/>
  <c r="Y220" i="1"/>
  <c r="W220" i="1"/>
  <c r="Y219" i="1"/>
  <c r="W219" i="1"/>
  <c r="Y218" i="1"/>
  <c r="W218" i="1"/>
  <c r="Y217" i="1"/>
  <c r="W217" i="1"/>
  <c r="Y216" i="1"/>
  <c r="W216" i="1"/>
  <c r="Y215" i="1"/>
  <c r="W215" i="1"/>
  <c r="Y214" i="1"/>
  <c r="W214" i="1"/>
  <c r="Y213" i="1"/>
  <c r="W213" i="1"/>
  <c r="Y212" i="1"/>
  <c r="W212" i="1"/>
  <c r="Y211" i="1"/>
  <c r="W211" i="1"/>
  <c r="Y210" i="1"/>
  <c r="W210" i="1"/>
  <c r="Y209" i="1"/>
  <c r="W209" i="1"/>
  <c r="Y208" i="1"/>
  <c r="W208" i="1"/>
  <c r="Y207" i="1"/>
  <c r="W207" i="1"/>
  <c r="Y206" i="1"/>
  <c r="W206" i="1"/>
  <c r="Y205" i="1"/>
  <c r="W205" i="1"/>
  <c r="Y204" i="1"/>
  <c r="W204" i="1"/>
  <c r="Y203" i="1"/>
  <c r="W203" i="1"/>
  <c r="Y202" i="1"/>
  <c r="W202" i="1"/>
  <c r="Y201" i="1"/>
  <c r="W201" i="1"/>
  <c r="Y200" i="1"/>
  <c r="W200" i="1"/>
  <c r="Y199" i="1"/>
  <c r="W199" i="1"/>
  <c r="Y198" i="1"/>
  <c r="W198" i="1"/>
  <c r="Y197" i="1"/>
  <c r="W197" i="1"/>
  <c r="Y196" i="1"/>
  <c r="W196" i="1"/>
  <c r="Y195" i="1"/>
  <c r="W195" i="1"/>
  <c r="Y194" i="1"/>
  <c r="W194" i="1"/>
  <c r="Y193" i="1"/>
  <c r="W193" i="1"/>
  <c r="Y192" i="1"/>
  <c r="W192" i="1"/>
  <c r="Y191" i="1"/>
  <c r="W191" i="1"/>
  <c r="Y190" i="1"/>
  <c r="W190" i="1"/>
  <c r="Y189" i="1"/>
  <c r="W189" i="1"/>
  <c r="Y188" i="1"/>
  <c r="W188" i="1"/>
  <c r="Y187" i="1"/>
  <c r="W187" i="1"/>
  <c r="Y186" i="1"/>
  <c r="W186" i="1"/>
  <c r="Y185" i="1"/>
  <c r="W185" i="1"/>
  <c r="Y184" i="1"/>
  <c r="W184" i="1"/>
  <c r="Y183" i="1"/>
  <c r="W183" i="1"/>
  <c r="Y182" i="1"/>
  <c r="W182" i="1"/>
  <c r="Y181" i="1"/>
  <c r="W181" i="1"/>
  <c r="Y180" i="1"/>
  <c r="W180" i="1"/>
  <c r="Y179" i="1"/>
  <c r="W179" i="1"/>
  <c r="Y178" i="1"/>
  <c r="W178" i="1"/>
  <c r="Y177" i="1"/>
  <c r="W177" i="1"/>
  <c r="Y176" i="1"/>
  <c r="W176" i="1"/>
  <c r="Y175" i="1"/>
  <c r="W175" i="1"/>
  <c r="Y174" i="1"/>
  <c r="W174" i="1"/>
  <c r="Y173" i="1"/>
  <c r="W173" i="1"/>
  <c r="Y172" i="1"/>
  <c r="W172" i="1"/>
  <c r="Y171" i="1"/>
  <c r="W171" i="1"/>
  <c r="Y170" i="1"/>
  <c r="W170" i="1"/>
  <c r="Y169" i="1"/>
  <c r="W169" i="1"/>
  <c r="Y168" i="1"/>
  <c r="W168" i="1"/>
  <c r="Y167" i="1"/>
  <c r="W167" i="1"/>
  <c r="Y166" i="1"/>
  <c r="W166" i="1"/>
  <c r="Y165" i="1"/>
  <c r="W165" i="1"/>
  <c r="Y164" i="1"/>
  <c r="W164" i="1"/>
  <c r="Y163" i="1"/>
  <c r="W163" i="1"/>
  <c r="Y162" i="1"/>
  <c r="W162" i="1"/>
  <c r="Y161" i="1"/>
  <c r="W161" i="1"/>
  <c r="Y160" i="1"/>
  <c r="W160" i="1"/>
  <c r="Y159" i="1"/>
  <c r="W159" i="1"/>
  <c r="Y158" i="1"/>
  <c r="W158" i="1"/>
  <c r="Y157" i="1"/>
  <c r="W157" i="1"/>
  <c r="Y156" i="1"/>
  <c r="W156" i="1"/>
  <c r="Y155" i="1"/>
  <c r="W155" i="1"/>
  <c r="Y154" i="1"/>
  <c r="W154" i="1"/>
  <c r="Y153" i="1"/>
  <c r="W153" i="1"/>
  <c r="Y152" i="1"/>
  <c r="W152" i="1"/>
  <c r="Y151" i="1"/>
  <c r="W151" i="1"/>
  <c r="Y150" i="1"/>
  <c r="W150" i="1"/>
  <c r="Y149" i="1"/>
  <c r="W149" i="1"/>
  <c r="Y148" i="1"/>
  <c r="W148" i="1"/>
  <c r="Y147" i="1"/>
  <c r="W147" i="1"/>
  <c r="Y146" i="1"/>
  <c r="W146" i="1"/>
  <c r="Y145" i="1"/>
  <c r="W145" i="1"/>
  <c r="Y144" i="1"/>
  <c r="W144" i="1"/>
  <c r="Y143" i="1"/>
  <c r="W143" i="1"/>
  <c r="Y142" i="1"/>
  <c r="W142" i="1"/>
  <c r="Y141" i="1"/>
  <c r="W141" i="1"/>
  <c r="Y140" i="1"/>
  <c r="W140" i="1"/>
  <c r="Y139" i="1"/>
  <c r="W139" i="1"/>
  <c r="Y137" i="1"/>
  <c r="W137" i="1"/>
  <c r="Y136" i="1"/>
  <c r="W136" i="1"/>
  <c r="Y135" i="1"/>
  <c r="W135" i="1"/>
  <c r="Y134" i="1"/>
  <c r="W134" i="1"/>
  <c r="Y133" i="1"/>
  <c r="W133" i="1"/>
  <c r="Y132" i="1"/>
  <c r="W132" i="1"/>
  <c r="Y131" i="1"/>
  <c r="W131" i="1"/>
  <c r="Y130" i="1"/>
  <c r="W130" i="1"/>
  <c r="AD129" i="1"/>
  <c r="Y128" i="1"/>
  <c r="W128" i="1"/>
  <c r="AD127" i="1"/>
  <c r="AF127" i="1" s="1"/>
  <c r="AE127" i="1" s="1"/>
  <c r="AD126" i="1"/>
  <c r="AD125" i="1"/>
  <c r="AF125" i="1" s="1"/>
  <c r="AD124" i="1"/>
  <c r="Y123" i="1"/>
  <c r="W123" i="1"/>
  <c r="AD122" i="1"/>
  <c r="AF122" i="1" s="1"/>
  <c r="AE122" i="1" s="1"/>
  <c r="AD121" i="1"/>
  <c r="Y120" i="1"/>
  <c r="W120" i="1"/>
  <c r="Y119" i="1"/>
  <c r="W119" i="1"/>
  <c r="AD118" i="1"/>
  <c r="AD117" i="1"/>
  <c r="AD116" i="1"/>
  <c r="Y115" i="1"/>
  <c r="W115" i="1"/>
  <c r="AD114" i="1"/>
  <c r="Y113" i="1"/>
  <c r="W113" i="1"/>
  <c r="AD112" i="1"/>
  <c r="Y111" i="1"/>
  <c r="W111" i="1"/>
  <c r="Y110" i="1"/>
  <c r="W110" i="1"/>
  <c r="AD109" i="1"/>
  <c r="AD108" i="1"/>
  <c r="W107" i="1"/>
  <c r="AD107" i="1" s="1"/>
  <c r="W106" i="1"/>
  <c r="AD106" i="1" s="1"/>
  <c r="AF106" i="1" s="1"/>
  <c r="Y105" i="1"/>
  <c r="W105" i="1"/>
  <c r="Y104" i="1"/>
  <c r="W104" i="1"/>
  <c r="Y103" i="1"/>
  <c r="W103" i="1"/>
  <c r="Y102" i="1"/>
  <c r="W102" i="1"/>
  <c r="Y101" i="1"/>
  <c r="W101" i="1"/>
  <c r="Y98" i="1"/>
  <c r="W98" i="1"/>
  <c r="Y97" i="1"/>
  <c r="W97" i="1"/>
  <c r="Y95" i="1"/>
  <c r="W95" i="1"/>
  <c r="Y94" i="1"/>
  <c r="W94" i="1"/>
  <c r="Y93" i="1"/>
  <c r="W93" i="1"/>
  <c r="Y92" i="1"/>
  <c r="W92" i="1"/>
  <c r="Y91" i="1"/>
  <c r="W91" i="1"/>
  <c r="Y90" i="1"/>
  <c r="W90" i="1"/>
  <c r="Y89" i="1"/>
  <c r="W89" i="1"/>
  <c r="Y88" i="1"/>
  <c r="W88" i="1"/>
  <c r="Y87" i="1"/>
  <c r="W87" i="1"/>
  <c r="Y86" i="1"/>
  <c r="W86" i="1"/>
  <c r="Y85" i="1"/>
  <c r="W85" i="1"/>
  <c r="Y84" i="1"/>
  <c r="W84" i="1"/>
  <c r="Y83" i="1"/>
  <c r="W83" i="1"/>
  <c r="Y82" i="1"/>
  <c r="W82" i="1"/>
  <c r="Y81" i="1"/>
  <c r="W81" i="1"/>
  <c r="Y80" i="1"/>
  <c r="W80" i="1"/>
  <c r="Y79" i="1"/>
  <c r="W79" i="1"/>
  <c r="Y78" i="1"/>
  <c r="W78" i="1"/>
  <c r="Y77" i="1"/>
  <c r="W77" i="1"/>
  <c r="Y76" i="1"/>
  <c r="W76" i="1"/>
  <c r="Y75" i="1"/>
  <c r="W75" i="1"/>
  <c r="Y74" i="1"/>
  <c r="W74" i="1"/>
  <c r="Y73" i="1"/>
  <c r="W73" i="1"/>
  <c r="Y70" i="1"/>
  <c r="W70" i="1"/>
  <c r="Y69" i="1"/>
  <c r="W69" i="1"/>
  <c r="Y68" i="1"/>
  <c r="W68" i="1"/>
  <c r="Y67" i="1"/>
  <c r="W67" i="1"/>
  <c r="Y66" i="1"/>
  <c r="W66" i="1"/>
  <c r="Y65" i="1"/>
  <c r="W65" i="1"/>
  <c r="Y64" i="1"/>
  <c r="W64" i="1"/>
  <c r="Y63" i="1"/>
  <c r="W63" i="1"/>
  <c r="Y62" i="1"/>
  <c r="W62" i="1"/>
  <c r="Y61" i="1"/>
  <c r="W61" i="1"/>
  <c r="Y60" i="1"/>
  <c r="W60" i="1"/>
  <c r="Y59" i="1"/>
  <c r="W59" i="1"/>
  <c r="AD58" i="1"/>
  <c r="AD57" i="1"/>
  <c r="AF57" i="1" s="1"/>
  <c r="AD55" i="1"/>
  <c r="AF55" i="1" s="1"/>
  <c r="AE55" i="1" s="1"/>
  <c r="AD54" i="1"/>
  <c r="AD53" i="1"/>
  <c r="AF53" i="1" s="1"/>
  <c r="AD52" i="1"/>
  <c r="AD51" i="1"/>
  <c r="AD50" i="1"/>
  <c r="AF50" i="1" s="1"/>
  <c r="AD49" i="1"/>
  <c r="AF49" i="1" s="1"/>
  <c r="AE49" i="1" s="1"/>
  <c r="AD48" i="1"/>
  <c r="AF48" i="1" s="1"/>
  <c r="AE48" i="1" s="1"/>
  <c r="AD47" i="1"/>
  <c r="AD46" i="1"/>
  <c r="AF46" i="1" s="1"/>
  <c r="Y44" i="1"/>
  <c r="W44" i="1"/>
  <c r="Y43" i="1"/>
  <c r="W43" i="1"/>
  <c r="Y42" i="1"/>
  <c r="W42" i="1"/>
  <c r="Y41" i="1"/>
  <c r="W41" i="1"/>
  <c r="Y40" i="1"/>
  <c r="W40" i="1"/>
  <c r="Y38" i="1"/>
  <c r="W38" i="1"/>
  <c r="Y36" i="1"/>
  <c r="W36" i="1"/>
  <c r="Y35" i="1"/>
  <c r="W35" i="1"/>
  <c r="Y34" i="1"/>
  <c r="W34" i="1"/>
  <c r="Y33" i="1"/>
  <c r="W33" i="1"/>
  <c r="Y32" i="1"/>
  <c r="W32" i="1"/>
  <c r="Y31" i="1"/>
  <c r="W31" i="1"/>
  <c r="Y30" i="1"/>
  <c r="W30" i="1"/>
  <c r="Y29" i="1"/>
  <c r="W29" i="1"/>
  <c r="Y28" i="1"/>
  <c r="W28" i="1"/>
  <c r="Y27" i="1"/>
  <c r="W27" i="1"/>
  <c r="Y26" i="1"/>
  <c r="W26" i="1"/>
  <c r="Y25" i="1"/>
  <c r="W25" i="1"/>
  <c r="Y24" i="1"/>
  <c r="W24" i="1"/>
  <c r="Y23" i="1"/>
  <c r="W23" i="1"/>
  <c r="Y22" i="1"/>
  <c r="W22" i="1"/>
  <c r="Y21" i="1"/>
  <c r="W21" i="1"/>
  <c r="Y20" i="1"/>
  <c r="W20" i="1"/>
  <c r="Y19" i="1"/>
  <c r="W19" i="1"/>
  <c r="Y18" i="1"/>
  <c r="W18" i="1"/>
  <c r="Y17" i="1"/>
  <c r="W17" i="1"/>
  <c r="Y16" i="1"/>
  <c r="W16" i="1"/>
  <c r="AE125" i="1" l="1"/>
  <c r="AF126" i="1"/>
  <c r="AE126" i="1" s="1"/>
  <c r="AD289" i="1"/>
  <c r="AF54" i="1"/>
  <c r="AE54" i="1" s="1"/>
  <c r="AE53" i="1"/>
  <c r="AF47" i="1"/>
  <c r="AE47" i="1" s="1"/>
  <c r="AE46" i="1"/>
  <c r="AF58" i="1"/>
  <c r="AE58" i="1" s="1"/>
  <c r="AE57" i="1"/>
  <c r="AF51" i="1"/>
  <c r="AE50" i="1"/>
  <c r="AD185" i="1"/>
  <c r="AD189" i="1"/>
  <c r="AD197" i="1"/>
  <c r="AD221" i="1"/>
  <c r="AD242" i="1"/>
  <c r="AD246" i="1"/>
  <c r="AD297" i="1"/>
  <c r="AD291" i="1"/>
  <c r="AF291" i="1" s="1"/>
  <c r="AE291" i="1" s="1"/>
  <c r="AD295" i="1"/>
  <c r="AH292" i="1" s="1"/>
  <c r="AG292" i="1" s="1"/>
  <c r="AD82" i="1"/>
  <c r="AF82" i="1" s="1"/>
  <c r="AE82" i="1" s="1"/>
  <c r="AD142" i="1"/>
  <c r="AD300" i="1"/>
  <c r="AF300" i="1" s="1"/>
  <c r="AE300" i="1" s="1"/>
  <c r="AD137" i="1"/>
  <c r="AF137" i="1" s="1"/>
  <c r="AE137" i="1" s="1"/>
  <c r="AD290" i="1"/>
  <c r="AD169" i="1"/>
  <c r="AD271" i="1"/>
  <c r="AF271" i="1" s="1"/>
  <c r="AE271" i="1" s="1"/>
  <c r="AD18" i="1"/>
  <c r="AD179" i="1"/>
  <c r="AD207" i="1"/>
  <c r="AD223" i="1"/>
  <c r="AD227" i="1"/>
  <c r="AD240" i="1"/>
  <c r="AF240" i="1" s="1"/>
  <c r="AD244" i="1"/>
  <c r="AF244" i="1" s="1"/>
  <c r="AE244" i="1" s="1"/>
  <c r="AD252" i="1"/>
  <c r="AD16" i="1"/>
  <c r="AF16" i="1" s="1"/>
  <c r="AE16" i="1" s="1"/>
  <c r="AD144" i="1"/>
  <c r="AF144" i="1" s="1"/>
  <c r="AD148" i="1"/>
  <c r="AD152" i="1"/>
  <c r="AF152" i="1" s="1"/>
  <c r="AE152" i="1" s="1"/>
  <c r="AD156" i="1"/>
  <c r="AD176" i="1"/>
  <c r="AD269" i="1"/>
  <c r="AF269" i="1" s="1"/>
  <c r="AE269" i="1" s="1"/>
  <c r="AD281" i="1"/>
  <c r="AD150" i="1"/>
  <c r="AD166" i="1"/>
  <c r="AD231" i="1"/>
  <c r="AD210" i="1"/>
  <c r="AD280" i="1"/>
  <c r="AF280" i="1" s="1"/>
  <c r="AD17" i="1"/>
  <c r="AF17" i="1" s="1"/>
  <c r="AE17" i="1" s="1"/>
  <c r="AD33" i="1"/>
  <c r="AD59" i="1"/>
  <c r="AF59" i="1" s="1"/>
  <c r="AE59" i="1" s="1"/>
  <c r="AD63" i="1"/>
  <c r="AF63" i="1" s="1"/>
  <c r="AE63" i="1" s="1"/>
  <c r="AD67" i="1"/>
  <c r="AD93" i="1"/>
  <c r="AF93" i="1" s="1"/>
  <c r="AE93" i="1" s="1"/>
  <c r="AD115" i="1"/>
  <c r="AF115" i="1" s="1"/>
  <c r="AE115" i="1" s="1"/>
  <c r="AD132" i="1"/>
  <c r="AF132" i="1" s="1"/>
  <c r="AE132" i="1" s="1"/>
  <c r="AD141" i="1"/>
  <c r="AF141" i="1" s="1"/>
  <c r="AE141" i="1" s="1"/>
  <c r="AD157" i="1"/>
  <c r="AD255" i="1"/>
  <c r="AD155" i="1"/>
  <c r="AD186" i="1"/>
  <c r="AD190" i="1"/>
  <c r="AD198" i="1"/>
  <c r="AD202" i="1"/>
  <c r="AF202" i="1" s="1"/>
  <c r="AE202" i="1" s="1"/>
  <c r="AD206" i="1"/>
  <c r="AD286" i="1"/>
  <c r="AD298" i="1"/>
  <c r="AD302" i="1"/>
  <c r="AF302" i="1" s="1"/>
  <c r="AE302" i="1" s="1"/>
  <c r="AD20" i="1"/>
  <c r="AD28" i="1"/>
  <c r="AF28" i="1" s="1"/>
  <c r="AE28" i="1" s="1"/>
  <c r="AD183" i="1"/>
  <c r="AD149" i="1"/>
  <c r="AF149" i="1" s="1"/>
  <c r="AE149" i="1" s="1"/>
  <c r="AD165" i="1"/>
  <c r="AF165" i="1" s="1"/>
  <c r="AD266" i="1"/>
  <c r="AD19" i="1"/>
  <c r="AD23" i="1"/>
  <c r="AD69" i="1"/>
  <c r="AD75" i="1"/>
  <c r="AD79" i="1"/>
  <c r="AF79" i="1" s="1"/>
  <c r="AE79" i="1" s="1"/>
  <c r="AD134" i="1"/>
  <c r="AD139" i="1"/>
  <c r="AD162" i="1"/>
  <c r="AD174" i="1"/>
  <c r="AF174" i="1" s="1"/>
  <c r="AE174" i="1" s="1"/>
  <c r="AD293" i="1"/>
  <c r="AE144" i="1"/>
  <c r="AD77" i="1"/>
  <c r="AF77" i="1" s="1"/>
  <c r="AD85" i="1"/>
  <c r="AD89" i="1"/>
  <c r="AF89" i="1" s="1"/>
  <c r="AE89" i="1" s="1"/>
  <c r="AD110" i="1"/>
  <c r="AD170" i="1"/>
  <c r="AD238" i="1"/>
  <c r="AD284" i="1"/>
  <c r="AH282" i="1" s="1"/>
  <c r="AG282" i="1" s="1"/>
  <c r="AD151" i="1"/>
  <c r="AD30" i="1"/>
  <c r="AD40" i="1"/>
  <c r="AF40" i="1" s="1"/>
  <c r="AE40" i="1" s="1"/>
  <c r="AD60" i="1"/>
  <c r="AD64" i="1"/>
  <c r="AD68" i="1"/>
  <c r="AD74" i="1"/>
  <c r="AD86" i="1"/>
  <c r="AD90" i="1"/>
  <c r="AF90" i="1" s="1"/>
  <c r="AE90" i="1" s="1"/>
  <c r="AD94" i="1"/>
  <c r="AF94" i="1" s="1"/>
  <c r="AE94" i="1" s="1"/>
  <c r="AD101" i="1"/>
  <c r="AD105" i="1"/>
  <c r="AD133" i="1"/>
  <c r="AF133" i="1" s="1"/>
  <c r="AD175" i="1"/>
  <c r="AF175" i="1" s="1"/>
  <c r="AD214" i="1"/>
  <c r="AF214" i="1" s="1"/>
  <c r="AD234" i="1"/>
  <c r="AF234" i="1" s="1"/>
  <c r="AE234" i="1" s="1"/>
  <c r="AD243" i="1"/>
  <c r="AD247" i="1"/>
  <c r="AF247" i="1" s="1"/>
  <c r="AE247" i="1" s="1"/>
  <c r="AD251" i="1"/>
  <c r="AF251" i="1" s="1"/>
  <c r="AD277" i="1"/>
  <c r="AF277" i="1" s="1"/>
  <c r="AD285" i="1"/>
  <c r="AF285" i="1" s="1"/>
  <c r="AD299" i="1"/>
  <c r="AF299" i="1" s="1"/>
  <c r="AE299" i="1" s="1"/>
  <c r="AD303" i="1"/>
  <c r="AD123" i="1"/>
  <c r="AF123" i="1" s="1"/>
  <c r="AD168" i="1"/>
  <c r="AD191" i="1"/>
  <c r="AD203" i="1"/>
  <c r="AD296" i="1"/>
  <c r="AF296" i="1" s="1"/>
  <c r="AE106" i="1"/>
  <c r="AF107" i="1"/>
  <c r="AD91" i="1"/>
  <c r="AF91" i="1" s="1"/>
  <c r="AE91" i="1" s="1"/>
  <c r="AD113" i="1"/>
  <c r="AF113" i="1" s="1"/>
  <c r="AD119" i="1"/>
  <c r="AD143" i="1"/>
  <c r="AD161" i="1"/>
  <c r="AF161" i="1" s="1"/>
  <c r="AD180" i="1"/>
  <c r="AF180" i="1" s="1"/>
  <c r="AD184" i="1"/>
  <c r="AD188" i="1"/>
  <c r="AF188" i="1" s="1"/>
  <c r="AD200" i="1"/>
  <c r="AF200" i="1" s="1"/>
  <c r="AD204" i="1"/>
  <c r="AD268" i="1"/>
  <c r="AD279" i="1"/>
  <c r="AF279" i="1" s="1"/>
  <c r="AE279" i="1" s="1"/>
  <c r="AD24" i="1"/>
  <c r="AD32" i="1"/>
  <c r="AD36" i="1"/>
  <c r="AF36" i="1" s="1"/>
  <c r="AD62" i="1"/>
  <c r="AD70" i="1"/>
  <c r="AF70" i="1" s="1"/>
  <c r="AE70" i="1" s="1"/>
  <c r="AD80" i="1"/>
  <c r="AD84" i="1"/>
  <c r="AD88" i="1"/>
  <c r="AD103" i="1"/>
  <c r="AD131" i="1"/>
  <c r="AD135" i="1"/>
  <c r="AF135" i="1" s="1"/>
  <c r="AD140" i="1"/>
  <c r="AD147" i="1"/>
  <c r="AD212" i="1"/>
  <c r="AD220" i="1"/>
  <c r="AD224" i="1"/>
  <c r="AD228" i="1"/>
  <c r="AD232" i="1"/>
  <c r="AD245" i="1"/>
  <c r="AF245" i="1" s="1"/>
  <c r="AD249" i="1"/>
  <c r="AF249" i="1" s="1"/>
  <c r="AD260" i="1"/>
  <c r="AD265" i="1"/>
  <c r="AD301" i="1"/>
  <c r="AF301" i="1" s="1"/>
  <c r="AE301" i="1" s="1"/>
  <c r="AD31" i="1"/>
  <c r="AF31" i="1" s="1"/>
  <c r="AD81" i="1"/>
  <c r="AD95" i="1"/>
  <c r="AF95" i="1" s="1"/>
  <c r="AD130" i="1"/>
  <c r="AF130" i="1" s="1"/>
  <c r="AD35" i="1"/>
  <c r="AD22" i="1"/>
  <c r="AF22" i="1" s="1"/>
  <c r="AD26" i="1"/>
  <c r="AD41" i="1"/>
  <c r="AF41" i="1" s="1"/>
  <c r="AE41" i="1" s="1"/>
  <c r="AD44" i="1"/>
  <c r="AF44" i="1" s="1"/>
  <c r="AE44" i="1" s="1"/>
  <c r="AD73" i="1"/>
  <c r="AF73" i="1" s="1"/>
  <c r="AD98" i="1"/>
  <c r="AD120" i="1"/>
  <c r="AD136" i="1"/>
  <c r="AD158" i="1"/>
  <c r="AD205" i="1"/>
  <c r="AF205" i="1" s="1"/>
  <c r="AD215" i="1"/>
  <c r="AD226" i="1"/>
  <c r="AD237" i="1"/>
  <c r="AD256" i="1"/>
  <c r="AD274" i="1"/>
  <c r="AD283" i="1"/>
  <c r="AD288" i="1"/>
  <c r="AF288" i="1" s="1"/>
  <c r="AD282" i="1"/>
  <c r="AF282" i="1" s="1"/>
  <c r="AD181" i="1"/>
  <c r="AD187" i="1"/>
  <c r="AD192" i="1"/>
  <c r="AD195" i="1"/>
  <c r="AF195" i="1" s="1"/>
  <c r="AD201" i="1"/>
  <c r="AD213" i="1"/>
  <c r="AD83" i="1"/>
  <c r="AD194" i="1"/>
  <c r="AD272" i="1"/>
  <c r="AD38" i="1"/>
  <c r="AD27" i="1"/>
  <c r="AF27" i="1" s="1"/>
  <c r="AE27" i="1" s="1"/>
  <c r="AD61" i="1"/>
  <c r="AD102" i="1"/>
  <c r="AD264" i="1"/>
  <c r="AD29" i="1"/>
  <c r="AF29" i="1" s="1"/>
  <c r="AD154" i="1"/>
  <c r="AD43" i="1"/>
  <c r="AD65" i="1"/>
  <c r="AD21" i="1"/>
  <c r="AD34" i="1"/>
  <c r="AD42" i="1"/>
  <c r="AF42" i="1" s="1"/>
  <c r="AD66" i="1"/>
  <c r="AD76" i="1"/>
  <c r="AF76" i="1" s="1"/>
  <c r="AE76" i="1" s="1"/>
  <c r="AD78" i="1"/>
  <c r="AD92" i="1"/>
  <c r="AF92" i="1" s="1"/>
  <c r="AE92" i="1" s="1"/>
  <c r="AD104" i="1"/>
  <c r="AF104" i="1" s="1"/>
  <c r="AD146" i="1"/>
  <c r="AD159" i="1"/>
  <c r="AD167" i="1"/>
  <c r="AF167" i="1" s="1"/>
  <c r="AD196" i="1"/>
  <c r="AD199" i="1"/>
  <c r="AD236" i="1"/>
  <c r="AF236" i="1" s="1"/>
  <c r="AD239" i="1"/>
  <c r="AD248" i="1"/>
  <c r="AF248" i="1" s="1"/>
  <c r="AE248" i="1" s="1"/>
  <c r="AD250" i="1"/>
  <c r="AD258" i="1"/>
  <c r="AD263" i="1"/>
  <c r="AD267" i="1"/>
  <c r="AD294" i="1"/>
  <c r="AD292" i="1"/>
  <c r="AF292" i="1" s="1"/>
  <c r="AD230" i="1"/>
  <c r="AD222" i="1"/>
  <c r="AD219" i="1"/>
  <c r="AF219" i="1" s="1"/>
  <c r="AD211" i="1"/>
  <c r="AD229" i="1"/>
  <c r="AF229" i="1" s="1"/>
  <c r="AD111" i="1"/>
  <c r="AD163" i="1"/>
  <c r="AD209" i="1"/>
  <c r="AD216" i="1"/>
  <c r="AD178" i="1"/>
  <c r="AF178" i="1" s="1"/>
  <c r="AD225" i="1"/>
  <c r="AD25" i="1"/>
  <c r="AD218" i="1"/>
  <c r="AD87" i="1"/>
  <c r="AD97" i="1"/>
  <c r="AD171" i="1"/>
  <c r="AD177" i="1"/>
  <c r="AF177" i="1" s="1"/>
  <c r="AE177" i="1" s="1"/>
  <c r="AD145" i="1"/>
  <c r="AF145" i="1" s="1"/>
  <c r="AD160" i="1"/>
  <c r="AD173" i="1"/>
  <c r="AD182" i="1"/>
  <c r="AF182" i="1" s="1"/>
  <c r="AD208" i="1"/>
  <c r="AD153" i="1"/>
  <c r="AD217" i="1"/>
  <c r="AD278" i="1"/>
  <c r="AD241" i="1"/>
  <c r="AD253" i="1"/>
  <c r="AD262" i="1"/>
  <c r="AF262" i="1" s="1"/>
  <c r="AD128" i="1"/>
  <c r="AF128" i="1" s="1"/>
  <c r="AD164" i="1"/>
  <c r="AD172" i="1"/>
  <c r="AD193" i="1"/>
  <c r="AD233" i="1"/>
  <c r="AF52" i="1" l="1"/>
  <c r="AE52" i="1" s="1"/>
  <c r="AE51" i="1"/>
  <c r="AF139" i="1"/>
  <c r="AF83" i="1"/>
  <c r="AF153" i="1"/>
  <c r="AF272" i="1"/>
  <c r="AE272" i="1" s="1"/>
  <c r="AF252" i="1"/>
  <c r="AF253" i="1" s="1"/>
  <c r="AF255" i="1" s="1"/>
  <c r="AF256" i="1" s="1"/>
  <c r="AF258" i="1" s="1"/>
  <c r="AF281" i="1"/>
  <c r="AE281" i="1" s="1"/>
  <c r="AF303" i="1"/>
  <c r="AE303" i="1" s="1"/>
  <c r="AF64" i="1"/>
  <c r="AF65" i="1" s="1"/>
  <c r="AF80" i="1"/>
  <c r="AF81" i="1" s="1"/>
  <c r="AE81" i="1" s="1"/>
  <c r="AF166" i="1"/>
  <c r="AE166" i="1" s="1"/>
  <c r="AF116" i="1"/>
  <c r="AF117" i="1" s="1"/>
  <c r="AF203" i="1"/>
  <c r="AF204" i="1" s="1"/>
  <c r="AE204" i="1" s="1"/>
  <c r="AF60" i="1"/>
  <c r="AF61" i="1" s="1"/>
  <c r="AE280" i="1"/>
  <c r="AF150" i="1"/>
  <c r="AF151" i="1" s="1"/>
  <c r="AE151" i="1" s="1"/>
  <c r="AF18" i="1"/>
  <c r="AF19" i="1" s="1"/>
  <c r="AF241" i="1"/>
  <c r="AF242" i="1" s="1"/>
  <c r="AF243" i="1" s="1"/>
  <c r="AE165" i="1"/>
  <c r="AF142" i="1"/>
  <c r="AF143" i="1" s="1"/>
  <c r="AE143" i="1" s="1"/>
  <c r="AF84" i="1"/>
  <c r="AE83" i="1"/>
  <c r="AF154" i="1"/>
  <c r="AE153" i="1"/>
  <c r="AF146" i="1"/>
  <c r="AE146" i="1" s="1"/>
  <c r="AE145" i="1"/>
  <c r="AF147" i="1"/>
  <c r="AE29" i="1"/>
  <c r="AF30" i="1"/>
  <c r="AE30" i="1" s="1"/>
  <c r="AF23" i="1"/>
  <c r="AE22" i="1"/>
  <c r="AE60" i="1"/>
  <c r="AE296" i="1"/>
  <c r="AF297" i="1"/>
  <c r="AF124" i="1"/>
  <c r="AE124" i="1" s="1"/>
  <c r="AE123" i="1"/>
  <c r="AF78" i="1"/>
  <c r="AE78" i="1" s="1"/>
  <c r="AE77" i="1"/>
  <c r="AF237" i="1"/>
  <c r="AE236" i="1"/>
  <c r="AE288" i="1"/>
  <c r="AF289" i="1"/>
  <c r="AE289" i="1" s="1"/>
  <c r="AF250" i="1"/>
  <c r="AE250" i="1" s="1"/>
  <c r="AE249" i="1"/>
  <c r="AE113" i="1"/>
  <c r="AF114" i="1"/>
  <c r="AE114" i="1" s="1"/>
  <c r="AE292" i="1"/>
  <c r="AF293" i="1"/>
  <c r="AF183" i="1"/>
  <c r="AE182" i="1"/>
  <c r="AE167" i="1"/>
  <c r="AF168" i="1"/>
  <c r="AF43" i="1"/>
  <c r="AE43" i="1" s="1"/>
  <c r="AE42" i="1"/>
  <c r="AE130" i="1"/>
  <c r="AF131" i="1"/>
  <c r="AE131" i="1" s="1"/>
  <c r="AE245" i="1"/>
  <c r="AF246" i="1"/>
  <c r="AE246" i="1" s="1"/>
  <c r="AE200" i="1"/>
  <c r="AF201" i="1"/>
  <c r="AE201" i="1" s="1"/>
  <c r="AF283" i="1"/>
  <c r="AE283" i="1" s="1"/>
  <c r="AE282" i="1"/>
  <c r="AF129" i="1"/>
  <c r="AE129" i="1" s="1"/>
  <c r="AE128" i="1"/>
  <c r="AF230" i="1"/>
  <c r="AE229" i="1"/>
  <c r="AE262" i="1"/>
  <c r="AF263" i="1"/>
  <c r="AF196" i="1"/>
  <c r="AE195" i="1"/>
  <c r="AE95" i="1"/>
  <c r="AF97" i="1"/>
  <c r="AF189" i="1"/>
  <c r="AE188" i="1"/>
  <c r="AE214" i="1"/>
  <c r="AF215" i="1"/>
  <c r="AF74" i="1"/>
  <c r="AE73" i="1"/>
  <c r="AE135" i="1"/>
  <c r="AF136" i="1"/>
  <c r="AE136" i="1" s="1"/>
  <c r="AF37" i="1"/>
  <c r="AE36" i="1"/>
  <c r="AE175" i="1"/>
  <c r="AF176" i="1"/>
  <c r="AE176" i="1" s="1"/>
  <c r="AE31" i="1"/>
  <c r="AF32" i="1"/>
  <c r="AE180" i="1"/>
  <c r="AF181" i="1"/>
  <c r="AE181" i="1" s="1"/>
  <c r="AE285" i="1"/>
  <c r="AF286" i="1"/>
  <c r="AE133" i="1"/>
  <c r="AF134" i="1"/>
  <c r="AE134" i="1" s="1"/>
  <c r="AF206" i="1"/>
  <c r="AE205" i="1"/>
  <c r="AF220" i="1"/>
  <c r="AE219" i="1"/>
  <c r="AE178" i="1"/>
  <c r="AF179" i="1"/>
  <c r="AE179" i="1" s="1"/>
  <c r="AF105" i="1"/>
  <c r="AE105" i="1" s="1"/>
  <c r="AE104" i="1"/>
  <c r="AE161" i="1"/>
  <c r="AF162" i="1"/>
  <c r="AF108" i="1"/>
  <c r="AE107" i="1"/>
  <c r="AF140" i="1"/>
  <c r="AE140" i="1" s="1"/>
  <c r="AE139" i="1"/>
  <c r="AF278" i="1"/>
  <c r="AE278" i="1" s="1"/>
  <c r="AE277" i="1"/>
  <c r="AF274" i="1" l="1"/>
  <c r="AE274" i="1" s="1"/>
  <c r="AE150" i="1"/>
  <c r="AE80" i="1"/>
  <c r="AE64" i="1"/>
  <c r="AE116" i="1"/>
  <c r="AE142" i="1"/>
  <c r="AE18" i="1"/>
  <c r="AE203" i="1"/>
  <c r="AE23" i="1"/>
  <c r="AF24" i="1"/>
  <c r="AE19" i="1"/>
  <c r="AF20" i="1"/>
  <c r="AE215" i="1"/>
  <c r="AF216" i="1"/>
  <c r="AF264" i="1"/>
  <c r="AE263" i="1"/>
  <c r="AF169" i="1"/>
  <c r="AE168" i="1"/>
  <c r="AE154" i="1"/>
  <c r="AF155" i="1"/>
  <c r="AF197" i="1"/>
  <c r="AE196" i="1"/>
  <c r="AF118" i="1"/>
  <c r="AE117" i="1"/>
  <c r="AE297" i="1"/>
  <c r="AF298" i="1"/>
  <c r="AE298" i="1" s="1"/>
  <c r="AE37" i="1"/>
  <c r="AF38" i="1"/>
  <c r="AE38" i="1" s="1"/>
  <c r="AF190" i="1"/>
  <c r="AE189" i="1"/>
  <c r="AF231" i="1"/>
  <c r="AE230" i="1"/>
  <c r="AE183" i="1"/>
  <c r="AF184" i="1"/>
  <c r="AF163" i="1"/>
  <c r="AE163" i="1" s="1"/>
  <c r="AE162" i="1"/>
  <c r="AF164" i="1"/>
  <c r="AE164" i="1" s="1"/>
  <c r="AF98" i="1"/>
  <c r="AE97" i="1"/>
  <c r="AE293" i="1"/>
  <c r="AF294" i="1"/>
  <c r="AE294" i="1" s="1"/>
  <c r="AF148" i="1"/>
  <c r="AE148" i="1" s="1"/>
  <c r="AE147" i="1"/>
  <c r="AE65" i="1"/>
  <c r="AF66" i="1"/>
  <c r="AE108" i="1"/>
  <c r="AF109" i="1"/>
  <c r="AE206" i="1"/>
  <c r="AF207" i="1"/>
  <c r="AF75" i="1"/>
  <c r="AE75" i="1" s="1"/>
  <c r="AE74" i="1"/>
  <c r="AF238" i="1"/>
  <c r="AE237" i="1"/>
  <c r="AE61" i="1"/>
  <c r="AF62" i="1"/>
  <c r="AE62" i="1" s="1"/>
  <c r="AE220" i="1"/>
  <c r="AF221" i="1"/>
  <c r="AF33" i="1"/>
  <c r="AE32" i="1"/>
  <c r="AE84" i="1"/>
  <c r="AF85" i="1"/>
  <c r="AF110" i="1" l="1"/>
  <c r="AE109" i="1"/>
  <c r="AE231" i="1"/>
  <c r="AF232" i="1"/>
  <c r="AE118" i="1"/>
  <c r="AF119" i="1"/>
  <c r="AF265" i="1"/>
  <c r="AE264" i="1"/>
  <c r="AE98" i="1"/>
  <c r="AF101" i="1"/>
  <c r="AF86" i="1"/>
  <c r="AE85" i="1"/>
  <c r="AE190" i="1"/>
  <c r="AF191" i="1"/>
  <c r="AE197" i="1"/>
  <c r="AF198" i="1"/>
  <c r="AF67" i="1"/>
  <c r="AE66" i="1"/>
  <c r="AF239" i="1"/>
  <c r="AE239" i="1" s="1"/>
  <c r="AE238" i="1"/>
  <c r="AF156" i="1"/>
  <c r="AE155" i="1"/>
  <c r="AF21" i="1"/>
  <c r="AE21" i="1" s="1"/>
  <c r="AE20" i="1"/>
  <c r="AF217" i="1"/>
  <c r="AE216" i="1"/>
  <c r="AF185" i="1"/>
  <c r="AE184" i="1"/>
  <c r="AF25" i="1"/>
  <c r="AE24" i="1"/>
  <c r="AF34" i="1"/>
  <c r="AE33" i="1"/>
  <c r="AF222" i="1"/>
  <c r="AE221" i="1"/>
  <c r="AE207" i="1"/>
  <c r="AF208" i="1"/>
  <c r="AE169" i="1"/>
  <c r="AF170" i="1"/>
  <c r="AE265" i="1" l="1"/>
  <c r="AF266" i="1"/>
  <c r="AF199" i="1"/>
  <c r="AE199" i="1" s="1"/>
  <c r="AE198" i="1"/>
  <c r="AE170" i="1"/>
  <c r="AF171" i="1"/>
  <c r="AF120" i="1"/>
  <c r="AE119" i="1"/>
  <c r="AE208" i="1"/>
  <c r="AF209" i="1"/>
  <c r="AF233" i="1"/>
  <c r="AE233" i="1" s="1"/>
  <c r="AE232" i="1"/>
  <c r="AF26" i="1"/>
  <c r="AE26" i="1" s="1"/>
  <c r="AE25" i="1"/>
  <c r="AF186" i="1"/>
  <c r="AE185" i="1"/>
  <c r="AE34" i="1"/>
  <c r="AF35" i="1"/>
  <c r="AE35" i="1" s="1"/>
  <c r="AF102" i="1"/>
  <c r="AE101" i="1"/>
  <c r="AF192" i="1"/>
  <c r="AE191" i="1"/>
  <c r="AE156" i="1"/>
  <c r="AF157" i="1"/>
  <c r="AE86" i="1"/>
  <c r="AF87" i="1"/>
  <c r="AE222" i="1"/>
  <c r="AF223" i="1"/>
  <c r="AE217" i="1"/>
  <c r="AF218" i="1"/>
  <c r="AE218" i="1" s="1"/>
  <c r="AF68" i="1"/>
  <c r="AE67" i="1"/>
  <c r="AF111" i="1"/>
  <c r="AE110" i="1"/>
  <c r="AF69" i="1" l="1"/>
  <c r="AE69" i="1" s="1"/>
  <c r="AE68" i="1"/>
  <c r="AF187" i="1"/>
  <c r="AE187" i="1" s="1"/>
  <c r="AE186" i="1"/>
  <c r="AF121" i="1"/>
  <c r="AE121" i="1" s="1"/>
  <c r="AE120" i="1"/>
  <c r="AF158" i="1"/>
  <c r="AE157" i="1"/>
  <c r="AF224" i="1"/>
  <c r="AE223" i="1"/>
  <c r="AE192" i="1"/>
  <c r="AF193" i="1"/>
  <c r="AF88" i="1"/>
  <c r="AE88" i="1" s="1"/>
  <c r="AE87" i="1"/>
  <c r="AE209" i="1"/>
  <c r="AF210" i="1"/>
  <c r="AE266" i="1"/>
  <c r="AF267" i="1"/>
  <c r="AF172" i="1"/>
  <c r="AE171" i="1"/>
  <c r="AE102" i="1"/>
  <c r="AF103" i="1"/>
  <c r="AE103" i="1" s="1"/>
  <c r="AF112" i="1"/>
  <c r="AE112" i="1" s="1"/>
  <c r="AE111" i="1"/>
  <c r="AF159" i="1" l="1"/>
  <c r="AE158" i="1"/>
  <c r="AE210" i="1"/>
  <c r="AF211" i="1"/>
  <c r="AF194" i="1"/>
  <c r="AE194" i="1" s="1"/>
  <c r="AE193" i="1"/>
  <c r="AE172" i="1"/>
  <c r="AF173" i="1"/>
  <c r="AE173" i="1" s="1"/>
  <c r="AE267" i="1"/>
  <c r="AF268" i="1"/>
  <c r="AE268" i="1" s="1"/>
  <c r="AE224" i="1"/>
  <c r="AF225" i="1"/>
  <c r="AE211" i="1" l="1"/>
  <c r="AF212" i="1"/>
  <c r="AF226" i="1"/>
  <c r="AE225" i="1"/>
  <c r="AF160" i="1"/>
  <c r="AE160" i="1" s="1"/>
  <c r="AE159" i="1"/>
  <c r="AF213" i="1" l="1"/>
  <c r="AE213" i="1" s="1"/>
  <c r="AE212" i="1"/>
  <c r="AF227" i="1"/>
  <c r="AE226" i="1"/>
  <c r="AF228" i="1" l="1"/>
  <c r="AE228" i="1" s="1"/>
  <c r="AE2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Microsoft Office User</author>
    <author>Zulma Esther Chicuasuque Calderon</author>
    <author>mavar</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44" authorId="0" shapeId="0" xr:uid="{00000000-0006-0000-0000-000012000000}">
      <text>
        <r>
          <rPr>
            <b/>
            <sz val="9"/>
            <color indexed="81"/>
            <rFont val="Tahoma"/>
            <family val="2"/>
          </rPr>
          <t>El control es preventivo, dectectivo o correctivo</t>
        </r>
      </text>
    </comment>
    <comment ref="G121" authorId="4" shapeId="0" xr:uid="{C0E7B029-178F-4D99-8B51-68E90C94A61D}">
      <text>
        <r>
          <rPr>
            <b/>
            <sz val="10"/>
            <color indexed="8"/>
            <rFont val="Tahoma"/>
            <family val="2"/>
          </rPr>
          <t>Microsoft Office User:</t>
        </r>
        <r>
          <rPr>
            <sz val="10"/>
            <color indexed="8"/>
            <rFont val="Tahoma"/>
            <family val="2"/>
          </rPr>
          <t xml:space="preserve">
</t>
        </r>
        <r>
          <rPr>
            <sz val="10"/>
            <color indexed="8"/>
            <rFont val="Tahoma"/>
            <family val="2"/>
          </rPr>
          <t>Sugiero eliminar esta causa porque está contenida en la anterior (seguimiento inadecuado...).</t>
        </r>
      </text>
    </comment>
    <comment ref="R121" authorId="5" shapeId="0" xr:uid="{2D0F1ACB-927E-41EE-A0EC-E5731007409C}">
      <text>
        <r>
          <rPr>
            <b/>
            <sz val="9"/>
            <color indexed="81"/>
            <rFont val="Tahoma"/>
            <family val="2"/>
          </rPr>
          <t>Este control se debe trabajar con la Oficina de Sistemas</t>
        </r>
        <r>
          <rPr>
            <sz val="9"/>
            <color indexed="81"/>
            <rFont val="Tahoma"/>
            <family val="2"/>
          </rPr>
          <t xml:space="preserve">
</t>
        </r>
      </text>
    </comment>
    <comment ref="G126" authorId="4" shapeId="0" xr:uid="{0838EC8D-2F29-43F3-83F1-880A1F2E8EF8}">
      <text>
        <r>
          <rPr>
            <b/>
            <sz val="10"/>
            <color indexed="8"/>
            <rFont val="Tahoma"/>
            <family val="2"/>
          </rPr>
          <t>Microsoft Office User:</t>
        </r>
        <r>
          <rPr>
            <sz val="10"/>
            <color indexed="8"/>
            <rFont val="Tahoma"/>
            <family val="2"/>
          </rPr>
          <t xml:space="preserve">
</t>
        </r>
        <r>
          <rPr>
            <sz val="10"/>
            <color indexed="8"/>
            <rFont val="Tahoma"/>
            <family val="2"/>
          </rPr>
          <t>Sugiero eliminar esta causa pues es ambigua y subjetiva. Además el riesgo per se ya sugiere que lo adecuado es trabajar por procesos, así que la causa estaría repitiendo lo que dice el riesgo.</t>
        </r>
      </text>
    </comment>
    <comment ref="R229" authorId="6" shapeId="0" xr:uid="{421D1828-6658-400D-B2F6-26890639DDBF}">
      <text>
        <r>
          <rPr>
            <b/>
            <sz val="9"/>
            <color indexed="81"/>
            <rFont val="Tahoma"/>
            <family val="2"/>
          </rPr>
          <t>mavar:</t>
        </r>
        <r>
          <rPr>
            <sz val="9"/>
            <color indexed="81"/>
            <rFont val="Tahoma"/>
            <family val="2"/>
          </rPr>
          <t xml:space="preserve">
NOTA: Este trámite ya no es manual por lo tanto, el funcionamiento del módulo está en cabeza de la OSI</t>
        </r>
      </text>
    </comment>
  </commentList>
</comments>
</file>

<file path=xl/sharedStrings.xml><?xml version="1.0" encoding="utf-8"?>
<sst xmlns="http://schemas.openxmlformats.org/spreadsheetml/2006/main" count="5791" uniqueCount="2084">
  <si>
    <t>MATRIZ DE RIESGOS</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</si>
  <si>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</si>
  <si>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</si>
  <si>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</si>
  <si>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</si>
  <si>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</si>
  <si>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</si>
  <si>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</si>
  <si>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</si>
  <si>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</si>
  <si>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</si>
  <si>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</si>
  <si>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</si>
  <si>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</si>
  <si>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</si>
  <si>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</si>
  <si>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</si>
  <si>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</si>
  <si>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</si>
  <si>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</si>
  <si>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</si>
  <si>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</si>
  <si>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</si>
  <si>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</si>
  <si>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</si>
  <si>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</si>
  <si>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</si>
  <si>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</si>
  <si>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</si>
  <si>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</si>
  <si>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</si>
  <si>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</si>
  <si>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</si>
  <si>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</si>
  <si>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</si>
  <si>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</si>
  <si>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</si>
  <si>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</si>
  <si>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</si>
  <si>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</si>
  <si>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</si>
  <si>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</si>
  <si>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</si>
  <si>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</si>
  <si>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</si>
  <si>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</si>
  <si>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</si>
  <si>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</si>
  <si>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</si>
  <si>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</si>
  <si>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</si>
  <si>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</si>
  <si>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</si>
  <si>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</si>
  <si>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</si>
  <si>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</si>
  <si>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</si>
  <si>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</si>
  <si>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</si>
  <si>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</si>
  <si>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</si>
  <si>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</si>
  <si>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</si>
  <si>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</si>
  <si>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</si>
  <si>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OALI</t>
  </si>
  <si>
    <t>Jefe Oficina OALI</t>
  </si>
  <si>
    <t>Interno</t>
  </si>
  <si>
    <t>Indebida atención de los términos legales en los derechos de petición</t>
  </si>
  <si>
    <t>AP-R1</t>
  </si>
  <si>
    <t>Posibilidad de afectación reputacional, por quejas de usuarios, debido a incumplimiento en la respuesta de los conceptos sobre asuntos legales internacionales en los términos de ley</t>
  </si>
  <si>
    <t>Ejecución y Administración de Procesos (Gestión)</t>
  </si>
  <si>
    <t>Aplicación de sanción disciplinaria
Quejas de usuarios</t>
  </si>
  <si>
    <t>MEDIA</t>
  </si>
  <si>
    <t>MENOR</t>
  </si>
  <si>
    <t xml:space="preserve"> Imagen institucional afectada localmente por retrasos en la prestación del servicio a los usuarios o ciudadanos.</t>
  </si>
  <si>
    <t>MODERADO</t>
  </si>
  <si>
    <t>Efectuar la revisión de los términos para la presentación del escrito de respuesta a través del sistema de gestión documental</t>
  </si>
  <si>
    <t>Adecuado</t>
  </si>
  <si>
    <t>Continua</t>
  </si>
  <si>
    <t>Prevenir</t>
  </si>
  <si>
    <t>Automático</t>
  </si>
  <si>
    <t>Documentado</t>
  </si>
  <si>
    <t>AP-PR-009 Atención y Respuesta a Derechos de Petición de Conceptos Sobre Asuntos Legales Internacionales</t>
  </si>
  <si>
    <t>Con Registro</t>
  </si>
  <si>
    <t>Oficio, memorando electrónico</t>
  </si>
  <si>
    <t>ACEPTAR EL RIESGO</t>
  </si>
  <si>
    <t>DRC - DIES - DIE</t>
  </si>
  <si>
    <t>Directores DRC-DIES-DIE</t>
  </si>
  <si>
    <t xml:space="preserve">Acciones u omisiones del equipo administrador. </t>
  </si>
  <si>
    <t xml:space="preserve">AP-R2 </t>
  </si>
  <si>
    <t>Posibilidad de afectación reputacional y  económica de las partes interesadas, debido a incumplimiento de los compromisos adquiridos en el marco de las relaciones comerciales.</t>
  </si>
  <si>
    <t>No lograr avanzar en los asuntos de interés bilateral.
Disminución en el aprovechamiento de los mercados asociados a los tratados (hallazgo de contraloria)
Quejas de partes interesadas.
Demandas para el Mincit.</t>
  </si>
  <si>
    <t>Reclamaciones o quejas de los usuarios que podrían implicar una denuncia ante los entes reguladores o una demanda de largo alcance para la entidad.
Reproceso de actividades y aumento de carga operativa.
Pago de indemnizaciones a terceros por acciones legales que pueden afectar el presupuesto total de la entidad en un valor ≥0,5%.</t>
  </si>
  <si>
    <t>Verificar y hacer seguimiento a las alternativas para solucionar las restricciones o facilitar el aprovechamiento de las oportunidades comerciales en las relaciones bilaterales.</t>
  </si>
  <si>
    <t xml:space="preserve">Directores </t>
  </si>
  <si>
    <t>Manual</t>
  </si>
  <si>
    <t>AP-PR-003 Administración de Relaciones Bilaterales.</t>
  </si>
  <si>
    <t>Correos, oficios, Software SAC</t>
  </si>
  <si>
    <t>Verificar y hacer seguimiento al cumplimiento de las obligaciones o compromisos adquiridos en el Acuerdo Comercial.</t>
  </si>
  <si>
    <t>AP-PR-002  Implementación y Administración de Acuerdos Comerciales.</t>
  </si>
  <si>
    <t>Sistema de Seguimiento de los Acuerdos Comerciales - SAC o Herramienta de identificación y seguimiento de barreras comerciales en los Acuerdos o Correo Electrónico o Ayuda de Memoria o Registro de Asistencia u Oficio</t>
  </si>
  <si>
    <t>Realizar Seguimiento a los compromisos adquiridos (hallazgo de contraloria)</t>
  </si>
  <si>
    <t>AP-PR-004 Administración con Organismos Multilaterales</t>
  </si>
  <si>
    <t>Interna y Externa</t>
  </si>
  <si>
    <t>Falta de consenso de las entidades técnicamente competentes para la preparación de acciones o normas de implementación.</t>
  </si>
  <si>
    <t>Convocar a las partes interesadas y/o equipo interinstitucional a las reuniones para facilitar su participación en las discusiones.</t>
  </si>
  <si>
    <t xml:space="preserve"> AP-PR-002  Implementación y Administración de Acuerdos Comerciales.
AP-PR-003 Administración de Relaciones Bilaterales.
AP-PR-004 Administración con Organismos Multilaterales</t>
  </si>
  <si>
    <t>Inadecuada definición de la posición de Colombia frente a los intereses presentados por el sector público y/o privado.</t>
  </si>
  <si>
    <t xml:space="preserve"> Revisar el Documento Técnico.</t>
  </si>
  <si>
    <t>AP-PR-002  Implementación y Administración de Acuerdos Comerciales.
AP-PR-003 Administración de Relaciones Bilaterales.
AP-PR-004 Administración con Organismos Multilaterales</t>
  </si>
  <si>
    <t>Equipo Negociador - DIES</t>
  </si>
  <si>
    <t>Negociador Internacional - Director de Inversión Extranjera y Servicios</t>
  </si>
  <si>
    <t xml:space="preserve">Falta de presupuesto para desarrollar las activiades relacionadas con la misionalidad de la dirección o del grupo de trabajo, para comisiones, capacitaciones, contrataciones y realización de foros y rondas de negociación </t>
  </si>
  <si>
    <t>AP-R3</t>
  </si>
  <si>
    <t>Posibilidad de afetación reputacional por no realizar las actividades propias de un proceso de negociación comercial, APPRI y aprobación de proyectos de Megainversión</t>
  </si>
  <si>
    <t>No cumplir con los objetivos insititucionales en relación al sector comercio 
Posible suspensión definitiva de la negociación</t>
  </si>
  <si>
    <t>MUY BAJA</t>
  </si>
  <si>
    <t>Incumplimiento en las metas y objetivos institucionales afectando el cumplimiento en las metas de gobierno.</t>
  </si>
  <si>
    <t>Proyectar la resolución calificando la empresa, para revisión y visto bueno del Director de Inversión Extranjera y Servicios</t>
  </si>
  <si>
    <t>Servidor Público</t>
  </si>
  <si>
    <t>AP-PR-010 Calificación de Empresas</t>
  </si>
  <si>
    <t xml:space="preserve">Resolución </t>
  </si>
  <si>
    <t>Director de Inversión Extranjera y Servicios</t>
  </si>
  <si>
    <t>Realizar el análisis de costo total una vez finalizada cada ronda, con el propósito de elaborar el presupuesto anual de las negociaciones que se desarrollarán en el año asociado a la PES</t>
  </si>
  <si>
    <t>Negociador Internacional, Director de Inversión Extranjera y Servicios</t>
  </si>
  <si>
    <t>AP-PR-006  ACUERDOS DE PROMOCIÓN Y PROTECCIÓN RECIPROCA DE INVERSIÓN APPRI._v12 (Act. 7)</t>
  </si>
  <si>
    <t>Matriz de análisis de costos por ronda. Matriz de presupuesto anual</t>
  </si>
  <si>
    <t>Realizar el análisis de costo total una vez finalizada cada ronda, con el propósito de elaborar el presupuesto anual de las negociaciones que se desarrollarán en el año asociado a la PES.</t>
  </si>
  <si>
    <t>AP-PR-001 Negociaciones Comerciales (Act. 4)</t>
  </si>
  <si>
    <t>Matriz de análisis de costos por ronda, Matriz de presupuesto anual</t>
  </si>
  <si>
    <t>Verificar el cumplimiento de los requisitos formales para poder acceder al trámite.</t>
  </si>
  <si>
    <t>Responsable asignado</t>
  </si>
  <si>
    <t xml:space="preserve"> AP-PR-011  CALIFICACIÓN MEGA-INVERSIÓN_v0</t>
  </si>
  <si>
    <t>Lista de Chequeo</t>
  </si>
  <si>
    <t>Verificar concepto de la entidad competente</t>
  </si>
  <si>
    <t xml:space="preserve"> AP-PR-011  CALIFICACIÓN MEGA-INVERSIÓN_v1</t>
  </si>
  <si>
    <t>Oficio</t>
  </si>
  <si>
    <t>DIES</t>
  </si>
  <si>
    <t>El Proyecto de acto Administrativo presenta errores o inconsistencias</t>
  </si>
  <si>
    <t>AP-R4</t>
  </si>
  <si>
    <t>Probabilidad de afectación reputacional por quejas de usuarios debido a la no aprobación del Proyecto de Resolución por parte del MinCIT</t>
  </si>
  <si>
    <t xml:space="preserve">Quejas 
Acciones disciplinarias
Que no se cumpla con el propósito de promover y fomentar las inversiones en la Subregión.
</t>
  </si>
  <si>
    <r>
      <rPr>
        <sz val="10"/>
        <rFont val="Arial"/>
        <family val="2"/>
      </rPr>
      <t>Genera altas consecuencias sobre la entidad.</t>
    </r>
    <r>
      <rPr>
        <sz val="10"/>
        <color rgb="FFFF0000"/>
        <rFont val="Arial"/>
        <family val="2"/>
      </rPr>
      <t xml:space="preserve">
</t>
    </r>
  </si>
  <si>
    <t>Devolver el Proyecto de Resolución, Indicando las observaciones y correcciones de fondo y de forma a que tenga lugar y así mismo, ajustarla para su entrega de manera consistente</t>
  </si>
  <si>
    <t>Resolución Aprobada</t>
  </si>
  <si>
    <t>BAJO</t>
  </si>
  <si>
    <t xml:space="preserve">DIES </t>
  </si>
  <si>
    <t>Que la verificación y seguimiento de una posible materialización de los obstáculos y controversias no sea la más adecuada.</t>
  </si>
  <si>
    <t>AP-R5</t>
  </si>
  <si>
    <t>Probabilidad de afectación reputacional por quejas de usuarios debido a la materialización de los obstáculos y controversias identificados</t>
  </si>
  <si>
    <t>Quejas de los usuarios 
Imposibilita el mejoramiento y el desarrollo de la Inversión Extranjera</t>
  </si>
  <si>
    <t>BAJA</t>
  </si>
  <si>
    <t>Imagen institucional afectada localmente por retrasos en la prestación del servicio a los usuarios o ciudadanos.</t>
  </si>
  <si>
    <t>Presentar los posibles obstáculos y controversias de manera estructurada ante el Comité Técnico SIFAI, con el propósito de eliminarlos y así mejorar el clima de inversión</t>
  </si>
  <si>
    <t>AP-PR-007 Programa de Seguimiento a los Obstáculos y Controversias que Limitan la Inversión Extranjera</t>
  </si>
  <si>
    <t>Oficio o correo electrónico</t>
  </si>
  <si>
    <t>Subdirección de Practicas Comerciales</t>
  </si>
  <si>
    <t>Subdirector de Prácticas Comerciales</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</si>
  <si>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</si>
  <si>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</si>
  <si>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</si>
  <si>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 xml:space="preserve">Afectación reputacional 
Quejas de usuarios </t>
  </si>
  <si>
    <t>Verificar los plazos establecidos en la legislación del país que investiga a Colombia para cada etapa de la investigación</t>
  </si>
  <si>
    <t>Profesional Universitario</t>
  </si>
  <si>
    <t>AP-PR-005 ORIENTACIÓN A EXPORTADORES INVESTIGADOS EN EL EXTERIOR._v9</t>
  </si>
  <si>
    <t>Notificación</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</si>
  <si>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</si>
  <si>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</si>
  <si>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</si>
  <si>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</si>
  <si>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</si>
  <si>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</si>
  <si>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</si>
  <si>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</si>
  <si>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</si>
  <si>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</si>
  <si>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</si>
  <si>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</si>
  <si>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</si>
  <si>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GR-PR-003 Administracion de servicios generales (Act. 5)</t>
  </si>
  <si>
    <t>Informe de supervisión o visita</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</si>
  <si>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</si>
  <si>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</si>
  <si>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</si>
  <si>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</si>
  <si>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</si>
  <si>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</si>
  <si>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</si>
  <si>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</si>
  <si>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</si>
  <si>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</si>
  <si>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</si>
  <si>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</si>
  <si>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</si>
  <si>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</si>
  <si>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Hurto de los bienes en el exterior de las instalaciones.</t>
  </si>
  <si>
    <t>Reportar a la aseguradora la ubicación de los bienes.</t>
  </si>
  <si>
    <t>Coordinador grupo administrativa</t>
  </si>
  <si>
    <t xml:space="preserve">Contrato con aseguradora </t>
  </si>
  <si>
    <t>Memorando electrónico</t>
  </si>
  <si>
    <t>Grupo de Zonas Francas - Grupo Administrativa</t>
  </si>
  <si>
    <t>Coordinador grupo Administrativa - Coordinador de Grupo Zonas Francas</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</si>
  <si>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</si>
  <si>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</si>
  <si>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</si>
  <si>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</si>
  <si>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</si>
  <si>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</si>
  <si>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</si>
  <si>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</si>
  <si>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</si>
  <si>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</si>
  <si>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</si>
  <si>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</si>
  <si>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</si>
  <si>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Invasión de los bienes inmuebles</t>
  </si>
  <si>
    <t>Grupo de Zonas Francas</t>
  </si>
  <si>
    <t>Coordinador de Zonas Francas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</si>
  <si>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</si>
  <si>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</si>
  <si>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</si>
  <si>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</si>
  <si>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</si>
  <si>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</si>
  <si>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</si>
  <si>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</si>
  <si>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</si>
  <si>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</si>
  <si>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</si>
  <si>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</si>
  <si>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</si>
  <si>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</si>
  <si>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</si>
  <si>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Cordinador grupo Zonas francas</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</si>
  <si>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</si>
  <si>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</si>
  <si>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REDUCIR EL RIESGO</t>
  </si>
  <si>
    <t>Aleatoria</t>
  </si>
  <si>
    <t>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
Quejas de los usuarios relacionadas con la indebida aplicación de la Ley disciplinaria vigente, dentro de las actuaciones disciplinarias.</t>
  </si>
  <si>
    <t>SG-PR-001 Revisión por la Dirección (Act. 4)</t>
  </si>
  <si>
    <t xml:space="preserve">Grupo Administrativa, Grupo de Talento Humano </t>
  </si>
  <si>
    <t>Incorrecta identificación y actualización de la normatividad legal vigente y de otros requisitos aplicables al Subsistema de Gestión Ambiental y Seguridad y Salud en el Trabajo</t>
  </si>
  <si>
    <t>Posibilidad de afectación económica y reputacional por entes de control debido a incumplimiento de los requisitos legales y otros asociados al Subsistema de Gestión Ambiental  y Seguridad y Salud en el Trabajo, EFR</t>
  </si>
  <si>
    <t>Legal (Gestión)</t>
  </si>
  <si>
    <t>Sanciones Legales 
Daño Ambiental
Multas o indemnizaciones
Quejas de las partes interesadas
Cierre del MinCit
Pérdida de la certificación.</t>
  </si>
  <si>
    <t>ALTA</t>
  </si>
  <si>
    <t>Identificar las competencias y responsabilidades normativas del Ministerio de Comercio, Industria y Turismo.</t>
  </si>
  <si>
    <t>Líderes de los Sistemas de Gestión</t>
  </si>
  <si>
    <t>SG-PR-006 Elaboración y Actualización del Normograma (Act. 1)</t>
  </si>
  <si>
    <t>Normograma - Matriz de Requisitos legales - Correos eléctronicos - Listas de asistencia</t>
  </si>
  <si>
    <t>Efectuar seguimiento a las actualizaciones del Normograma</t>
  </si>
  <si>
    <t>SG-PR-006 Elaboración y Actualización del Normograma (Act. 3)</t>
  </si>
  <si>
    <t>Correo electrónico*</t>
  </si>
  <si>
    <t>Evaluar el cumplimiento de los Requisitos legales (V)</t>
  </si>
  <si>
    <t>Lider del Equipo de Asuntos Ambientales, Profesional Asignado</t>
  </si>
  <si>
    <t>SG-PR-018 Identificación y Evaluación de Requisitos Legales Ambientales (Act. 1 - Act. 4)</t>
  </si>
  <si>
    <t>Matriz de identificación, acceso y evaluación de requisitos legales y otros requisitos ambientales.</t>
  </si>
  <si>
    <t>No cumplir con las actividades requeridas de acuerdo con la normatividad legal vigente</t>
  </si>
  <si>
    <t>Identificar los requisitos legales Ambientales</t>
  </si>
  <si>
    <t>Lider de equipo de asuntos ambientales.</t>
  </si>
  <si>
    <t>SG-PR-005 Seguimiento a la Gestión Ambiental en el Mincit (Act. 4, 18)</t>
  </si>
  <si>
    <t>Matriz de Identificación, Acceso y Evaluación de Requisitos Legales y otros Requisitos Ambientales*</t>
  </si>
  <si>
    <t xml:space="preserve">Aplicar la normatividad legal vigente </t>
  </si>
  <si>
    <t>Coordinador(a) Grupo Talento Humano, Responsable asignado.</t>
  </si>
  <si>
    <t>TH-PR-027 Conformación y funcionamiento del Comité Paritario de Seguridad y Salud en el Trabajo - COPASST (Condiciones Generales)
TH-PR-028 Elaboración, control, entrega y seguimiento de elementos de Protección Personal – EPP (Condiciones Generales)
TH-PR-029 Exámenes médicos Ocupacionales (Condiciones Generales)
TH-PR-032 Reporte e investigación de los incidentes, accidentes de trabajo y enfermedades laborales (Condiciones Generales)</t>
  </si>
  <si>
    <t>Circular, Acta, Base de datos sufragantes*, Campaña, Correo electrónico* - Formato de seguimiento de Elementos de Protección Personal - EPP*, Memorando electrónico* - Formato de Reporte de Incidentes y Accidentes de Trabajo - FURAT; Correo electrónico* ; Formato de Investigación de incidentes y Accidentes de Trabajo, Correo electrónico*; Comunicado</t>
  </si>
  <si>
    <t>Falta de ejecución de cronogramas, planes de acción, novedades</t>
  </si>
  <si>
    <t>Realizar seguimiento a medidas de intervención
Realizar seguimiento a los planes de acción</t>
  </si>
  <si>
    <t>Comité Paritario de Seguridad y Salud en el Trabajo - COPASST, Responsable asignado.</t>
  </si>
  <si>
    <t>TH-PR-030 Identificación de peligros y valoración de riesgos (Act. 9)
TH-PR-031 Inspección de seguridad (Act. 5)</t>
  </si>
  <si>
    <t>Informe de Auditoria; Acciones de mejoramiento
Plan de acción; Correo electrónico*; Registro de asistencia; Acta</t>
  </si>
  <si>
    <t>Falta de asignación de recursos para la correcta aplicación de la normatividad al Subsistema de Gestión Ambiental  y Seguridad y Salud en el Trabajo</t>
  </si>
  <si>
    <t>Presentar y realizar revisión (Solicitud de recursos)</t>
  </si>
  <si>
    <t>Líder de subsistema de Gestión, Responsable asignado., Comite Institucional de Gestión y Desempeño</t>
  </si>
  <si>
    <t>Correo electrónico de divulgación, SG-FM-072 Resultados de la Revisión por la Dirección</t>
  </si>
  <si>
    <t>Seleccione Tipo de Causa</t>
  </si>
  <si>
    <t>Incorrecta identificación, aplicación y seguimiento de controles ambientales y de Seguridad y Salud en el Trabajo</t>
  </si>
  <si>
    <t>Probabilidad de afectación reputacional y económica, debido a la  incorrecta definición, aplicación y seguimiento de controles ambientales y de Seguridad y Salud en el Trabajo</t>
  </si>
  <si>
    <t xml:space="preserve"> Sanciones Legales 
Daño Ambiental
Reclamaciones o quejas de las partes interesadas
Daños a la salud de los colaboradores
Daños a la propiedad, instalaciones, maquinaria y equipo</t>
  </si>
  <si>
    <t>Reproceso de actividades y aumento de carga operativa.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</si>
  <si>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Realizar seguimiento a medidas de intervención</t>
  </si>
  <si>
    <t>SG-PR-030 Identificación de Peligros y Valoración de Riesgos (Act. 6)</t>
  </si>
  <si>
    <t>Matriz de identificación de peligros, valoración de riesgos y determinación de controles; Acciones de mejoramiento</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</si>
  <si>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</si>
  <si>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</si>
  <si>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</si>
  <si>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</si>
  <si>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</si>
  <si>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</si>
  <si>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</si>
  <si>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</si>
  <si>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</si>
  <si>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</si>
  <si>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</si>
  <si>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</si>
  <si>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</si>
  <si>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</si>
  <si>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</si>
  <si>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</si>
  <si>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</si>
  <si>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</si>
  <si>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</si>
  <si>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</si>
  <si>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</si>
  <si>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</si>
  <si>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</si>
  <si>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Técnico Administrativo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</si>
  <si>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</si>
  <si>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</si>
  <si>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</si>
  <si>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</si>
  <si>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</si>
  <si>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</si>
  <si>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</si>
  <si>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</si>
  <si>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</si>
  <si>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</si>
  <si>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</si>
  <si>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</si>
  <si>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</si>
  <si>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</si>
  <si>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</si>
  <si>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</si>
  <si>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</si>
  <si>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</si>
  <si>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</si>
  <si>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</si>
  <si>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</si>
  <si>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</si>
  <si>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</si>
  <si>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</si>
  <si>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</si>
  <si>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</si>
  <si>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</si>
  <si>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</si>
  <si>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</si>
  <si>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</si>
  <si>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</si>
  <si>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</si>
  <si>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</si>
  <si>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</si>
  <si>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</si>
  <si>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</si>
  <si>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</si>
  <si>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</si>
  <si>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</si>
  <si>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</si>
  <si>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</si>
  <si>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</si>
  <si>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</si>
  <si>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</si>
  <si>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</si>
  <si>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</si>
  <si>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</si>
  <si>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</si>
  <si>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</si>
  <si>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</si>
  <si>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</si>
  <si>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</si>
  <si>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</si>
  <si>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</si>
  <si>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</si>
  <si>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</si>
  <si>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</si>
  <si>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</si>
  <si>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</si>
  <si>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</si>
  <si>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</si>
  <si>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</si>
  <si>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</si>
  <si>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</si>
  <si>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</si>
  <si>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</si>
  <si>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</si>
  <si>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</si>
  <si>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MUY ALTA</t>
  </si>
  <si>
    <t>MAYOR</t>
  </si>
  <si>
    <t>ALTO</t>
  </si>
  <si>
    <t>Correos</t>
  </si>
  <si>
    <t>Seleccione</t>
  </si>
  <si>
    <t>Gestión de TIC</t>
  </si>
  <si>
    <t>Oficina de Sistemas de Información - OSI</t>
  </si>
  <si>
    <t xml:space="preserve">Jefe de OSI </t>
  </si>
  <si>
    <t>Falta de seguimiento al plan estratégico.</t>
  </si>
  <si>
    <t>GTI-R1</t>
  </si>
  <si>
    <t xml:space="preserve">Posibilidad afectación reputacional por sanciones de entes de control por tener el Plan estratégico no actualizado o desarticulado con las nuevas políticas o requerimientos  por parte del gobierno nacional </t>
  </si>
  <si>
    <t>Incumplimiento del  objetivo del proceso, perdidas de imagen.
Sanciones</t>
  </si>
  <si>
    <t>Afectación grave de la disponibilidad de la información debido al interés particular de los empleados y terceros.</t>
  </si>
  <si>
    <t>Realizar mesas de seguimiento y evaluación (Generar el Plan Estratégico de Tecnologías de la Información - PETI)</t>
  </si>
  <si>
    <t>Jefe de OSI</t>
  </si>
  <si>
    <t>GTI-PR-001 Arquitectura Empresaria (Act. 8,4)</t>
  </si>
  <si>
    <t>Ayudas de memoria, Informe</t>
  </si>
  <si>
    <t>Inadecuada recopilación de la información</t>
  </si>
  <si>
    <t>GTI-R2</t>
  </si>
  <si>
    <t>Posibilidad de afectación reputacional  y económica para la entidad,  por quejas de grupos de valor, debido la Inadecuada administración de la información.</t>
  </si>
  <si>
    <t>Incumplimiento del  objetivo del proceso, perdidas financieras,
perdidas de Credibilidad</t>
  </si>
  <si>
    <t>Afectación moderada de la integridad de la información debido al interés particular de los empleados y terceros.</t>
  </si>
  <si>
    <t>Actualizar el catálogo de componentes de información</t>
  </si>
  <si>
    <t>GTI-PR-003 Gestión de Información (Act. 3)</t>
  </si>
  <si>
    <t>Catálogos de Componentes de Información</t>
  </si>
  <si>
    <t xml:space="preserve">Falta de parametrización de los datos </t>
  </si>
  <si>
    <t>Actualización de directorio de datos maestros.(repositorio)</t>
  </si>
  <si>
    <t>GTI-PR-003 Gestión de Información (Act. 4, 8)</t>
  </si>
  <si>
    <t>Documento Datos Maestros - Correo electrónico</t>
  </si>
  <si>
    <t>Desconocimiento de procedimientos y polìticas de TI</t>
  </si>
  <si>
    <t>GTI-R3</t>
  </si>
  <si>
    <t>Posibilidad de afectación económica y reputacional, por quejas de los grupos de valor, debido al  Manejo, Asesoría, Asistencia y administración de los Recursos de Tecnología.</t>
  </si>
  <si>
    <t>Incumplimiento del  objetivo del proceso, perdidas financieras, quejas.</t>
  </si>
  <si>
    <t>Afectación en un valor igual o mayor al 10% y menor al 20% del presupuesto anual de seguridad digital</t>
  </si>
  <si>
    <t>Validar y socializar las alternativas de solución con el solicitante</t>
  </si>
  <si>
    <t>GTI-PR-002  Gestión Operativa (Act. 7)</t>
  </si>
  <si>
    <t>Ayuda de Memoria o Correo Electrónico</t>
  </si>
  <si>
    <t>Validar que las especificaciones de los productos cumplan con lo requerido.</t>
  </si>
  <si>
    <t>GTI-PR-002  Gestión Operativa (Act. 10)</t>
  </si>
  <si>
    <t>Ayuda de Memoria</t>
  </si>
  <si>
    <t>Falta de seguimiento de Solicitudes</t>
  </si>
  <si>
    <t>Realizar Control y Seguimiento del proyecto TI</t>
  </si>
  <si>
    <t>GTI-PR-002  Gestión Operativa (Act. 15)</t>
  </si>
  <si>
    <t>Ayuda de memoria</t>
  </si>
  <si>
    <t>Oficina de Sistemas de Información</t>
  </si>
  <si>
    <t xml:space="preserve">Jefe de Oficina Sistemas de Información </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</si>
  <si>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</si>
  <si>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</si>
  <si>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</si>
  <si>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</si>
  <si>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</si>
  <si>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Investigaciones penales, fiscales o disciplinarias.</t>
  </si>
  <si>
    <t>Identificar y valorar el incidente de seguridad</t>
  </si>
  <si>
    <t>Jefe de Oficina Sistemas de Información</t>
  </si>
  <si>
    <t>GTI-PR-004 Gestión de Incidentes de Seguridad y Privacidad de la Información (Act. 2)</t>
  </si>
  <si>
    <t>Informes mensuales</t>
  </si>
  <si>
    <t>Jefe Oficina Sistemas de Información</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</si>
  <si>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</si>
  <si>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</si>
  <si>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</si>
  <si>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</si>
  <si>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</si>
  <si>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 xml:space="preserve"> Profesional Especializado, Personal Tercerizado.</t>
  </si>
  <si>
    <t>GTI-PR-005  Gestión de Cambios de Tecnología de la Información</t>
  </si>
  <si>
    <t>IC-FM-024 Gestión de Cambios - Caso Herramienta Mesa de Ayuda</t>
  </si>
  <si>
    <t xml:space="preserve">Limitaciones en el esquema de tratamiento de los incidentes de seguridad </t>
  </si>
  <si>
    <t xml:space="preserve"> Implementar el cambio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</si>
  <si>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</si>
  <si>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</si>
  <si>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</si>
  <si>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</si>
  <si>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</si>
  <si>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</si>
  <si>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</si>
  <si>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</si>
  <si>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</si>
  <si>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</si>
  <si>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t>
  </si>
  <si>
    <t>Ajustar los planes</t>
  </si>
  <si>
    <t>Coordinador Grupo Ingeniería y Soporte Técnico, Profesional Especializado</t>
  </si>
  <si>
    <t>Planes ajustados</t>
  </si>
  <si>
    <t>Falta de implementación de controles en el manejo de bases de datos con información de datos personales</t>
  </si>
  <si>
    <t>GTI-R5</t>
  </si>
  <si>
    <t>1. PQRS de partes interesadas
2. Afectación de la  integridad de la información en bases de datos con datos personales</t>
  </si>
  <si>
    <t>- Investigaciones penales, fiscales o disciplinarias.</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</si>
  <si>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</si>
  <si>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</si>
  <si>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</si>
  <si>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Afectación de la gestión de la seguridad y privacidad de la información, quejas, sanciones y hallazgos.</t>
  </si>
  <si>
    <t xml:space="preserve">1 (P) Elaborar el Plan de Seguridad y Privacidad de la Información - PSPI.
</t>
  </si>
  <si>
    <t>GTI-PR-023 Gestión del Subsistema de Seguridad y Privacidad de la Información</t>
  </si>
  <si>
    <t>Plan SPI – Plan Seguridad y Privacidad de la Información</t>
  </si>
  <si>
    <t>Plan para la Gestión de la Seguridad de la Información.</t>
  </si>
  <si>
    <t>Seleccione la impacto</t>
  </si>
  <si>
    <t>2 (H) Elaborar y ajustar proyecto de directrices y políticas de seguridad</t>
  </si>
  <si>
    <t>SG-PR-035 Diseño de Directrices de Seguridad y Definición de Políticas sobre el uso de las TICS</t>
  </si>
  <si>
    <t>Acto Administrativo, Documento de Directriz, Solicitud de Documentos (SIG)</t>
  </si>
  <si>
    <t xml:space="preserve">Falta de actualización de activos de inormación </t>
  </si>
  <si>
    <t>3 (V) Revisar la ejecución del PSPI.</t>
  </si>
  <si>
    <t>Comité Institucional de Gestión 
Profesional Especializado</t>
  </si>
  <si>
    <t>Informe</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</si>
  <si>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</si>
  <si>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</si>
  <si>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</si>
  <si>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</si>
  <si>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t>
  </si>
  <si>
    <t>No efectuar seguimiento oportuno a la gestión de protección de datos personales</t>
  </si>
  <si>
    <t>7 (H) Identificar y actualizar bases de datos PDP</t>
  </si>
  <si>
    <t>Reporte RNBD</t>
  </si>
  <si>
    <t>Falta de artículación con las entidades del Sector para temas de Seguirdad Digital</t>
  </si>
  <si>
    <t xml:space="preserve">11 (H) Realizar Seguimiento a los compromisos SCIT </t>
  </si>
  <si>
    <t>Oficina Asesora de Planeación Sectorial</t>
  </si>
  <si>
    <t>Jefe Oficina Asesora de Planeación Sectorial</t>
  </si>
  <si>
    <t>Imagen institucional afectada en el orden nacional o regional por retrasos en la prestación del servicio a los usuarios o ciudadanos.</t>
  </si>
  <si>
    <t>No aplica</t>
  </si>
  <si>
    <t>Secretario General</t>
  </si>
  <si>
    <t>Sin documentar</t>
  </si>
  <si>
    <t>Externo</t>
  </si>
  <si>
    <t xml:space="preserve">Correos electrónicos </t>
  </si>
  <si>
    <t>Gestión del Talento Humano</t>
  </si>
  <si>
    <t>Grupo de Talento Humano</t>
  </si>
  <si>
    <t>Coordinador Grupo Talento Humano</t>
  </si>
  <si>
    <t xml:space="preserve">Desconocimiento en las ultimas versiones y lineamientos para la evaluación de gerentes y/o el sistema de evaluación propio de desempeño.  </t>
  </si>
  <si>
    <t>TH-R1</t>
  </si>
  <si>
    <t>Posibilidad de afectación reputacional por sanciones de de entes de control, debido al no cumplimiento del proceso de evaluación de acuerdo con la normatividad vigente.</t>
  </si>
  <si>
    <t>Incumplimiento del objetivo del proceso 
Falta de información para la toma de decisión para la continuidad del funcionario
Procesos disciplinarios</t>
  </si>
  <si>
    <t>Quejas de los usuarios relacionadas con la indebida aplicación de la Ley disciplinaria vigente, dentro de las actuaciones disciplinarias.</t>
  </si>
  <si>
    <t>Formular y socializar los compromisos gerenciales a partir de Plan Nacional de Desarrollo, Plan Estratégico y Plan de Acción Anual.</t>
  </si>
  <si>
    <t>Profesional grupo de Talento Humano</t>
  </si>
  <si>
    <t>TH-PR-001 Gestión del Talento Humano - Permanencia  (Act. 2)</t>
  </si>
  <si>
    <t>Correo electrónico, memorandos</t>
  </si>
  <si>
    <t>Falta de socialización y seguimiento a la ejecución de la evaluación</t>
  </si>
  <si>
    <t xml:space="preserve">Realizar seguimiento semestrales. </t>
  </si>
  <si>
    <t>TH-PR-001 Gestión del Talento Humano - Permanencia  (Act. 5)</t>
  </si>
  <si>
    <t>Enviar comunicación para adelantar la Evaluación del Desempeño Laboral.</t>
  </si>
  <si>
    <t>TH-PR-001 Gestión del Talento Humano - Permanencia  (Act. 10)</t>
  </si>
  <si>
    <t>Correo y Memorando Electrónico</t>
  </si>
  <si>
    <t>Gestion del talento Humano</t>
  </si>
  <si>
    <t>Falta de seguimiento a los tiempos requeridos para las respuestas</t>
  </si>
  <si>
    <t>TH-R2</t>
  </si>
  <si>
    <t>Posibilidad de pérdida reputacional por sanciones de entes de control, debido a incumplimientos en la atención de solicitudes</t>
  </si>
  <si>
    <t>Incumplimiento del objetivo del proceso
Quejas ususarios
Demandas, 
Sanciones disiplinarias</t>
  </si>
  <si>
    <t>Reclamaciones o quejas de los usuarios que podrían implicar una denuncia ante los entes reguladores o una demanda de largo alcance para la entidad
Investigaciones penales, fiscales o disciplinarias.</t>
  </si>
  <si>
    <t>Sistema de Gestión documental</t>
  </si>
  <si>
    <t xml:space="preserve">Demora en la Información solicitada a otras dependencias para dar respuesta a las solicitudes </t>
  </si>
  <si>
    <t>Correo electrónico</t>
  </si>
  <si>
    <t>TH-PR-007 Certificado de Información Laboral para bonos pensionales y pensiones y certificación de salario base para calcular el bono pensional</t>
  </si>
  <si>
    <t>Correo electrónico - Aplicativo Cetil</t>
  </si>
  <si>
    <t>Recibir la solicitud de reconocimiento y verificar lleno de requisitos.</t>
  </si>
  <si>
    <t>Coordinador(a) Grupo Talento Humano, Asesor Grupo Pensiones., Profesional(es), Técnico Administrativo</t>
  </si>
  <si>
    <t>TH-PR-011 Reconocimiento de pensiones</t>
  </si>
  <si>
    <t>Solicitud de pensión</t>
  </si>
  <si>
    <t>TH-R3</t>
  </si>
  <si>
    <t xml:space="preserve">Posibilidad de perdida reputacional o económica por sanciones de entes de control, por contratación de funcionarios sin la competencia. </t>
  </si>
  <si>
    <t xml:space="preserve">Incumplimiento del objetivo del proceso
Sanciones </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</si>
  <si>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</si>
  <si>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 xml:space="preserve">Verificar el listado de cumplimiento de los documentos requeridos </t>
  </si>
  <si>
    <t>TH-PR-019 Gestión del Talento Humano Vinculación y Retiro (Act. 42, 52)</t>
  </si>
  <si>
    <t>Hoja de Vida del SIGEP firmada por Coordinador del Grupo de TH</t>
  </si>
  <si>
    <t xml:space="preserve">Verificar el cumplimiento de los requisitos académicos y la experiencia laboral requerida para desempeñar el cargo. </t>
  </si>
  <si>
    <t>TH-PR-019 Gestión del Talento Humano Vinculación y Retiro (Act. 12, 19, 32)</t>
  </si>
  <si>
    <t>TH-FM-076 Formato estudios de requisitos para nombramientos</t>
  </si>
  <si>
    <t>Verificar el cumplimiento de la normatividad vigente en la vinculación y retiro del talento humano</t>
  </si>
  <si>
    <t>TH-PR-019 Gestión del Talento Humano Vinculación y Retiro (Act. 15, 23, 27, 34, 39, 44)</t>
  </si>
  <si>
    <t>Evidencia de revisión</t>
  </si>
  <si>
    <t>Falla en el reporte de novedades</t>
  </si>
  <si>
    <t>TH-R4</t>
  </si>
  <si>
    <t>Posibilidad de afectación económica, por hallazgos de  entes de control, debido a la administración y gestión de la nómina</t>
  </si>
  <si>
    <t>Incumplimiento del objetivo del proceso 
Perdida de recursos
Quejas y reclamos de los usuarios 
Hallazgos de auditorias</t>
  </si>
  <si>
    <t>Pérdida de cobertura en la prestación de los servicios de la entidad ≥1%.</t>
  </si>
  <si>
    <t>Recibir e incluir en el sotfware de nómina las novedades de personal</t>
  </si>
  <si>
    <t>Funcionario, Profesional(es)</t>
  </si>
  <si>
    <t>TH-PR-020 Gestión del Talento Humano Nómina (Act. 9)</t>
  </si>
  <si>
    <t>Listas de chequeo para la inclusión de novedades (horas extras, inclu. Novedades)
Desprendibles de nómina</t>
  </si>
  <si>
    <t>Verificar la pre-liquidación de la nómina en el sistema frente a las novedades</t>
  </si>
  <si>
    <t>TH-PR-020 Gestión del Talento Humano Nómina (Act. 11)</t>
  </si>
  <si>
    <t>*Pre-nóminas, lista de chequeo (*Software de nómina)</t>
  </si>
  <si>
    <t>Verificar ajustes según novedades presentadas por corrección</t>
  </si>
  <si>
    <t>TH-PR-020 Gestión del Talento Humano Nómina (Act. 13)</t>
  </si>
  <si>
    <t>*Modificación en pre-nóminas (*Software de nómina)</t>
  </si>
  <si>
    <t>Verificar la información de pagos Vs. los resúmenes de las nóminas y los netos de pago</t>
  </si>
  <si>
    <t>Funcionario, Jefe Oficina de Sistemas de Información</t>
  </si>
  <si>
    <t>TH-PR-020 Gestión del Talento Humano Nómina (Act. 16)</t>
  </si>
  <si>
    <t>*Archivos en Excel</t>
  </si>
  <si>
    <t>Verificar el cumplimiento de la normatividad vigente aplicable al acto administrativo</t>
  </si>
  <si>
    <t>Asesor, Profesional(es), Funcionarios</t>
  </si>
  <si>
    <t>TH-PR-020 Gestión del Talento Humano Nómina (Act. 22, 31, 36, 51)</t>
  </si>
  <si>
    <t>Proyecto de acto administrativo</t>
  </si>
  <si>
    <t>Desconocimiento de alguna norma relacionada con nómina</t>
  </si>
  <si>
    <t>Verificar trámite de liquidación de ex funcionarios</t>
  </si>
  <si>
    <t>Funcionario, Profesional(es), Funcionario</t>
  </si>
  <si>
    <t>TH-PR-020 Gestión del Talento Humano Nómina (Act. 26,28)</t>
  </si>
  <si>
    <t>*Registro en matriz de control</t>
  </si>
  <si>
    <t>Verificar aporte de autoliquidación Vs. información del operador de pagos (PILA)</t>
  </si>
  <si>
    <t>TH-PR-020 Gestión del Talento Humano Nómina (Act. 41)</t>
  </si>
  <si>
    <t>*Autoliquidación (software de nómina)</t>
  </si>
  <si>
    <t>Verificar que las liquidaciones se hayan realizado de conformidad con las normas legales vigentes</t>
  </si>
  <si>
    <t>TH-PR-020 Gestión del Talento Humano Nómina (Act. 45)</t>
  </si>
  <si>
    <t>*Excel de liquidación</t>
  </si>
  <si>
    <t>Conciliación con el Grupo de Contabilidad</t>
  </si>
  <si>
    <t>Funcionario, Profesional(es), Coordinador Grupo Contabilidad</t>
  </si>
  <si>
    <t>TH-PR-020 Gestión del Talento Humano Nómina (Act. 57)</t>
  </si>
  <si>
    <t>*Revisión de saldos</t>
  </si>
  <si>
    <t>Que las formaciones y capacitaciones no cumplan con las expectativas y necesidades de los funcionarios</t>
  </si>
  <si>
    <t>TH-R5</t>
  </si>
  <si>
    <t>Posibilidad de afectación reputacional debido a planes débiles en materia de formación, capacitación, bienestar social y efr de los funcionarios públicos.</t>
  </si>
  <si>
    <t xml:space="preserve">Desaprovechamiento de recursos por parte de funcionarios
No uso de actividades de formación </t>
  </si>
  <si>
    <t>Coordinador Grupo de Talento Humano, Asesor Grupo de Talento Humano</t>
  </si>
  <si>
    <t>TH-PR-018 Divulgación de Becas (Act. 2)</t>
  </si>
  <si>
    <t>Oficio, correo*, Síntesis de la invitación ofrecida por el Organismo Internacional.</t>
  </si>
  <si>
    <t>Falta de participación del personal en las formaciones y capacitaciones</t>
  </si>
  <si>
    <t>Verificar cumplimiento de requisitos del postulante</t>
  </si>
  <si>
    <t>Funcionario, Coordinador(a) Grupo Talento Humano</t>
  </si>
  <si>
    <t>TH-PR-018 Divulgación de Becas (Act. 6)</t>
  </si>
  <si>
    <t>Lista de chequeo de cumplimiento de requisitos</t>
  </si>
  <si>
    <t>Diagnósticos débiles</t>
  </si>
  <si>
    <t>No apropiación del código de integridad por parte de los servidores públicos</t>
  </si>
  <si>
    <t>TH-R6</t>
  </si>
  <si>
    <t xml:space="preserve">Posibilidad de afectación reputacional, por quejas de las partes interesadas, debido a comportamientos de funcionarios no acordes a los principios y valores del servicio público </t>
  </si>
  <si>
    <t>Afectación reputacional
Quejas de usuarios y partes interesadas 
Afectación en la prestación del serivicio</t>
  </si>
  <si>
    <t>Realizar las actividades del cronograma de actividades de la política de integridad</t>
  </si>
  <si>
    <t>Plan de implementación de la Política de Integridad</t>
  </si>
  <si>
    <t>Listados de asistencia, pantallazos de la capacitación y de la invitación, publicación en la intranet</t>
  </si>
  <si>
    <t>Realizar encuesta diagnóstico</t>
  </si>
  <si>
    <t>Encuesta diagnóstico</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</si>
  <si>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</si>
  <si>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</si>
  <si>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</si>
  <si>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</si>
  <si>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</si>
  <si>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</si>
  <si>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</si>
  <si>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</si>
  <si>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</si>
  <si>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</si>
  <si>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</si>
  <si>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</si>
  <si>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</si>
  <si>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</si>
  <si>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</si>
  <si>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</si>
  <si>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</si>
  <si>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</si>
  <si>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</si>
  <si>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</si>
  <si>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</si>
  <si>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</si>
  <si>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</si>
  <si>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</si>
  <si>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</si>
  <si>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</si>
  <si>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</si>
  <si>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</si>
  <si>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</si>
  <si>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</si>
  <si>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</si>
  <si>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</si>
  <si>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</si>
  <si>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</si>
  <si>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</si>
  <si>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</si>
  <si>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</si>
  <si>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</si>
  <si>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</si>
  <si>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</si>
  <si>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</si>
  <si>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</si>
  <si>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</si>
  <si>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</si>
  <si>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</si>
  <si>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</si>
  <si>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</si>
  <si>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</si>
  <si>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</si>
  <si>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</si>
  <si>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Gestion de Recursos Financieros</t>
  </si>
  <si>
    <t xml:space="preserve">Presupuesto, Contabilidad y Tesorería </t>
  </si>
  <si>
    <t>Coordinador de presupuesto.</t>
  </si>
  <si>
    <t xml:space="preserve">Desactualización en temas de gestión financiera.  (Presupuestal, Contable y de Tesoreria)  </t>
  </si>
  <si>
    <t>GRF-R1</t>
  </si>
  <si>
    <t>Posibilidad de afectación económica, por ejecución del presupuesto de gastos, debido a información inadecuada</t>
  </si>
  <si>
    <t>Incumplimiento del objetivo y las metas del proceso</t>
  </si>
  <si>
    <t>Realizar inducción o reinducción en el manejo del software del aplicativo SIIF y temas de actualización a la gestión financiera (Presupuestal, Contable y de Tesoreria)</t>
  </si>
  <si>
    <t>Coordinador de presupuesto, contabilidad y tesoreria</t>
  </si>
  <si>
    <t>GR-PR-016 Cadena presupuestal de gastosSIIF II (4.3 Generalidades)</t>
  </si>
  <si>
    <t>Certificaciones asistencia</t>
  </si>
  <si>
    <t>Errores en la transcripción de la información.</t>
  </si>
  <si>
    <t>Revisar y verificar la información contenida en los comprobantes SIIF.</t>
  </si>
  <si>
    <t>GR-PR-016 Cadena presupuestal de gastosSIIF II (Act. 5, 8, 10,11, 15, 16, 18, 21, 26, 29, 31, 37, 40)</t>
  </si>
  <si>
    <t>Comprobantes del SIIF y listados SIIF</t>
  </si>
  <si>
    <t>Identificación de rubros presupuestales que no corresponden al objeto del gasto</t>
  </si>
  <si>
    <t>Revisar y verificar de acuerdo a la normatividad presupuestal contable y de tesoreria</t>
  </si>
  <si>
    <t>Información inconsistente e insuficiente</t>
  </si>
  <si>
    <t>Recibir y Verificar la documentación para iniciar el trámite de cuentas.</t>
  </si>
  <si>
    <t>Contabilidad y Tesoreria- 
Profesional de contabilidad y Profesional y técnicos de  tesoreria</t>
  </si>
  <si>
    <t>GR-PR-016 Cadena presupuestal de gastosSIIF II (Act. 20, 29)</t>
  </si>
  <si>
    <t>Inoportuna solicitud de tramites presupuestales</t>
  </si>
  <si>
    <t>Elaborar circulares externas e internas para entrega de información, cronogramas de fechas de entrega de nóminas, aportes y cajas menores</t>
  </si>
  <si>
    <t>GR-PR-016 Cadena presupuestal de gastosSIIF II (Act. 40, 38 - Condiciones Generales)</t>
  </si>
  <si>
    <t>Correos electronicos, carteleras , intranet</t>
  </si>
  <si>
    <t>Cambios en la Estructura de clasificación presupuestal y falta de parametrización y/o vinculación de usos presupuestales</t>
  </si>
  <si>
    <t>Revisar el proyecto de resolución de  desagregación del decreto de liquidación previo a su firma</t>
  </si>
  <si>
    <t>Coordinador de presupuesto</t>
  </si>
  <si>
    <t>GR-PR-016 Cadena presupuestal de gastosSIIF II (Act. 1, 2)</t>
  </si>
  <si>
    <t>Acto administrativo firmado por el ordenador del gasto y listado de apropiaciones</t>
  </si>
  <si>
    <t xml:space="preserve">Contabilidad </t>
  </si>
  <si>
    <t>Coordinador de contabilidad</t>
  </si>
  <si>
    <t xml:space="preserve">La información financiera presentada no es comprensible, relevantes o confiable. </t>
  </si>
  <si>
    <t>GRF-R2</t>
  </si>
  <si>
    <t xml:space="preserve">Posibilidad de hallazgos u observaciones por parte de entes control, debido a suministro de información contable y financiera por no ser comprensible, relevante o confiable. </t>
  </si>
  <si>
    <t>Incumplimiento del objetivo.
Hallazgos de control interno y de la contraloria</t>
  </si>
  <si>
    <t xml:space="preserve"> Recibir información interna y externa.</t>
  </si>
  <si>
    <t>Coordinador contabilidad - Profesional de contabilidad</t>
  </si>
  <si>
    <t>GR-PR-008 Elaboración de estados financieros  (Act. 4)</t>
  </si>
  <si>
    <t>Correos electrónicos - Comunicación oficial*</t>
  </si>
  <si>
    <t>Realizar la medición inicial de los hechos económicos y registrar en el SIIF Nación</t>
  </si>
  <si>
    <t>GR-PR-008 Elaboración de estados financieros  (Act. 7)</t>
  </si>
  <si>
    <t>Registro Contable SIIF Nación*</t>
  </si>
  <si>
    <t>Realizar la valuación de los hechos económicos reconocidos en los Estados Financieros</t>
  </si>
  <si>
    <t>GR-PR-008 Elaboración de estados financieros  (Act. 8)</t>
  </si>
  <si>
    <t>Elaborar conciliación bancaria.</t>
  </si>
  <si>
    <t>GR-PR-008 Elaboración de estados financieros  (Act. 11)</t>
  </si>
  <si>
    <t>Conciliación Bancaria</t>
  </si>
  <si>
    <t>Generar y revisar Balance de Prueba</t>
  </si>
  <si>
    <t>GR-PR-008 Elaboración de estados financieros  (Act. 13)</t>
  </si>
  <si>
    <t>Libro de saldos y movimientos*</t>
  </si>
  <si>
    <t>Elaborar reportes a entidades de control y vigilancia</t>
  </si>
  <si>
    <t>Coordinador Grupo Contabilidad</t>
  </si>
  <si>
    <t>GR-PR-008 Elaboración de estados financieros  (Act. 17)</t>
  </si>
  <si>
    <t>Reportes entidades de control*</t>
  </si>
  <si>
    <t>Revisar y remitir el Boletín Diario de Tesorería a los Grupos de Contabilidad y Financiera.</t>
  </si>
  <si>
    <t>Tesorero</t>
  </si>
  <si>
    <t>GR-PR-011  Elaboración Boletín Tesorería (Act. 4)</t>
  </si>
  <si>
    <t>Boletín Diario de Tesorería</t>
  </si>
  <si>
    <t>Contabilidad - Grupo de Tesorería</t>
  </si>
  <si>
    <t>Coordinador de Contabilidad
Coordinador de Tesoreria</t>
  </si>
  <si>
    <t>Inoportunidad en la solicitud de recursos a la tesoreria.</t>
  </si>
  <si>
    <t>GRF-R3</t>
  </si>
  <si>
    <t>Posibilidad de afectación reputacional, por PQR de grupos de valor, debido al incumplimiento en las obligaciones del ministerio.</t>
  </si>
  <si>
    <t xml:space="preserve">PQR de partes interesadas </t>
  </si>
  <si>
    <t>Solicitar necesidades mensuales de recursos</t>
  </si>
  <si>
    <t>Coordinador de tesoreria - Profesional de tesoreria</t>
  </si>
  <si>
    <t>GR-PR-007 Elaboración modificación y seguimiento al PAC (Act. 1)</t>
  </si>
  <si>
    <t>Documento electrónico de archivo*</t>
  </si>
  <si>
    <t>Identificar necesidades de PAC</t>
  </si>
  <si>
    <t>Profesional de contabilidad</t>
  </si>
  <si>
    <t>GR-PR-007 Elaboración modificación y seguimiento al PAC (Act. 2)</t>
  </si>
  <si>
    <t>Falta de entrega de soportes a la central de cuentas.</t>
  </si>
  <si>
    <t xml:space="preserve">Realizar revisión y verificación de soportes </t>
  </si>
  <si>
    <t>Guia Elaboración de Cuentas</t>
  </si>
  <si>
    <t>Aplicativo hoja de ruta devolución de solicitud</t>
  </si>
  <si>
    <t>Consolidar PAC</t>
  </si>
  <si>
    <t>GR-PR-007 Elaboración modificación y seguimiento al PAC (Act. 3)</t>
  </si>
  <si>
    <t xml:space="preserve">Fallas en el seguimiento de las solicitudes de recursos al ministerio de hacienda. </t>
  </si>
  <si>
    <t>Verificar cargue del PAC</t>
  </si>
  <si>
    <t>GR-PR-007 Elaboración modificación y seguimiento al PAC (Act. 5)</t>
  </si>
  <si>
    <t>Reporte solicitudes de Modificación de PAC</t>
  </si>
  <si>
    <t>Errores al momento de realizar el proceso de liquidación de las cuentas por pagar.</t>
  </si>
  <si>
    <t>GRF-R4</t>
  </si>
  <si>
    <t>Posibilidad afectación reputacional, por reproceso de actividades debido errores al momento de realizar el proceso de liquidación de las cuentas por pagar.</t>
  </si>
  <si>
    <t xml:space="preserve">Quejas de usuarios 
Reintegros 
Reprocesos </t>
  </si>
  <si>
    <t>Ingresar la información en el liquidador de excel formulado</t>
  </si>
  <si>
    <t>Aplicativo hoja de ruta - Liquidador - SIIF Nación</t>
  </si>
  <si>
    <t>Desconocimiento en los cambios de la normatividad</t>
  </si>
  <si>
    <t>Liquidador - Certificados de asistencia y actualización - SIIF Nación</t>
  </si>
  <si>
    <t>Grupo de Prespuesto</t>
  </si>
  <si>
    <t>Coordinador del Grupo de Presupuesto</t>
  </si>
  <si>
    <t xml:space="preserve">Inoportunidad en la carga de los ingresos. </t>
  </si>
  <si>
    <t>GRF-R5</t>
  </si>
  <si>
    <t>Posibilidad de afectación económica, debido a la inadecuada ejecución del presupuesto de ingresos, por el manejo de la información.</t>
  </si>
  <si>
    <t>Hacer seguimiento a cronogramas y circulares emitidas por el Ministerio de Hacienda</t>
  </si>
  <si>
    <t>Coordinador de presupuesto - Profesional de presupuesto</t>
  </si>
  <si>
    <t>GR-PR-017 Cadena presupuestal de ingresos SIIF II (Condiciones Generales)</t>
  </si>
  <si>
    <t>Circulares internas y externas - Correo electronio</t>
  </si>
  <si>
    <t xml:space="preserve">Clasificación erronea de la información de ingresos. </t>
  </si>
  <si>
    <t>Consultar documentos de recaudo por clasificar causados por Minhacienda (CSF) y/o Ministerio de Comercio Industria y Turismo (SSF)</t>
  </si>
  <si>
    <t>GR-PR-017 Cadena presupuestal de ingresos SIIF II (Act. 3)</t>
  </si>
  <si>
    <t>saldos por Imputar de Ingresos Presupuestales*</t>
  </si>
  <si>
    <t>Valores de ingresos pendientes de clasificar</t>
  </si>
  <si>
    <t>Analizar y depurar saldos</t>
  </si>
  <si>
    <t>GR-PR-017 Cadena presupuestal de ingresos SIIF II (Act. 11)</t>
  </si>
  <si>
    <t>Ejecución de ingresos agregada* .</t>
  </si>
  <si>
    <t xml:space="preserve">Facilitación del comercio y la defensa comercial </t>
  </si>
  <si>
    <t>Dirección de Comercio Exterior/ Subdireccion de Diseño y Administración de Operaciones</t>
  </si>
  <si>
    <t>Subdirector de diseño y administración de operaciones / Asesores Comité de Importaciones</t>
  </si>
  <si>
    <t>1. Desconocimiento de la normatividad.</t>
  </si>
  <si>
    <t>FC-R1</t>
  </si>
  <si>
    <t>Posibilidad de afectación económica, por aprobar o negar algun programa, registro, licencia, planilla, solicitud o certificación sin el cumpliemiento total de los requisitos legales .</t>
  </si>
  <si>
    <t>Pérdidas financieras por demandas
Incumplimiento del objetivo</t>
  </si>
  <si>
    <t xml:space="preserve">Realizar reuniones internas y/o externas para concertar y/o unificar criterios.
Verificar el cumplimiento de los requisitos previos establecidos para la importación. </t>
  </si>
  <si>
    <t>Subdirector de diseño y administración de operaciones</t>
  </si>
  <si>
    <t xml:space="preserve">
FC-PR-013 Aprobación de registros, modificacion es y cancelaciones (Act. 4)
</t>
  </si>
  <si>
    <t>Banner de la página www.vuce.gov.co -Lista de asistencia a reuniones. -Registros de importación aprobados con los requisitos previos establecidos</t>
  </si>
  <si>
    <t>Realizar evaluación de los CIPs y emitir concepto de aprobación o solicitud de visita técnica.
'Realizar evaluación de CIPs y emitir concepto de devolución o solicitud de visita técnica.</t>
  </si>
  <si>
    <t>Profesional(es)</t>
  </si>
  <si>
    <t>FC-PR-016 Autorización reposición materias primas e insumos mediante los sistemas de importación y exportación (Act. 3, 4, 9, 10)</t>
  </si>
  <si>
    <t>VUCE y oficio de aprobación por Gestión Documental. Oficio de notificación de visita de técnica
VUCE y oficio de devolución por Gestión Documental. Oficio de notificación de visita técnica</t>
  </si>
  <si>
    <t>Verificar la documentación y cumplimiento de los requisitos
Verificar el cumplimiento de los requisitos contenidos en las normas del Régimen de Transformación y Ensamble.
Verificar el cálculo del cumplimiento del PIN, PIS o VAS
Verificar el cumplimiento del PIN, PIS o VAS</t>
  </si>
  <si>
    <t>Funcionario</t>
  </si>
  <si>
    <t>FC-PR-014 Aprobación licencias de importación, modificaciones y cancelaciones (Act. 7, 9, 14, 16, )
FC-PR-015 Solicitud de Autorización de Sociedades de Comercialización Internacional y Evaluación de Informes Anuales (Act. 6, 23)
FC-PR-017 Estudios de demostración del cumplimiento de compromisos de exportación de materias primas, bienes de capital, repuestos y servicios (Act. 3, 11)
FC-PR-018 Evaluación programas nuevos de materias primas, bienes de capital, repuestos y servicios y sus modificaciones y terminaciones (Act. 3, 8,13)
FC-PR-021 Evaluación recepción de los informes PIN, PIS, VAS (Act. 3,5,9)
FC-PR-019 Administración de contingentes (Act. 12)</t>
  </si>
  <si>
    <t>Información revisada para emisión de concepto
Registro aplicativo informático de SEIEX
Documentación analizada
Informe de visita industrial
Archivo en Excel
Solicitud electrónica</t>
  </si>
  <si>
    <t>Analizar y revisar los requerimientos y mejoras a la VUCE</t>
  </si>
  <si>
    <t>Subdirector(a) Diseño y Administración de Operaciones, Coord.Grupo Diseño de Operaciones de Comercio Exter, Analista de sistemas</t>
  </si>
  <si>
    <t>FC-PR-010 Administracion de la Ventanilla Unica de Comercio Exterior - VUCE (Act. 3,6)</t>
  </si>
  <si>
    <t>Correo Electrónico - Ayuda de memoria - Oficio</t>
  </si>
  <si>
    <t>Solicitar actualización del Arancel en la VUCE a la OSI</t>
  </si>
  <si>
    <t>FC-PR-010 Administracion de la Ventanilla Unica de Comercio Exterior - VUCE (Act. 10)</t>
  </si>
  <si>
    <t>Correo Electrónico</t>
  </si>
  <si>
    <t>Verificar la descripción técnica, subpartida arancelaria y anexos de los bienes relacionados en la solicitud.</t>
  </si>
  <si>
    <t>FC-PR-004 Verificación y concepto de producción nacional para las solicitudes de licencias de importación (Act. 3 )</t>
  </si>
  <si>
    <t>Formato electrónico Licencia Importación -Notificación electrónica a través de la VUCE</t>
  </si>
  <si>
    <t>Verificar pertinencia del concepto técnico</t>
  </si>
  <si>
    <t>Coordinador Grupo Registro de Productores de Bienes Nacionales</t>
  </si>
  <si>
    <t>FC-PR-004 Verificación y concepto de producción nacional para las solicitudes de licencias de importación (Act. 9 )</t>
  </si>
  <si>
    <t>Realizar reunión para definir acciones de mejora y/o ajustes requeridos</t>
  </si>
  <si>
    <t>FC-PR-004 Verificación y concepto de producción nacional para las solicitudes de licencias de importación (Act. 11 )</t>
  </si>
  <si>
    <t>Establecer y publicar los cupos asignados</t>
  </si>
  <si>
    <t xml:space="preserve"> FC-PR-019 Administración de contingentes (Act. 7 )</t>
  </si>
  <si>
    <t>Listado de asignación de cupos -Publicación</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</si>
  <si>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</si>
  <si>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</si>
  <si>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</si>
  <si>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</si>
  <si>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</si>
  <si>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</si>
  <si>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</si>
  <si>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</si>
  <si>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</si>
  <si>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</si>
  <si>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</si>
  <si>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</si>
  <si>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</si>
  <si>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</si>
  <si>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</si>
  <si>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</si>
  <si>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</si>
  <si>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</si>
  <si>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</si>
  <si>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</si>
  <si>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</si>
  <si>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</si>
  <si>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</si>
  <si>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</si>
  <si>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</si>
  <si>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</si>
  <si>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</si>
  <si>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</si>
  <si>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Dirección de Comercio Exterior/ Subdireccion de Diseño y Administración de Operaciones / Comité de Importaciones</t>
  </si>
  <si>
    <t>Subdirector de diseño y administración de operaciones / Coordinadores grupos de trabajo / Comité de Importaciones</t>
  </si>
  <si>
    <t>Falta de seguimiento al aplicativo de certificaciones de existencia o no de producción nacional</t>
  </si>
  <si>
    <t>FC-R3</t>
  </si>
  <si>
    <t>Probabilidad de 
afectación reputacional por quejas de los usuarios, debido a respuestas a los tramites fuera de los tiempos establecidos por ley</t>
  </si>
  <si>
    <t>Pérdida reputacional
Incumplimiento del objetivo
Quejas de usuarios</t>
  </si>
  <si>
    <t>Verificar los requisitos legales para certificaciones de Maquinaria Pesada, Maquinaria para Transformación de Materia Prima y Maquinaria para Mejoramiento del Medio Ambiente.
Verificar el cumplimiento de los requisitos contenidos en las normas del régimen de transformación o ensamble</t>
  </si>
  <si>
    <t>FC-PR-012 Certificaciones de existencia de producción nacional (act. 3)
FC-PR-020 Evaluación de solicitudes de transformación y ensable (Act. 3, 8, 9, 11, 17)</t>
  </si>
  <si>
    <t>Solicitud Electrónica
Visto bueno a la evaluación en el aplicativo, Acto Administrativo</t>
  </si>
  <si>
    <t>Verificar la pertinencia del concepto técnico 
Verificar la descripción técnica, subpartida arancelaria y anexos de los bienes relacionados en la solicitud</t>
  </si>
  <si>
    <t>FC-PR-012 Certificaciones de existencia de producción nacional (act. 7)
FC-PR-003  SOLICITUD REGISTRO DE PRODUCTOR DE BIENES NACIONALES (Act. 10)</t>
  </si>
  <si>
    <t>Registro de producción de bienes nacionales
Correo electrónico u Oficio</t>
  </si>
  <si>
    <t>Falta de seguimiento al aplicativo de registro de productores de bienes nacionales</t>
  </si>
  <si>
    <t xml:space="preserve">Identificar nuevas solicitudes </t>
  </si>
  <si>
    <t>FC-PR-003  SOLICITUD REGISTRO DE PRODUCTOR DE BIENES NACIONALES (Act. 1)</t>
  </si>
  <si>
    <t>Estadísticas y reportes de cumplimiento</t>
  </si>
  <si>
    <t>FC-PR-003  SOLICITUD REGISTRO DE PRODUCTOR DE BIENES NACIONALES (Act. 13)
FC-PR-009 Evaluación y Calificación de Planilla a y b de Motoparte Nacional (Act. 6)</t>
  </si>
  <si>
    <t>Ayuda memoria</t>
  </si>
  <si>
    <t>Revisar y evaluar la información contenida en las planillas A para calificar la Planilla B.
Verificar que el Valor Agregado Nacional sea igual osuperior al 40%</t>
  </si>
  <si>
    <t>Funcionario Evaluador</t>
  </si>
  <si>
    <t>FC-PR-009 Evaluación y Calificación de Planilla a y b de Motoparte Nacional (Act. 2)
FC-PR-009 Evaluación y Calificación de Planilla a y b de Motoparte Nacional (Act. 3)</t>
  </si>
  <si>
    <t>Planilla A"Información para calificación de Motoparte Nacional".
Planilla A"Información para calificación de Motoparte Nacional"</t>
  </si>
  <si>
    <t>Falta de seguimiento en el aplicativo de sistemas especiales de importación - exportación y comercializadoras internacionales</t>
  </si>
  <si>
    <t>Verificar y revisar proyección del acto administrativo de aprobación o negación del programa
Suscribir el proyecto del acto administrativo.</t>
  </si>
  <si>
    <t>FC-PR-018 Evaluación programas nuevos de materias primas, bienes de capital, repuestos y servicios y sus modificaciones y terminaciones (Act. 19)
FC-PR-015 Solicitud de autorización de sociedades de comercialización internacional y evaluación de informes anuales (Act. 12)</t>
  </si>
  <si>
    <t>Resolucion</t>
  </si>
  <si>
    <t>Evaluar solicitud para Sociedad de Comercialización Internacional
Realizar evaluación de la solicitud de Reposición y emitir concepto de visita Industrial</t>
  </si>
  <si>
    <t>FC-PR-015 Solicitud de autorización de sociedades de comercialización internacional y evaluación de informes anuales (Act. 4)
FC-PR-016 Autorización reposición materias primas e insumos mediante los sistemas de importación y exportación (Act. 12)</t>
  </si>
  <si>
    <t>Solicitud evaluada
Lista de asistencia - Informe de Visita y Acto administrativo de autorización o negación.</t>
  </si>
  <si>
    <t>Falta de seguimiento en los aplicativos de importación VUCE 2.0</t>
  </si>
  <si>
    <t>Generar oficio de certificación de cumplimiento</t>
  </si>
  <si>
    <t>Funcionario, Coordinadora Grupo Sistemas Especiales Importación-Exportación y Comercializadoras Internacionales.</t>
  </si>
  <si>
    <t>FC-PR-017 Estudios de demostración del cumplimiento de compromisos de exportación de materias primas, bienes de capital, repuestos y servicios (Act. 27)</t>
  </si>
  <si>
    <t>Oficios, correos electrónicos</t>
  </si>
  <si>
    <t>Verificar cumplimiento de requisitos:
Realizar validación de “consulta Arancel-vistos buenos” y “Base de Datos de Registro de Productores de Bienes Nacionales"
Verificar el cumplimiento de los requisitos previos establecidos para la cancelación del registro de importación</t>
  </si>
  <si>
    <t xml:space="preserve">Coordinador de producción 
Coordinador de diseño y Sistemas </t>
  </si>
  <si>
    <t>FC-PR-014 Aprobación licencias de importación, modificaciones y cancelaciones (Act. 3)
FC-PR-013 Aprobación registros de importación, modificaciones y cancelaciones (Act. 8)</t>
  </si>
  <si>
    <t xml:space="preserve"> FC-PR-019 Administración de contingentes Act. 7</t>
  </si>
  <si>
    <t>Subdirectora de diseño y administración de operaciones</t>
  </si>
  <si>
    <t xml:space="preserve">No solicitar información completa al usuario </t>
  </si>
  <si>
    <t>FC-R4</t>
  </si>
  <si>
    <t xml:space="preserve">Posibilidad de afectación reputacional,  por observaciones de usuarios debido a la generación de conceptos errados </t>
  </si>
  <si>
    <t>Perdidas reputacional, incumplimiento del objetivo</t>
  </si>
  <si>
    <t>No hay interrupción de las operaciones de la entidad
No se generan sanciones económicas o administrativas
No se afecta la imagen institucional de forma significativa</t>
  </si>
  <si>
    <t>Recibir y revisar el mandato o poder radicado por el usuario a través de la Ventanilla Única de Comercio Exterior-VUCE, o si requiere consulta de Producción Nacional.</t>
  </si>
  <si>
    <t>FC-PR-013 Registro de Importación, Modificaciones, Cancelaciones y Reaperturas (Act. 1)
FC-PR-014 Aprobación licencias de importación, modificaciones y cancelaciones (Act. 2)</t>
  </si>
  <si>
    <t>Registro electrónico</t>
  </si>
  <si>
    <t xml:space="preserve">Omisión en la revisión de la información a analizar </t>
  </si>
  <si>
    <t>Evaluar las solicitudes de Registro de importación o  modificación  del Registro de importación</t>
  </si>
  <si>
    <t>FC-PR-013 Registro de Importación, Modificaciones, Cancelaciones y Reaperturas (Act. 3)</t>
  </si>
  <si>
    <t>Información de seguimiento. -Documento de visto bueno. -concepto. -Registro de importación en línea. -Correo electrónico. -Registro de asistencia.</t>
  </si>
  <si>
    <t>Verificar el cumplimiento de los requisitos previos establecidos para la cancelación del registro de importación.</t>
  </si>
  <si>
    <t xml:space="preserve">FC-PR-013 Registro de Importación, Modificaciones, Cancelaciones y Reaperturas (Act. 8)
FC-PR-014 Aprobación licencias de importación, modificaciones y cancelaciones (Act. 7)
</t>
  </si>
  <si>
    <t>Modificación para cancelación total o parcial del registro de importación en línea, Información automática y electrónica del resultado al usuario</t>
  </si>
  <si>
    <t>Evaluar la solicitud con base en los requisitos establecidos en la normatividad legal vigente</t>
  </si>
  <si>
    <t>FC-PR-013 Registro de Importación, Modificaciones, Cancelaciones y Reaperturas (Act. 12)</t>
  </si>
  <si>
    <t>Correos electrónicos</t>
  </si>
  <si>
    <t>Evaluar la solicitud y emitir concepto en 1ª. Instancia
Evaluar la solicitud y emitir concepto en 2ª. Instancia</t>
  </si>
  <si>
    <t>Asesor 1 del comité de importaciones
Asesor 2 del comité de importaciones</t>
  </si>
  <si>
    <t>FC-PR-014 Aprobación licencias de importación, modificaciones y cancelaciones (Act. 13, 15)</t>
  </si>
  <si>
    <t>Requerimiento de información* -Solicitud de visto bueno. -Concepto Previa Revisores* -Registro reasignación de solicitud</t>
  </si>
  <si>
    <t>Evaluación y seguimiento</t>
  </si>
  <si>
    <t>ES- R1</t>
  </si>
  <si>
    <t>Jefe de oficina de control interno</t>
  </si>
  <si>
    <t>ES-PR-004 Auditoría Interna de Gestión (Act. 4)</t>
  </si>
  <si>
    <t>Ayudas de memoria - Controles de asistencia</t>
  </si>
  <si>
    <t>Rotación o reducción del equipo de auditoría de la OCI</t>
  </si>
  <si>
    <t>Deficiencias en la planeación de la auditoria.</t>
  </si>
  <si>
    <t>ES-R3</t>
  </si>
  <si>
    <t>Pérdida reputacional, Incumplimiento del objetivo del proceso</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</si>
  <si>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t>
  </si>
  <si>
    <t>Elaborar y enviar a la unidad objeto de auditoria el Plan Individual de Auditoria Interna, la solicitud de información y la carta de representación</t>
  </si>
  <si>
    <t xml:space="preserve">Jefe de oficina de control interno </t>
  </si>
  <si>
    <t xml:space="preserve">ES-PR-004 Auditoría Interna de Gestión (Act. 6) </t>
  </si>
  <si>
    <t>Control de Asistencia , Ayudas de memoria, Papeles de trabajo</t>
  </si>
  <si>
    <t>Debilidades en la presentación de las situaciones identificadas (hallazgos, observaciones).</t>
  </si>
  <si>
    <t>Revisión de las situaciones identificadas antes de emitir el informe, realizar los ajustes pertinentes y remitir el informe preliminar.</t>
  </si>
  <si>
    <t>Control de Asistencia, Ayudas de memoria, Papeles de trabajo</t>
  </si>
  <si>
    <t>Elaborar y remitir el informe Final de auditoria</t>
  </si>
  <si>
    <t>ES-PR-004 Auditoría Interna de Gestión (Act. 12)</t>
  </si>
  <si>
    <t>Informe final de auditoria - Memorando</t>
  </si>
  <si>
    <t>Insuficiente análisis del contexto interno y externo de la unidad objeto de la auditoría, evaluación o seguimiento.</t>
  </si>
  <si>
    <t xml:space="preserve">Capacitación al equipo auditor para el cumplimiento del procedimiento de auditoría, evaluación o seguimiento. </t>
  </si>
  <si>
    <t>Control de Asistencia, Ayudas de memoria, Papeles de trabajo, * Certificado de Auditor, Ficha BPIN, Plan Anual de Adquisiciones, Contrato</t>
  </si>
  <si>
    <t>Desarrollo Empresarial</t>
  </si>
  <si>
    <t>Dirección de Regulacion</t>
  </si>
  <si>
    <t>Asesor de la Direción de Regulación</t>
  </si>
  <si>
    <t>No hacer una planeación en conjunto con la secretaria técnica, del comité Nacional de Codex Alimentarius - CNCA.</t>
  </si>
  <si>
    <t>DE-R1</t>
  </si>
  <si>
    <t xml:space="preserve">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t>
  </si>
  <si>
    <t>Incumplimiento del objetivo del proceso
Quejas y reclamos de las partes interesadas
Pérdida reputacional</t>
  </si>
  <si>
    <t>Quejas de los usuarios relacionadas con la indebida aplicación de la Ley disciplinaria vigente, dentro de las actuaciones disciplinarias.
Imagen institucional afectada localmente por retrasos en la prestación del servicio a los usuarios o ciudadanos.</t>
  </si>
  <si>
    <t>Revisar los documentos relacionados con la agenda de la reunión internacional de la Comisión del Codex Alimentarius.</t>
  </si>
  <si>
    <t>Asesor, Profesional(es)</t>
  </si>
  <si>
    <t>DM-PR-008 COMITÉ NACIONAL DEL CODEX ALIMENTARIUS.</t>
  </si>
  <si>
    <t>Documento Institucional o Página Web del Codex Alimentarius.</t>
  </si>
  <si>
    <t>Analizar y verificar los resultados de los temas planteados.</t>
  </si>
  <si>
    <t>Actas, Registros de Asistencia, Correo Electrónico*</t>
  </si>
  <si>
    <t>No realizar la convocatoria a las sesiones del CNCA y de la Comisión Intersectorial de la Calidad - CIC</t>
  </si>
  <si>
    <t>Analizar las recomendaciones o compromisos generados del resultado de la reunión.</t>
  </si>
  <si>
    <t>DM-PR-004 COMISIÓN INTERSECTORIAL DE LA CALIDAD</t>
  </si>
  <si>
    <t>Acta y Registro de Asistencia.</t>
  </si>
  <si>
    <t>Verificar el avance o cumplimiento de las recomendaciones acordadas en la CIC.</t>
  </si>
  <si>
    <t>Dirección de Regulación</t>
  </si>
  <si>
    <t>Director de Regulación</t>
  </si>
  <si>
    <t>Emisión de un acto administrativo contrario al propósito de la resolución</t>
  </si>
  <si>
    <t>DE-R2</t>
  </si>
  <si>
    <t>Posibilidad de afectación reputacional, por inconformidades de algunos sectores económicos con unidades de normalización, debido a la falta de calidad o inconsistencia técnica y legal en la aprobación de las Unidades Sectoriales de Normalización</t>
  </si>
  <si>
    <t>Incumplimiento del objetivo del proceso
Inconformidades de algunos sectores económicos con unidades de normalización</t>
  </si>
  <si>
    <t>Revisar la documentación enviada y analizar la solicitud de creación de Unidades Sectoriales de Normalización - USN.</t>
  </si>
  <si>
    <t>Asesor, Profesional Especializado</t>
  </si>
  <si>
    <t>DM-PR-007 Aprobación Unidades Sectoriales de Normalización</t>
  </si>
  <si>
    <t>Oficio, Lista de chequeo.</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</si>
  <si>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</si>
  <si>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</si>
  <si>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</si>
  <si>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</si>
  <si>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</si>
  <si>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</si>
  <si>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</si>
  <si>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</si>
  <si>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</si>
  <si>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</si>
  <si>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</si>
  <si>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</si>
  <si>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</si>
  <si>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</si>
  <si>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</si>
  <si>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</si>
  <si>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</si>
  <si>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</si>
  <si>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</si>
  <si>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</si>
  <si>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</si>
  <si>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</si>
  <si>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</si>
  <si>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</si>
  <si>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</si>
  <si>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Analizar las solicitudes y verificar si cumplen o no con los requisitos previstos en la normatividad</t>
  </si>
  <si>
    <t>DM-PR-010 Prorgrama de fomento a la Industria Automotriz</t>
  </si>
  <si>
    <t>Direccion de Productividad y Competitividad</t>
  </si>
  <si>
    <t>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</si>
  <si>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</si>
  <si>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</si>
  <si>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</si>
  <si>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</si>
  <si>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</si>
  <si>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</si>
  <si>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</si>
  <si>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2. No identificar de forma clara el problema o necesidad que se pretende atender</t>
  </si>
  <si>
    <t>Realizar seguimiento al instrumento o incentivo implementado</t>
  </si>
  <si>
    <t>Acta, ayuda de memoria o informe</t>
  </si>
  <si>
    <t xml:space="preserve">Expedición de reglamentos técnicos por parte de entes reguladores sin cumplir con la normatividad vigente, para la formulación y expedición de las medidas que son materia de acuerdos sobre estaculos técnicos al comercio y apliación de medidas sanitarias y fitosanitarias. </t>
  </si>
  <si>
    <t>DE-R8</t>
  </si>
  <si>
    <t xml:space="preserve">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t>
  </si>
  <si>
    <t>Imagen afectada,
Quejas por partes interesadas</t>
  </si>
  <si>
    <t>Revisar concepto previo por parte de la Dirección de Regulación del Ministerio de Comercio Industria y Turismo a las solicitudes relacionadas con las medidas abarcadas en el Acuerdo OTC.</t>
  </si>
  <si>
    <t>DM-PR-005 Administración del Punto de Contacto</t>
  </si>
  <si>
    <t>Oficio o correo electrónico asignando la solicitud.</t>
  </si>
  <si>
    <t>Omitir el paso de transparencia según protocolos</t>
  </si>
  <si>
    <t>Revisar que la solicitud de notificación sea remitida directamente por el ente regulador competente.</t>
  </si>
  <si>
    <t>Desconocimiento de la normatividad vigente por parte de entes externos</t>
  </si>
  <si>
    <t>Aplicar los instructivos de los Acuerdos OTC y MSF de la OMC.</t>
  </si>
  <si>
    <t>Formato de notificación diligenciado.</t>
  </si>
  <si>
    <t xml:space="preserve">Errores al diligenciar el formato de notificación </t>
  </si>
  <si>
    <t xml:space="preserve">Fallos en los sistemas tecnológicos para la notificación </t>
  </si>
  <si>
    <t>Verificar que las inquietudes y solicitudes estén resueltas.</t>
  </si>
  <si>
    <t>Correos electrónicos con inquietudes y solicitudes atendidas. -Correos electrónicos reiterando la atención de inquietudes y solicitudes.</t>
  </si>
  <si>
    <t>No se suministre oportunamente las solicitudes e inquietudes frente a los documentos remitidos al responsable del proyecto (Entidad reguladora)</t>
  </si>
  <si>
    <t>Verificar que el acto administrativo se encuentre adoptado.</t>
  </si>
  <si>
    <t>Correo electrónico solicitando la notificación definitiva, adjuntando el formato de notificación y el acto administrativo adoptado.</t>
  </si>
  <si>
    <t>No se realice seguimiento a la atención de solicitudes e inquietudes frente a los documentos remitidos</t>
  </si>
  <si>
    <t>Centralización de las actividades de regulación en una sola persona</t>
  </si>
  <si>
    <t>Participar en capacitaciones sobre acuerdos OTC y MSF de la OMC. Decreto 210 y 1595.</t>
  </si>
  <si>
    <t>Registro de la aplicación de control: -Registros de asistencia a las capacitaciones.</t>
  </si>
  <si>
    <t>Presión por partes de sectores económicos por intereses comerciales externos frente a la regulación</t>
  </si>
  <si>
    <t>Corregir</t>
  </si>
  <si>
    <t>Sin Registro</t>
  </si>
  <si>
    <t xml:space="preserve">Fortalecimiento del entorno competitivo en la industria a nivel nacional </t>
  </si>
  <si>
    <t>Despacho Ministro</t>
  </si>
  <si>
    <t xml:space="preserve">Asesor despacho ministro </t>
  </si>
  <si>
    <t>Falta de articulación de las estrategias y las entidades a nivel nacional y territorial.</t>
  </si>
  <si>
    <t>PI-R1</t>
  </si>
  <si>
    <t xml:space="preserve">Posibilidad de afectación económica y reputacional por las partes interesadas, debido al no logro de la mejora del entorno competitivo de colombia, en aras de fortalecer el crecimiento inclusivo y sostenible.
</t>
  </si>
  <si>
    <t>Apertura de procesos disciplinarios y fiscales
Disminuición de recursos asignados
Pérdida de confianza de las partes interesadas (usuarios, entidades a nivel nacional y territorial, organismos internacionales)
Pérdida de posiciones en los diferentes indicadores de competitividad
Mala calificación de las encuestas</t>
  </si>
  <si>
    <t>Impacto que afecte la ejecución presupuestal en un valor ≥0,5%.
Pago de sanciones económicas por incumplimiento en la normatividad aplicable ante un ente regulador, las cuales afectan en un valor ≥0,5% del presupuesto general de la entidad.
 Imagen institucional afectada localmente por retrasos en la prestación del servicio a los usuarios o ciudadanos.</t>
  </si>
  <si>
    <t>Promover espacios para la socialización y divulgación de información</t>
  </si>
  <si>
    <t>Asesora del despacho</t>
  </si>
  <si>
    <t>Fichas EBI</t>
  </si>
  <si>
    <t>Correos electrónicos - Actas - Informes de cumplimiento de obligaciones - Notas de prensa</t>
  </si>
  <si>
    <t>Dificultad para articular los resultados sobre la mejora competitiva.</t>
  </si>
  <si>
    <t>Brindar asistencia en la formulación, promoción y articulación institucional.</t>
  </si>
  <si>
    <t>Informes - Diagnóstico - Correos electrónicos - Actas - Listas de Asistencia - Reportes de Gestión - Memorias</t>
  </si>
  <si>
    <t>Dificultad para la adopción de tecnología proveniente de la cuarta revolución.</t>
  </si>
  <si>
    <t>Falta de ejecución de los recursos destinados para la intervención de tramites y mejoras regulatorias.</t>
  </si>
  <si>
    <t>Brindar acompañamiento técnico en la implementación de estrategias de racionalización de trámites y mejora regulatoria.</t>
  </si>
  <si>
    <t xml:space="preserve">Informes - Actas - Correos electrónicos - Fichas de intervención - Reportes de Gestión </t>
  </si>
  <si>
    <t xml:space="preserve">No se tengan mapeados todos los trámites que se deban intervenir </t>
  </si>
  <si>
    <t xml:space="preserve">Desconocimiento de las estrategias en materia de entorno competitivo. </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</si>
  <si>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</si>
  <si>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</si>
  <si>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 xml:space="preserve">Los recursos no se planeen correctamente  generando retrasos en el desarrollo de los progamas y metas del proyecto. </t>
  </si>
  <si>
    <t>PI-R2</t>
  </si>
  <si>
    <t xml:space="preserve">Posibilidad de afectación reputacional por sanciones disciplinarias de los entes de control, por no promover las acciones necesarias para el desarrollo y reconomiento del Subsistema Nacional de la Calidad. </t>
  </si>
  <si>
    <t xml:space="preserve">Sanciones disciplinarias, afectación reputacional. Quejas de los beneficiarios de los programas. </t>
  </si>
  <si>
    <t xml:space="preserve">Realizar el anteproyecto de inversion por cada vigencia. 
</t>
  </si>
  <si>
    <t>Formato de Solicitud de Recursos Anteproyecto de presupuesto de Inversiòn. DE-FM-004.V1</t>
  </si>
  <si>
    <t>correos Electrónicos</t>
  </si>
  <si>
    <t xml:space="preserve">No se lleven acabo los procedimientos previsto por la entidad para la ejecución de los programas. </t>
  </si>
  <si>
    <t xml:space="preserve">Realizar el avance de presupuesto semanal. </t>
  </si>
  <si>
    <t>Avance Presupuesto VDE.</t>
  </si>
  <si>
    <t xml:space="preserve">Correos electrónicos
Listas de asistencias
</t>
  </si>
  <si>
    <t>Actualización de la normatividad sobre contabilidad, información financiera y aseguramiento de la información de aceptación mundial, en el marco de las mejores prácticas y rápida evolución de los negocios a Nivel Nacional</t>
  </si>
  <si>
    <t xml:space="preserve">Por la no aplicación del procedimiento contractual de manera oportuna y correcta. 
</t>
  </si>
  <si>
    <t>PI-R3</t>
  </si>
  <si>
    <t xml:space="preserve">Posibilidd de afectación reputacional, por desiciones de entes de control, debido a la gestión inadecuada para tener los derechos de distribucion y uso de las normas. </t>
  </si>
  <si>
    <t xml:space="preserve">Sanciones administrativas y disciplinarias. </t>
  </si>
  <si>
    <t xml:space="preserve">Pago de sanciones económicas por incumplimiento en la normatividad aplicable ante un ente regulador, las cuales afectan en un valor ≥5% del presupuesto general de la entidad. </t>
  </si>
  <si>
    <t xml:space="preserve">Ejecucion Presupuestal. Seguimiento directivo. </t>
  </si>
  <si>
    <t>Directivo.</t>
  </si>
  <si>
    <t xml:space="preserve">Avance Presupuestal, Informe Mensual de avance. </t>
  </si>
  <si>
    <t>Implementación registro sustancias químicas de uso industrial a nivel  nacional</t>
  </si>
  <si>
    <t>El aplicativo web no funcione de acuerdo a los parámetros establecidos y la demanda requerida para la captura y el análisis de la información de las sustancias químicas.</t>
  </si>
  <si>
    <t>PI-R4</t>
  </si>
  <si>
    <t>Posibilidad de afectación reputacional por sanciones disciplinarias de los entes de control, debido a falta de información sistemática, confiable y oportuna de las sustancias quimicas de uso industrial en Colombia</t>
  </si>
  <si>
    <t xml:space="preserve">Sanciones disciplinarias </t>
  </si>
  <si>
    <t>Interrupción de las operaciones de la entidad por algunas horas.
Imagen institucional afectada localmente por retrasos en la prestación del servicio a los usuarios o ciudadanos.</t>
  </si>
  <si>
    <t>Validar el funcionamiento diario del aplicativo.</t>
  </si>
  <si>
    <t>Ingeniero Contratista</t>
  </si>
  <si>
    <t>Inadecuada divulgación del instructivo de diligeciamiento del registro de sustancias químicas.</t>
  </si>
  <si>
    <t>Realizar divulgación masiva de la información mediante uso de correos electrónicos, pagina web, redes sociales, del Ministerio.</t>
  </si>
  <si>
    <t>Correos electrónicos
Listas de asistencias
Grabaciones</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</si>
  <si>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</si>
  <si>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</si>
  <si>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</si>
  <si>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</si>
  <si>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</si>
  <si>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</si>
  <si>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</si>
  <si>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</si>
  <si>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</si>
  <si>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</si>
  <si>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</si>
  <si>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</si>
  <si>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</si>
  <si>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</si>
  <si>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</si>
  <si>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</si>
  <si>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</si>
  <si>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</si>
  <si>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</si>
  <si>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</si>
  <si>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</si>
  <si>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</si>
  <si>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</si>
  <si>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</si>
  <si>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</si>
  <si>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</si>
  <si>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</si>
  <si>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</si>
  <si>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</si>
  <si>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</si>
  <si>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</si>
  <si>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</si>
  <si>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</si>
  <si>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</si>
  <si>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</si>
  <si>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Apoyo para el fomento y promoción de la sofisticación e innovación en las Mipymes colombianas</t>
  </si>
  <si>
    <t>Falla en la implementación de estrategias para conseguir el objetivo</t>
  </si>
  <si>
    <t>PI-R7</t>
  </si>
  <si>
    <t xml:space="preserve">Posibilidad de afectación  presupuestal, para la entidad, debido al incumplimiento en el proceso de mejoramiento de las capacidades de innovación en las micro, pequeñas y medianas empresas.  </t>
  </si>
  <si>
    <t xml:space="preserve">Afectación prespuestal
Falta de cobertura de los servicios por parte del ministerio
Hallazgos de auditorias de entes de control </t>
  </si>
  <si>
    <t>Impacto que afecte la ejecución presupuestal en un valor ≥1%.</t>
  </si>
  <si>
    <t>Emitir la resolución de transferencia.</t>
  </si>
  <si>
    <t>Resolución</t>
  </si>
  <si>
    <t xml:space="preserve">Verificar la publicación de la convocatoria </t>
  </si>
  <si>
    <t>Términos de referencia - Correos electrónicos</t>
  </si>
  <si>
    <t xml:space="preserve">Falta de asignación presupuestal para el proyecto de inversión </t>
  </si>
  <si>
    <t>Fortalecimiento de los servicios brindados a los usuarios de comercio exterior a nivel Nacional</t>
  </si>
  <si>
    <t>Oficina Sistemas de Informacion</t>
  </si>
  <si>
    <t>Jefe Oficina Sistemas de Informacion</t>
  </si>
  <si>
    <t>No se encuentre  en condiciones operativas la plataforma tecnológica</t>
  </si>
  <si>
    <t>PI-R8</t>
  </si>
  <si>
    <t>Posibilidad  de afectacion reputacional  por  la indisponibilidad en la prestación de servicios de Tecnología que se prestan a través de la Ventanilla Unica  de Comercio Exterior - VUCE</t>
  </si>
  <si>
    <t>Riesgo de seguridad de la información</t>
  </si>
  <si>
    <t>Afectación de los servicios que se prestan sobre la plataforma técnologica
Quejas de los usuarios</t>
  </si>
  <si>
    <t xml:space="preserve"> Inoportunidad en la información, ocasionando retrasos en la atención a los usuarios.</t>
  </si>
  <si>
    <t>Hacer seguimiento al funcionamiento de la plataforma tecnológica - VUCE</t>
  </si>
  <si>
    <t>Desarrollo de estrategias con enfoque territorial para la promoción y la competitividad turística a nivel nacional (BPIN 2017011000190)</t>
  </si>
  <si>
    <t>Viceministerio de Turismo</t>
  </si>
  <si>
    <t>Viceministro de Turismo</t>
  </si>
  <si>
    <t>Debilidades en el seguimiento al proyecto de inversión en el aplicativo SPI</t>
  </si>
  <si>
    <t>PI-R9</t>
  </si>
  <si>
    <t>Posibilidad de afectación reputacional, por sanciones de entes de control, debido a la pérdida de la trazabilidad de las actividades realizadas en el marco de la ejecución del proyecto de inversión</t>
  </si>
  <si>
    <t>Incumplimiento de las metas del proyecto 
Hallazgos de los entes de control a la ejecución del proyecto
Sanciones disciplinarias</t>
  </si>
  <si>
    <t>Reclamaciones o quejas de los usuarios que podrían implicar una denuncia ante los entes reguladores o una demanda de largo alcance para la entidad.
Imagen institucional afectada en el orden nacional o regional por retrasos en la prestación del servicio a los usuarios o ciudadanos.
Investigaciones penales, fiscales o disciplinarias.</t>
  </si>
  <si>
    <t>Reportar mensualmente la información de seguimiento al proyecto de inversión en SPI, según los manuales del DNP.</t>
  </si>
  <si>
    <t>Contratista</t>
  </si>
  <si>
    <t>Guía de registro de seguimiento mensual versión 5.0 (del DNP)</t>
  </si>
  <si>
    <t>Registro de seguimiento mensual en el aplicativo SPI</t>
  </si>
  <si>
    <t>Enviar trimestralmente a la OAPS el formato de seguimiento de las transferencias a terceros, el cual será diligenciado en articulación con los terceros que recibieron los recursos</t>
  </si>
  <si>
    <t>Directora de Calidad y Desarrollo Sostenible  Coordinadora del Grupo de Promoción</t>
  </si>
  <si>
    <t>Procedimiento seguimiento al cumplimiento de metas por recursos transferidos a terceros DE-PR-020</t>
  </si>
  <si>
    <t>Formato DE-FM-020 adjuntado en la plataforma SPI y enviado a la OAPS trimestralmente</t>
  </si>
  <si>
    <t>Falla de los sistemas de información del DNP, SPI y SUIFP</t>
  </si>
  <si>
    <t>Reportar con antelación a la fecha límite en los sistemas de seguimiento correspondientes y consultar oportunamente a la mesa de ayuda del DNP en caso de que hayan fallas o inconsistencias en los sistemas</t>
  </si>
  <si>
    <t>Reporte realizado con antelación en SPI y correo electrónico enviado a soporte del SPI del DNP</t>
  </si>
  <si>
    <t>Deficiencia en el tratamiento de la documentación del proyecto</t>
  </si>
  <si>
    <t>Incorporación de la serie Proyectos de inversión en la Tabla de Retención Documental (TRD) del Despacho del Viceministerio de Turismo con el fin de llevar registro y control de toda la documentación asociada al proyecto</t>
  </si>
  <si>
    <t>Coordinador Grupo de Gestión Documental</t>
  </si>
  <si>
    <t>Oficio de solicitud al Grupo de Gestión Documental para incorporar la serie documental de proyectos de inversión en la TRD del Despacho - Acción de Mejora M 17-173</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</si>
  <si>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</si>
  <si>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</si>
  <si>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</si>
  <si>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</si>
  <si>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</si>
  <si>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</si>
  <si>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</si>
  <si>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</si>
  <si>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</si>
  <si>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</si>
  <si>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</si>
  <si>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</si>
  <si>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</si>
  <si>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</si>
  <si>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Fortalecimiento en la gestión administrativa e institucional del Ministerio de Comercio, Industria y Turismo a nivel Nacional</t>
  </si>
  <si>
    <t>Asesora Secretaría General</t>
  </si>
  <si>
    <t>PI-R11</t>
  </si>
  <si>
    <t>Posibiliad de afectación económica y reputacional, en el cumplimiento de los objetivos del ministerio, debido a la no ejecución de las acciones encaminadas a la ejecución de las dimesiones de gestión y desempeño institucional.</t>
  </si>
  <si>
    <t>Deterioro en el indice de desempeño insitucional a cargo de MinCIT</t>
  </si>
  <si>
    <t xml:space="preserve"> Incumplimiento en las metas y objetivos institucionales afectando el cumplimiento en las metas de gobierno.
Sanción por parte del ente de control u otro ente regulador</t>
  </si>
  <si>
    <t>AMPLIACIÓN DE LA CAPACIDAD DE LOS SERVICIOS DE LAS TECNOLOGÍAS DE INFORMACIÓN EN EL MINCIT  NACIONAL</t>
  </si>
  <si>
    <t>Jefe de Oficina de Sistemas de Información</t>
  </si>
  <si>
    <t>No se encuentre en condiciones operativas la plataforma tecnológica</t>
  </si>
  <si>
    <t>PI-R12</t>
  </si>
  <si>
    <t xml:space="preserve">Posibilidad de afectación reputacional, por quejas de los usuarios debido a la prestación de servicios de Tecnología </t>
  </si>
  <si>
    <t xml:space="preserve">Fallas Tecnólogicas (Gestión) </t>
  </si>
  <si>
    <t>Inoportunidad en la información, ocasionando retrasos en la atención a los usuarios</t>
  </si>
  <si>
    <t>Realizar  seguimiento permanente al funcionamiento de la plataforma tecnológica de la entidad</t>
  </si>
  <si>
    <t>Reporte de seguimiento mensual en el aplicactivo SPI (Seguimiento Proyectos de Inversión) del DNP.
Correo Electrónico mensual que contiene el resultado del Indicador de:  "Disponibilidad en la prestación de servicios de Tecnología"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</si>
  <si>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</si>
  <si>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</si>
  <si>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</si>
  <si>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</si>
  <si>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</si>
  <si>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</si>
  <si>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</si>
  <si>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</si>
  <si>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</si>
  <si>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</si>
  <si>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</si>
  <si>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</si>
  <si>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</si>
  <si>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</si>
  <si>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</si>
  <si>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</si>
  <si>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</si>
  <si>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</si>
  <si>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</si>
  <si>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</si>
  <si>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</si>
  <si>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</si>
  <si>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Bajo</t>
  </si>
  <si>
    <t>MAPA DE RIESGOS</t>
  </si>
  <si>
    <t>Los riesgos identificados en la Matriz de Gestión de Riesgos se encuentran ubicados en el siguiente mapa:</t>
  </si>
  <si>
    <t>ZONA DE RIESGO</t>
  </si>
  <si>
    <t>Extremo</t>
  </si>
  <si>
    <t xml:space="preserve">Alto </t>
  </si>
  <si>
    <t>Moderado</t>
  </si>
  <si>
    <t>MAPAS DE CALOR</t>
  </si>
  <si>
    <r>
      <t xml:space="preserve">ZONAS DE </t>
    </r>
    <r>
      <rPr>
        <b/>
        <u/>
        <sz val="11"/>
        <color theme="1"/>
        <rFont val="Arial"/>
        <family val="2"/>
      </rPr>
      <t>RIESGO DE GESTIÓN Y SEGURIDAD DIGITAL</t>
    </r>
  </si>
  <si>
    <t>Descriptor</t>
  </si>
  <si>
    <t>Nivel</t>
  </si>
  <si>
    <t>Muy Alta</t>
  </si>
  <si>
    <t>Alta</t>
  </si>
  <si>
    <t>Media</t>
  </si>
  <si>
    <t>Baja</t>
  </si>
  <si>
    <t>Muy Baja</t>
  </si>
  <si>
    <t>Leve</t>
  </si>
  <si>
    <t>Menor</t>
  </si>
  <si>
    <t>Mayor</t>
  </si>
  <si>
    <t>Catastrófico</t>
  </si>
  <si>
    <t>HISTORIAL DE CAMBIOS DEL CONTENIDO</t>
  </si>
  <si>
    <t>VERSIÓN</t>
  </si>
  <si>
    <t>DESCRIPCIÓN DEL CAMBIO</t>
  </si>
  <si>
    <t>ELABORADO POR:
(nombre y cargo)</t>
  </si>
  <si>
    <t>REVISADO POR:
(nombre y cargo)</t>
  </si>
  <si>
    <t>APROBADO POR:
(nombre y cargo)</t>
  </si>
  <si>
    <t>Ivonn Moreno Barrera - Profesional
Yamith García - Profesional
Carolina Rivera Garzón - Profesional 
Paula Jimena Montoya - Profesional
Ligia Patricia Rodriguez - Profesional
Paola Gisela Penagos Pastrana - Profesional 
Liliana Núñez Montaña - Profesional</t>
  </si>
  <si>
    <t>Manuela Miranda Castrillon
Jefe Oficina Asesora de Planeación Sectorial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</si>
  <si>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</si>
  <si>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</si>
  <si>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</si>
  <si>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Manuela Miranda Castrillón
Jefe Oficina Asesora de Planeación Sectorial</t>
  </si>
  <si>
    <t>Maria Fernanda Prieto - Coordinadora de Comunicaciones 
Laura Camila Diaz Sora
Coordinador(a) Grupo de Relación con el Ciudadano</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</si>
  <si>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</si>
  <si>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</si>
  <si>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</si>
  <si>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</si>
  <si>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</si>
  <si>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</si>
  <si>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</si>
  <si>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</si>
  <si>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</si>
  <si>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Manulea Miranda Castrillon
Jefe Oficina Asesora de Planeación Sectorial</t>
  </si>
  <si>
    <t>Pablo Vargas
Coordinador Grupo de Gestión Documental</t>
  </si>
  <si>
    <t>Se incluyen las actividades de control de los procedimientos GD-PR-016 Préstamos Documentales y GD-PR-017 Documento Electrónico (Act. 3)</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</si>
  <si>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</si>
  <si>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</si>
  <si>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Diana Francina Duran Mejia
Coordiandor Grupo Talento Humano</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</si>
  <si>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</si>
  <si>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</si>
  <si>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</si>
  <si>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</si>
  <si>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Nohora Ahigsa Martínez Martínez
Coordinadora Grupo Contabilidad
Diana Carolina Valdeblanquez - Coordinadora Grupo Tesorería
Rafael Chavarro Encizo -
Coordinador Grupo Presupuestos</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</si>
  <si>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</si>
  <si>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actualiza la matriz teniendo en cuenta la nueva Politica y Metodologia Riesgos y Oportunidades del MinCit. </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</si>
  <si>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</si>
  <si>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</si>
  <si>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 xml:space="preserve">Se actualizaron los controles de todos los riesgos, de acuerdo a las actividades de los procedimientos del proceso. </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</si>
  <si>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</si>
  <si>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</si>
  <si>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MANUELA MIRANDA CASTRILLÓN
Jefe Oficina Asesora de Planeación Sectorial</t>
  </si>
  <si>
    <t>DIEGO GUSTAVO FALLA FALLA
Jefe Oficina Control Interno</t>
  </si>
  <si>
    <t>Se actualizaron los controles teniendo en cuenta la actualización del procedimiento ES-PR-005 Auditoría Interna al Sistema Integrado de Gestión.</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</si>
  <si>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</si>
  <si>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 xml:space="preserve">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</si>
  <si>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</si>
  <si>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</si>
  <si>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</si>
  <si>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</si>
  <si>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</si>
  <si>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</si>
  <si>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</si>
  <si>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</si>
  <si>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</si>
  <si>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</si>
  <si>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 xml:space="preserve">Se ajustaron los controles teniendo en cuenta las actividades de los procedimientos. </t>
  </si>
  <si>
    <t>Wilmar Dario Gonzalez Buritica - Coordinador Administrativo
Tatiana Teresa Andrade Renteria
Coordinadora Grupo de Contratos</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</si>
  <si>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</si>
  <si>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</si>
  <si>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</si>
  <si>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</si>
  <si>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ALEXANDRA VILLESCAS LIBRADO
Profesional Especializado
CRITHIAN ALEJANDRO AMAYA SUAZA
Profesional
LILIANA NUÑEZ MONTAÑA
Profesional Especializado</t>
  </si>
  <si>
    <t>IVET LORENA SANABRIA
Jefe Oficina Asesora Jurídica</t>
  </si>
  <si>
    <t xml:space="preserve">Se modificó la redacción de los cuatro riesgos, se modificaron los controles teniendo en cuenta la actualización realizada a los procedimientos. </t>
  </si>
  <si>
    <t>JULIAN ALBERTO TRUJILLO MARIN
Jefe Oficina Asesora Jurídica</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</si>
  <si>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</si>
  <si>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</si>
  <si>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</si>
  <si>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</si>
  <si>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</si>
  <si>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</si>
  <si>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</si>
  <si>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</si>
  <si>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</si>
  <si>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</si>
  <si>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</si>
  <si>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</si>
  <si>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</si>
  <si>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</si>
  <si>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</si>
  <si>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</si>
  <si>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</si>
  <si>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Seguimiento matriz riesgos y controles de gestión consolidada </t>
  </si>
  <si>
    <t>Dueños de proceso
Gestores de Riesgo
Contratista OAPS</t>
  </si>
  <si>
    <t>Posibilidad de afectacion reputacional por PQRS de grupos de valor,  debido a la inadecuada gestión de protección de datos personales</t>
  </si>
  <si>
    <t>No atención oportuna de PQRS relacionadas con lel tratamiento de datos personales</t>
  </si>
  <si>
    <t>Limitaciones en el tratamiento de amenazas o vulnerabilidades tecnológicas y operativas que afectan la disponibilidad de los servicios de TI, e impactan la integridad y confidencialidad de la información.</t>
  </si>
  <si>
    <t>7(H) Identificar y actualizar bases de datos PDP</t>
  </si>
  <si>
    <t>6(V) Monitorear el registro de accesos</t>
  </si>
  <si>
    <t>2 (H) Identificar y valorar el incidente de seguridad</t>
  </si>
  <si>
    <t>4(V) Realizar pruebas de aseguramiento</t>
  </si>
  <si>
    <t>8(H) Realizar valoración de riesgos BDP</t>
  </si>
  <si>
    <t>9(H) Realizar registro en RNBD</t>
  </si>
  <si>
    <t>Coordinador Grupo Desarrollo y Mantenimiento de Aplicaciones, Coordinador Grupo Ingeniería y Soporte Técnico</t>
  </si>
  <si>
    <t>Profesional Especializado,</t>
  </si>
  <si>
    <t>GTI-PR-011 Gestión del Subsistema de SPI</t>
  </si>
  <si>
    <t>GTI-PR-012 Control Accesos Servicios TI</t>
  </si>
  <si>
    <t xml:space="preserve">GTI-PR-004 Gestión de Incidentes de Seguridad y Privacidad de la Información </t>
  </si>
  <si>
    <t>GTI-PR-004 Gestión de Incidentes de Seguridad y Privacidad de la Información</t>
  </si>
  <si>
    <t>GTI-PR-012 Control  accesos servicios TI</t>
  </si>
  <si>
    <t>Caracterización BDP</t>
  </si>
  <si>
    <t>Reporte</t>
  </si>
  <si>
    <t>Registro en mesa de ayuda</t>
  </si>
  <si>
    <t>Errores en la tipificación de las solicitudes de certificaciones laborales y/o solicitudes pensionales de funcionarios</t>
  </si>
  <si>
    <t>Los funcionarios y contratistas del grupo de talento humano verifican el sistema de gestión documental diariamente para dar trámite oportuno a las solicitudes</t>
  </si>
  <si>
    <t>Los funcionarios y contratistas realizan seguimientos por correo electrónico cuando se requeriera a las otras dependencias involucradas</t>
  </si>
  <si>
    <t>Verificar contra nómina o historia laboral los datos del funcionario solicitante para emitir la certificación correspondiente</t>
  </si>
  <si>
    <t>Funcionario encargado</t>
  </si>
  <si>
    <t>Falta de verificación de los documentos exigidos para el ingreso y el cumplimiento de los requisitos correspondientes al empleo</t>
  </si>
  <si>
    <t>Vinculación de personal con documentación falsa</t>
  </si>
  <si>
    <t>Validar las necesidades dadas por las diferentes áreas y proyectar el correspondiente plan de capacitación</t>
  </si>
  <si>
    <t>Verificar que se realice la correspondiente socialización de los cursos a impartir</t>
  </si>
  <si>
    <t>Verificar que se encuentre la mayoria de las áreas del Ministerio imersos en la encuesta de las necesidades</t>
  </si>
  <si>
    <t>TH-R7</t>
  </si>
  <si>
    <t xml:space="preserve">Coordinador Grupo de Talento Humano </t>
  </si>
  <si>
    <t>TH-R8</t>
  </si>
  <si>
    <t>Incumplimiento en la realización de las auditorías, evaluaciones y seguimientos establecidos Legalmente.</t>
  </si>
  <si>
    <t>Desconocimiento de la modificación normativa, respecto de las fechas en que se presentan los informes de Ley.</t>
  </si>
  <si>
    <t>Incumplimiento del objetivo del proceso 
Pérdida reputacional
Incumplimiento legal
sanciones o investigaciones disciplinarias</t>
  </si>
  <si>
    <t>Realizar monitoreo al plan anual de auditoria del ministerio y actualización normativa.</t>
  </si>
  <si>
    <t>Inconsistencias en los informes de auditorias, evaluaciones o de seguimientos</t>
  </si>
  <si>
    <t>Gestión de Talento Humano</t>
  </si>
  <si>
    <t>Coordinador Grupo Administrativa</t>
  </si>
  <si>
    <t>Grupo de Relación con el Ciudadano</t>
  </si>
  <si>
    <t>Coordinador(a) Grupo de Relación con el Ciudadano</t>
  </si>
  <si>
    <t>Falta de conocimiento de la normatividad Vigente sobre el relacionamiento con el ciudadano</t>
  </si>
  <si>
    <t>IC-R1</t>
  </si>
  <si>
    <t>Posibilidad de afectación reputacional, por sanciones de entes de control, debido al incumplimiento en los tiempos de respuestas de las PQRSD de acuerdo a la normatividad vigente</t>
  </si>
  <si>
    <t>Legales (Gestión)</t>
  </si>
  <si>
    <t>Sanciones disciplinarias, Tutelas o silencios administrativos</t>
  </si>
  <si>
    <t xml:space="preserve"> Sanción por parte del ente de control u otro ente regulador.
Imagen institucional afectada en el orden nacional o regional por incumplimientos en la prestación del servicio a los usuarios o ciudadanos</t>
  </si>
  <si>
    <t xml:space="preserve">Clasificar la solicitud
</t>
  </si>
  <si>
    <t>Funcionario del Grupo relación con el Ciudadano</t>
  </si>
  <si>
    <t>IC-PR-009 Peticiones, Quejas, Reclamos, Solicitudes y Denuncias (Act. 2)</t>
  </si>
  <si>
    <t>Aplicativo PQRSD</t>
  </si>
  <si>
    <t>Documentar acción de mejora en Isolución</t>
  </si>
  <si>
    <t>No realizar un adecuado seguimiento a las PQRSD el Ministerio radicados por la  Ciudadanía.</t>
  </si>
  <si>
    <t>Asignación de la solicitud</t>
  </si>
  <si>
    <t>IC-PR-009 Peticiones, Quejas, Reclamos, Solicitudes y Denuncias (Act. 3)</t>
  </si>
  <si>
    <t>No se hace una correcta clasificación de las Solicitudes recibidas</t>
  </si>
  <si>
    <t>Firma de la solicitud</t>
  </si>
  <si>
    <t>Ministro, Viceministro, Director; Coordinador; Jefe</t>
  </si>
  <si>
    <t>IC-PR-009 Peticiones, Quejas, Reclamos, Solicitudes y Denuncias (Act. 5)</t>
  </si>
  <si>
    <t>Grupo de comunicaciones</t>
  </si>
  <si>
    <t>Coordinador Grupo de Comunicaciones</t>
  </si>
  <si>
    <t xml:space="preserve">Errores en el contenido de la información o inconsistencia de la misma. </t>
  </si>
  <si>
    <t>IC-R2</t>
  </si>
  <si>
    <t>Afectación reputacional 
Quejas de las partes interesadas</t>
  </si>
  <si>
    <t>Revisar pertinencia y coherencia de la información</t>
  </si>
  <si>
    <t xml:space="preserve">Gestor contenido pagina web </t>
  </si>
  <si>
    <t>IC-PR-011 Administración de contenidos de la información de la página web (Act. 2)</t>
  </si>
  <si>
    <t>Editar los contenidos periodísticos producidos antes de su difusión o publicación</t>
  </si>
  <si>
    <t>Coordinador grupos de comunicaciones - Editor de noticias</t>
  </si>
  <si>
    <t>IC-PR-027 Producción y Difusión de materiales periodisticos  (Act. 3)</t>
  </si>
  <si>
    <t>Revisar y aprobar las piezas comunicativas antes de su publicación</t>
  </si>
  <si>
    <t>IC-PR-027 Producción y Difusión de materiales periodisticos  (Act. 6)</t>
  </si>
  <si>
    <t>Producir la información definida o recibida para adaptarla a los requerimientos de los medios de comunicación internos</t>
  </si>
  <si>
    <t>IC-PR-026 Infomación y comunicación en medios internos (Act. 2)</t>
  </si>
  <si>
    <t xml:space="preserve">Omisiones en la revisión de la información producida y/o a publicar. </t>
  </si>
  <si>
    <t>Responsable del área solicitante</t>
  </si>
  <si>
    <t>IC-PR-011 Administración de contenidos de la información de la página web</t>
  </si>
  <si>
    <t xml:space="preserve">Demoras en la entrega de la información por parte de las áreas funcionales para su publicación de manera oportuna </t>
  </si>
  <si>
    <t xml:space="preserve">Fallas en las herramientas tecnológicas </t>
  </si>
  <si>
    <t xml:space="preserve">Informacion suministrada al ciudadano sin parametros de calidad </t>
  </si>
  <si>
    <t>IC-R3</t>
  </si>
  <si>
    <t>Posibilidad de afectación reputacional, por quejas de partes interesadas y/o grupos de valor, debido a la orientación inadecuada a los ciudadanos y partes interesadas en los tramites y servicios.</t>
  </si>
  <si>
    <t xml:space="preserve">Multas, quejas, afectación de la imagen, pérdida de confianza </t>
  </si>
  <si>
    <t>Pago de indemnizaciones a terceros por acciones legales que pueden afectar el pre-supuesto total de la entidad en un valor ≥1%.
Quejas de los usuarios relacionadas con la indebida aplicación de la Ley disciplinaria vigente, dentro de las actuaciones disciplinarias.
Imagen institucional afectada localmente por retrasos en la prestación del servicio a los usuarios o ciudadanos.</t>
  </si>
  <si>
    <t>Verificar la aplicación de los Protocolos de Atención al Ciudadano</t>
  </si>
  <si>
    <t>Coordinador Grupo Relación con el Ciudadano</t>
  </si>
  <si>
    <t>IC-PR-015 Atención y servicio al ciudadano (Act. 6)</t>
  </si>
  <si>
    <t>Atención al ciudadano-caracterización de usuarios</t>
  </si>
  <si>
    <t xml:space="preserve">Información inoportuna </t>
  </si>
  <si>
    <t>Desconocimiento del protocolo de atención al ciudadano</t>
  </si>
  <si>
    <t>Fallas en el sistema de gestión documental</t>
  </si>
  <si>
    <t>Informes de supervisión al contrato del Sistema de Gestión Documental</t>
  </si>
  <si>
    <t>Supervisor Oficina de Sistemas</t>
  </si>
  <si>
    <t>Informe de Supervisión</t>
  </si>
  <si>
    <t>Posibilidad de afectación reputacional, por quejas de partes interesadas y/o grupos de valor, debido a publicación de información inexacta o inoportuna.</t>
  </si>
  <si>
    <t>Informar que se realizo la publcación y solicitar revisión.</t>
  </si>
  <si>
    <t>Valida que los tiempos establecidos en la guia de comunicaciones para poder publicar la información, se cumplan</t>
  </si>
  <si>
    <t>La Gestora de contenido de la página valida el error presentado e informa a la OSI a traves del ingeniero enlace para su validación y solución</t>
  </si>
  <si>
    <t>Asesora de comunicaciones</t>
  </si>
  <si>
    <t>Gestora de contenido de la página</t>
  </si>
  <si>
    <t>Guia de publicación en medios internos - IC-GU-019
IC-PR-011 Administración de contenidos de la información de la página web</t>
  </si>
  <si>
    <t>IC-R4</t>
  </si>
  <si>
    <t>Debilidades en las caracterizaciones de usuarios y grupos de valor</t>
  </si>
  <si>
    <t>Falata de oportunidad en la entrega de los resultados de los ejercicios de participación y rendición de cuentas</t>
  </si>
  <si>
    <t>No se elaboren los planes de mejoramiento</t>
  </si>
  <si>
    <t>Los espacios de participación ciudadana y rendición de cuentas no generen la retroalimentación requerida para la alta dirección</t>
  </si>
  <si>
    <t xml:space="preserve">afectación de la imagen, pérdida de confianza </t>
  </si>
  <si>
    <t xml:space="preserve">Inoportunidad en la información, ocasionando retrasos en la atención a los usuarios. </t>
  </si>
  <si>
    <t>Desarrollo de la estrategia de caracterización de usuarios y grupos de valor del Ministerio, Documento estrategico de variables y valida por sector las necesidades
Se valida el informe de caracterización del Ministerio</t>
  </si>
  <si>
    <t>Aplicación de los tiempos y publicación de la información en la página web del ministerio</t>
  </si>
  <si>
    <t>Realizar seguimiento a las diferentes áreas para validar el cumplimiento de los tiempos establecidos en la elaboración del plan</t>
  </si>
  <si>
    <t>por documentar</t>
  </si>
  <si>
    <t>IC-PR-032 ACT 7</t>
  </si>
  <si>
    <t>IC-PR-032 ACT 8</t>
  </si>
  <si>
    <t>Informe final de caracterización
Comité instititucional</t>
  </si>
  <si>
    <t>Informe final</t>
  </si>
  <si>
    <t>Publicación del plan en la página web</t>
  </si>
  <si>
    <t xml:space="preserve">Coordinador </t>
  </si>
  <si>
    <t>Grupo de relación al cuidadano</t>
  </si>
  <si>
    <t>Grupo de relación al ciudadano</t>
  </si>
  <si>
    <t>Sistemas de gestión</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</si>
  <si>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</si>
  <si>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</si>
  <si>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</si>
  <si>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</si>
  <si>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</si>
  <si>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</si>
  <si>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</si>
  <si>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</si>
  <si>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</si>
  <si>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</si>
  <si>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</si>
  <si>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</si>
  <si>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</si>
  <si>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</si>
  <si>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Direccionamiento Estratégico</t>
  </si>
  <si>
    <t>Pérdida de confianza por parte de los grupos de valor por incumplimiento de los objetivos institucionales.</t>
  </si>
  <si>
    <t>Profesional Of. Asesora de Planeación Sectorial</t>
  </si>
  <si>
    <t>DE-PR-014 Procedimiento de Formulación y Seguimiento de la Planeación Estratégica Sectorial (Act. 2 y 3)</t>
  </si>
  <si>
    <t>Plataforma de Evaluación por Resultados ER+
Correos Electrónicos de la Jefe de la Oficina y Funcionarios y colaboradores de la dependencia</t>
  </si>
  <si>
    <t>Realizar ejercicios de revisión y (re) programación de la planeación estratégica institucional y sectorial (actividad 10)</t>
  </si>
  <si>
    <t>DE-PR-014 Procedimiento de Formulación y Seguimiento de la Planeación Estratégica Sectorial (Act. 10)</t>
  </si>
  <si>
    <t>Publicar el avance de los planes del ministerio, patrimonios y entidades adscritas y vinculadas (Actividad 20)</t>
  </si>
  <si>
    <t>DE-PR-019 Diseño, Formulación, Implementación y Seguimiento de Políticas. (Act. 20)</t>
  </si>
  <si>
    <t>Informes con resultado de avance publicados o socializados con la alta dirección</t>
  </si>
  <si>
    <t>Se afecta la imagen institucional de forma significativa.</t>
  </si>
  <si>
    <t>Registrar los avances de los indicadores de los planes del sector en la plataforma de seguimiento a los indicadores vigentes por parte de la primera línea de defensa (Actividad 12 del procedimiento)</t>
  </si>
  <si>
    <t xml:space="preserve">Viceministro (a) de Comercio Exterior, Viceministro (a) de Desarrollo Empresarial, Viceministro (a) de Turismo, Jefe(s) de Oficina de Secretaría General, Director(es) asignado(s)Oficina Asesora de Planeación Sectorial
</t>
  </si>
  <si>
    <t xml:space="preserve">DE-PR-014 Procedimiento de Formulación y Seguimiento de la Planeación Estratégica Sectorial (Act. 12)
</t>
  </si>
  <si>
    <t>Conceptos de Viabilidad para transferencias</t>
  </si>
  <si>
    <t>Verificar en la plataforma disponible que los responsables hayan efectuado el reporte de acuerdo con la ficha del indicador y los lineamientos establecidos (actividad 13)</t>
  </si>
  <si>
    <t xml:space="preserve">
DE-PR-019 Diseño, Formulación, Implementación y Seguimiento de Políticas.  (Act. 13)
</t>
  </si>
  <si>
    <t>Correos Electrónico
Cronogramas</t>
  </si>
  <si>
    <t>Memorandos u oficios</t>
  </si>
  <si>
    <t>DE-PR-015 Formulación y seguimiento de proyectos de cooperación internacional (Act. 5)</t>
  </si>
  <si>
    <t>Plataforma Cooperación +</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</si>
  <si>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</si>
  <si>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</si>
  <si>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</si>
  <si>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</si>
  <si>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</si>
  <si>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</si>
  <si>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</si>
  <si>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</si>
  <si>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</si>
  <si>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</si>
  <si>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</si>
  <si>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</si>
  <si>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</si>
  <si>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</si>
  <si>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</si>
  <si>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</si>
  <si>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</si>
  <si>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</si>
  <si>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</si>
  <si>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</si>
  <si>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</si>
  <si>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</si>
  <si>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</si>
  <si>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</si>
  <si>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</si>
  <si>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BS-PR-001 Manejo y control de cajas menores</t>
  </si>
  <si>
    <t xml:space="preserve">Aplicativo cajas menores </t>
  </si>
  <si>
    <t>No hacer aplicación adecuada del procedimiento</t>
  </si>
  <si>
    <t>Socialización de cambios y comunicación permanente con los responsables de las cajas menores</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</si>
  <si>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</si>
  <si>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</si>
  <si>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</si>
  <si>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</si>
  <si>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</si>
  <si>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</si>
  <si>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</si>
  <si>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</si>
  <si>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</si>
  <si>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Grupo de Contratos</t>
  </si>
  <si>
    <t xml:space="preserve">Coordinadora Grupo de contratos </t>
  </si>
  <si>
    <t xml:space="preserve">Falta de descripción detallada y deficiencia en la planeación de los bienes o servicios a adquirir </t>
  </si>
  <si>
    <t>BS-R3</t>
  </si>
  <si>
    <t>Posibilidad de afectación económica, por pérdidas financieras, debido a adquisición de bienes o servicios, que no satisfagan las necesidades de la entidad</t>
  </si>
  <si>
    <t>Pérdidas financieras  Incumplimiento del objetivo
Investigaciones disciplinarias</t>
  </si>
  <si>
    <t>Cuantitativas - Económicas
-Impacto que afecte la ejecución presupuestal en un valor ≥0,5%.</t>
  </si>
  <si>
    <t xml:space="preserve">
Analizar los estudios previos y los documentos soporte
</t>
  </si>
  <si>
    <t xml:space="preserve">
Interventor o Supervisor
</t>
  </si>
  <si>
    <t>BS-PR-003 LICITACIÓN PUBLICA (Act. 2)
BS-PR-005 SELECCIÓN ABREVIADA SUBASTA INVERSA (Act. 2)
BS-PR-006 CONTRATACIÓN DIRECTA (Act. 2)
BS-PR-007 SELECCIÓN CONCURSO PUBLICO DE MERITOS ABIERTO (Act. 2)
BS-PR-008 SELECCIÓN ABREVIADA POR MENOR CUANTÍA (Act. 2)
BS-PR-009 SELECCIÓN CONCURSO PÚBLICO DE MERITOS CON PRECALIFICACIÓN (Act. 2)</t>
  </si>
  <si>
    <t>Comunicación, Estudio Previo Definitivo</t>
  </si>
  <si>
    <t>Certificar el recibo a satisfacción del bien o servicio para el trámite de las cuentas</t>
  </si>
  <si>
    <t>BS-PR-004 INTERVENTORÍA O SUPERVISIÓN (Act. 20)</t>
  </si>
  <si>
    <t>Comunicación, certificado de recibo a satisfacción de bienes y/o servicios*, paz y salvos</t>
  </si>
  <si>
    <t>Coordinador(a) grupo de Contratos</t>
  </si>
  <si>
    <t>Vencimiento del término establecido por ley o reglamento</t>
  </si>
  <si>
    <t>BS-R4</t>
  </si>
  <si>
    <t>Posibilidad de afectación reputacional, por sanciones disciplinarias debido a la pérdida de la competencia de la entidad en la liquidación de los contratos/convenios</t>
  </si>
  <si>
    <t>Incumplimiento normativo
Sanciones disiplinarias</t>
  </si>
  <si>
    <t>Tramitar Acta de liquidación por mutuo acuerdo el contrato/convenio</t>
  </si>
  <si>
    <t>Coordinador de contratos - Técnico administrativo grado 16</t>
  </si>
  <si>
    <t>BS-PR-016 TERMINACIÓN Y LIQUIDACIÓN DE CONTRATOS/ CONVENIOS (Act. 14)</t>
  </si>
  <si>
    <t>Correos electrónicos 
Memorandos
Matriz de seguimiento a liquidación de contratos</t>
  </si>
  <si>
    <t>Realizar seguimiento al término de liquidación de los contratos/convenios.</t>
  </si>
  <si>
    <t>Base de datos</t>
  </si>
  <si>
    <t>Secretaria General</t>
  </si>
  <si>
    <t>Coordinador(a) de viáticos</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</si>
  <si>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</si>
  <si>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</si>
  <si>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</si>
  <si>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</si>
  <si>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</si>
  <si>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</si>
  <si>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</si>
  <si>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</si>
  <si>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</si>
  <si>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</si>
  <si>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</si>
  <si>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</si>
  <si>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</si>
  <si>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</si>
  <si>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</si>
  <si>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No correspondencia de los soportes de legalización de comisión, frente a las condiciones previamente aprobadas de viaje</t>
  </si>
  <si>
    <t>Verificar la legalización de la comisión</t>
  </si>
  <si>
    <t>Lista de chequeo de legalizacion</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</si>
  <si>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</si>
  <si>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</si>
  <si>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</si>
  <si>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</si>
  <si>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</si>
  <si>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</si>
  <si>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</si>
  <si>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</si>
  <si>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</si>
  <si>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</si>
  <si>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Falta lineamientos respecto a la gestión y tramite de la información.</t>
  </si>
  <si>
    <t>Recepción inadecuada de los documentos en la transferencia</t>
  </si>
  <si>
    <t>GD-PR-10 Organización Documental (Act. 5)</t>
  </si>
  <si>
    <t>Expedientes, FUID/ TRD/ Actas (Comité)// Ayuda Memoria/ Listado de Asistencia</t>
  </si>
  <si>
    <t>Debilidades en el  contro y acceso  a la documentación del Ministerio.</t>
  </si>
  <si>
    <t>GD-PR-10 Organización Documental (Act. 9)</t>
  </si>
  <si>
    <t>Préstamo documentos.</t>
  </si>
  <si>
    <t>GD-PR-016 Préstamos Documentales (Act. 7)</t>
  </si>
  <si>
    <t>Formato Préstamo Documental GD-FM 045 documentado en los registros del Procedimiento GD-PR-010</t>
  </si>
  <si>
    <t>Debilidades en el seguimiento y control de los documentos en préstamo</t>
  </si>
  <si>
    <t>GD-PR-10 Organización Documental (Act. 10)</t>
  </si>
  <si>
    <t>FUID/ Comunicado al AGN Solicitud eliminación</t>
  </si>
  <si>
    <t>Analizar los registros documentales electrónicos</t>
  </si>
  <si>
    <t>GD-PR-017 Documento Electrónico (Act. 3)</t>
  </si>
  <si>
    <t>FUID/ Hoja de control</t>
  </si>
  <si>
    <t xml:space="preserve">Areas  de almacenamiento de de archivos sin el cumplimiento de condiciones medioambientales para el archivo de documentos </t>
  </si>
  <si>
    <t>Listas de asistencia, correos, publicaciones intranet, ayudas de memoria</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</si>
  <si>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</si>
  <si>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</si>
  <si>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</si>
  <si>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</si>
  <si>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</si>
  <si>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</si>
  <si>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</si>
  <si>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 xml:space="preserve">Desactualización de los instrumentos archivisticos (Tablas de Retención Documental) </t>
  </si>
  <si>
    <t>Revisión de manera permanente  a los cambios normativos y funcionales de cada area, que afecten la estructura organica documental</t>
  </si>
  <si>
    <t>Verifica la transferencia del archivo de gestión al archivo central de la entidad</t>
  </si>
  <si>
    <t>El grupo de gestión documental autoriza el ingreso al archivo físico solo al personal autorizado</t>
  </si>
  <si>
    <t>Restricción de acceso a los archivos digitales solo a personal autorizado</t>
  </si>
  <si>
    <t>Revisar los tiempos de prestamo para su devolución oportuna</t>
  </si>
  <si>
    <t>Verificación fisica a cada una de las areas de la adecuada conservación de los documentos, que evite la perdida y deterioro.</t>
  </si>
  <si>
    <t>Listas de asistencia, ayudas de memoria</t>
  </si>
  <si>
    <t>Publicación de instrumentos archivisticos en la página web en el link de transparencia y acceso a la información pública</t>
  </si>
  <si>
    <t>Errores en la digitación de los datos contacto del destinatario (de la guía de envío)</t>
  </si>
  <si>
    <t>Validar que la información radicada en el Sistema Gestión Doc sale para el destinatario</t>
  </si>
  <si>
    <t xml:space="preserve">GD-PR-10 Organización Documental </t>
  </si>
  <si>
    <t>Reportes del Sistema de Gestión Documental</t>
  </si>
  <si>
    <t>Información insuficiente, incompleta o inadecuada</t>
  </si>
  <si>
    <t>Perfiles inadecuados</t>
  </si>
  <si>
    <t>Omisión de la normatividad</t>
  </si>
  <si>
    <t>Falta de comunicación y articulación interna</t>
  </si>
  <si>
    <t>No dar importancia a eventos relevantes</t>
  </si>
  <si>
    <t>Falta de recursos</t>
  </si>
  <si>
    <t>Inadecuada definición de metas (metas sobrevaloradas / subvaloradas)</t>
  </si>
  <si>
    <t>Indebida aplicación de las políticas de MIPG</t>
  </si>
  <si>
    <t>Seguimiento inadecuado de políticas, planes y programas</t>
  </si>
  <si>
    <t>Debilidades e inconsistencias en los reportes</t>
  </si>
  <si>
    <t xml:space="preserve">Necesidades no identificadas a tiempo </t>
  </si>
  <si>
    <t>Recursos insuficentes para desarrollo de planes sectoriales</t>
  </si>
  <si>
    <t>Dificultad en la definición de las prioridades</t>
  </si>
  <si>
    <t>Ausencia de espacios de comunicación y articulación interdependencias</t>
  </si>
  <si>
    <t>Estructura de trabajo inadecuada (definición de conducto regular)</t>
  </si>
  <si>
    <t>Contar con información incompleta o inoportuna</t>
  </si>
  <si>
    <t>Debilidades en la supervisión y seguimiento de los recursos</t>
  </si>
  <si>
    <t xml:space="preserve">
Inadecuada focalización de los recursos
</t>
  </si>
  <si>
    <t>PE-R7</t>
  </si>
  <si>
    <t>PE-R8</t>
  </si>
  <si>
    <t>PE-R9</t>
  </si>
  <si>
    <t>PE-R10</t>
  </si>
  <si>
    <t>PE-R11</t>
  </si>
  <si>
    <t>PE-R12</t>
  </si>
  <si>
    <t>Definición inadecuada de políticas, estrategias y/o instrumentos</t>
  </si>
  <si>
    <t xml:space="preserve">Reaccionar tardíamente a cambios en los escenarios políticos, económicos y sociales </t>
  </si>
  <si>
    <t xml:space="preserve"> Incumplimiento de objetivos y metas</t>
  </si>
  <si>
    <t>Operación de manera orgánico-funcional y no por procesos</t>
  </si>
  <si>
    <t xml:space="preserve"> Inadecuada gestión o administración de los recursos</t>
  </si>
  <si>
    <t xml:space="preserve">Pérdida de credibilidad ante los cooperantes. 
Insatisfacción de las partes interesadas. 
Reprocesos. </t>
  </si>
  <si>
    <t>Pérdida de confianza por parte de los grupos de valor</t>
  </si>
  <si>
    <t>Afectación reputacional</t>
  </si>
  <si>
    <t>Reprocesos</t>
  </si>
  <si>
    <t>Incumplimiento en las metas y objetivos institucionales afectando el cumplimiento en las metas de gobierno.
No se generan sanciones económicas o administrativas.
No se afecta la imagen institucional de forma significativa.</t>
  </si>
  <si>
    <t>Incumplimiento en las metas y objetivos institucionales afectando el cumplimiento en las metas de gobierno.
Imagen institucional afectada en el orden nacional o regional por incumplimientos en la prestación del servicio a los usuarios o ciudadanos</t>
  </si>
  <si>
    <t>Elaborar la metodología del Proceso de Planeación Estratégica y los planes estratégicos y de acción del Sector Comercio, Industria y Turismo considerando el proceso de participación ciudadana, verificando que se cumplan todas las etapas.</t>
  </si>
  <si>
    <t>Convocar a los ejercicios de formulación de la Planeación Estratégica a los funcionarios de mayor nível de decisión y conocimiento (Viceministros) en compañia de sus equipos técnicos (Asesores y Directores)</t>
  </si>
  <si>
    <t>Monitorear de manera permanente las nuevas normativas y las modificaciones que surjan que afecten la operación o ejecución del Ministerio y realizar la divulgación a las areas que corresponda.</t>
  </si>
  <si>
    <t>Conforme con la visión y misión del Ministerio, se elabora un diagnóstico y se evalúa el contexto estratégico del sector.
El documento deberá incluir las actividades del Plan de Participación Ciudadana relacionadas con la identificación de las necesidades de los grupos de valor, de acuerdo con los lineamientos que establece el MIPG.</t>
  </si>
  <si>
    <t>Enfatizar en las sesiones de trabajo y formulación de la Planeación Estratégica la importancia de socializar al interior de las dependencias los avances y resultados construidos.</t>
  </si>
  <si>
    <t>Elaborar seguimiento trimestral de avance en las metas con alertas que permitan ajustar los desvios de las mismas</t>
  </si>
  <si>
    <t>Establecer y hacer seguimiento al plan de acción de las políticas de MIPG, definido de acuerdo con los resultados del autodiagnóstico y de las recomendaciones del DAFP.</t>
  </si>
  <si>
    <t>La OAPS establece anualmente un calendario para que las líneas de defensa realicen el reporte y seguimiento a los indicadores y compromisos del sector según sus responsabilidades.</t>
  </si>
  <si>
    <t>Crear un control en la plataforma ER+ para que cuando se presente un reporte inadecuado y la OAPS lo rechace, el responsable no pueda avanzar en el siguiente reporte hasta que no atienda las observaciones objeto de la devolución.</t>
  </si>
  <si>
    <t>Revisar la coherencia de la cadena de valor, los indicadores de gestión, los documentos de soporte y demás información de la ficha EBI del proyecto.</t>
  </si>
  <si>
    <t>Documentar la estructura de operación, responsabilidades y deberes de los responsables de los procesos de manera articulada con MIPG. (políticas) en resolución,  manual de funciones, y evaluación de desempeño.</t>
  </si>
  <si>
    <t>Una vez finalizado el periodo de registro, la OAPS descarga de la plataforma de Seguimiento a Proyectos de Inversión (SPI), archivos de Excel con la información correspondiente a indicadores de producto, regionalización, actividades e indicadores de gestión, y revisa el avance en metas para indicadores de producto y de gestión</t>
  </si>
  <si>
    <t>Jefe Oficina Jurídica</t>
  </si>
  <si>
    <t>Responsable asignado., Jefe Oficina Asesora de Planeación Sectorial</t>
  </si>
  <si>
    <t>DE-PR-014 Formulación y seguimiento de la planeación estratégica sectorial (Act. 1)</t>
  </si>
  <si>
    <t>DE-PR-014 Formulación y seguimiento de la planeación estratégica sectorial (Act. 2)</t>
  </si>
  <si>
    <t>DE-PR-014 Formulación y seguimiento de la planeación estratégica sectorial (Act. 11)</t>
  </si>
  <si>
    <t>DE-PR-017 Registro y seguimiento a proyectos de inversión (Act. 3)</t>
  </si>
  <si>
    <t>DE-PR-017 Registro y seguimiento a proyectos de inversión (Act. 5)</t>
  </si>
  <si>
    <t>Metodología con la formulación de los planes estratégicos y de acción</t>
  </si>
  <si>
    <t>Documento de contexto estratégico</t>
  </si>
  <si>
    <t>Correos electónicos</t>
  </si>
  <si>
    <t>Registro en SUIFP(*)</t>
  </si>
  <si>
    <t>El responsable de la OAPS valida que los proyectos de inversión del Ministerio esten debidamente estructurados para evitar la falta de recursos</t>
  </si>
  <si>
    <t xml:space="preserve">DE-PR-004 Programación Presupuestal (Act. )
</t>
  </si>
  <si>
    <t>El responsable designado al interior de la OAPS realiza el seguimiento correspondiente a la ejecución de los recursos de los proyectos de inversión</t>
  </si>
  <si>
    <t>Marco estratégico</t>
  </si>
  <si>
    <t>Sesiones de socialización</t>
  </si>
  <si>
    <t>No existe control</t>
  </si>
  <si>
    <t>DE-PR-004 Programación Presupuestal (Act. )</t>
  </si>
  <si>
    <t>Reporte de Seguimiento</t>
  </si>
  <si>
    <t>Sin registro</t>
  </si>
  <si>
    <t>Desconocimiento del contexto estratégico</t>
  </si>
  <si>
    <t>Desconocimiento del contexto y la normatividad vigente</t>
  </si>
  <si>
    <t>Diseño de programas sin la debida financiación para su implementación</t>
  </si>
  <si>
    <t>Inoportunidad en la información, ocasionando retrasos en la atención a los usuarios. 
Reproceso de actividades y aumento de carga operativa</t>
  </si>
  <si>
    <t>IC-R3
FC-R3</t>
  </si>
  <si>
    <t>IC-R2
TH-R7</t>
  </si>
  <si>
    <t>IC-R1
GTI-R4
GTI-R6
PE-R7</t>
  </si>
  <si>
    <t>FC-R1
BS-R5</t>
  </si>
  <si>
    <t>FP-R5          BS-R1
TH-R5          BS-R3
TH-R6
GRF-R1
GRF-R3
GRF-R4
PE-R6</t>
  </si>
  <si>
    <t>GR-R3
FP-R5
TH-R6
GRF-R4
PE-R6
BS-R1</t>
  </si>
  <si>
    <t>Relacionamiento con la ciudadania</t>
  </si>
  <si>
    <t>Gestión jurídica</t>
  </si>
  <si>
    <t>AP-R2       PE-R9
TH-R2        BS-R4
TH-R3        GD-R1
GJ-R2
GJ-R3
GJ-R4
ES-R1
ES-R3</t>
  </si>
  <si>
    <t>GTI-R6
PE-R8
GD-R2</t>
  </si>
  <si>
    <t>AP-R1
DE-R8
PI-R4</t>
  </si>
  <si>
    <t>AP-R4
FP-R7
PI-R2
PI-R8</t>
  </si>
  <si>
    <t>IC-R4
GTI-R3
GTI-R5
PE-R11
PI-R11</t>
  </si>
  <si>
    <t>AP-R3
SG-R4
PE-R10
BS-R2
PI-R10
PI-R13</t>
  </si>
  <si>
    <t>GR-R4        PE-R8
GTI-R1       BS-R4
GJ-R2         ES-R1
GJ-R3         PI-R3
GJ-R4
ES-R1
TH-R8</t>
  </si>
  <si>
    <t xml:space="preserve">AP-R1
AP-R5
IC-R3
PI-R4
</t>
  </si>
  <si>
    <t>PI-R12
PE-R11
PI-R8
PI-R11
PI-R12</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</si>
  <si>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</si>
  <si>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Coordinador del Grupo VUCE</t>
  </si>
  <si>
    <t>Coordinador de Zonas Francas
Coordinador Grupo Administrativas</t>
  </si>
  <si>
    <t xml:space="preserve">Se eliminaron dos causas del riesgo GTI-R5
Se modifica la valoración del riesgo GJ-R1
Seguimiento matriz riesgos y controles de gestión consolidada </t>
  </si>
  <si>
    <t>30/05/23023</t>
  </si>
  <si>
    <t>GR-R4          PI-R9
GTI-R1         PI-R14
GTI-R2         
TH-R8
GJ-R1
DE-R6
PE-R12
PI-R3</t>
  </si>
  <si>
    <t>AP-R2          GJ-R1     GD-R1
AP-R3          ES-R3     PI-R13
GTI-R2         DE-R6    PI-R14
GTI-R3         SG-R4    GTI-R5         IC-R4      TH-R2          PE-R9
TH-R3          PE-10
PE-R12        BS-R2</t>
  </si>
  <si>
    <t>Se eliminaron los Riesgos PI-R15 y PI-R16, dado que los proyectos ya no se encuentran vigentes</t>
  </si>
  <si>
    <t xml:space="preserve">Rodrigo Jimenez - Asesor Oficina de Planeación Sectorial
Mónica Vargas - Contratista </t>
  </si>
  <si>
    <t>Se realiza primer seguimiento cuatrimestral del año 2023, para los riesgos ubicados en zona alta y extrema, conforme a lo establecido por la Política y Metodología para la administración de riesgos y oportunidades DE-DR-001</t>
  </si>
  <si>
    <t>ZULMA CHICUASUQUE CALDERON 
Jefe Oficina Asesora de Planeación Sectorial</t>
  </si>
  <si>
    <t>Código: DE-FM-022
Versión: 02
Fecha de Vigencia: 25/07/2023</t>
  </si>
  <si>
    <t>"MONITOREO Y REVISION" (Primera Línea de defensa)</t>
  </si>
  <si>
    <t>"MONITOREO Y REVISION" (Segunda Línea de defensa)</t>
  </si>
  <si>
    <t>Responsables de los Sistemas de Gestión
Contratista Riesgos Oficina de Planeación Sectorial</t>
  </si>
  <si>
    <t>Rodrigo Jimenez - Asesor Oficina de Planeación Sectorial</t>
  </si>
  <si>
    <t xml:space="preserve">
MARTHA PILAR HERNANDEZ
Jefe Oficina Asesora de Planeación Sectorial  (E)</t>
  </si>
  <si>
    <t>Jefe Oficina Control Interno</t>
  </si>
  <si>
    <t>Oficina de Control Interno</t>
  </si>
  <si>
    <t>ES-PR-004 Auditoría Interna de Gestión (Act. 11)</t>
  </si>
  <si>
    <t xml:space="preserve">ES-GU-002 Guía de auditoria Interna de Gestión 5.2. </t>
  </si>
  <si>
    <t>“Informe de seguimiento de monitoreo  de la plataforma  VUCE"</t>
  </si>
  <si>
    <t>FP-R6
DE-R2
PI-R6</t>
  </si>
  <si>
    <t>GR-R3          FC-R2
FP-R1           DE-R3
FP-R2          DE-R7
FP-R3          
FP-R4          PI-R5
TH-R4
GRF-R2
GRF-R5</t>
  </si>
  <si>
    <t>AP-R5
AP-R6
GR-R1
GR-R2
TH-R1
DE-R1
PI-R1</t>
  </si>
  <si>
    <t>AP-R4        DE-R1
AP-R6        DE-R8
GR-R1        GR-R2        IC-R2
FP-R7        PI-R1
TH-R1        PI-R2
TH-R7        PI-R7
FC-R3        PI-R10</t>
  </si>
  <si>
    <t>FP-R1       GRF-R2          DE-R3
FP-R2       GRF-R3         DE-R7
FP-R3       GRF-R5       FP-R4        FC-R1         BS-R3
FP-R6        FC-R2        BS-R5
TH-R4       FC-R4          PI-R5
TH-R5          PI-R6
GRF-R1          DE-R2</t>
  </si>
  <si>
    <r>
      <t xml:space="preserve">1.  Según  Acta del 9 de Octubre del 2023, se realizan los siguientes ajustes:
1.1 Para el Riesgo ES-R1, se elimina como responsable a la Oficina y Jefe de la Oficina Asesora de Planeación, ya que desde esta no se realizan auditorías.
1.2. Se elimina el Riesgos ES-R2, dado que ya no se cuenta con el Sistema Integrado de Gestión bajo las normas ISO y por ende no existe la obligación de desarrollar auditorías internas al mismo.
1.3 Para el Riesgo ES-R3, se elimina la responsabilidad del Profesional y/o Jefe de la  Oficina Asesora de Planeación, así como los controles asociados a estos responsables
2. Se eliminaron los Riesgos SG-R1 y SG-R2, dado que estaban asociados al Sistema Integrado de Gestión, el cual ya no esta vigente. Se deja constancia en Acta del 12 de Octubre del 2023.
3. Para el Riesgo PI-R8 se cambia en la columna "Documento evidencia" de (Reporte de seguimiento mensual en el aplicativo SPI (Sistema de Seguimiento a Proyectos de Inversion) del DNP) </t>
    </r>
    <r>
      <rPr>
        <b/>
        <sz val="10"/>
        <color theme="1"/>
        <rFont val="Arial"/>
        <family val="2"/>
      </rPr>
      <t xml:space="preserve">Por </t>
    </r>
    <r>
      <rPr>
        <sz val="10"/>
        <color theme="1"/>
        <rFont val="Arial"/>
        <family val="2"/>
      </rPr>
      <t>“Informe de seguimiento de monitoreo  de la plataforma  VUCE", de acuerdo con la solicitud realizada por la Jefe de la OSI el día 20 de octubre de 2023.</t>
    </r>
  </si>
  <si>
    <t>Profesional especializado</t>
  </si>
  <si>
    <t>Debido a que se han aplicado los controles respectivo tanto en los documentos de análisis económico, como tambien en la elaboración de los productos estadisticos.</t>
  </si>
  <si>
    <t>Porque el control que a sido definido evita que el riesgo se materialice.</t>
  </si>
  <si>
    <t>Se ha aplicado las actividades necesarias para su ejecucion del control en el desarrollo de las actividades de la OEE. Además se encuentran en sus procedimientos DE- PR-22 y DE-PR-23, en el punto 4 de condiciones generales de la OEE, en el SIG (Subsistema de Calidad-MIO).</t>
  </si>
  <si>
    <t>El control a sido suficientemente eficaz, para el manejo del riesgo que se tiene en la OEE.</t>
  </si>
  <si>
    <t>El riesgo actual esta indentificado plenamente de una manera adecuada, de acuerdo con las actividades que realiza la OEE.</t>
  </si>
  <si>
    <t>Enviamos la informació solicitada en el memorando OAPS-2023-000224, del 27 de noviembre de 2023, con corte de monitoreo 15 de diciembre de 2023. Además enviamos los enlaces electronicos dondes se encuentra las evidencias de la informacion publicas por la Oficina de Estudios Económicos que esta en la sede electronico (Página WEB) y en el servidor Observatorio Económico.</t>
  </si>
  <si>
    <t xml:space="preserve">Coordinadora Grupo Presupuesto </t>
  </si>
  <si>
    <t xml:space="preserve">El riego no se materializo </t>
  </si>
  <si>
    <t>x</t>
  </si>
  <si>
    <t>Los controles en los procesos y procedimientos evitan que el riesgo se materialice</t>
  </si>
  <si>
    <t>Los controles se han ejecutado adecuadamente de acuerdo a cada actividad del procedimiento</t>
  </si>
  <si>
    <t xml:space="preserve">Los controles pueden ser mejorados de acuerdo al seguimiento y mejora continua </t>
  </si>
  <si>
    <t>El indicador del riesgo se cumplio</t>
  </si>
  <si>
    <t>El Riesgo No requiere ser actualizado</t>
  </si>
  <si>
    <t>N.A</t>
  </si>
  <si>
    <t>Los controles en los procesos y procedimientos evitan que el riesgo se materiallice</t>
  </si>
  <si>
    <t>Los controles se han ejecutado adecuadamente de acuerdo a cada actividad del procedimiento.</t>
  </si>
  <si>
    <t xml:space="preserve">Los Controles pueden ser mejorados de acuerdo al seguimiento y mejora contua </t>
  </si>
  <si>
    <t>El Indicador del riesgo se cumplio</t>
  </si>
  <si>
    <t>El riesgo no requiere ser actualizado</t>
  </si>
  <si>
    <t>N.A.</t>
  </si>
  <si>
    <t xml:space="preserve">se desarrollan adecuadamente los controles </t>
  </si>
  <si>
    <t>n/a</t>
  </si>
  <si>
    <t xml:space="preserve">De acuerdo con lo manifestado por la primera línea y teniendo en cuenta que tanto la identificación, como el tratamiento del riesgo, no dan cumplimiento a los parámetros esteblecidos en la Política y metodología para la administración del riesgo y la Guía del DAFP; se hace necesario revisar la pertinencia de los soportes de evidencia del control; para ello sugerimos dar continuidad al ejercicio de revisión y actualización de los riesgos el cual inicio en el segundo semestre. </t>
  </si>
  <si>
    <t>Coordinadora Grupo Diseño de Operaciones de Comercio Exterior</t>
  </si>
  <si>
    <t>Se realizaron las publicaciones en la página de la VUCE en las fechas estipuladas en la normatividad.</t>
  </si>
  <si>
    <t>Permite realizar las publicaciones de manera oportuna.</t>
  </si>
  <si>
    <t>No se materializo el riesgo</t>
  </si>
  <si>
    <t>Cuando se remite a la persona de comunicaciones a publicar, se puede correr un riesgo y es que dependemos de alguien para que quedé publicado el día que debe estar</t>
  </si>
  <si>
    <t>COORDINADOR</t>
  </si>
  <si>
    <t>No hay problemas reales o notificaciones de multa por parte de los organimos reguladores</t>
  </si>
  <si>
    <t>Se revisa permanentemente los procesos y medidas de contingencia para validar su pertinencia en las circunstancias actuales.</t>
  </si>
  <si>
    <t>Se observa la eficiencia y eficacia de las operaciones y la confiabilidad de los registros en los informes ejecutivos mensuales.</t>
  </si>
  <si>
    <t>Gestionando el monitoreo y revisión cntinuo de los riesgos.</t>
  </si>
  <si>
    <t>Se protegieron errorres dentro de los diferentes procesos desarrollados.</t>
  </si>
  <si>
    <t>Se han aplicado las medidas adecuadas para evitar daños y perjuicios a la Entidad.</t>
  </si>
  <si>
    <t>Actualizar los procesos de acuerdo a las mejoras desarroladas a los aplicativos o sistemas de la Entidad.</t>
  </si>
  <si>
    <t>Asseor Comité de Importaciones 
COORDINADOR</t>
  </si>
  <si>
    <t>Se desarrollan adecuadamente los controles 
No hay problemas reales o notificaciones de multa por parte de los organimos reguladores</t>
  </si>
  <si>
    <t>Se construyeron y ejecutan adecuadamente
Se revisa permanentemente los procesos y medidas de contingencia para validar su pertinencia en las circunstancias actuales.</t>
  </si>
  <si>
    <t>Se construyeron y ejecutan adecuadamente
Se observa la eficiencia y eficacia de las operaciones y la confiabilidad de los registros en los informes ejecutivos mensuales.</t>
  </si>
  <si>
    <t>n/a
Se protegieron errorres dentro de los diferentes procesos desarrollados.</t>
  </si>
  <si>
    <t>n/a
X</t>
  </si>
  <si>
    <t>Fue identificado correctamente
Se han aplicado las medidas adecuadas para evitar daños y perjuicios a la Entidad.</t>
  </si>
  <si>
    <t>se requiere ajustar las evidencias a "Reportes de la VUCE"
Actualizar los procesos de acuerdo a las mejoras desarroladas a los aplicativos o sistemas de la Entidad</t>
  </si>
  <si>
    <t>Asesor</t>
  </si>
  <si>
    <t>Porque se han adelantado las sesiones previstas y se han abierto los espacios de socializacion.</t>
  </si>
  <si>
    <t xml:space="preserve">Porque se adelanta el seguimiento y control a todas las actividades relacionadas con las instancias </t>
  </si>
  <si>
    <t xml:space="preserve">Porque todos los temas de la agenda se han tratado en las instancias </t>
  </si>
  <si>
    <t xml:space="preserve">Porque toda gestión por procesos de la entidad  puede y de ser necesario, debe proceder la mejora continua. </t>
  </si>
  <si>
    <t xml:space="preserve">Se han adelantado las sesiones programadas </t>
  </si>
  <si>
    <t>Porque  el riesgo no se ha materializado, esta funcionando con la actual formulación , no hay motivo para  la modificación o actualización</t>
  </si>
  <si>
    <t xml:space="preserve">Las evidencias se encuentran en las gestiones relacionadas con el proceso y de los proyectos asociados. </t>
  </si>
  <si>
    <t>Porque se estan realizando las actividades de acuerdo con los procedimientos internos establecidos; se revisar la documentación enviada y se analiza la solicitud de creación de Unidades Sectoriales de Normalización - USN.</t>
  </si>
  <si>
    <t>1, Porque de acuerdo con los compromisos adquridos con la Oficina Asesora de Planeación se realizan dos capacitaciones de sensibilización de riesgos de Gestión y Corrupción al año de las cuales la primera se realizó el día 14 de diciembre de 2023.
2.Porque se continua con el proceso de actualización del Reglamento Técnico de Talleres de conversión por lo cual se realizó una reunión con todos los actores, por lo que se dío prorroga al reglamento técnico por medio de la Resolución 0723 de 2023, igualmente se encuentra en aprobación de la OAJ para poner en consulta de los actores interesados el reglamento técnico completo.</t>
  </si>
  <si>
    <t>Porque se sigue lo dispuesto en el proceso de Desarrollo Empresarial  y en la matriz de riesgos</t>
  </si>
  <si>
    <t xml:space="preserve">Porque las actividades de seguimiento cumplen con el objetivo de minizar el riesgo. Sin embargo  toda gestión por procesos de la entidad  puede y de ser necesario, debe proceder la mejora continua. </t>
  </si>
  <si>
    <t>Porque no se han expedido reglamentos técnicos que generen un obstaculo técnico al comercio y se ha contado con la participación de todos lo intesados para la creación de estos actos administrativos</t>
  </si>
  <si>
    <t>Porque las actividades de seguimiento cumplen con el objetivo de minimizar el riesgo,  el riesgo no se ha materializado, no hay motivo para  la modificación o actualización</t>
  </si>
  <si>
    <t>Porque se estan realizando las actividades de acuerdo con los procedimientos internos establecidos; se revisa el  concepto previo por parte de la Dirección de Regulación del Ministerio de Comercio Industria y Turismo a las solicitudes relacionadas con las medidas abarcadas en el Acuerdo OTC.</t>
  </si>
  <si>
    <t xml:space="preserve">Porque se estan ejecutando los controles de la columna R filas 261, 262,263,264 y 265  de esta matriz. </t>
  </si>
  <si>
    <t>Porque para las notificaciones de OTC Y MSF se hacen las controle establecidos en la plataforma eping.org y en la plataforma de la CAN el SIRT, lo anterior, dado que en ésta se encuentran los formularios para su diligenciamiento, evitando error.
También se lleva a cabo el procedimiento establecido en el SIG del MinCIT.</t>
  </si>
  <si>
    <t>Porque todos los sistemas y procedimientos son susceptibles de mejora continúa.  Sin embargo, los sistemas externos son continuamente mejorados por la Comunidad Andina, por la Organización Mundial del Comercio.
A futuro se solicita que quienes manejan estos sistemas sean capacitadas.</t>
  </si>
  <si>
    <t>Porque a hoy se han atendido dentro de los terminos de ley todas y cada una de las solicitudes de notificación, tanto OTC como MSF.</t>
  </si>
  <si>
    <t xml:space="preserve">Porque se están realizando las actividades de acuerdo con los procedimientos internos establecidos; se realizar el anteproyecto de inversion por cada vigencia. 
</t>
  </si>
  <si>
    <t>De acuerdo con los compromisos adquridos con la Oficina Asesora de Planeación se realizan dos capacitaciones de sensibilización de riesgos de Gestión y Corrupción al año de las cuales la segunda se realizó el día 14 de Diciembre de 2023.</t>
  </si>
  <si>
    <t>Porque se realizaron las actividades de acuerdo con los procedimientos internos establecidos.</t>
  </si>
  <si>
    <t xml:space="preserve">Porque las actividades de seguimiento cumplen con el objetivo de minimizar el riesgo, Sin embargo  toda gestión por procesos de la entidad  puede y de ser necesario, debe proceder la mejora continua. </t>
  </si>
  <si>
    <t xml:space="preserve">Porque no se han generando retrasos en el desarrollo de los progamas y metas del proyecto. </t>
  </si>
  <si>
    <t xml:space="preserve">Porque se están realizando las actividades de acuerdo con los procedimientos internos establecidos; se  realiza la  ejecucion presupuestal. Hay  seguimiento de la dirección </t>
  </si>
  <si>
    <t>De acuerdo con los compromisos adquridos con la Oficina Asesora de Planeación se realizan dos capacitaciones de sensibilización de riesgos de Gestión y Corrupción al año de las cuales la segunda se realizó el día 14 de diciembre de 2023.</t>
  </si>
  <si>
    <t>Se realizaron las actividades de acuerdo con los procedimientos internos establecidos.</t>
  </si>
  <si>
    <t>Porque las normas contables, de información financiera y aseguramiento de la información, se aplican de una manera oportuna y correcta</t>
  </si>
  <si>
    <t>Porque se estan realizando las actividades de acuerdo con los procedimientos internos establecidos;  se valida a dario  el funcionamiento del aplicativo.</t>
  </si>
  <si>
    <t>De acuerdo con los compromisos adquridos con la Oficina Asesora de Planeación se realizan dos capacitaciones de sensibilización de riesgos de Gestión y Corrupción al año de</t>
  </si>
  <si>
    <t xml:space="preserve">Las actividades de seguimiento cumplen con el objetivo de minimizar el riesgo, Sin embargo  toda gestión por procesos de la entidad  puede y de ser necesario, debe proceder la mejora continua. </t>
  </si>
  <si>
    <t>No se han recibido PQRS relacionadas con deficiencias en el  funcionamiento del aplicativo.</t>
  </si>
  <si>
    <t>Porque las actividades de seguimiento cumplen con el objetivo de minmiizar el riesgo,  el riesgo no se ha materializado, no hay motivo para  la modificación o actualización</t>
  </si>
  <si>
    <t xml:space="preserve">Profesional </t>
  </si>
  <si>
    <t>Durante el segundo semestre del 2023, el control opero toda vez que, llevaron a cabo seis (6) mesas de trabajo con los profesionales de la Oficina de Control Interno, con el propósito de verificar el cumplimiento de las actividades programadas en el Plan Anual de Auditoría, de tal manera, que se cumpla en oportunidad y calidad. 
Como soporte de lo mencionado se anexa la agenda en Teams de la revisión de las actividades asignadas a cada uno de los profesionales en el PAASOCI, asimismo, se anexa la lista de asistencia a las mesas de trabajo mencionadas.</t>
  </si>
  <si>
    <t>La Oficina de Control Interno, viene realizando el seguimiento de manera mensual al cumplimiento de las actividades asignadas a los profesionales de la OCI, con el propósito que estas se cumplan en oportunidad y calidad.</t>
  </si>
  <si>
    <t>La Oficina de Control Interno, realizó mesas de trabajo con la Oficina Asesora de Planeación Sectorial, para la identificación y valoración de nuevos controles los cuales se encuentran en proceso de aprobación.</t>
  </si>
  <si>
    <t>N/A</t>
  </si>
  <si>
    <t>Se anexa el enlace en el OneDrive que contiene las evidencias que permiten corroborar las actividades realizadas para cada uno de los controles definidos.
https://mincitco-my.sharepoint.com/:f:/g/personal/sherreno_mincit_gov_co/EqiFZZL_nUhLjF4_WH0NL50BwoLYZbSWIEib4nPRNDd0VQ?e=6IrSSQ</t>
  </si>
  <si>
    <t>En el segundo semestre de 2023, el control opero de manera adecuada debido a que se elaboró y envió el plan individual de auditoría, la solicitud de información y la carta de representación, por ende, se llevó a cabo el desarrollo de actividades que mitigan la materialización del riesgo.
Como soporte de lo descrito se anexan los soportes que permiten corroborar las acciones adelantadas en las auditorías internas de administración de riesgos, Auditoría al crédito BID, auditoría al proyecto del conflicto armado.</t>
  </si>
  <si>
    <t xml:space="preserve">En el segundo semestre de 2023, el control opero de manera adecuada debido a que se elaboró y envió el plan individual de auditoría, la solicitud de información y la carta de representación, de manera que, el desarrollo de estas actividades evita la ocurrencia de eventos que conlleven a la materialización del riesgo. </t>
  </si>
  <si>
    <t>En la Guía para la planeación, y seguimiento del plan anual de auditoría del Ministerio de Comercio, Industria y Turismo se definió la metodología y los lineamientos para tener en cuenta en las etapas de planeación, ejecución, informe y seguimiento en el ejerció del auditor.
Lo que permite tener puntos de control en el desarrollo de la actividad, de tal manera, que se evite la ocurrencia de eventos que conlleven a la materialización del riesgo.</t>
  </si>
  <si>
    <t>En cuanto a las actividades programadas en el Plan Anual de Auditoria en el segundo semestre 2023, se envió para revisión y aprobación del jefe de la Oficina de Control Interno los informes preliminares, cuya finalidad es prevenir inconsistencias en las auditorías, evaluaciones y seguimiento, de tal manera que se realicen los ajustes y/o modificaciones que se consideren pertinentes y que la información contenida sea comprendida por cualquier usuario.
Como soporte de las actividades realizadas se anexan los soportes que permiten corroborar las acciones adelantadas en las auditorías, evaluaciones y seguimientos, dentro de la cuales esta (auditoría crédito BID, Auditoría de Riesgos, Auditoría del Proyecto del Conflicto Armado, Informe seguimiento tribunales y acción de repetición, Informe de seguimiento Acción de Repetición y Tribunales).</t>
  </si>
  <si>
    <t xml:space="preserve">
En el segundo semestre de 2023, el control opero de manera adecuada debido a que por medio de correo electrónico se envió los informes preliminares de evaluaciones, seguimiento y auditoría para revisión y aprobación del jefe de la Oficina de Control Interno, así pues, en el desarrollo de estas actividades se evite la ocurrencia de eventos que conlleven a la materialización del riesgo.
 </t>
  </si>
  <si>
    <t xml:space="preserve">
En el segundo semestre de 2023, el control opero de manera adecuada debido a que por medio de correo electrónico se envió los informes preliminares de evaluaciones, seguimiento y auditoría para revisión y aprobación del jefe de la Oficina de Control Interno, así pues, en el desarrollo de estas actividades se evite la ocurrencia de eventos que conlleven a la materialización del riesgo.</t>
  </si>
  <si>
    <t xml:space="preserve">
En el segundo semestre de 2023, el control opero de manera adecuada debido a que se elaboró y envió el informe final de la Auditoría Crédito BID, auditoría interna de la gestión de riesgos, auditoría de proyecto del conflicto armado, lo que permitió dar a conocer a los lideres de los procesos auditados las fortalezas, debilidades y observaciones identificadas en el desarrollo de la de la auditoría, conforme lo define la guía para la planeación, ejecución y seguimiento del plan anual de auditoría del MinCIT.
Como soporte de las actividades realizadas se anexan los soportes que permiten corroborar las acciones descritas, y de esta manera evitar situaciones que conlleven a la materialización del riesgo.
</t>
  </si>
  <si>
    <t>En el segundo semestre de 2023, el control opero de manera adecuada debido a que se elaboró y envió el informe final de auditoría, mediante el cual se dio a conocer a los lideres de los procesos las situaciones identificadas en el ejerció del auditor (fortalezas, debilidades y observaciones), lo que permite establecer acciones de mejora, con el propósito de subsanar y fortalecer la gestión de los procesos.</t>
  </si>
  <si>
    <t>En el segundo semestre de 2023, el control opero de manera adecuada debido a que se llevó a cabo la capacitación, en curso de Norma técnica de la calidad del proceso estadístico NTC PE 1000:2020, con el Departamento Administrativo Nacional de Estadística.
Se anexa el correo electrónico con la solicitud del certificado de finalización del curso.</t>
  </si>
  <si>
    <t>En el segundo semestre de 2023, el control opero de manera adecuada debido a que se asistió al curso de Norma técnica de la calidad del proceso estadístico NTC PE 1000:2020, lo que permite ampliar los conocimientos, así mismo, facilita la comprensión y desarrollo de actividades en oportunidad y calidad.</t>
  </si>
  <si>
    <t>Profesional Especailzzado</t>
  </si>
  <si>
    <t>El riesgo no se ha materilalizado dado que se ha realizado  el proceso conforme a la normatividad vigente.</t>
  </si>
  <si>
    <t>Por que el riesgo no se ha materializado.</t>
  </si>
  <si>
    <t>Se han ejecutado y por este motivo no se ha materializado el riesgo.</t>
  </si>
  <si>
    <t>Pueden ser mejorados en su estructura para la próxima vigencia y asi dar cumplimiento con los lineamientos dados por la Función Pública y  la CNSC.</t>
  </si>
  <si>
    <t>NO APLICA</t>
  </si>
  <si>
    <t>Se require actualizar  dado que no tiene la estructura completa, por esta razón este año se trabajó con la Oficina de Planeación para ser modificados en el próximo año.</t>
  </si>
  <si>
    <t>El riesgo no se ha materilalizado dado que se ha realizado el proceso  conforme a la normatividad vigente.</t>
  </si>
  <si>
    <t>Pueden ser mejorados en su estructura para la próxima vigencia y asi dar cumplimiento con los lineamientos dados por la Función Pública y la  CNSC.</t>
  </si>
  <si>
    <t xml:space="preserve">Directores DRC-DIES-DIE </t>
  </si>
  <si>
    <t>DIE, DIES Y DRC:  AP-PR-002,  AP-PR-003, AP-PR-004 y AP-PR-006
Los controles establecidos permiten contar con un seguimiento a los compromisos adquiridos en el marco de las relaciones y acuerdos comerciales.
                                                                                                                                                                                                                                  DRC: AP-PR-004                                                                                    Los controles establecidos permiten contar con un seguimiento a los compromisos adquiridos en el marco de las Administración con organismos multilaterales.   
Los registros reposan en los archivos de cada Dirección y en los reportes de los indicadores del PES.</t>
  </si>
  <si>
    <t>DIE, DIES Y DRC:  AP-PR-002,  AP-PR-003, AP-PR-004 y AP-PR-006
Los controles establecidos en cada uno de los procedimientos permiten contar con un seguimiento a los compromisos adquiridos en el marco de las relaciones y acuerdos comerciales.</t>
  </si>
  <si>
    <t>DIE, DIES Y DRC:  AP-PR-002,  AP-PR-003, AP-PR-004 y AP-PR-006
Los controles establecidos en cada uno de los procedimientos permiten contar con un seguimiento a los compromisos adquiridos en el marco de las relaciones y acuerdos comerciales de manera eficaz.</t>
  </si>
  <si>
    <t>DIE, DIES Y DRC:  AP-PR-002,  AP-PR-003, AP-PR-004 y AP-PR-006        
Los controles establecidos en cada uno de los procedimientos permiten contar con un seguimiento a los compromisos adquiridos en el marco de las relaciones y acuerdos comerciales, lo que ha permitido que el riesgo no se materialice.</t>
  </si>
  <si>
    <t>DIE, DIES Y DRC:  AP-PR-002,  AP-PR-003, AP-PR-004 y AP-PR-006
Actualmente las Direcciones con el apoyo de la OAPS se encuentran adelantando una revisión del riesgo para determinar si es necesaria su modificación o actualización.</t>
  </si>
  <si>
    <t xml:space="preserve">DIE, DIES Y DRC: 
El riesgo no se materializó en ninguno de los indicadores a cargo.
En atención a la mejora continua las Direcciones con el apoyo de la OAPS se encuentran adelantando una revisión del riesgo para determinar si es necesaria su modificación o actualización. </t>
  </si>
  <si>
    <t>Directores</t>
  </si>
  <si>
    <t>Durante el periodo septiembre -  diciembre, no se recibieron solicitudes del trámite Calificación de Empresas por lo que no se ha materializado el riesgo.</t>
  </si>
  <si>
    <t>Los controles establecidos garantizan la entrega de un producto de calidad, ajustado a la normativa vigente y evitando la materización del riesgo.</t>
  </si>
  <si>
    <t xml:space="preserve">Han permitido hacer el seguimiento de los controles de forma adecuada </t>
  </si>
  <si>
    <t>Dentro del proceso de mejora continua, estos controles pueden y dene ser revisados y ajustados para asegurar su eficacia y pertinencia.</t>
  </si>
  <si>
    <t>Pone en evidencia su efectividad, permitiendo un adecuado control de las actividades y evita que el riesgo se materialice.</t>
  </si>
  <si>
    <t>En la medida que se ajuste el procedimiento, se debe revisar y modificcar el riesgo.</t>
  </si>
  <si>
    <t xml:space="preserve">El riesgo no se materializo </t>
  </si>
  <si>
    <t xml:space="preserve"> No se activo el riesgo .  </t>
  </si>
  <si>
    <t xml:space="preserve">Se establecio con el fin de evitar debilidades de  presupuesto para llevar a cabo las rondas de negociacion  </t>
  </si>
  <si>
    <t xml:space="preserve">Se hace constante seguimiento </t>
  </si>
  <si>
    <t xml:space="preserve">Se debe revisar su eficacia y pertinencia dentro del proceso de mejora continua del sistema </t>
  </si>
  <si>
    <t>Permite el control de las actividades y evita que el riesgo se materialice</t>
  </si>
  <si>
    <t>Durante el periodo evaluado (septiembre - diciembre de 2023), la Dirección de Inversión Extranjera y Servicios compartió con Suiza el acuerdo modelo para la negociación de un nuevo acuerdo de inversión. El objetivo es sustituir el acuerdo anterior, este intercambio de información tuvo lugar el 29 de septiembre de 2023. La primera reunión de negociación está programada para el 14 de diciembre de 2023. Por lo anterio el riezgo no se materializo.</t>
  </si>
  <si>
    <t xml:space="preserve">El riesgo fue  actualizado </t>
  </si>
  <si>
    <t>Director</t>
  </si>
  <si>
    <t>A la fecha del reporte, no se han recibido solicitudes del trámite Calificación de Empresas por lo que no se ha materializado el riesgo.</t>
  </si>
  <si>
    <t xml:space="preserve">Permiten seguir los lineamientos establecidos para el corecto y adecuado manejo de las acctividades que desarrolla la DIES, en el Comité. </t>
  </si>
  <si>
    <t>Han permitido que el riesgo no se materialice</t>
  </si>
  <si>
    <t xml:space="preserve">Posiblemennte con la nueva reglamentación que rige al Comité SIFAI, se haga necesario la revicion y ajuste </t>
  </si>
  <si>
    <t xml:space="preserve"> De conformidad con el Parágrafo 2 ARTÍCULO 2.2.3.8.4.2 del Decreto 1644 de 2021. La Secretaría Técnica del Comité SIFAI será ejercida por la Dirección de Innovación y Desarrollo Empresarial del Departamento Nacional de Planeación (DNP) y a la fecha no han convocado a una reunión.</t>
  </si>
  <si>
    <t>Profesional especializado 2028-19</t>
  </si>
  <si>
    <t xml:space="preserve">Porque se han aplicado correctamente los puntos de control </t>
  </si>
  <si>
    <t>SÍ</t>
  </si>
  <si>
    <t>Porque la aplicación de los controles permiten hacer seguimiento oportuno al proceso y permiten prevenir situaciones que lleven a la materialización del riesgo</t>
  </si>
  <si>
    <t xml:space="preserve">Sí, la gestora de contenidos de la sede electrónica conoce la forma y el momento de aplicar cada uno de los controles. </t>
  </si>
  <si>
    <t xml:space="preserve">Se han analizado la ejecución y resultados de aplicación de los controles y hemos encontrado que son la forma más directa y efectiva de prevenir el riesgo. </t>
  </si>
  <si>
    <t>Sí se cumplió la meta establecida</t>
  </si>
  <si>
    <t>El riesgo responde exactamente a las actividades del Grupo Comunicaciones, en cuento al manejo de la información periodpistica.</t>
  </si>
  <si>
    <t>Se ha realizado los controles correspondientes</t>
  </si>
  <si>
    <t>Las acciones previas permiten evitar que el riesgo de materialice</t>
  </si>
  <si>
    <t>Los controles se han ejecutado de acuerdo al procedimiento</t>
  </si>
  <si>
    <t>Si, cuando se identifica una opcion de mejora se aplica</t>
  </si>
  <si>
    <t>No hay indicadores ni metas asociadas a este riesgo</t>
  </si>
  <si>
    <t>Para PROFIA, a la fecha no se requiere actualización del riesgo, el procedimiento se encuentra vigente.
Para Zonas Francas, el riesgo se encuentra en proceso de actualización.</t>
  </si>
  <si>
    <t>En relación a PROFIA, durante el segundo semestre 2023, se expidieron las siguientes resoluciones: 101 a la 107 de 2023   
En Proastilleros no se expidiron resoluciones, pero se anexan oficios.
En Zonas Francas durante el segundo semestre 2023, se expidieron las siguientes resoluciones: ULTRACEM, ZFP BRISA, ZFP CLIP, ZFP PETROBRAS, ZFPE GECELCA, ZFPE PLENA, ZFPE PUERTO BAHÍA, ZFPE TELEMARK, ZFPE TERMOFLORES Y ZFPE VIDIRO ANDINO</t>
  </si>
  <si>
    <t>Se han realizado ejercicios de seguimiento a los instrumentos</t>
  </si>
  <si>
    <t>El seguimiento a los instrumentos permite identificar su correcta ejecución y diseño</t>
  </si>
  <si>
    <t>No se requiere por el momento</t>
  </si>
  <si>
    <t>Se anexan actas de resolución e informes de supervisión</t>
  </si>
  <si>
    <t>Director de Productividad y Competitividad</t>
  </si>
  <si>
    <t>Se han venido realizando reuniones y ejercicios de seguimiento para revisar de manera constante los instrumentos</t>
  </si>
  <si>
    <t>El monitoreo permite identificar su correcta ejecución y diseño</t>
  </si>
  <si>
    <t xml:space="preserve">La  ejecucion avanza acorde a las metas y objetivos propuestos </t>
  </si>
  <si>
    <t xml:space="preserve">N/A </t>
  </si>
  <si>
    <t>No hay indicadores ni metas asociadas a estos riesgos</t>
  </si>
  <si>
    <t>Se anexa Acta de acuerdos DPC-Colombia Productiva y resumen ejecutivo</t>
  </si>
  <si>
    <t>Coordinador del Grupo de Calidad Seguridad y Cooperación Internacional</t>
  </si>
  <si>
    <t>No se han presentado quejas por parte de los usuarios</t>
  </si>
  <si>
    <t>los controles se estan aplicando de manera adecuada</t>
  </si>
  <si>
    <t>se ha evitado que el riesgo se materialice</t>
  </si>
  <si>
    <t xml:space="preserve">Porque  el control se encuentra definido de acuerdo a la normatividad </t>
  </si>
  <si>
    <t>Porque  el control se encuentra definido de acuerdo a la normatividad y porque no se ha materializado el riesgo</t>
  </si>
  <si>
    <t xml:space="preserve">De acuerdo a correo recibido por parte de la primera línea de defensa el día 1 de diciembre, manifiesta que el monitoreo se realizará una vez se lleve a cabo el cierre definitivo de la vigencia 2023, la cual se efectúa el 20 de enero de 2024 – fecha en la que concluye la etapa de transición aprobada por el Ministerio de Hacienda y Crédito Público – SIIF Nación.
Es de precisar que este riesgo fue reformulado y se encuentra dispuesto en la matriz de riesgos de gestión "Transitoria" en el siguiente link y entrara en vigencia en el 2024: https://www.mincit.gov.co/ministerio/planeacion/matriz-riesgos-de-gestion </t>
  </si>
  <si>
    <t>En el procedimiento de comisiones de servicios y viáticos, en la actividad 5, se debe realizar la revisión de la comisión solicitada junto con los documentos que la respaldan; en caso tal de que la información aportada no sea suficiente se informa al comisionado para que relacione la completitud de documentación necesaria para continuar con el trámite.</t>
  </si>
  <si>
    <t>Los controles establecidos permiten generar aseguramiento frente al trámite de comisión de servicios a realizar.</t>
  </si>
  <si>
    <t>Cuando se evidencia que la información aportada o diligenciada por el comisionado no se encuentra completa, se informa al responsable para que realice las respectivas correcciones e incuya la documentación faltante.</t>
  </si>
  <si>
    <t xml:space="preserve">Los controles establecidos operan de manera adecuada y en consecuencia a la fecha no se ha establecido materialización del riesgo.
</t>
  </si>
  <si>
    <t>De acuerdo como se encuentra definido el riesgo, se considera que no es necesario realizar alguna modificación o actualización, no obstante, en el momento en que se haga necesario, la dependencia informará a la segunda línea de defensa, con el fin de efectuar mesas de trabajo para su definición.</t>
  </si>
  <si>
    <t>Ninguna</t>
  </si>
  <si>
    <t>De acuerdo con el procedimiento de comisiones de servicios y viáticos, en la actividad 12, se establece que el funcionario o contratista debe verificar la información consiganda en el tiquete el mismo día de la emisión, con el fin de comprobar que los datos esten correctos, debido a que cualquier inconsistencia no informada a tiempo y que genere algún costo adicional debe ser asumida por parte del pasajero.</t>
  </si>
  <si>
    <t>Los controles establecidos permiten generar aseguramiento frente al trámite de expedición de tiquetes aéreos.</t>
  </si>
  <si>
    <t>Los controles establecidos operan de manera de adecuada.</t>
  </si>
  <si>
    <t>Los controles establecidos operan de manera adecuada y en consecuencia a la fecha no se ha establecido materialización del riesgo.</t>
  </si>
  <si>
    <t>La actividad 17 del procedimiento de comisiones de servicios y viáticos establece que el funcionario de Grupo de Pasajes y Viáticos debe revisar primero que la legalización de la comisión se realizó como máximo el tercer día hábil después de culminada la comisión; en caso tal de que esta legalización supere el 5° día hábil se da cumplimiento a lo estipulado en las ciruclares establecidas para tal fin.
Cabe precisar que, desde el Grupo de Pasajes y Viáticos se realiza seguimiento de las comisiones culminadas y los tiempos en que se debe realizar la legalización, y en caso de evidenciar que se superaron los días establecidos se informa al comisionado y jefe inmediato con el fin de dar finalización al trámite.</t>
  </si>
  <si>
    <t>Además de verificar las fechas de vencimiento de la legalización, el Grupo Pajes y Viáticos revisa uno a uno los documentos que soportan la legalización y en caso de presentarse alguna inconsistencia se informa al comisionado, para que esta sea corregida.</t>
  </si>
  <si>
    <t>Los controles establecidos operan de manera adecuada.</t>
  </si>
  <si>
    <t>Director Técnico de la Micro, Pequeña y Mediana Empresa</t>
  </si>
  <si>
    <t>Los controles actuales evitan que se materialice el riesgo, ya que el documento diseñado se ha sometido a varias revisiones y validaciones</t>
  </si>
  <si>
    <t>Si ya que a la fecha no se ha materializado el riesgo</t>
  </si>
  <si>
    <t>No se considera necesario ya que han cumplido el fin para el cual fueron creados</t>
  </si>
  <si>
    <t>El riesgo no se ha materializado</t>
  </si>
  <si>
    <t>No se considera necesario un cambio, ya que este ha funcionado</t>
  </si>
  <si>
    <t>La aplicación de los controles permitió el desarrollo óptimo de los programas y actividades.</t>
  </si>
  <si>
    <t>Se ha documentado el proceso de planeación técnica y presupuestal, así como se han implementado mecanismos de seguimiento periódicos a los operadores de los programas y actividades.</t>
  </si>
  <si>
    <t>Funcionan de forma correcta</t>
  </si>
  <si>
    <t>Se mantiene en riesgo bajo, ya que no se ha impactado el presupuesto asignado y por ende, el cumplimiento de la meta</t>
  </si>
  <si>
    <t>Se mantiene el mismo riesgo en el proyecto de inversión</t>
  </si>
  <si>
    <t>Se garantiza ejecución con los controles</t>
  </si>
  <si>
    <t>Se realiza la transferencia de recursos al Patrimonio Autónomo mediante Resolución</t>
  </si>
  <si>
    <t>Se ha evitado materializar riesgo y realizar seguimiento a las métricas de forma adecuada</t>
  </si>
  <si>
    <t>No se considera necesario un cambio.</t>
  </si>
  <si>
    <t>El seguimiento técnico, jurídico y financiero previo, durante y posterior a la ejecución de los instrumentos permite mitigar riesgos de retraso y generar así los planes de contigencia correspondientes para equilibrar los planes operativos de ejecución.</t>
  </si>
  <si>
    <t>Conforme a un cronograma establecido para la realización de mesas técnicas con los patrimonios autonomos e identificar posibles cuellos de botella permite ejecutar acciones de prevención.</t>
  </si>
  <si>
    <t>El seguimiento tecnico y financiero realizado permite mitigar lo correspondiente.</t>
  </si>
  <si>
    <t>Se mantiene en riesgo bajo ya que no ha impactado de manera considerable el presupuesto asignado.</t>
  </si>
  <si>
    <t>El seguimiento técnico y financiero realizado permite mitigar lo correspondiente.</t>
  </si>
  <si>
    <t>Es necesario precisar que para el caso de la atención con proyectos para población victima se debe generar una curva de aprendizaje cuya horizonte minimo de atención de 8 meses. Lo anterior indica que en una vigencia fiscal el seguimiento tecnico y financiero corresponde a instrumentos que se están ejecutando de la vigencia fiscal inmediatamente anterior y de actual.</t>
  </si>
  <si>
    <t xml:space="preserve">La evidencia aportada por la primera línea, se encuentra acorde con lo dispuesto en la columna “evidencia del control”, por consiguiente, desde la segunda línea defensa no se advierte una posible materialización del riesgo.
Es de precisar que este riesgo fue reformulado y se encuentra dispuesto en la matriz de riesgos de gestión "Transitoria" en el siguiente link y entrara en vigencia en el 2024: https://www.mincit.gov.co/ministerio/planeacion/matriz-riesgos-de-gestion </t>
  </si>
  <si>
    <t xml:space="preserve">Subdirector de Prácticas Comerciales </t>
  </si>
  <si>
    <t xml:space="preserve">Se dio cumplimiento a las normas que regulan los procedimientos </t>
  </si>
  <si>
    <t>Se ejercieron los controles respectivos que evitan se incurra en incumplimientos</t>
  </si>
  <si>
    <t>Se realizaron las actividades de convocatorias, revisiones técnicas y normativas de los Informes técnicos de las investigaciones  y asuntos a presentar en el Comité AAA y Prácticas Comerciales y   se generaron los cronogramas de las mismas, se proyectaron, revisaron  y tramitaron los proyectos de decretos y Resoluciones.</t>
  </si>
  <si>
    <t xml:space="preserve">Aunque se han cumplido con todos los controles, siempre se puede realizar mejoras.  </t>
  </si>
  <si>
    <t>Se dio cumplimiento a las normas que regulan los procedimientos y se ejercieron los controles respectivos.</t>
  </si>
  <si>
    <t xml:space="preserve">Los riesgos cumplen con la función de prevenir causar una afectación. </t>
  </si>
  <si>
    <t>Asesor Comité de Importaciones 
Coordinadora Grupo VUCE</t>
  </si>
  <si>
    <t xml:space="preserve">Se construyeron y ejecutan adecuadamente
Porque han permitido que no se presente materialización del riesgo </t>
  </si>
  <si>
    <t>Se construyeron y ejecutan adecuadamente
Con ellos se ha dado cumplimiento a las normas que regulan el procedimiento</t>
  </si>
  <si>
    <t>De momento no se considera necesario, pero eventualmente podrían mejorarse si se requiere</t>
  </si>
  <si>
    <t>n/a
Permitió que no se materializara el riesgo porque cumplió con la función de prevenir la afectación reputacional</t>
  </si>
  <si>
    <t>Fue identificado correctamente
Se considera adecuado el que está vigente para el Comité de mportaciones. Para el grupo VUCE el registro electrónico de usuarios paso de ser de revisión manual a aprobación automática;  por lo tanto, el riesgo debe ser actualizado</t>
  </si>
  <si>
    <t>se requiere ajustar las evidencias a "Reportes de la VUCE"
La norma que regula el registro  electrónico de usuarios automátic0 es la Circular 011 de 2022</t>
  </si>
  <si>
    <t xml:space="preserve">Las evidencias aportadas por la primera línea, se encuentra acorde con lo dispuesto en la columna “evidencia del control”, por consiguiente, desde la segunda línea defensa no se advierte una posible materialización del riesgo. 
Es de resaltar que este riesgo fue revisado y ajustado en todas sus etapas, por tanto se debe validar la información con el responsable del proceso y formalizar mediante acta los ajustes. </t>
  </si>
  <si>
    <t xml:space="preserve">Contratista </t>
  </si>
  <si>
    <t>NO SE HA MATERIALIZADO EL RIESGO, DADO A QUE NO SE HAN PRESENTADO INCUMPLIMIENTO DE LOS REQUISITOS LEGALES Y OTROS ASOCIADOS AL  SUB SISTEMA DE SEGURIDAD Y SALUD EN EL TRABAJO</t>
  </si>
  <si>
    <t xml:space="preserve">POR QUE LOS PROCEDIEMINTOS Y DEMÁS ACCIONES ENCAMINADAS PARA LA GESTIÓN DE LOS RIESGOS LABORALES HAN PERMITIDO LA CORRECTA IDENTIFICACIÓN DE LOS REQUISITOS LEGALES  </t>
  </si>
  <si>
    <t>PORQUE LOS CONTROLES HACEN PARTE DE LOS PROEDIMIENTOS PARA LA GESTÓN DEL SUSB SISTEMA DE SST</t>
  </si>
  <si>
    <t xml:space="preserve">EN LA MEDIDA QUE SE ACTUALICEN LOS REQUSITOS LEGALES </t>
  </si>
  <si>
    <t xml:space="preserve">PORQUE NO SE HAN GENERADO INCUMPLIMIENTOS O SANCIONES PARA LA ENTIDAD </t>
  </si>
  <si>
    <t xml:space="preserve">CUMPLE CON EL OBJETIVO PROPUESTO </t>
  </si>
  <si>
    <t>A LA FECHA EL SUBSISTEMA CUENTA CON INDICADORES DE ACCIDENTALIDAD BAJOS Y QUE HAN SIDO CONSIDERAS DOS POR LA ENTIDAD</t>
  </si>
  <si>
    <t>POR QUE LOS PROCEDIEMINTOS Y DEMÁS ACCIONES ENCAMINADAS PARA LA GESTIÓN DE LOS RIESGOS LABORALES HAN PERMITIDO LA CORRECTA IDENTIFICACIÓN DE LOS PELIGROS Y RIESGOS DISMINUYENDO EL INDICADOR DE AUSENTISMO POR CAUSA DE AT Y EL</t>
  </si>
  <si>
    <t xml:space="preserve">SI EL SUBSISTEMA DE SST ESTA EN UNA ETAPA DE MADURACIÓN, EN CUENTO CUMPLIMIENTO DE REQUISTOS LEGALES EVIDENCIADO EN LA ULTIMA AUDITORIA Y CONFORME A LA NORMATIVIDAD LEGAL VIGENTE  </t>
  </si>
  <si>
    <t xml:space="preserve">PERO EN EL MOMENTO EL MINISTERIO CUENTA CON EL PERSONAL IDONEO Y UN PROCEDIMEINTO CONFORME A LO REQUERIDO NORMATIVAMENTE, </t>
  </si>
  <si>
    <t xml:space="preserve">SI, DADO A QUE LA CORRECTA EJECUCIÓN DE LA IDENTIFCACIÓN DE LOS PELIGROS EN LOS PUESTOS DE TRABAJO DISMINUYENDO LA OCURRENCIA DE ACCIDENTES Y LA DETERMINACIÓN DE ENFERMEDADES LABORALES </t>
  </si>
  <si>
    <t xml:space="preserve">La evidencia aportada por la primera línea, se encuentra acorde con lo dispuesto en la columna “evidencia del control”, por consiguiente, desde la segunda línea defensa no se advierte una posible materialización del riesgo. 
Adicionalmente se observa que el riesgo y/o controles no cumple con los parámetros establecidos en la Política y Metodología para la gestión del riesgo, ni la Guía del DAFP.  Por tanto, se sugiere una revisión del riesgo en cada una de sus etapas, para lo cual los invitamos a concertar los espacios de trabajo con la segunda línea para brindar el acompañamiento metodológico. </t>
  </si>
  <si>
    <t xml:space="preserve">DIE, DIES Y DRC:  AP-PR-002  "Implementación y Administración de Acuerdos Comerciales"                                      DIE, DIES Y DRC: AP-PR-003 "Administración de Relaciones Bilaterales"
No se materializó el riesgo en el desarrollo de las funciones de la DIE, DRC y DIES. 
DRC: AP-PR-004 Administración con organismos multilaterales. No se materializó el riesgo en el desarrollo de las funciones de la DRC.   
AP-PR-006
"Acuerdos de Promoción y Protección Recíproca de Inversión APPRI". No se materializó el riesgo en el desarrollo de las funciones de la DIES.   </t>
  </si>
  <si>
    <t>No fue posible verificar la evidencia de aplicación de los controles, dado que estas no fueron aportadas por la primera línea de defensa. 
Es de resaltar que este riesgo está siendo revisado en cada una de sus etapas, y por consiguiente invitamos a la primera línea de defensa a continuar con el ejercicio para culminar la reformulación del riesgo.</t>
  </si>
  <si>
    <t>De acuerdo con lo manifestado por la primera línea de defensa, las actividades que conllevan al riesgo, no fueron desarrolladas durante el último cuatrimestre. 
Es de resaltar que este riesgo está siendo revisado en cada una de sus etapas, y por consiguiente invitamos a la primera línea de defensa a continuar con el ejercicio para culminar la reformulación del riesgo.</t>
  </si>
  <si>
    <t>De acuerdo con lo manifestado por la primera línea de defensa, las actividades que conllevan al riesgo, no fueron desarrolladas durante el último cuatrimestre. 
Es de resaltar que este riesgo está siendo revisado en cada una de sus etapas, y por consiguiente invitamos a la primera línea de defensa a continuar con el ejercicio para culminar la reformulación del riesgo.</t>
  </si>
  <si>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Es de resaltar que este riesgo está siendo revisado en cada una de sus etapas, y por consiguiente invitamos a la primera línea de defensa a continuar con el ejercicio para la reformulación del riesgo.
</t>
  </si>
  <si>
    <t xml:space="preserve">La evidencia aportada por la primera línea, se encuentra acorde con lo dispuesto en la columna “evidencia del control”, por consiguiente, desde la segunda línea defensa no se advierte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</si>
  <si>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 xml:space="preserve">De acuerdo con las evidencias aportadas por la primera línea, se considera: 
 La información de soporte entregada no se encuentra completa, de acuerdo con lo dispuesto en la columna “evidencia del control”, dado que allí se mencionan: Control de Asistencia, Ayudas de memoria, Papeles de trabajo, * Certificado de Auditor, Ficha BPIN, Plan Anual de Adquisiciones, Contrato; dado que para algunos de los controles no se evidencian los controles de asistencias, para el control 3 la carpeta auditoría conflicto armado se encuentra vacía y para el control 4 documentos como el Plan Anual de Adquisiciones o Contrato, no darían cuenta de la efectividad del control.  Es importante considerar si los soportes mencionados corresponden a la intención del control. 
Es de resaltar que este riesgo fue revisado y ajustado en todas sus etapas, por tanto se debe validar la información con el responsable del proceso y formalizar mediante acta los ajustes. </t>
  </si>
  <si>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</si>
  <si>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La evidencia aportada por la primera línea, se encuentra acorde con lo dispuesto en la columna “evidencia del control”, por consiguiente, desde la segunda línea defensa no se advierte una posible materialización del riesgo. 
Es de resaltar que este riesgo está siendo revisado en cada una de sus etapas, y por consiguiente invitamos a la primera línea de defensa a continuar con el ejercicio para culminar la reformulación del riesgo</t>
  </si>
  <si>
    <t>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t>
  </si>
  <si>
    <t>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t>
  </si>
  <si>
    <t>30/06/2023
15/12/2023
6/12/2023</t>
  </si>
  <si>
    <t>Profesional Especializado o técnico del Equipo de Nómina</t>
  </si>
  <si>
    <t xml:space="preserve">Porque una novedad de retiro no llego en tiempo al equipo de nómina </t>
  </si>
  <si>
    <t>Se reformulo el control</t>
  </si>
  <si>
    <t>Estamos reformulando el riesgo y los controles</t>
  </si>
  <si>
    <t>En su momento no se recibió el apoyo necesario para establecer riesgo y controles</t>
  </si>
  <si>
    <t>Se esta reformulando</t>
  </si>
  <si>
    <t>Esta mal formulado</t>
  </si>
  <si>
    <t>Se sigue verificando en cada nomina que se genera</t>
  </si>
  <si>
    <t>Se realizan ajustes de acuerdo con soportes que llegan al Equipo de Nómina</t>
  </si>
  <si>
    <t>Se genera archivo de excel para verificaciones de conceptos y valores pagados</t>
  </si>
  <si>
    <t>Se proyectan actos administrativos como soportes de novedades.</t>
  </si>
  <si>
    <t>Se realizan controles en todas las novedades con el fin de minimizar los errores</t>
  </si>
  <si>
    <t>Se genera la autoliquidacion de la seguridad social y se valida en el operador mi planilla, para realizar el pago de la seguridad social</t>
  </si>
  <si>
    <t>Se genera el columnario de excel para realizar validaciones de la nomina</t>
  </si>
  <si>
    <t>Con los archivos que genera el sistema se generan revision de saldos</t>
  </si>
  <si>
    <t xml:space="preserve">Director de Regulación </t>
  </si>
  <si>
    <t xml:space="preserve">No se materializó porque se han llevado jornadas de socialización con gremios y entidades nacionales, dando a conocer algunas estrategias de simplificación y mejora normativa, procurando la adopción y el trabajo conjunto para implementar estas buenas prácticas. </t>
  </si>
  <si>
    <t xml:space="preserve">Sí por cuanto hemos establecido contacto con diferentes autoridades y líderes gremiales. </t>
  </si>
  <si>
    <t xml:space="preserve">Se han adelantado jornadas de socialización, incluso se han propiciado escenarios de retroalimentación para la mejora de la Estrategia de simplificación de procedimientos de cara a los territorios y sector empresarial. </t>
  </si>
  <si>
    <t xml:space="preserve">El proyecto de inversión termina su vigencia en 2023. </t>
  </si>
  <si>
    <t xml:space="preserve">El proyecto de inversión termina su vigencia en 2023. Además, con las prioridades que conlleva la implementación de la Política Nacional de Reindustrialización, los recursos se han focalizado en la identificación y atención de cuellos de botella priorizados en el desarrollo de las Soluciones para la Reindustrialización (instrumento de coordinación público- privada). </t>
  </si>
  <si>
    <t>Ajustar responsable del control.</t>
  </si>
  <si>
    <t xml:space="preserve">La evidencia aportada por la primera línea, se encuentra acorde con lo dispuesto en la columna “evidencia del control”, por consiguiente, desde la segunda línea defensa no se advierte una posible materialización del riesgo. 
De acuerdo con lo manifestado ante la culminación del proyecto, los invitamos a concertar los espacios de trabajo con la segunda línea para brindar el acompañamiento metodológico, frente a este aspecto. </t>
  </si>
  <si>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del riesgo en cada una de sus etapas, para lo cual los invitamos a concertar los espacios de trabajo con la segunda línea de defensa para brindar el acompañamiento metodológico. </t>
  </si>
  <si>
    <t>JEFE OFICINA SISTEMAS DE INFOMACION</t>
  </si>
  <si>
    <t>Durante el 2023 se contó con los servicios profesionales de la Ingeniera Cecilia Isabel Mora Castañeda, a traves del contrato GC-074-2023, dicha profesional apoyo a estructuración y la contrucción y seguimiento del PETI. En el ultimo trimestre se realizaron reuniones de entendimiento y levantamiento de necesidades tecnologicas en la diferentes áreas del ministerio, para asi contruir un nuevo mapa de ruta de iniciativas de TI.</t>
  </si>
  <si>
    <t>Se realizaron mesas de trabajo con las diferentes áreas para identificar brechas e iniciativas de TI, igualmente se publicó el PETI</t>
  </si>
  <si>
    <t>coordinacion con directores, jefes y coordinadores para la asignación de arquitectos funcionales por área para el levantamiento de la información</t>
  </si>
  <si>
    <t>para la contrucción y seguimiento se siguen los lineamientos de Mintic y la Agencia Nacional Digital</t>
  </si>
  <si>
    <t>se realiza seguimiento mensual a traves de los informes que adjuntan los supervisores</t>
  </si>
  <si>
    <t>Toda vez que los controles estan apalancadas con el  contrato GC-074-2023,se hacen seguimientos mensuales.</t>
  </si>
  <si>
    <t>https://mincitco-my.sharepoint.com/:f:/g/personal/mrchacon_mincit_gov_co/EknXgUdWsUhMsC4fM1N0FLgBtrds1Z_UrNuiAJUvWNVt8Q?e=k0iUmU</t>
  </si>
  <si>
    <t>Se realizan seguimientos periodicos, actualización y divulgacion en los diferentes comites</t>
  </si>
  <si>
    <t>Se cuenta con un equipo de trabajo conformado por la jefe de la Oficina de Sistemas de información, dos profesionales de planta y un contratista (GC-074-2023)</t>
  </si>
  <si>
    <t xml:space="preserve">Se esta trabajando en ellos con la estrategia del gobierno nacional </t>
  </si>
  <si>
    <t xml:space="preserve">Seguimientos periodico  a traves de la plataforma de contratos </t>
  </si>
  <si>
    <t xml:space="preserve">se encuentra  alineado con la Estrategia nacional de infraestructura de Datos </t>
  </si>
  <si>
    <t>https://mincitco-my.sharepoint.com/:f:/g/personal/mrchacon_mincit_gov_co/Eroml0Y9HDdPt5ElNYKF4mMBNdfEUTSIqixldT3dqwQyCw?e=vHuV7M</t>
  </si>
  <si>
    <t>El catalogo de componente de información y de datos maestros no se actualizaron en el 2023, pero se crea La gobernanza  datos e información  para este ministerio, el cual fue socilizado en los  comitéd  de Gestión el y  desempeño y de control Interno.
 De igual manera se participa en la estrategia del goberno nacional para crear el Plan Nacional de Infraestructura de Datos y se mantiene actualizado Plan de Apertura, Mejora y Uso de Datos Abiertos.</t>
  </si>
  <si>
    <t xml:space="preserve">A traves de la mintranet se socializan las politicas de la OSI, de igual manera la mesa de ayuda cuenta con unos tiempos establecidos para dar respuesta de acuerdo a la criticidad de la solicitud </t>
  </si>
  <si>
    <t>A traves del proyecto de inversión y de funcionamiento se apalanca los contratos que permite hacer seguimiento a las Políticas de Gobierno Digital y la continuidad de los servicios de TI, como es la mesa de ayuda</t>
  </si>
  <si>
    <t>Se esta trabajando con la OAPS  en la estructuración de nuevos riesgos</t>
  </si>
  <si>
    <t xml:space="preserve">Se realizaron varia publicaciones en la mintranet y se genera el reporte de casos atendido </t>
  </si>
  <si>
    <t>https://mincitco-my.sharepoint.com/:f:/g/personal/mrchacon_mincit_gov_co/El_pW9SvawVIhjdaG9KjSBYB3_vO3JoIeIWEew-fCf5G-Q?e=P8I9pE</t>
  </si>
  <si>
    <t>Se realizan publicaciones periodicas para dar a conocer los procedimientos y políticas de TI, esta labor es realizada apalancada con los contratos  GC-074-202 y GC-087-2023.
Se estructura una nueva presentacion para realizar la inducción  que hace Talento Humano a los nuevos servidores 
Se cuenta con el contrato GC-101303-2022, en cual se garantiza disponiblidad de ingenieros de soporte para atender los requerimientos de los usuarios, manejando un sistema de seguimiento y control de cada caso y el cumplimiento de niveles de serviciso establecidos dentro del mismo contrato.
 CTO-326-2023, que dispone licencias de Team viewer que permite la conexión remota con los usuarios para ayudar en los requerimientos de TI.</t>
  </si>
  <si>
    <t>En el periodo de evaluación y acorde con los requerimientos tecnológicos de seguridad informática, ciberseguridad y seguridad digital, mediante contratos GC109-2023 y GC363-2023 Monitoreo Plataforma Tecnológica se adelanta la gestión de incidentes a corte de este informe se han gestionado 1626, el TOP de las incidencias más representativas sonde tipo Device Down, Intermitencia, Almacenamiento, Malicious Websites, CPU, Antivirus y Web Attacks.</t>
  </si>
  <si>
    <t>En el periodo de evaluación y acorde con los requerimientos tecnológicos de seguridad informática, ciberseguridad y seguridad digital,mediante contratos:
- GC109-2023 y GC363-2023 Monitoreo Plataforma Tecnológica se implementa mejoras en los equipos de la Plataforma de Seguridad Digital para entornos On Premise y Nube.
- GC-117715-2023 Servicio de Impresión - Pull Printer
- GC-116226-2023 y OC-120113-2023: Canal de internet corporativo y canal de datos entre las dos sedes del Ministerio y canal dedicado de Internet para la VUCE</t>
  </si>
  <si>
    <t xml:space="preserve">En el periodo de evaluación y acorde con los requerimientos tecnológicos de seguridad informática, ciberseguridad y seguridad digital, la gestión de TI ha adelantado los procesos de contratación que permiten contar con los servicios de soporte y mantenimiento de la infraestructura tecnológica (GC369-2018 y GC407-2023), monitoreo de plataforma tecnológica (GC109-2023 y GC363-2023), canal de internet (GC-116226-2023 y OC-120113-2023), entre otros servicios y recursos requeridos para la adecuada gestión de la infraestructura tecnologica, aplicaciones y sitios web, plataformas corporativas y servicios tecnológicos. </t>
  </si>
  <si>
    <t xml:space="preserve">En el periodo evaluado la gestión de continuidad destaca:
- RFCs: actualización de la plataforma de seguridad digital, soporte, servicio de impresión, actualización de plataforma corporativa, integración del servicio de internet.
- DRPs: no se adelantaron planes de recuperación ante desastres.
- Restauración de copias de seguridad: se adelanto la restauración de la copia de datos del servicio en Nube del Sistema de Información de Nómina - NOVASOFT  </t>
  </si>
  <si>
    <t>La Gestión de Incidentes mediante contratos GC109-2023 y GC363-2023 mediante la operación y funcionalidades los equipos de seguridad (WAF, FMAIL, FSIEM, entre otros) adelanta la identificación, detección y contección de posibles incidentes; coordinación de la respuesta para los incidentes con lnfraestructura Tecnológica , Desarrollo y Mantenimiento de Aplicaciones, Ingenieria y Soporte Técnico, y Proveedores; y Prot4ección con ajustes de los controles acorde conla políticas implementadas en la plataforma de seguridad digital.
A corte de este informe se han gestionado 1626, el TOP de las incidencias más representativas sonde tipo Device Down, Intermitencia, Almacenamiento, Malicious Websites, CPU, Antivirus y Web Attacks
Ver:En este Libro la hoja "Gestión Incidentes TOP 2023"</t>
  </si>
  <si>
    <t>Los controles implementados evitan la materializacion del riesgo por indisponibilidad de los servicios tecnológicos que soportan las aplicaciones y sitios web, plataformas corporativas y redes de comunicación, mediante la adquisición de bienes y servicios para el aseguramiento de la información y medios dispuestos para su gestión y salvaguarda</t>
  </si>
  <si>
    <t xml:space="preserve">Los controles implementados evitan la materializacion del riesgo por indisponibilidad de los servicios tecnológicos que soportan las aplicaciones y sitios web, plataformas corporativas y redes de comunicación, mediante la adquisición de bienes y servicios para el aseguramiento de la información y medios dispuestos para su gestión y salvaguarda. </t>
  </si>
  <si>
    <t>Se cumple acorde con los ANS - Acuerdos de Nivel de Servicio, definidos en los contratos GC109-2023 y GC363-2023.</t>
  </si>
  <si>
    <t>Se cumple acorde al PETI y PAA para la vigencia 2023.</t>
  </si>
  <si>
    <t>Acorde con el entorno tecnológico institucional y los requerimientos de segurida digital de la infraestructura y plataformas tecnológicas del Ministerio.</t>
  </si>
  <si>
    <t>El Indicador del Riesgo relacionado con la cantidad de Incidentes de Seguridad de la Información gestionados a corte de este informe se han gestionado 1626, la grafíca acontinuacón muestra el TOP de las incidencias más importantes.</t>
  </si>
  <si>
    <t>Acorde con los cambios del entorno tecnológico y operacional del Ministerio.
En el periodo de evalaución se ha venido trabajando con al OAPS - Equipo de Riesgos en la actualización de los riesgos del Proceso GTI-CP-001 Gestión de TI</t>
  </si>
  <si>
    <t>Seguim Riesgos a DC2023</t>
  </si>
  <si>
    <t>MRC - SP DC</t>
  </si>
  <si>
    <t xml:space="preserve">En el periodo evaluado para la gestión de datos personales se cuenta con 52 registros activos en RNBD de bases con Datos Personales. </t>
  </si>
  <si>
    <t>En el periodo de evaluación se realizó la revisión de accesos a los diferentes servicios de TI.
Vee: Hoja Control Acceso Servicios TI</t>
  </si>
  <si>
    <t xml:space="preserve">Los controles implementados evitan la materializacion del riesgo por acceso no autorizado a las aplicaciones y sitios web que gestionan bases que continen datos personales. </t>
  </si>
  <si>
    <t>Los controles implementados evitan la materializacion del riesgo por acceso no autorizado a las diferentes aplicaciones y sitios web, plataformas corporativas y redes de comunicación.</t>
  </si>
  <si>
    <t xml:space="preserve">El control se aplica y ejecuta acorde con los permisos otorgados a los usuarios institucionales en los diferentes servicios tecnologicos.  </t>
  </si>
  <si>
    <t>La gestión de datos personales para el periodo para el periodo de evaluación reporta el registro de las bases con datos personales en RNBD.</t>
  </si>
  <si>
    <t>La gestión del control de accesos a servicios de TI, para el periodo de evaluación se reportan por servicio los usuarios activos, inhabilitados o eliminados acorde al registro de accesos.
Ver: Hoja Control Accesos Servicios TI.</t>
  </si>
  <si>
    <t>PDP</t>
  </si>
  <si>
    <t xml:space="preserve">A l fecha de evalución el Plan de Seguridad y privacidad de la Información aprobado por el Comité Institucionald e Gestión y Desempeño, destaca: Inventario de Activos de Información 1122, Tratamiento de Riesgos SPI 2022, Valoración de Riesgos SPI 2023, actualización de la Declaración de Aplicabilidad y el Manual de Políticas de SPI, Diagnóstico MSPI correlacionado controle ISO/IEC 27001:2013 vr. ISO/IEC 27001:2022; articulación con OAPS Y OCI  en la; cierre de acciones de mejora auditorias, plan de mejoramiento a la gestión de riesgos SPI; Capacitación, Socialización y Comunicación a nivel institucional de la aplicación del doble factor de autenticación, servicios tecnológicos y de seguridad de la informción; a nivel de la gestión de seguridad informática con la implementación de Doble Factor de Autenticación en la plataforma corporativa Office365, y para el acceso a la Mintrane, y la implementación del servicio de Full Printer; con resepcto a la gestión de seguridad digiital se destaca la implementación de la actualización de la plataforma ade seguridad digital, el nuevo servicio de administración de la infraestructura tecnológica. </t>
  </si>
  <si>
    <t>Los controles implementados evitan la materialización del riego de gestión en desarrollo del Plan de Seguridad y Privacidad de la Información</t>
  </si>
  <si>
    <t>El control se aplica y ejecuta acorde con los tiempos programados para el Plan de Seguridad y Privacidad de la Información</t>
  </si>
  <si>
    <t>Acorde con el entorno tecnológico institucional y los requerimientos de la seguridad y privacidad de la información y su articulación con el ecosistema digital del Ministerio</t>
  </si>
  <si>
    <t>EL Indicador asocviado a la ejecución del Plan se docuemnta en ISOlución y se informa en los Comités Institucionales de Gestion y Desempeño</t>
  </si>
  <si>
    <t>Acorde con los cambios del entorno tecnológico y operacional del Ministerio, y conforme los requerimientos del Modelo Seguridad y Privacidad de la Información.</t>
  </si>
  <si>
    <t>SPI</t>
  </si>
  <si>
    <t xml:space="preserve">Acorde con los cambios del entorno tecnológico y operacional del Ministerio.
En el periodo de evalaución se ha venido trabajando con al OAPS - Equipo de Riesgos en la actualización de los riesgos del Proceso GTI-CP-001 Gestión de TI. </t>
  </si>
  <si>
    <t>La evidencia aportada por la primera línea, se encuentra acorde con lo dispuesto en la columna “evidencia del control”, por consiguiente, desde la segunda línea defensa no se advierte una posible materialización del riesgo. 
Es de resaltar que este riesgo está siendo revisado en cada una de sus etapas, y por consiguiente invitamos a la primera línea de defensa a continuar con el ejercicio para la reformulación del riesgo.</t>
  </si>
  <si>
    <t>Jefe de la Oficina Asesora Jurídica</t>
  </si>
  <si>
    <t>No se ha determinado demandas con sentencias desfavorables para este ministerio por la emisión de actos administrativos proyectados en la agenda regulatoria por el incumplimiento de requisitos asociados a la expedición de los mismos</t>
  </si>
  <si>
    <t>Permiten un control jurídico sobre los actos administrativos generales previo a su emisión</t>
  </si>
  <si>
    <t>Si, para todos los casos</t>
  </si>
  <si>
    <t>Por el momento no se ha evidenciado una manera de mejorar los mismos.</t>
  </si>
  <si>
    <t>Ya fue actualizado acorde recomendaciones de la Oficina de Control Interno y la actualización de la Política de Gestión de Riesgos del Ministerio de Comercio, Industria y Turismo, además no se han identificado oportunidades de mejora adicionales</t>
  </si>
  <si>
    <t>No se ha materializado el riesgo y los controles se han ejecutado de manera satisfactoria y oportuna</t>
  </si>
  <si>
    <t>Permiten realizar un seguimiento permanente a los procesos, evitando así el incumplimiento por parte de este ministerio</t>
  </si>
  <si>
    <t>Si, para todos los periodos</t>
  </si>
  <si>
    <t>Si, actualmente se está trabajando en una plataforma en conjunto con la Oficina de Sistemas de la Información orientada a fortalecer el control administrativo</t>
  </si>
  <si>
    <t>Todas las fichas son revisadas por parte del Secretario Técnico del Comité de Conciliación, quien cuenta con la experiencia y competencia para la misma; las fichas son además presentadas en el comité de conciliación</t>
  </si>
  <si>
    <t>Evidencian un seguimiento oportuno para asegurar la gestión de las actividades relacionadas con los procesos de cobro coactivo activos</t>
  </si>
  <si>
    <t>Por el momento, los controles se han ejecutado de manera satisfactoria y no se ha encontrado por parte de la OAJ un mecanismo para sistematizar o automatizar los mismos</t>
  </si>
  <si>
    <t>Coordinador Grupo Contratos</t>
  </si>
  <si>
    <t xml:space="preserve">No se ha materializado el riesgo, teniendo en cuenta que el Grupo Contratos ha generado la revisión de los estudios previos que soportan las diferentes contrataciones generando observaciones, recomendaciones y ajustes para que las dependencias internas responsables de la contratación ajusten los requisitos solicitados mitigando posibles riesgos de direccionamiento que favorezcan la escogencia de contratistas  </t>
  </si>
  <si>
    <t xml:space="preserve">Los controles que se han generado fortalecen la verificación de requisitos y analisis de las observaciones presentadas que permiten revisar la información contenida en los documentos precontractuales antes de la publicación de los mismos. </t>
  </si>
  <si>
    <t>Desde el Grupo de Contratos se ha mantenido la verificación y cumplimiento de los puntos de control que permiten a su vez realizar verificaciones adicionales para la revisión y ajuste de los documentos que soportan el proceso de selección.</t>
  </si>
  <si>
    <t>Con el acompañamiento de la Oficina Asesora de Planeación Sectorial, el Grupo Contratos ha venido realizando una labor de  revisión de los riesgos de gestión de los procesos que tienen a su cargo, reformulando los mismos junto con su valoración en aras de realizar las mejoras necesarias que contribuyan a promover la exigencias y los controles para la prevención de ocurrencia de riesgos que puedan afectar el Proceso de Adquisición de Bienes y Servicios.</t>
  </si>
  <si>
    <t xml:space="preserve">Porque no se superó la probabilidad ni el impacto establecidos, manteniendose en zona baja. </t>
  </si>
  <si>
    <t xml:space="preserve">Con el acompañamiento de la Oficina Asesora de Planeación Sectorial, el Grupo Contratos ha venido realizando una labor de  revisión de los riesgos de gestión de los procesos que tienen a su cargo, reformulando los mismos junto con su valoración en aras de realizar las mejoras necesarias que contribuyan a promover la exigencias y los controles para la prevención de ocurrencia de riesgos que puedan afectar el Proceso de Adquisición de Bienes y Servicios. En especial, porque los establecidos corresponden a la responsabiildad del supervisor contractual y no a la gestión o impulso del Grupo Contratos. </t>
  </si>
  <si>
    <t xml:space="preserve">Continuamos en las mesas de trabajo con la Oficina Asesora de Planeación Sectorial para culminar las actividades de  Identificación  Valoración Tratamiento  de los riesgos de gestión. </t>
  </si>
  <si>
    <t xml:space="preserve">No se ha materializado toda vez que los supervisores contractuales han generado el recibo a satisfacción de los servicios y bienes recibidos para el tramite de las respectivas cuentas de pago. </t>
  </si>
  <si>
    <t>Para el tramite de los pagos de los contraitsta es necesario el informe de supervisión y recibo a satifacción del bien y servicio contratado, por lo que sin estos documentos central de cuentas no realiza tramite de pagos.</t>
  </si>
  <si>
    <t xml:space="preserve">Central de Cuentas no tramita pagos sin la existencia del recibo a satisfaccion por parte del supervisor contractual. </t>
  </si>
  <si>
    <t xml:space="preserve">Con el acompañamiento de la Oficina Asesora de Planeación Sectorial, el Grupo Contratos ha venido realizando una labor de  revisión de los riesgos de gestión de los procesos que tienen a su cargo, reformulando los mismos junto con su valoración en aras de realizar las mejoras necesarias que contribuyan a promover la exigencias y los controles para la prevención de ocurrencia de riesgos que puedan afectar el Proceso de Adquisición de Bienes y Servicios.En especial, porque los establecidos corresponden a la responsabiildad del supervisor contractual y no a la gestión o impulso del Grupo Contratos. </t>
  </si>
  <si>
    <t xml:space="preserve">Se han generado comunicaciones reiterativas a los supervisores contractuales solicitando el tramite de las actas de liquidación de los contratos estatales que deben ser liquidados conforme a lo indicado en la ley. </t>
  </si>
  <si>
    <t xml:space="preserve">En atención a los memorandos y correos electronicos por los cuales se ha requerido insistentemente el tramite de actas de liquidación a los supervisores ha sido posible dar tramite a las actas de liquidación dentro de los terminos establecidos. </t>
  </si>
  <si>
    <t xml:space="preserve">Si toda vez que se ha incrementado la remisión de los proyectos de actas de liquidación para la correspondiente revisión por parte del Grupo Contratos </t>
  </si>
  <si>
    <t xml:space="preserve">Porque no se superó la probabilidad ni el impacto establecidos, manteniendose en zona moderada. </t>
  </si>
  <si>
    <t>En el periodo comprendido entre el 1 de julio y el 26 de diciembre de 2023, ingresaron 432 solicitudes, las cuales fueron respondidas en los términos establecidos por la ley</t>
  </si>
  <si>
    <t>El control se hace de forma automatica por el aplicativo.</t>
  </si>
  <si>
    <t>El seguimiento a traves del aplicativo de los términos de respuesta se ha efectuado de forma oportuna.</t>
  </si>
  <si>
    <t>Su seguimiento es automatico</t>
  </si>
  <si>
    <t>Se dio respuesta a la totalidad de las solicitudes ingresadas a la OALI en los terminos de ley</t>
  </si>
  <si>
    <t>Actualmente el riesgo ha sido controlado con el control establecido.</t>
  </si>
  <si>
    <t xml:space="preserve">De acuerdo con la evidencia aportada por la primera línea de defensa,  se observa cuadro en cual se lista los correos preventivos vs los correos correctivos para dar cumplimiento a los parametros de publicación de la información. Es importante considerar ajustar la descripción de los documentos soporte de aplicación del control, dado que la Columna AC, solo menciona correo electrónico y la información aportada es un cuadro comparativo. 
Adicionalmente se observa que el riesgo y/o controles no cumple con los parámetros establecidos en la Política y Metodología para la gestión del riesgo, ni la Guía del DAFP.  Por tanto, se sugiere una revisión del riesgo en cada una de sus etapas, para lo cual los invitamos a concertar los espacios de trabajo con la segunda línea de defensa para brindar el acompañamiento metodológico. 
</t>
  </si>
  <si>
    <t xml:space="preserve">
De acuerdo con lo manifestado por la primera línea frente a la materialización del riesgos para el segundo semestre,  y teniendo en cuenta que ya se encuentra formulada la acción #233, en la cual se establece la revisión del riesgo en cada una de sus etapas, con especial atención a los controles dado que, con la reiterada materialización los vigentes no son efectivos. Para lo cual invitamos a la primera línea a dar prioridad en los tiempos de ejecución de las acciones que permitan mitigar el riesgo, concertando los espacios de trabajo con la segunda línea para brindar el acompañamiento metodológico. 
No fue posible verificar la evidencia de aplicación de los controles, dado que estas no fueron aportadas por la primera línea de defensa.</t>
  </si>
  <si>
    <t>Equipo de Planeación (OAPS)</t>
  </si>
  <si>
    <t>El riesgo y los controles asociados están siendo revisados en función de la identificación de situaciones que pueden afectar el proceso</t>
  </si>
  <si>
    <t xml:space="preserve">Los seguimientos se llevan a cabo en línea con lo establecido, generando la información necesaria para evidenciar que los recursos son admministratdos a conformidad. </t>
  </si>
  <si>
    <t xml:space="preserve">Junto con el equipo de riesgos se estan llevando a cabo reuniones focales para el ajuste de los riesgos, así como de las evidencias que soportan la gestión, a la fecha se han realizado 5 sesiones. </t>
  </si>
  <si>
    <t>Se han desarrollado la actividades pertinentes para evitar su materialización</t>
  </si>
  <si>
    <t>Se aplican de acuerdo a lo dispuesto</t>
  </si>
  <si>
    <t xml:space="preserve">Desde la OAPS, se realiza seguimiento a la ejecución presupuestal y se generan las alertas a los gerentes de proyectos. </t>
  </si>
  <si>
    <t>De acuerdo con los talleres realizados por la segunda línea se identifica que el riesgo no esta conforme a la Guía de la función pública.</t>
  </si>
  <si>
    <t>A la fecha desde la Oficina Asesora de Planeación, se esta realizando el seguimiento a los indicadores definidos para el Plan Estrategico, el cual permite identificar tempranamente los niveles de cumplimiento frente a las metas y generar las alertas necesarias que permitan ajustar los desvios.</t>
  </si>
  <si>
    <t xml:space="preserve"> Se incluyo dentro del procedimiento, control frente a la plataforma ER+ para que cuando se presente un reporte inadecuado y la OAPS lo rechace, el responsable no pueda avanzar en el siguiente reporte hasta que no atienda las observaciones objeto de la devolución, se remito al área de sistemas para el respectivo desarrollo</t>
  </si>
  <si>
    <t xml:space="preserve">Se revisaron todos los proyectos de inversión se alinearon con el nuevo plan de desarrollo, algunos se fusionaron, se eliminaron los no funcionales y algunos fueron reformulados. Todo fue presentado y aprobado por el DNP. </t>
  </si>
  <si>
    <t>Se aplican de acuerdo a lo establecido</t>
  </si>
  <si>
    <t xml:space="preserve">Actuamente mediante el Nuevo Modelo Institicional de Operación, el equipo de procesos trabaja de manera articulada con cada una de las áreas, permitiendo ajustar la documentación de acuerdo a las necesidades
Adicionalmente se elaboro un nuevo mapa de procesos, que incorpora el que hacer actual del ministerio. </t>
  </si>
  <si>
    <t>Pese a no tener documento de soporte relacionado, se revisa la evidecia aportada frente al Manual MIO y algunas actualizaciones realizada en conjunto con las áreas. 
Es de resaltar que este riesgo está siendo revisado en cada una de sus etapas, y por consiguiente invitamos a la primera línea de defensa a continuar con el ejercicio para la reformulación del riesgo.</t>
  </si>
  <si>
    <t>De acuerdo con la evidencia aportada por la primera línea se observa que dan  cuenta de la gestión realizada, sin embargo debe ser ajustada la información de la columna AC, para estar alineados. 
Es de resaltar que este riesgo está siendo revisado en cada una de sus etapas, y por consiguiente invitamos a la primera línea de defensa a continuar con el ejercicio para la reformulación del riesgo.</t>
  </si>
  <si>
    <t>La evidencia aportada por la primera línea, se encuentra acorde con lo dispuesto en la columna “evidencia del control”.
Es de resaltar que este riesgo está siendo revisado en cada una de sus etapas, y por consiguiente invitamos a la primera línea de defensa a continuar con el ejercicio para la reformulación del riesgo.</t>
  </si>
  <si>
    <t>De acuerdo con los talleres realizados por la segunda línea se identifica que el riesgo no esta conforme a la Guía de la función pública, al igual que las evidencias para el control.</t>
  </si>
  <si>
    <t xml:space="preserve">De acuerdo con lo establecido como evidencias de soporte, se confirma que se cuenta con el contexto interno y externo de la entidad, y los seguimientos al cumplimiento de objetivos y metas se llevan en el aplicativo ER+, sin embargo el riesgo esta siendo revisado junto con el equipo de riesgos, dado que este no cumple con los líneamientos de la Política interna y la Guía de la función pública.
A la fecha se han realizado 5 sesiones. </t>
  </si>
  <si>
    <t xml:space="preserve">No se obtuvo reporte de monitoreo, ni fue posible verificar la evidencia de aplicación de los controles, dado que estas no fueron aportadas por la primera línea de defensa. 
No se obtuvo reporte de monitoreo, ni fue posible verificar la evidencia de aplicación de los controles, dado que estas no fueron aportadas por la primera línea de defensa.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</si>
  <si>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</si>
  <si>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</si>
  <si>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Es de resaltar que este riesgo está siendo revisado en cada una de sus etapas, y por consiguiente invitamos a la primera línea de defensa a continuar con el ejercicio para la reformulación del riesgo.</t>
  </si>
  <si>
    <t xml:space="preserve">La evidencia aportada por la primera línea, se encuentra acorde con lo dispuesto en la columna “evidencia del control”, por consiguiente, desde la segunda línea defensa no se advierte una posible materialización del riesgo.
Es importante considerar, la mejora frente a la descripción de los controles dado que no cumplen con los parámetros establecidos en la Política y Metodología para la gestión del riesgo, ni la Guía del DAFP,  dado que en el control debe ser claro, el responsable, la acción y el complemento; para lo cual los invitamos a concertar los espacios de trabajo con la segunda línea para brindar el acompañamiento metodológico. </t>
  </si>
  <si>
    <t>Secretaría General</t>
  </si>
  <si>
    <t>Enviar solicitud de recursos de inversión a la OAPS</t>
  </si>
  <si>
    <t xml:space="preserve">No fue posible verificar la evidencia de aplicación de los controles, dado que estas no fueron aportadas por la primera línea de defensa. Es importante considerar que los soportes mencionados en la columna AC, no corresponden a la intención del control, dado que se debería evidenciar la realización del anteproyecto de inversión y la realización del avance del presupuesto semanal. 
Se insta a la tercera línea a aplicar los mecanismos de evaluación para verificar la efectividad de los controles, ante una posible materialización del riesgo. </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</si>
  <si>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Es de resaltar que este riesgo está siendo revisado en cada una de sus etapas, y por consiguiente invitamos a la primera línea de defensa a continuar con el ejercicio para la reformulación del riesgo.</t>
  </si>
  <si>
    <t xml:space="preserve">Teniendo en cuenta la materialización del riesgos que se presento durante la vigencia anterior y en línea con las recomendaciones de Control Interno, se esta desarrollando el Plan de Acción asociado para el informe OCI 21-2023, en donde en compañía del equipo de riesgos, se esta realizando la revisión del riesgos en todas sus etapas, mediante reuniones focales.  </t>
  </si>
  <si>
    <t xml:space="preserve">Porque los reportes mensuales de la ejecución del proyecto de inversión se han realizado oportunamente según los lineamientos del DNP y las recomendaciones de la Oficina Asesora de Planeación Sectorial del Ministerio en la Plataforma Integrada de Inversión Pública, contribuyendo así a mantener la trazabilidad del proyecto.  </t>
  </si>
  <si>
    <t xml:space="preserve">Porque han permitido mantener la trazabilidad de la ejecución del proyecto de inversión mediante reportes completos y periódicos que dan cuenta de las acciones que se realizan para cumplir con las metas del proyecto. </t>
  </si>
  <si>
    <t>Porque se ha reportado mensualmente, dentro del plazo establecido, el avance de la ejecución del proyecto en el aplicativo PIIP</t>
  </si>
  <si>
    <t xml:space="preserve">Porque han demostrado ser efectivos para evitar la materialización del riesgo. Además, están ligados a procedimientos y manuales que son actualizados periódicamente para mejorar los reportes sobre la ejecución de los proyectos de inversión. </t>
  </si>
  <si>
    <t xml:space="preserve">Porque el riesgo se mantiene con una probabilidad de materialización debido a que se pueden presentar algunas de sus causas identificadas. Adicionalmente, las consecuencias potenciales del riesgo siguen siendo las del incumplimiento de las metas del proyecto, hallazgos de los entes de control y sanciones disciplinarias. </t>
  </si>
  <si>
    <t>Como evidencia, se adjunta el soporte del cargue de los reportes mensuales de seguimiento en la Plataforma Integrada de Inversión Pública</t>
  </si>
  <si>
    <t xml:space="preserve">Porque se ha cumplido con la elaboración trimestral de los informes sobre los recursos transferidos a terceros y estos han sido enviado a la OAPS y cargados como anexos en PIIP en los plazos establecidos para ello. </t>
  </si>
  <si>
    <t>Porque generalmente se reporta la información los días antes de la fecha límite y, con esto, se aprovecha que los aplicativos no están congestionados y se tiene tiempo para identificar algún problema que amerite contactar a la mesa de ayuda del DNP.</t>
  </si>
  <si>
    <t>Porque el Grupo de Gestión Documental del Ministerio no ha actualizado las Tablas de Retención Documental, entre ellas la del Despacho del Viceministerio de Turismo.</t>
  </si>
  <si>
    <t>El control podría modificarse o eliminarse, teniendo en cuenta que es una acción que no ha desarrollado el Grupo de Gestió  Documental y no depende del Despacho del Viceministerio</t>
  </si>
  <si>
    <t xml:space="preserve">De acuerdo con la evidencia aportada por la primera línea se puede observar que da cuenta de la gestión, como lo es realizar el reporte en el aplicativo, sin embargo se debe mejorar la presentación de la evidencia dado que no es de facil identificación por ejemplo el soporte de Formato DE-FM-020 adjuntado en la plataforma SPI y enviado a la OAPS trimestralmente.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</si>
  <si>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Consolidada Riesgos de Gestión (Zona Baja y Moderada)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</si>
</sst>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38"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u/>
      <sz val="10"/>
      <name val="Arial"/>
      <family val="2"/>
    </font>
    <font>
      <b/>
      <sz val="7"/>
      <color theme="1"/>
      <name val="Arial"/>
      <family val="2"/>
    </font>
    <font>
      <sz val="8"/>
      <name val="Arial"/>
      <family val="2"/>
    </font>
    <font>
      <sz val="11"/>
      <color rgb="FFFF0000"/>
      <name val="Arial"/>
      <family val="2"/>
    </font>
    <font>
      <sz val="10"/>
      <color rgb="FFFF0000"/>
      <name val="Arial"/>
      <family val="2"/>
    </font>
    <font>
      <sz val="10"/>
      <color rgb="FF333333"/>
      <name val="Arial"/>
      <family val="2"/>
    </font>
    <font>
      <sz val="9"/>
      <color rgb="FF000000"/>
      <name val="Arial"/>
      <family val="2"/>
    </font>
    <font>
      <sz val="11"/>
      <name val="Arial"/>
      <family val="2"/>
    </font>
    <font>
      <b/>
      <sz val="9"/>
      <color indexed="81"/>
      <name val="Tahoma"/>
      <family val="2"/>
    </font>
    <font>
      <sz val="9"/>
      <color indexed="81"/>
      <name val="Tahoma"/>
      <family val="2"/>
    </font>
    <font>
      <b/>
      <sz val="12"/>
      <color theme="1"/>
      <name val="Arial"/>
      <family val="2"/>
    </font>
    <font>
      <b/>
      <u/>
      <sz val="11"/>
      <color theme="1"/>
      <name val="Arial"/>
      <family val="2"/>
    </font>
    <font>
      <sz val="10"/>
      <color theme="4" tint="-0.499984740745262"/>
      <name val="Arial"/>
      <family val="2"/>
    </font>
    <font>
      <sz val="10"/>
      <color rgb="FF000000"/>
      <name val="Arial"/>
      <family val="2"/>
    </font>
    <font>
      <b/>
      <sz val="10"/>
      <color indexed="8"/>
      <name val="Tahoma"/>
      <family val="2"/>
    </font>
    <font>
      <sz val="10"/>
      <color indexed="8"/>
      <name val="Tahoma"/>
      <family val="2"/>
    </font>
    <font>
      <sz val="10"/>
      <color theme="0"/>
      <name val="Arial"/>
      <family val="2"/>
    </font>
    <font>
      <u/>
      <sz val="11"/>
      <color theme="10"/>
      <name val="Calibri"/>
      <family val="2"/>
      <scheme val="minor"/>
    </font>
    <font>
      <u/>
      <sz val="10"/>
      <color theme="10"/>
      <name val="Arial"/>
      <family val="2"/>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00"/>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92D050"/>
        <bgColor rgb="FF000000"/>
      </patternFill>
    </fill>
    <fill>
      <patternFill patternType="solid">
        <fgColor rgb="FF009900"/>
        <bgColor indexed="64"/>
      </patternFill>
    </fill>
    <fill>
      <patternFill patternType="solid">
        <fgColor rgb="FF99CC00"/>
        <bgColor indexed="64"/>
      </patternFill>
    </fill>
    <fill>
      <patternFill patternType="solid">
        <fgColor theme="0"/>
        <bgColor rgb="FF000000"/>
      </patternFill>
    </fill>
    <fill>
      <patternFill patternType="solid">
        <fgColor rgb="FFBEFEF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s>
  <cellStyleXfs count="7">
    <xf numFmtId="0" fontId="0" fillId="0" borderId="0"/>
    <xf numFmtId="9" fontId="1" fillId="0" borderId="0" applyFont="0" applyFill="0" applyBorder="0" applyAlignment="0" applyProtection="0"/>
    <xf numFmtId="0" fontId="10" fillId="0" borderId="0"/>
    <xf numFmtId="41" fontId="1" fillId="0" borderId="0" applyFont="0" applyFill="0" applyBorder="0" applyAlignment="0" applyProtection="0"/>
    <xf numFmtId="0" fontId="36"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393">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2" fillId="0" borderId="0" xfId="1" applyFont="1" applyFill="1" applyAlignment="1">
      <alignment horizont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vertical="center"/>
    </xf>
    <xf numFmtId="0" fontId="5" fillId="0" borderId="1" xfId="0" applyFont="1" applyBorder="1" applyAlignment="1">
      <alignment horizontal="center" vertical="center"/>
    </xf>
    <xf numFmtId="0" fontId="22" fillId="0" borderId="0" xfId="0" applyFont="1"/>
    <xf numFmtId="0" fontId="2" fillId="0" borderId="0" xfId="0" applyFont="1" applyAlignment="1">
      <alignment wrapText="1"/>
    </xf>
    <xf numFmtId="0" fontId="2" fillId="2" borderId="0" xfId="0" applyFont="1" applyFill="1"/>
    <xf numFmtId="0" fontId="4" fillId="0" borderId="0" xfId="0" applyFont="1" applyAlignment="1">
      <alignment horizontal="center"/>
    </xf>
    <xf numFmtId="164" fontId="10" fillId="0" borderId="0" xfId="0" applyNumberFormat="1" applyFont="1" applyAlignment="1">
      <alignment horizontal="center"/>
    </xf>
    <xf numFmtId="0" fontId="10" fillId="0" borderId="0" xfId="0" applyFont="1"/>
    <xf numFmtId="0" fontId="10" fillId="0" borderId="0" xfId="0" applyFont="1" applyAlignment="1">
      <alignment horizontal="center"/>
    </xf>
    <xf numFmtId="0" fontId="4" fillId="0" borderId="1" xfId="0" applyFont="1" applyBorder="1" applyAlignment="1">
      <alignment horizontal="justify" vertical="center" wrapText="1"/>
    </xf>
    <xf numFmtId="0" fontId="4" fillId="17"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9" fontId="4" fillId="18" borderId="14" xfId="0" applyNumberFormat="1" applyFont="1" applyFill="1" applyBorder="1" applyAlignment="1">
      <alignment horizontal="center" vertical="center" wrapText="1"/>
    </xf>
    <xf numFmtId="9" fontId="2" fillId="18" borderId="18" xfId="0" applyNumberFormat="1"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13" borderId="22" xfId="0" applyFont="1" applyFill="1" applyBorder="1" applyAlignment="1">
      <alignment horizontal="center" vertical="center" wrapText="1"/>
    </xf>
    <xf numFmtId="0" fontId="13" fillId="13" borderId="23" xfId="0" applyFont="1" applyFill="1" applyBorder="1" applyAlignment="1">
      <alignment horizontal="center" vertical="center" wrapText="1"/>
    </xf>
    <xf numFmtId="0" fontId="13" fillId="17"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13" borderId="26" xfId="0" applyFont="1" applyFill="1" applyBorder="1" applyAlignment="1">
      <alignment horizontal="center" vertical="center" wrapText="1"/>
    </xf>
    <xf numFmtId="0" fontId="13" fillId="17" borderId="27" xfId="0" applyFont="1" applyFill="1" applyBorder="1" applyAlignment="1">
      <alignment horizontal="center" vertical="center" wrapText="1"/>
    </xf>
    <xf numFmtId="0" fontId="13" fillId="15" borderId="25"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13" fillId="17" borderId="29" xfId="0" applyFont="1" applyFill="1" applyBorder="1" applyAlignment="1">
      <alignment horizontal="center" vertical="center" wrapText="1"/>
    </xf>
    <xf numFmtId="14" fontId="5"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5" fillId="2" borderId="0" xfId="0" applyFont="1" applyFill="1"/>
    <xf numFmtId="0" fontId="6" fillId="0" borderId="0" xfId="0" applyFont="1" applyAlignment="1" applyProtection="1">
      <alignment horizontal="left" vertical="center"/>
      <protection locked="0"/>
    </xf>
    <xf numFmtId="0" fontId="4" fillId="18" borderId="21" xfId="0" applyFont="1" applyFill="1" applyBorder="1" applyAlignment="1">
      <alignment horizontal="center" vertical="center" wrapText="1"/>
    </xf>
    <xf numFmtId="0" fontId="4" fillId="18" borderId="17" xfId="0" applyFont="1" applyFill="1" applyBorder="1" applyAlignment="1">
      <alignment horizontal="center" vertical="center" wrapText="1"/>
    </xf>
    <xf numFmtId="0" fontId="4" fillId="18" borderId="18" xfId="0" applyFont="1" applyFill="1" applyBorder="1" applyAlignment="1">
      <alignment horizontal="center" vertical="center" wrapText="1"/>
    </xf>
    <xf numFmtId="0" fontId="5" fillId="0" borderId="0" xfId="0" applyFont="1" applyAlignment="1">
      <alignment horizontal="justify" vertical="center" wrapText="1"/>
    </xf>
    <xf numFmtId="164" fontId="8"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justify" vertical="center" wrapText="1"/>
      <protection locked="0"/>
    </xf>
    <xf numFmtId="0" fontId="5" fillId="0" borderId="1" xfId="0" applyFont="1" applyBorder="1" applyAlignment="1" applyProtection="1">
      <alignment horizontal="center" vertical="center"/>
      <protection locked="0"/>
    </xf>
    <xf numFmtId="164" fontId="10" fillId="0" borderId="1" xfId="0" applyNumberFormat="1"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14" fontId="10" fillId="0" borderId="1" xfId="0" applyNumberFormat="1" applyFont="1" applyBorder="1" applyAlignment="1">
      <alignment horizontal="center" vertical="center"/>
    </xf>
    <xf numFmtId="0" fontId="10" fillId="0" borderId="1" xfId="0" applyFont="1" applyBorder="1" applyAlignment="1">
      <alignment horizontal="justify" vertical="top" wrapText="1"/>
    </xf>
    <xf numFmtId="164" fontId="10" fillId="0" borderId="1" xfId="0" applyNumberFormat="1" applyFont="1" applyBorder="1" applyAlignment="1" applyProtection="1">
      <alignment horizontal="justify" vertical="center"/>
      <protection locked="0"/>
    </xf>
    <xf numFmtId="0" fontId="10" fillId="0" borderId="1" xfId="0" applyFont="1" applyBorder="1" applyAlignment="1">
      <alignment horizontal="center"/>
    </xf>
    <xf numFmtId="0" fontId="2" fillId="0" borderId="0" xfId="0" applyFont="1" applyAlignment="1">
      <alignment horizontal="justify" vertical="center"/>
    </xf>
    <xf numFmtId="0" fontId="5" fillId="0" borderId="0" xfId="0" applyFont="1" applyAlignment="1">
      <alignment horizontal="justify" vertical="center"/>
    </xf>
    <xf numFmtId="0" fontId="10" fillId="0" borderId="1" xfId="0" applyFont="1" applyBorder="1" applyAlignment="1" applyProtection="1">
      <alignment horizontal="justify" vertical="center"/>
      <protection locked="0"/>
    </xf>
    <xf numFmtId="0" fontId="10" fillId="0" borderId="0" xfId="0" applyFont="1" applyAlignment="1">
      <alignment horizontal="justify" vertical="center"/>
    </xf>
    <xf numFmtId="0" fontId="4" fillId="0" borderId="0" xfId="0" applyFont="1" applyAlignment="1">
      <alignment horizontal="justify" vertical="center"/>
    </xf>
    <xf numFmtId="0" fontId="7" fillId="0" borderId="0" xfId="0" applyFont="1" applyAlignment="1">
      <alignment horizontal="justify" vertical="center"/>
    </xf>
    <xf numFmtId="14" fontId="10" fillId="0" borderId="1" xfId="0" applyNumberFormat="1"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pplyProtection="1">
      <alignment horizontal="justify" vertical="center" wrapText="1"/>
      <protection locked="0"/>
    </xf>
    <xf numFmtId="0" fontId="10"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9" fontId="10" fillId="0" borderId="1" xfId="1" applyFont="1" applyFill="1" applyBorder="1" applyAlignment="1" applyProtection="1">
      <alignment horizontal="center" vertical="center" wrapText="1"/>
      <protection locked="0"/>
    </xf>
    <xf numFmtId="9"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9" fontId="11" fillId="0" borderId="1" xfId="0" applyNumberFormat="1" applyFont="1" applyBorder="1" applyAlignment="1">
      <alignment horizontal="center" vertical="center" wrapText="1"/>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0" fillId="2" borderId="1" xfId="0" applyFont="1" applyFill="1" applyBorder="1" applyAlignment="1">
      <alignment horizontal="center" vertical="center"/>
    </xf>
    <xf numFmtId="9" fontId="10" fillId="2" borderId="1" xfId="0" applyNumberFormat="1" applyFont="1" applyFill="1" applyBorder="1" applyAlignment="1">
      <alignment horizontal="center" vertical="center"/>
    </xf>
    <xf numFmtId="0" fontId="24" fillId="0" borderId="1" xfId="0" applyFont="1" applyBorder="1" applyAlignment="1" applyProtection="1">
      <alignment horizontal="center" vertical="center" wrapText="1"/>
      <protection locked="0"/>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9" fontId="8" fillId="0" borderId="1" xfId="0" applyNumberFormat="1" applyFont="1" applyBorder="1" applyAlignment="1">
      <alignment horizontal="center" vertical="center"/>
    </xf>
    <xf numFmtId="9" fontId="10" fillId="0" borderId="1" xfId="0" applyNumberFormat="1"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5" fillId="2" borderId="1" xfId="0" applyFont="1" applyFill="1"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9" fontId="10" fillId="2" borderId="1" xfId="1" applyFont="1" applyFill="1" applyBorder="1" applyAlignment="1" applyProtection="1">
      <alignment horizontal="center" vertical="center" wrapText="1"/>
    </xf>
    <xf numFmtId="0" fontId="10" fillId="2" borderId="1" xfId="0" applyFont="1" applyFill="1" applyBorder="1" applyAlignment="1">
      <alignment horizontal="justify" vertical="center" wrapText="1"/>
    </xf>
    <xf numFmtId="0" fontId="10" fillId="12" borderId="1" xfId="0" applyFont="1" applyFill="1" applyBorder="1" applyAlignment="1">
      <alignment horizontal="justify" vertical="center" wrapText="1"/>
    </xf>
    <xf numFmtId="9" fontId="5" fillId="0" borderId="1" xfId="0" applyNumberFormat="1" applyFont="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0" fillId="2" borderId="1" xfId="0" applyFont="1" applyFill="1" applyBorder="1" applyAlignment="1" applyProtection="1">
      <alignment horizontal="justify" vertical="center" wrapText="1"/>
      <protection locked="0"/>
    </xf>
    <xf numFmtId="0" fontId="10" fillId="8"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8" fillId="0" borderId="1" xfId="0" applyNumberFormat="1" applyFont="1" applyBorder="1" applyAlignment="1">
      <alignment horizontal="center" vertical="center" wrapText="1"/>
    </xf>
    <xf numFmtId="1" fontId="8" fillId="0" borderId="0" xfId="0" applyNumberFormat="1" applyFont="1" applyAlignment="1">
      <alignment horizontal="center" vertical="center"/>
    </xf>
    <xf numFmtId="0" fontId="35" fillId="0" borderId="0" xfId="0" applyFont="1"/>
    <xf numFmtId="0" fontId="35" fillId="0" borderId="0" xfId="0" applyFont="1" applyAlignment="1">
      <alignment horizontal="justify" vertical="center"/>
    </xf>
    <xf numFmtId="0" fontId="4" fillId="0" borderId="0" xfId="0" applyFont="1"/>
    <xf numFmtId="1" fontId="8" fillId="0" borderId="0" xfId="0" applyNumberFormat="1" applyFont="1" applyAlignment="1">
      <alignment horizontal="center"/>
    </xf>
    <xf numFmtId="0" fontId="7" fillId="0" borderId="0" xfId="0" applyFont="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pplyProtection="1">
      <alignment vertical="center" wrapText="1"/>
      <protection locked="0"/>
    </xf>
    <xf numFmtId="0" fontId="5" fillId="0" borderId="1" xfId="0" applyFont="1" applyBorder="1" applyAlignment="1">
      <alignment vertical="center" wrapText="1"/>
    </xf>
    <xf numFmtId="0" fontId="24" fillId="0" borderId="1" xfId="0" applyFont="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10" fillId="2" borderId="1" xfId="0" applyFont="1" applyFill="1" applyBorder="1" applyAlignment="1">
      <alignment vertical="center" wrapText="1"/>
    </xf>
    <xf numFmtId="0" fontId="10" fillId="0" borderId="1" xfId="0" applyFont="1" applyBorder="1" applyAlignment="1" applyProtection="1">
      <alignment vertical="center"/>
      <protection locked="0"/>
    </xf>
    <xf numFmtId="0" fontId="5" fillId="2" borderId="1" xfId="0" applyFont="1" applyFill="1" applyBorder="1" applyAlignment="1">
      <alignment vertical="center" wrapText="1"/>
    </xf>
    <xf numFmtId="0" fontId="10" fillId="2" borderId="1" xfId="0" quotePrefix="1" applyFont="1" applyFill="1" applyBorder="1" applyAlignment="1">
      <alignment horizontal="justify" vertical="center" wrapText="1"/>
    </xf>
    <xf numFmtId="0" fontId="5" fillId="0" borderId="1" xfId="0" applyFont="1" applyBorder="1" applyAlignment="1">
      <alignment vertical="center"/>
    </xf>
    <xf numFmtId="0" fontId="5" fillId="0" borderId="1" xfId="0" applyFont="1" applyBorder="1" applyAlignment="1" applyProtection="1">
      <alignment horizontal="left" vertical="center" wrapText="1"/>
      <protection locked="0"/>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wrapText="1"/>
    </xf>
    <xf numFmtId="9" fontId="10" fillId="2" borderId="1" xfId="1"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wrapText="1"/>
    </xf>
    <xf numFmtId="0" fontId="10" fillId="0" borderId="1" xfId="0" applyFont="1" applyBorder="1" applyAlignment="1">
      <alignment vertical="center"/>
    </xf>
    <xf numFmtId="0" fontId="10" fillId="2" borderId="1" xfId="0" applyFont="1" applyFill="1" applyBorder="1" applyAlignment="1" applyProtection="1">
      <alignment horizontal="left" vertical="center" wrapText="1"/>
      <protection locked="0"/>
    </xf>
    <xf numFmtId="0" fontId="32" fillId="0" borderId="1" xfId="0" applyFont="1" applyBorder="1" applyAlignment="1">
      <alignment horizontal="center" vertical="center"/>
    </xf>
    <xf numFmtId="0" fontId="10" fillId="2" borderId="1" xfId="0"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0" fontId="22" fillId="2" borderId="1" xfId="0" applyFont="1" applyFill="1" applyBorder="1" applyAlignment="1">
      <alignment horizontal="center" wrapText="1"/>
    </xf>
    <xf numFmtId="0" fontId="23" fillId="0" borderId="1" xfId="0" applyFont="1" applyBorder="1" applyAlignment="1">
      <alignment vertical="center"/>
    </xf>
    <xf numFmtId="0" fontId="23" fillId="0" borderId="1" xfId="0" applyFont="1" applyBorder="1" applyAlignment="1">
      <alignment horizontal="center" vertical="center" wrapText="1"/>
    </xf>
    <xf numFmtId="0" fontId="23" fillId="0" borderId="1" xfId="0" applyFont="1" applyBorder="1" applyAlignment="1" applyProtection="1">
      <alignment vertical="center"/>
      <protection locked="0"/>
    </xf>
    <xf numFmtId="0" fontId="5" fillId="2" borderId="1" xfId="0" applyFont="1" applyFill="1" applyBorder="1" applyAlignment="1">
      <alignment vertical="center"/>
    </xf>
    <xf numFmtId="9" fontId="10"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xf>
    <xf numFmtId="0" fontId="10" fillId="2" borderId="1" xfId="0" applyFont="1" applyFill="1" applyBorder="1" applyAlignment="1" applyProtection="1">
      <alignment vertical="center"/>
      <protection locked="0"/>
    </xf>
    <xf numFmtId="0" fontId="5" fillId="2" borderId="1" xfId="0"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xf>
    <xf numFmtId="0" fontId="10" fillId="19" borderId="1" xfId="2" applyFill="1" applyBorder="1" applyAlignment="1" applyProtection="1">
      <alignment horizontal="center" vertical="center" wrapText="1"/>
      <protection locked="0"/>
    </xf>
    <xf numFmtId="9" fontId="31" fillId="0" borderId="1" xfId="0" applyNumberFormat="1" applyFont="1" applyBorder="1" applyAlignment="1">
      <alignment horizontal="center" vertical="center"/>
    </xf>
    <xf numFmtId="0" fontId="32" fillId="2" borderId="1" xfId="0" applyFont="1" applyFill="1" applyBorder="1" applyAlignment="1">
      <alignment horizontal="left" vertical="center" wrapText="1"/>
    </xf>
    <xf numFmtId="0" fontId="24" fillId="0" borderId="1" xfId="0" applyFont="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5" fillId="0" borderId="1" xfId="0" applyFont="1" applyBorder="1" applyAlignment="1">
      <alignment horizontal="justify" vertical="center"/>
    </xf>
    <xf numFmtId="0" fontId="10" fillId="0" borderId="1" xfId="0" applyFont="1" applyBorder="1" applyAlignment="1">
      <alignment horizontal="left" vertical="center"/>
    </xf>
    <xf numFmtId="164" fontId="10" fillId="0" borderId="1" xfId="0" applyNumberFormat="1" applyFont="1" applyBorder="1" applyAlignment="1" applyProtection="1">
      <alignment vertical="center"/>
      <protection locked="0"/>
    </xf>
    <xf numFmtId="164" fontId="10" fillId="0" borderId="1" xfId="0" applyNumberFormat="1" applyFont="1" applyBorder="1" applyAlignment="1" applyProtection="1">
      <alignment vertical="center" wrapText="1"/>
      <protection locked="0"/>
    </xf>
    <xf numFmtId="15" fontId="5" fillId="0" borderId="1" xfId="0" applyNumberFormat="1" applyFont="1" applyBorder="1" applyAlignment="1" applyProtection="1">
      <alignment horizontal="center" vertical="center" wrapText="1"/>
      <protection locked="0"/>
    </xf>
    <xf numFmtId="15" fontId="10" fillId="0" borderId="1" xfId="0" applyNumberFormat="1" applyFont="1" applyBorder="1" applyAlignment="1" applyProtection="1">
      <alignment horizontal="center" vertical="center"/>
      <protection locked="0"/>
    </xf>
    <xf numFmtId="14" fontId="10" fillId="0" borderId="1" xfId="0" applyNumberFormat="1" applyFont="1" applyBorder="1" applyAlignment="1" applyProtection="1">
      <alignment horizontal="justify" vertical="center" wrapText="1"/>
      <protection locked="0"/>
    </xf>
    <xf numFmtId="0" fontId="10" fillId="0" borderId="1" xfId="0" applyFont="1" applyBorder="1"/>
    <xf numFmtId="0" fontId="23" fillId="0" borderId="1" xfId="0" applyFont="1" applyBorder="1"/>
    <xf numFmtId="0" fontId="37" fillId="0" borderId="1" xfId="4" applyFont="1" applyBorder="1" applyAlignment="1">
      <alignment horizontal="justify" vertical="center" wrapText="1"/>
    </xf>
    <xf numFmtId="0" fontId="37" fillId="0" borderId="1" xfId="4" applyFont="1" applyFill="1" applyBorder="1" applyAlignment="1">
      <alignment horizontal="justify" vertical="center"/>
    </xf>
    <xf numFmtId="0" fontId="37" fillId="0" borderId="1" xfId="4" applyFont="1" applyFill="1" applyBorder="1" applyAlignment="1">
      <alignment horizontal="justify" vertical="center" wrapText="1"/>
    </xf>
    <xf numFmtId="164" fontId="10" fillId="0" borderId="1" xfId="0" applyNumberFormat="1" applyFont="1" applyBorder="1" applyAlignment="1" applyProtection="1">
      <alignment horizontal="center" vertical="center"/>
      <protection locked="0"/>
    </xf>
    <xf numFmtId="164" fontId="10" fillId="0" borderId="9" xfId="0" applyNumberFormat="1" applyFont="1" applyBorder="1" applyAlignment="1" applyProtection="1">
      <alignment horizontal="center" vertical="center" wrapText="1"/>
      <protection locked="0"/>
    </xf>
    <xf numFmtId="164" fontId="10" fillId="0" borderId="10" xfId="0" applyNumberFormat="1" applyFont="1" applyBorder="1" applyAlignment="1" applyProtection="1">
      <alignment horizontal="center" vertical="center" wrapText="1"/>
      <protection locked="0"/>
    </xf>
    <xf numFmtId="164" fontId="10" fillId="0" borderId="11" xfId="0" applyNumberFormat="1" applyFont="1" applyBorder="1" applyAlignment="1" applyProtection="1">
      <alignment horizontal="center" vertical="center" wrapText="1"/>
      <protection locked="0"/>
    </xf>
    <xf numFmtId="164" fontId="10" fillId="0" borderId="9" xfId="0" applyNumberFormat="1" applyFont="1" applyBorder="1" applyAlignment="1" applyProtection="1">
      <alignment horizontal="center" vertical="center"/>
      <protection locked="0"/>
    </xf>
    <xf numFmtId="164" fontId="10" fillId="0" borderId="10" xfId="0" applyNumberFormat="1" applyFont="1" applyBorder="1" applyAlignment="1" applyProtection="1">
      <alignment horizontal="center" vertical="center"/>
      <protection locked="0"/>
    </xf>
    <xf numFmtId="164" fontId="10" fillId="0" borderId="11" xfId="0" applyNumberFormat="1" applyFont="1" applyBorder="1" applyAlignment="1" applyProtection="1">
      <alignment horizontal="center" vertical="center"/>
      <protection locked="0"/>
    </xf>
    <xf numFmtId="164" fontId="10" fillId="0" borderId="1" xfId="0" applyNumberFormat="1"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164" fontId="10" fillId="0" borderId="1" xfId="0" applyNumberFormat="1" applyFont="1" applyBorder="1" applyAlignment="1" applyProtection="1">
      <alignment horizontal="justify" vertical="center"/>
      <protection locked="0"/>
    </xf>
    <xf numFmtId="164" fontId="10" fillId="0" borderId="1" xfId="0" applyNumberFormat="1" applyFont="1" applyBorder="1" applyAlignment="1" applyProtection="1">
      <alignment horizontal="justify" vertical="center" wrapText="1"/>
      <protection locked="0"/>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justify"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10" fillId="0" borderId="1" xfId="0" applyFont="1" applyBorder="1" applyAlignment="1" applyProtection="1">
      <alignment horizontal="justify" vertical="center"/>
      <protection locked="0"/>
    </xf>
    <xf numFmtId="0" fontId="5" fillId="0" borderId="1" xfId="0" applyFont="1" applyBorder="1" applyAlignment="1">
      <alignment horizontal="justify"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164" fontId="8"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vertical="center" wrapText="1"/>
      <protection locked="0"/>
    </xf>
    <xf numFmtId="0" fontId="5" fillId="0" borderId="1" xfId="0" applyFont="1" applyBorder="1" applyAlignment="1">
      <alignment vertical="center" wrapText="1"/>
    </xf>
    <xf numFmtId="14"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justify" vertical="center" wrapText="1"/>
      <protection locked="0"/>
    </xf>
    <xf numFmtId="14" fontId="5" fillId="0" borderId="1" xfId="0" applyNumberFormat="1" applyFont="1" applyBorder="1" applyAlignment="1" applyProtection="1">
      <alignment horizontal="center" vertical="center" wrapText="1"/>
      <protection locked="0"/>
    </xf>
    <xf numFmtId="14" fontId="5" fillId="0" borderId="1" xfId="0" applyNumberFormat="1" applyFont="1" applyBorder="1" applyAlignment="1" applyProtection="1">
      <alignment horizontal="justify" vertical="center" wrapText="1"/>
      <protection locked="0"/>
    </xf>
    <xf numFmtId="9" fontId="10"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9" fontId="10" fillId="0" borderId="1" xfId="0" applyNumberFormat="1" applyFont="1" applyBorder="1" applyAlignment="1">
      <alignment horizontal="center" vertical="center"/>
    </xf>
    <xf numFmtId="9" fontId="10" fillId="0" borderId="1" xfId="1" applyFont="1"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8" fillId="0" borderId="1" xfId="0" applyFont="1" applyBorder="1" applyAlignment="1" applyProtection="1">
      <alignment horizontal="center" vertical="center"/>
      <protection locked="0"/>
    </xf>
    <xf numFmtId="9" fontId="8"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5" fillId="11" borderId="1" xfId="0" applyFont="1" applyFill="1" applyBorder="1" applyAlignment="1">
      <alignment horizontal="center" vertical="center" wrapText="1"/>
    </xf>
    <xf numFmtId="164" fontId="10" fillId="8"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2" fillId="0" borderId="1" xfId="0" applyFont="1" applyBorder="1" applyAlignment="1">
      <alignment horizont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5" fillId="2" borderId="1" xfId="0" applyFont="1" applyFill="1" applyBorder="1" applyAlignment="1">
      <alignment horizontal="justify" vertical="center" wrapText="1"/>
    </xf>
    <xf numFmtId="0" fontId="21"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0" fontId="15" fillId="10"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5"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12" borderId="1" xfId="0" applyFont="1" applyFill="1" applyBorder="1" applyAlignment="1">
      <alignment horizontal="justify" vertical="center" wrapText="1"/>
    </xf>
    <xf numFmtId="0" fontId="10" fillId="0" borderId="1" xfId="0" applyFont="1" applyBorder="1" applyAlignment="1">
      <alignment horizontal="left" vertical="center" wrapText="1"/>
    </xf>
    <xf numFmtId="0" fontId="24"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horizontal="justify" vertical="center" wrapText="1"/>
      <protection locked="0"/>
    </xf>
    <xf numFmtId="9" fontId="10" fillId="2" borderId="1" xfId="1" applyFont="1"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xf>
    <xf numFmtId="0" fontId="10" fillId="2" borderId="1" xfId="0" applyFont="1" applyFill="1" applyBorder="1" applyAlignment="1">
      <alignment horizontal="left" vertical="center" wrapText="1"/>
    </xf>
    <xf numFmtId="0" fontId="24"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center" vertical="center"/>
      <protection locked="0"/>
    </xf>
    <xf numFmtId="0" fontId="10" fillId="12" borderId="1"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23" fillId="2" borderId="1" xfId="0" applyFont="1" applyFill="1" applyBorder="1" applyAlignment="1">
      <alignment horizontal="center" vertical="center"/>
    </xf>
    <xf numFmtId="0" fontId="10" fillId="0" borderId="1" xfId="0" applyFont="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21" borderId="1" xfId="0" applyFont="1" applyFill="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10" fillId="23"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14" borderId="1" xfId="2" applyFill="1" applyBorder="1" applyAlignment="1" applyProtection="1">
      <alignment horizontal="center" vertical="center" wrapText="1"/>
      <protection locked="0"/>
    </xf>
    <xf numFmtId="9" fontId="7" fillId="0" borderId="1" xfId="0" applyNumberFormat="1" applyFont="1" applyBorder="1" applyAlignment="1">
      <alignment horizontal="center" vertical="center"/>
    </xf>
    <xf numFmtId="0" fontId="8" fillId="14" borderId="1" xfId="0" applyFont="1" applyFill="1" applyBorder="1" applyAlignment="1">
      <alignment horizontal="center" vertical="center" wrapText="1"/>
    </xf>
    <xf numFmtId="9" fontId="10" fillId="0" borderId="1" xfId="1" applyFont="1" applyFill="1" applyBorder="1" applyAlignment="1" applyProtection="1">
      <alignment horizontal="justify"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xf>
    <xf numFmtId="0" fontId="2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4" fontId="10" fillId="2" borderId="1" xfId="0" applyNumberFormat="1" applyFont="1" applyFill="1" applyBorder="1" applyAlignment="1">
      <alignment horizontal="center" vertical="center" wrapText="1"/>
    </xf>
    <xf numFmtId="165" fontId="5" fillId="0" borderId="9" xfId="3" applyNumberFormat="1" applyFont="1" applyFill="1" applyBorder="1" applyAlignment="1">
      <alignment horizontal="center" vertical="center"/>
    </xf>
    <xf numFmtId="165" fontId="5" fillId="0" borderId="10" xfId="3" applyNumberFormat="1" applyFont="1" applyFill="1" applyBorder="1" applyAlignment="1">
      <alignment horizontal="center" vertical="center"/>
    </xf>
    <xf numFmtId="165" fontId="5" fillId="0" borderId="11" xfId="3" applyNumberFormat="1" applyFont="1" applyFill="1" applyBorder="1" applyAlignment="1">
      <alignment horizontal="center" vertical="center"/>
    </xf>
    <xf numFmtId="165" fontId="5" fillId="2" borderId="9" xfId="3" applyNumberFormat="1" applyFont="1" applyFill="1" applyBorder="1" applyAlignment="1">
      <alignment horizontal="center" vertical="center"/>
    </xf>
    <xf numFmtId="165" fontId="5" fillId="2" borderId="10" xfId="3" applyNumberFormat="1" applyFont="1" applyFill="1" applyBorder="1" applyAlignment="1">
      <alignment horizontal="center" vertical="center"/>
    </xf>
    <xf numFmtId="165" fontId="5" fillId="2" borderId="11" xfId="3" applyNumberFormat="1" applyFont="1" applyFill="1" applyBorder="1" applyAlignment="1">
      <alignment horizontal="center" vertical="center"/>
    </xf>
    <xf numFmtId="0" fontId="10" fillId="22" borderId="1" xfId="0" applyFont="1" applyFill="1" applyBorder="1" applyAlignment="1" applyProtection="1">
      <alignment horizontal="center" vertical="center" wrapText="1"/>
      <protection locked="0"/>
    </xf>
    <xf numFmtId="0" fontId="10" fillId="13" borderId="1" xfId="0" applyFont="1" applyFill="1" applyBorder="1" applyAlignment="1">
      <alignment horizontal="center" vertical="center"/>
    </xf>
    <xf numFmtId="0" fontId="10" fillId="6" borderId="1" xfId="0" applyFont="1" applyFill="1" applyBorder="1" applyAlignment="1">
      <alignment horizontal="center" vertical="center"/>
    </xf>
    <xf numFmtId="0" fontId="8" fillId="13" borderId="1" xfId="0" applyFont="1" applyFill="1" applyBorder="1" applyAlignment="1">
      <alignment horizontal="center" vertical="center"/>
    </xf>
    <xf numFmtId="9" fontId="11"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10" fillId="20" borderId="1" xfId="0" applyFont="1" applyFill="1" applyBorder="1" applyAlignment="1">
      <alignment horizontal="center" vertical="center"/>
    </xf>
    <xf numFmtId="0" fontId="8" fillId="20"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7" fillId="24" borderId="1" xfId="0" applyFont="1" applyFill="1" applyBorder="1" applyAlignment="1">
      <alignment horizontal="center" vertical="center" wrapText="1"/>
    </xf>
    <xf numFmtId="0" fontId="10" fillId="0" borderId="1" xfId="0" applyFont="1" applyBorder="1" applyAlignment="1" applyProtection="1">
      <alignment horizontal="center" vertical="top"/>
      <protection locked="0"/>
    </xf>
    <xf numFmtId="164" fontId="5"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14" fontId="10"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4" fontId="10" fillId="0" borderId="1" xfId="0" applyNumberFormat="1" applyFont="1" applyBorder="1" applyAlignment="1">
      <alignment horizontal="center" vertical="center"/>
    </xf>
    <xf numFmtId="0" fontId="37" fillId="0" borderId="1" xfId="4" applyFont="1" applyBorder="1" applyAlignment="1">
      <alignment horizontal="justify" vertical="center" wrapText="1"/>
    </xf>
    <xf numFmtId="0" fontId="37" fillId="0" borderId="1" xfId="4" applyFont="1" applyFill="1" applyBorder="1" applyAlignment="1">
      <alignment horizontal="justify" vertical="center" wrapText="1"/>
    </xf>
    <xf numFmtId="0" fontId="4" fillId="18" borderId="21" xfId="0" applyFont="1" applyFill="1" applyBorder="1" applyAlignment="1">
      <alignment horizontal="center" vertical="center" wrapText="1"/>
    </xf>
    <xf numFmtId="0" fontId="4" fillId="18" borderId="1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9" fillId="0" borderId="0" xfId="0" applyFont="1" applyAlignment="1">
      <alignment horizontal="center"/>
    </xf>
    <xf numFmtId="0" fontId="4" fillId="18" borderId="12"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4" fillId="18" borderId="14"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8" borderId="19" xfId="0" applyFont="1" applyFill="1" applyBorder="1" applyAlignment="1">
      <alignment horizontal="center" vertical="center" wrapText="1"/>
    </xf>
    <xf numFmtId="0" fontId="4" fillId="18" borderId="20" xfId="0" applyFont="1" applyFill="1" applyBorder="1" applyAlignment="1">
      <alignment horizontal="center" vertical="center" wrapText="1"/>
    </xf>
    <xf numFmtId="0" fontId="4" fillId="18" borderId="18" xfId="0" applyFont="1" applyFill="1" applyBorder="1" applyAlignment="1">
      <alignment horizontal="center" vertical="center" wrapText="1"/>
    </xf>
  </cellXfs>
  <cellStyles count="7">
    <cellStyle name="Hipervínculo" xfId="4" builtinId="8"/>
    <cellStyle name="Millares [0]" xfId="3" builtinId="6"/>
    <cellStyle name="Millares [0] 2" xfId="5" xr:uid="{E6BA794B-1F54-490A-8AC6-4D2848FEC178}"/>
    <cellStyle name="Millares [0] 3" xfId="6" xr:uid="{F4F5E874-42B3-4C66-AB4E-5CD081112ADA}"/>
    <cellStyle name="Normal" xfId="0" builtinId="0"/>
    <cellStyle name="Normal 2" xfId="2" xr:uid="{00000000-0005-0000-0000-000001000000}"/>
    <cellStyle name="Porcentaje" xfId="1" builtinId="5"/>
  </cellStyles>
  <dxfs count="6890">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00"/>
      <color rgb="FF99CC00"/>
      <color rgb="FFBEFEFE"/>
      <color rgb="FFFFFF99"/>
      <color rgb="FF00CC66"/>
      <color rgb="FF339966"/>
      <color rgb="FF339933"/>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303</xdr:row>
      <xdr:rowOff>0</xdr:rowOff>
    </xdr:from>
    <xdr:ext cx="304800" cy="304800"/>
    <xdr:sp macro="" textlink="">
      <xdr:nvSpPr>
        <xdr:cNvPr id="3" name="avatar">
          <a:extLst>
            <a:ext uri="{FF2B5EF4-FFF2-40B4-BE49-F238E27FC236}">
              <a16:creationId xmlns:a16="http://schemas.microsoft.com/office/drawing/2014/main" id="{0DFC642A-7146-4704-A378-6FEB214505D2}"/>
            </a:ext>
          </a:extLst>
        </xdr:cNvPr>
        <xdr:cNvSpPr>
          <a:spLocks noChangeAspect="1" noChangeArrowheads="1"/>
        </xdr:cNvSpPr>
      </xdr:nvSpPr>
      <xdr:spPr bwMode="auto">
        <a:xfrm>
          <a:off x="6791325" y="2323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112</xdr:row>
      <xdr:rowOff>0</xdr:rowOff>
    </xdr:from>
    <xdr:to>
      <xdr:col>8</xdr:col>
      <xdr:colOff>0</xdr:colOff>
      <xdr:row>112</xdr:row>
      <xdr:rowOff>342900</xdr:rowOff>
    </xdr:to>
    <xdr:sp macro="" textlink="">
      <xdr:nvSpPr>
        <xdr:cNvPr id="6" name="Text Box 214">
          <a:extLst>
            <a:ext uri="{FF2B5EF4-FFF2-40B4-BE49-F238E27FC236}">
              <a16:creationId xmlns:a16="http://schemas.microsoft.com/office/drawing/2014/main" id="{6E4D6742-7701-43C4-9B72-D01C2E0A61F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112</xdr:row>
      <xdr:rowOff>0</xdr:rowOff>
    </xdr:from>
    <xdr:to>
      <xdr:col>8</xdr:col>
      <xdr:colOff>0</xdr:colOff>
      <xdr:row>112</xdr:row>
      <xdr:rowOff>342900</xdr:rowOff>
    </xdr:to>
    <xdr:sp macro="" textlink="">
      <xdr:nvSpPr>
        <xdr:cNvPr id="7" name="Text Box 215">
          <a:extLst>
            <a:ext uri="{FF2B5EF4-FFF2-40B4-BE49-F238E27FC236}">
              <a16:creationId xmlns:a16="http://schemas.microsoft.com/office/drawing/2014/main" id="{BD28512A-7F49-498D-92E1-C100A44D5DB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114</xdr:row>
      <xdr:rowOff>0</xdr:rowOff>
    </xdr:from>
    <xdr:to>
      <xdr:col>8</xdr:col>
      <xdr:colOff>0</xdr:colOff>
      <xdr:row>114</xdr:row>
      <xdr:rowOff>342900</xdr:rowOff>
    </xdr:to>
    <xdr:sp macro="" textlink="">
      <xdr:nvSpPr>
        <xdr:cNvPr id="8" name="Text Box 214">
          <a:extLst>
            <a:ext uri="{FF2B5EF4-FFF2-40B4-BE49-F238E27FC236}">
              <a16:creationId xmlns:a16="http://schemas.microsoft.com/office/drawing/2014/main" id="{84BFED3F-A1F0-41E6-8A7B-C1AC8A5DC91A}"/>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114</xdr:row>
      <xdr:rowOff>0</xdr:rowOff>
    </xdr:from>
    <xdr:to>
      <xdr:col>8</xdr:col>
      <xdr:colOff>0</xdr:colOff>
      <xdr:row>114</xdr:row>
      <xdr:rowOff>342900</xdr:rowOff>
    </xdr:to>
    <xdr:sp macro="" textlink="">
      <xdr:nvSpPr>
        <xdr:cNvPr id="9" name="Text Box 215">
          <a:extLst>
            <a:ext uri="{FF2B5EF4-FFF2-40B4-BE49-F238E27FC236}">
              <a16:creationId xmlns:a16="http://schemas.microsoft.com/office/drawing/2014/main" id="{50DEB2EE-9328-4F9B-AB96-D685B3D4BF4D}"/>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82550</xdr:colOff>
      <xdr:row>0</xdr:row>
      <xdr:rowOff>51486</xdr:rowOff>
    </xdr:from>
    <xdr:to>
      <xdr:col>2</xdr:col>
      <xdr:colOff>1489017</xdr:colOff>
      <xdr:row>0</xdr:row>
      <xdr:rowOff>601819</xdr:rowOff>
    </xdr:to>
    <xdr:pic>
      <xdr:nvPicPr>
        <xdr:cNvPr id="4" name="Imagen 2">
          <a:extLst>
            <a:ext uri="{FF2B5EF4-FFF2-40B4-BE49-F238E27FC236}">
              <a16:creationId xmlns:a16="http://schemas.microsoft.com/office/drawing/2014/main" id="{9C9C927F-2F07-4F64-8A1A-AB44ADF1A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550" y="51486"/>
          <a:ext cx="2193867" cy="550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1</xdr:rowOff>
    </xdr:from>
    <xdr:ext cx="2559843" cy="463594"/>
    <xdr:pic>
      <xdr:nvPicPr>
        <xdr:cNvPr id="2" name="Imagen 1" descr="IMG-20220809-WA0005">
          <a:extLst>
            <a:ext uri="{FF2B5EF4-FFF2-40B4-BE49-F238E27FC236}">
              <a16:creationId xmlns:a16="http://schemas.microsoft.com/office/drawing/2014/main" id="{44898715-0D64-49D1-862B-265C158D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3</xdr:col>
      <xdr:colOff>142874</xdr:colOff>
      <xdr:row>0</xdr:row>
      <xdr:rowOff>463594</xdr:rowOff>
    </xdr:to>
    <xdr:pic>
      <xdr:nvPicPr>
        <xdr:cNvPr id="2" name="Imagen 1" descr="IMG-20220809-WA0005">
          <a:extLst>
            <a:ext uri="{FF2B5EF4-FFF2-40B4-BE49-F238E27FC236}">
              <a16:creationId xmlns:a16="http://schemas.microsoft.com/office/drawing/2014/main" id="{E8FDAA81-2F84-451A-A8EB-DC9E26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2566987"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probadas/Matriz%20Riesgos%20Gesti&#243;n%20del%20Talento%20Hum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l%20Talento%20Humano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Recursos%20Financiero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Evaluacion%20y%20Seguimiento%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Matriz%20Riesgos%20Proyectos%20de%20Inversi&#243;n%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Personal/Desktop/Mincomercio/Riesgos%20Materializados/MatrizdeRiesgosGestinRecursosFsicos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Mipym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Regulaci&#243;n%20-%20Franc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Para%20Aprobaci&#243;n%202021\Copia%20de%20Matriz%20Riesgo%20Adm.%20Prof.%20y%20Aprov.%20de%20acuerdos%20Rel.%20Com_%2019%20May%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Relacionamiento%20con%20la%20Ciudadan&#237;a%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Tecnolog&#237;as%20de%20la%20Informaci&#243;n%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E6" t="str">
            <v>LEVE</v>
          </cell>
          <cell r="F6">
            <v>0.2</v>
          </cell>
        </row>
        <row r="7">
          <cell r="E7" t="str">
            <v>MENOR</v>
          </cell>
          <cell r="F7">
            <v>0.4</v>
          </cell>
        </row>
        <row r="8">
          <cell r="E8" t="str">
            <v>MODERADO</v>
          </cell>
          <cell r="F8">
            <v>0.6</v>
          </cell>
        </row>
        <row r="9">
          <cell r="E9" t="str">
            <v>MAYOR</v>
          </cell>
          <cell r="F9">
            <v>0.8</v>
          </cell>
        </row>
        <row r="10">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g/personal/mrchacon_mincit_gov_co/EjHt5kj_VGZBnaB7-7jXq0MByjdZV8Ap8N62ghGYkPUFiA?e=Ay37W8" TargetMode="External"/><Relationship Id="rId13" Type="http://schemas.openxmlformats.org/officeDocument/2006/relationships/vmlDrawing" Target="../drawings/vmlDrawing1.vml"/><Relationship Id="rId3" Type="http://schemas.openxmlformats.org/officeDocument/2006/relationships/hyperlink" Target="../../../../../../../../:f:/g/personal/mrchacon_mincit_gov_co/El_pW9SvawVIhjdaG9KjSBYB3_vO3JoIeIWEew-fCf5G-Q?e=P8I9pE" TargetMode="External"/><Relationship Id="rId7" Type="http://schemas.openxmlformats.org/officeDocument/2006/relationships/hyperlink" Target="../../../../../../../../:f:/g/personal/mrchacon_mincit_gov_co/Ej0CLnPOqVdIlCJ6uPdh3M8Bx4CLiXUOfu9eFKL8KUCVFw?e=R6ZVjG" TargetMode="External"/><Relationship Id="rId12" Type="http://schemas.openxmlformats.org/officeDocument/2006/relationships/drawing" Target="../drawings/drawing1.xml"/><Relationship Id="rId2" Type="http://schemas.openxmlformats.org/officeDocument/2006/relationships/hyperlink" Target="../../../../../../../../:f:/g/personal/mrchacon_mincit_gov_co/Eroml0Y9HDdPt5ElNYKF4mMBNdfEUTSIqixldT3dqwQyCw?e=vHuV7M" TargetMode="External"/><Relationship Id="rId1" Type="http://schemas.openxmlformats.org/officeDocument/2006/relationships/hyperlink" Target="../../../../../../../../:f:/g/personal/mrchacon_mincit_gov_co/EknXgUdWsUhMsC4fM1N0FLgBtrds1Z_UrNuiAJUvWNVt8Q?e=k0iUmU" TargetMode="External"/><Relationship Id="rId6" Type="http://schemas.openxmlformats.org/officeDocument/2006/relationships/hyperlink" Target="../../../../../../../../:f:/g/personal/mrchacon_mincit_gov_co/Emcm_IUEbyFGlofXOsPv-rgBFK6q3izC3jgLVUUEhDOoyg?e=ROocGQ" TargetMode="External"/><Relationship Id="rId11" Type="http://schemas.openxmlformats.org/officeDocument/2006/relationships/printerSettings" Target="../printerSettings/printerSettings1.bin"/><Relationship Id="rId5" Type="http://schemas.openxmlformats.org/officeDocument/2006/relationships/hyperlink" Target="../../../../../../../../:f:/g/personal/mrchacon_mincit_gov_co/Ej0CLnPOqVdIlCJ6uPdh3M8Bx4CLiXUOfu9eFKL8KUCVFw?e=R6ZVjG" TargetMode="External"/><Relationship Id="rId15" Type="http://schemas.openxmlformats.org/officeDocument/2006/relationships/comments" Target="../comments1.xml"/><Relationship Id="rId10" Type="http://schemas.openxmlformats.org/officeDocument/2006/relationships/hyperlink" Target="../../../../../../../../:f:/g/personal/mrchacon_mincit_gov_co/Emcm_IUEbyFGlofXOsPv-rgBFK6q3izC3jgLVUUEhDOoyg?e=ROocGQ" TargetMode="External"/><Relationship Id="rId4" Type="http://schemas.openxmlformats.org/officeDocument/2006/relationships/hyperlink" Target="../../../../../../../../:f:/g/personal/mrchacon_mincit_gov_co/EliCwxWcMN5LlYFhoPHluj4B8mzjCCcUYU-gI9qF78wong?e=wZ07Zw" TargetMode="External"/><Relationship Id="rId9" Type="http://schemas.openxmlformats.org/officeDocument/2006/relationships/hyperlink" Target="../../../../../../../../:f:/g/personal/mrchacon_mincit_gov_co/Emcm_IUEbyFGlofXOsPv-rgBFK6q3izC3jgLVUUEhDOoyg?e=ROocGQ" TargetMode="External"/><Relationship Id="rId1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H347"/>
  <sheetViews>
    <sheetView showGridLines="0" tabSelected="1" showRuler="0" showWhiteSpace="0" zoomScale="50" zoomScaleNormal="50" zoomScaleSheetLayoutView="110" workbookViewId="0">
      <pane xSplit="9" ySplit="15" topLeftCell="J271" activePane="bottomRight" state="frozen"/>
      <selection pane="topRight" activeCell="J1" sqref="J1"/>
      <selection pane="bottomLeft" activeCell="A16" sqref="A16"/>
      <selection pane="bottomRight" activeCell="H271" sqref="H271:H276"/>
    </sheetView>
  </sheetViews>
  <sheetFormatPr baseColWidth="10" defaultColWidth="11.453125" defaultRowHeight="14" x14ac:dyDescent="0.3"/>
  <cols>
    <col min="1" max="1" width="11.1796875" style="53" customWidth="1"/>
    <col min="2" max="2" width="11.1796875" style="2" customWidth="1"/>
    <col min="3" max="3" width="23.54296875" style="1" customWidth="1"/>
    <col min="4" max="4" width="18.54296875" style="2" customWidth="1"/>
    <col min="5" max="5" width="17.90625" style="1" customWidth="1"/>
    <col min="6" max="6" width="17.1796875" style="5" customWidth="1"/>
    <col min="7" max="7" width="30.90625" style="2" customWidth="1"/>
    <col min="8" max="8" width="8.26953125" style="1" customWidth="1"/>
    <col min="9" max="9" width="41.7265625" style="1" customWidth="1"/>
    <col min="10" max="10" width="21.7265625" style="1" customWidth="1"/>
    <col min="11" max="11" width="45.7265625" style="1" customWidth="1"/>
    <col min="12" max="12" width="19.7265625" style="1" customWidth="1"/>
    <col min="13" max="13" width="19.7265625" style="3" customWidth="1"/>
    <col min="14" max="14" width="16" style="1" customWidth="1"/>
    <col min="15" max="15" width="11.54296875" style="8" customWidth="1"/>
    <col min="16" max="16" width="31.54296875" style="2" customWidth="1"/>
    <col min="17" max="17" width="20.453125" style="1" customWidth="1"/>
    <col min="18" max="18" width="55.453125" style="2" customWidth="1"/>
    <col min="19" max="19" width="12.81640625" style="2" customWidth="1"/>
    <col min="20" max="20" width="24.7265625" style="1" customWidth="1"/>
    <col min="21" max="21" width="18" style="2" customWidth="1"/>
    <col min="22" max="22" width="24.54296875" style="2" customWidth="1"/>
    <col min="23" max="23" width="4.81640625" style="3" customWidth="1"/>
    <col min="24" max="24" width="20.7265625" style="2" customWidth="1"/>
    <col min="25" max="25" width="5.26953125" style="3" customWidth="1"/>
    <col min="26" max="26" width="22.1796875" style="2" customWidth="1"/>
    <col min="27" max="27" width="64.26953125" style="4" customWidth="1"/>
    <col min="28" max="28" width="13.81640625" style="1" customWidth="1"/>
    <col min="29" max="29" width="37" style="6" customWidth="1"/>
    <col min="30" max="30" width="16.1796875" style="2" customWidth="1"/>
    <col min="31" max="31" width="16.81640625" style="1" customWidth="1"/>
    <col min="32" max="32" width="15" style="2" customWidth="1"/>
    <col min="33" max="33" width="16" style="2" customWidth="1"/>
    <col min="34" max="34" width="14.453125" style="2" customWidth="1"/>
    <col min="35" max="35" width="15.54296875" style="2" customWidth="1"/>
    <col min="36" max="36" width="18.453125" style="2" customWidth="1"/>
    <col min="37" max="37" width="14" style="2" hidden="1" customWidth="1"/>
    <col min="38" max="38" width="24.26953125" style="2" hidden="1" customWidth="1"/>
    <col min="39" max="39" width="18.36328125" style="54" customWidth="1"/>
    <col min="40" max="40" width="25" style="55" customWidth="1"/>
    <col min="41" max="42" width="5.7265625" style="56" customWidth="1"/>
    <col min="43" max="43" width="52.1796875" style="102" customWidth="1"/>
    <col min="44" max="45" width="5.7265625" style="35" customWidth="1"/>
    <col min="46" max="46" width="55.54296875" style="40" customWidth="1"/>
    <col min="47" max="48" width="5.7265625" style="56" customWidth="1"/>
    <col min="49" max="49" width="50.81640625" style="102" customWidth="1"/>
    <col min="50" max="51" width="5.7265625" style="56" customWidth="1"/>
    <col min="52" max="52" width="39.1796875" style="102" customWidth="1"/>
    <col min="53" max="54" width="5.7265625" style="56" customWidth="1"/>
    <col min="55" max="55" width="37.6328125" style="102" customWidth="1"/>
    <col min="56" max="57" width="5.7265625" style="56" customWidth="1"/>
    <col min="58" max="58" width="58.81640625" style="102" customWidth="1"/>
    <col min="59" max="59" width="38.6328125" style="102" customWidth="1"/>
    <col min="60" max="60" width="55" style="87" customWidth="1"/>
    <col min="61" max="16384" width="11.453125" style="2"/>
  </cols>
  <sheetData>
    <row r="1" spans="1:60" ht="50.5" customHeight="1" x14ac:dyDescent="0.3">
      <c r="A1" s="269"/>
      <c r="B1" s="269"/>
      <c r="C1" s="269"/>
      <c r="D1" s="269"/>
      <c r="E1" s="270" t="s">
        <v>0</v>
      </c>
      <c r="F1" s="271"/>
      <c r="G1" s="271"/>
      <c r="H1" s="271"/>
      <c r="I1" s="271"/>
      <c r="J1" s="271"/>
      <c r="K1" s="271"/>
      <c r="L1" s="272"/>
      <c r="M1" s="273" t="s">
        <v>1674</v>
      </c>
      <c r="N1" s="274"/>
      <c r="O1" s="274"/>
      <c r="P1" s="275"/>
      <c r="T1" s="2"/>
      <c r="AF1" s="276"/>
      <c r="AG1" s="276"/>
      <c r="AK1" s="1"/>
      <c r="AM1" s="1"/>
      <c r="AN1" s="4"/>
      <c r="AO1" s="4"/>
      <c r="AP1" s="5"/>
      <c r="AQ1" s="99"/>
      <c r="AR1" s="6"/>
      <c r="AS1" s="5"/>
      <c r="AT1" s="99"/>
      <c r="AU1" s="2"/>
      <c r="AV1" s="1"/>
      <c r="AW1" s="99"/>
      <c r="AX1" s="5"/>
      <c r="AY1" s="7"/>
      <c r="AZ1" s="99"/>
      <c r="BA1" s="1"/>
      <c r="BB1" s="2"/>
      <c r="BC1" s="99"/>
      <c r="BD1" s="1"/>
      <c r="BE1" s="2"/>
      <c r="BF1" s="103"/>
      <c r="BG1" s="99"/>
    </row>
    <row r="2" spans="1:60" x14ac:dyDescent="0.3">
      <c r="A2" s="2"/>
      <c r="C2" s="2"/>
      <c r="E2" s="2"/>
      <c r="H2" s="2"/>
      <c r="I2" s="2"/>
      <c r="K2" s="2"/>
      <c r="T2" s="2"/>
      <c r="AK2" s="1"/>
      <c r="AM2" s="1"/>
      <c r="AN2" s="4"/>
      <c r="AO2" s="4"/>
      <c r="AP2" s="5"/>
      <c r="AQ2" s="99"/>
      <c r="AR2" s="6"/>
      <c r="AS2" s="5"/>
      <c r="AT2" s="99"/>
      <c r="AU2" s="2"/>
      <c r="AV2" s="1"/>
      <c r="AW2" s="99"/>
      <c r="AX2" s="5"/>
      <c r="AY2" s="7"/>
      <c r="AZ2" s="99"/>
      <c r="BA2" s="1"/>
      <c r="BB2" s="2"/>
      <c r="BC2" s="99"/>
      <c r="BD2" s="1"/>
      <c r="BE2" s="2"/>
      <c r="BF2" s="103"/>
      <c r="BG2" s="99"/>
    </row>
    <row r="3" spans="1:60" s="9" customFormat="1" ht="13.5" thickBot="1" x14ac:dyDescent="0.3">
      <c r="D3" s="277"/>
      <c r="E3" s="277"/>
      <c r="F3" s="277"/>
      <c r="G3" s="277"/>
      <c r="H3" s="277"/>
      <c r="J3" s="10"/>
      <c r="L3" s="10"/>
      <c r="M3" s="11"/>
      <c r="N3" s="10"/>
      <c r="O3" s="12"/>
      <c r="Q3" s="10"/>
      <c r="W3" s="11"/>
      <c r="X3" s="278"/>
      <c r="Y3" s="278"/>
      <c r="Z3" s="278"/>
      <c r="AA3" s="278"/>
      <c r="AB3" s="278"/>
      <c r="AC3" s="278"/>
      <c r="AD3" s="278"/>
      <c r="AE3" s="278"/>
      <c r="AF3" s="278"/>
      <c r="AG3" s="278"/>
      <c r="AH3" s="278"/>
      <c r="AI3" s="278"/>
      <c r="AJ3" s="278"/>
      <c r="AK3" s="10"/>
      <c r="AM3" s="10"/>
      <c r="AN3" s="13"/>
      <c r="AO3" s="13"/>
      <c r="AP3" s="6"/>
      <c r="AQ3" s="100"/>
      <c r="AR3" s="6"/>
      <c r="AS3" s="6"/>
      <c r="AT3" s="100"/>
      <c r="AV3" s="10"/>
      <c r="AW3" s="100"/>
      <c r="AX3" s="6"/>
      <c r="AY3" s="14"/>
      <c r="AZ3" s="100"/>
      <c r="BA3" s="10"/>
      <c r="BC3" s="100"/>
      <c r="BD3" s="10"/>
      <c r="BF3" s="104"/>
      <c r="BG3" s="100"/>
      <c r="BH3" s="87"/>
    </row>
    <row r="4" spans="1:60" s="9" customFormat="1" ht="12.75" customHeight="1" thickBot="1" x14ac:dyDescent="0.3">
      <c r="C4" s="296" t="s">
        <v>1</v>
      </c>
      <c r="D4" s="279" t="s">
        <v>2</v>
      </c>
      <c r="E4" s="279"/>
      <c r="F4" s="15" t="s">
        <v>3</v>
      </c>
      <c r="G4" s="297" t="s">
        <v>4</v>
      </c>
      <c r="H4" s="298"/>
      <c r="I4" s="299" t="s">
        <v>2083</v>
      </c>
      <c r="J4" s="299"/>
      <c r="K4" s="299"/>
      <c r="L4" s="16"/>
      <c r="M4" s="17"/>
      <c r="N4" s="16"/>
      <c r="O4" s="18"/>
      <c r="P4" s="19"/>
      <c r="Q4" s="16"/>
      <c r="R4" s="19"/>
      <c r="T4" s="19"/>
      <c r="U4" s="19"/>
      <c r="V4" s="20"/>
      <c r="W4" s="21"/>
      <c r="X4" s="22"/>
      <c r="Y4" s="23"/>
      <c r="Z4" s="22"/>
      <c r="AA4" s="83"/>
      <c r="AB4" s="24"/>
      <c r="AC4" s="24"/>
      <c r="AD4" s="22"/>
      <c r="AE4" s="10"/>
      <c r="AF4" s="19"/>
      <c r="AG4" s="19"/>
      <c r="AH4" s="19"/>
      <c r="AI4" s="19"/>
      <c r="AJ4" s="22"/>
      <c r="AK4" s="6"/>
      <c r="AL4" s="6"/>
      <c r="AM4" s="6"/>
      <c r="AN4" s="13"/>
      <c r="AO4" s="13"/>
      <c r="AP4" s="6"/>
      <c r="AQ4" s="100"/>
      <c r="AR4" s="6"/>
      <c r="AS4" s="6"/>
      <c r="AT4" s="100"/>
      <c r="AU4" s="6"/>
      <c r="AV4" s="6"/>
      <c r="AW4" s="100"/>
      <c r="AX4" s="6"/>
      <c r="AY4" s="14"/>
      <c r="AZ4" s="100"/>
      <c r="BA4" s="6"/>
      <c r="BB4" s="6"/>
      <c r="BC4" s="100"/>
      <c r="BD4" s="6"/>
      <c r="BE4" s="6"/>
      <c r="BF4" s="104"/>
      <c r="BG4" s="100"/>
      <c r="BH4" s="87"/>
    </row>
    <row r="5" spans="1:60" s="9" customFormat="1" ht="34.5" customHeight="1" x14ac:dyDescent="0.3">
      <c r="C5" s="296"/>
      <c r="D5" s="25"/>
      <c r="E5" s="25"/>
      <c r="F5" s="26"/>
      <c r="G5" s="300" t="s">
        <v>5</v>
      </c>
      <c r="H5" s="300"/>
      <c r="I5" s="301"/>
      <c r="J5" s="301"/>
      <c r="K5" s="301"/>
      <c r="L5" s="301"/>
      <c r="M5" s="301"/>
      <c r="N5" s="301"/>
      <c r="O5" s="301"/>
      <c r="P5" s="301"/>
      <c r="Q5" s="16"/>
      <c r="R5" s="19"/>
      <c r="T5" s="19"/>
      <c r="U5" s="19"/>
      <c r="V5" s="20"/>
      <c r="W5" s="21"/>
      <c r="X5" s="27"/>
      <c r="Y5" s="28"/>
      <c r="Z5" s="27"/>
      <c r="AA5" s="83"/>
      <c r="AB5" s="24"/>
      <c r="AC5" s="24"/>
      <c r="AD5" s="27"/>
      <c r="AE5" s="24"/>
      <c r="AF5" s="27"/>
      <c r="AH5" s="19"/>
      <c r="AI5" s="19"/>
      <c r="AJ5" s="27"/>
      <c r="AK5" s="6"/>
      <c r="AL5" s="6"/>
      <c r="AM5" s="6"/>
      <c r="AN5" s="13"/>
      <c r="AO5" s="13"/>
      <c r="AP5" s="6"/>
      <c r="AQ5" s="100"/>
      <c r="AR5" s="6"/>
      <c r="AS5" s="6"/>
      <c r="AT5" s="100"/>
      <c r="AU5" s="6"/>
      <c r="AV5" s="6"/>
      <c r="AW5" s="100"/>
      <c r="AX5" s="6"/>
      <c r="AY5" s="14"/>
      <c r="AZ5" s="100"/>
      <c r="BA5" s="6"/>
      <c r="BB5" s="6"/>
      <c r="BC5" s="100"/>
      <c r="BD5" s="6"/>
      <c r="BE5" s="6"/>
      <c r="BF5" s="104"/>
      <c r="BG5" s="100"/>
      <c r="BH5" s="87"/>
    </row>
    <row r="6" spans="1:60" s="9" customFormat="1" ht="13.5" thickBot="1" x14ac:dyDescent="0.3">
      <c r="C6" s="296"/>
      <c r="D6" s="25"/>
      <c r="E6" s="25"/>
      <c r="F6" s="26"/>
      <c r="G6" s="22"/>
      <c r="H6" s="29"/>
      <c r="I6" s="10"/>
      <c r="J6" s="10"/>
      <c r="K6" s="19"/>
      <c r="L6" s="16"/>
      <c r="M6" s="17"/>
      <c r="N6" s="16"/>
      <c r="O6" s="18"/>
      <c r="P6" s="19"/>
      <c r="Q6" s="16"/>
      <c r="R6" s="19"/>
      <c r="T6" s="19"/>
      <c r="U6" s="19"/>
      <c r="V6" s="20"/>
      <c r="W6" s="21"/>
      <c r="X6" s="27"/>
      <c r="Y6" s="28"/>
      <c r="Z6" s="27"/>
      <c r="AA6" s="83"/>
      <c r="AB6" s="24"/>
      <c r="AC6" s="24"/>
      <c r="AD6" s="27"/>
      <c r="AE6" s="10"/>
      <c r="AF6" s="19"/>
      <c r="AG6" s="19"/>
      <c r="AH6" s="19"/>
      <c r="AI6" s="19"/>
      <c r="AJ6" s="27"/>
      <c r="AK6" s="6"/>
      <c r="AL6" s="6"/>
      <c r="AM6" s="6"/>
      <c r="AN6" s="13"/>
      <c r="AO6" s="13"/>
      <c r="AP6" s="6"/>
      <c r="AQ6" s="100"/>
      <c r="AR6" s="6"/>
      <c r="AS6" s="6"/>
      <c r="AT6" s="100"/>
      <c r="AU6" s="6"/>
      <c r="AV6" s="6"/>
      <c r="AW6" s="100"/>
      <c r="AX6" s="6"/>
      <c r="AY6" s="14"/>
      <c r="AZ6" s="100"/>
      <c r="BA6" s="6"/>
      <c r="BB6" s="6"/>
      <c r="BC6" s="100"/>
      <c r="BD6" s="6"/>
      <c r="BE6" s="6"/>
      <c r="BF6" s="104"/>
      <c r="BG6" s="100"/>
      <c r="BH6" s="87"/>
    </row>
    <row r="7" spans="1:60" s="9" customFormat="1" ht="13.5" thickBot="1" x14ac:dyDescent="0.3">
      <c r="C7" s="296"/>
      <c r="D7" s="279" t="s">
        <v>6</v>
      </c>
      <c r="E7" s="279"/>
      <c r="F7" s="15"/>
      <c r="G7" s="22"/>
      <c r="H7" s="30"/>
      <c r="I7" s="31"/>
      <c r="J7" s="16"/>
      <c r="K7" s="31"/>
      <c r="L7" s="16"/>
      <c r="M7" s="32"/>
      <c r="N7" s="16"/>
      <c r="O7" s="18"/>
      <c r="P7" s="31"/>
      <c r="Q7" s="16"/>
      <c r="R7" s="31"/>
      <c r="T7" s="31"/>
      <c r="U7" s="31"/>
      <c r="V7" s="20"/>
      <c r="W7" s="21"/>
      <c r="X7" s="22"/>
      <c r="Y7" s="23"/>
      <c r="Z7" s="22"/>
      <c r="AA7" s="83"/>
      <c r="AB7" s="24"/>
      <c r="AC7" s="24"/>
      <c r="AD7" s="22"/>
      <c r="AE7" s="24"/>
      <c r="AF7" s="22"/>
      <c r="AG7" s="22"/>
      <c r="AH7" s="22"/>
      <c r="AI7" s="22"/>
      <c r="AJ7" s="22"/>
      <c r="AK7" s="33"/>
      <c r="AL7" s="33"/>
      <c r="AM7" s="33"/>
      <c r="AN7" s="34"/>
      <c r="AO7" s="34"/>
      <c r="AP7" s="33"/>
      <c r="AQ7" s="40"/>
      <c r="AR7" s="33"/>
      <c r="AS7" s="33"/>
      <c r="AT7" s="40"/>
      <c r="AU7" s="35"/>
      <c r="AV7" s="35"/>
      <c r="AW7" s="102"/>
      <c r="AX7" s="35"/>
      <c r="AY7" s="36"/>
      <c r="AZ7" s="102"/>
      <c r="BA7" s="35"/>
      <c r="BB7" s="35"/>
      <c r="BC7" s="102"/>
      <c r="BD7" s="35"/>
      <c r="BE7" s="35"/>
      <c r="BF7" s="104"/>
      <c r="BG7" s="100"/>
      <c r="BH7" s="87"/>
    </row>
    <row r="8" spans="1:60" s="9" customFormat="1" ht="13.5" thickBot="1" x14ac:dyDescent="0.3">
      <c r="C8" s="37"/>
      <c r="D8" s="25"/>
      <c r="E8" s="25"/>
      <c r="F8" s="26"/>
      <c r="G8" s="22"/>
      <c r="H8" s="30"/>
      <c r="I8" s="31"/>
      <c r="J8" s="16"/>
      <c r="K8" s="31"/>
      <c r="L8" s="16"/>
      <c r="M8" s="32"/>
      <c r="N8" s="16"/>
      <c r="O8" s="18"/>
      <c r="P8" s="31"/>
      <c r="Q8" s="16"/>
      <c r="R8" s="31"/>
      <c r="T8" s="31"/>
      <c r="U8" s="31"/>
      <c r="V8" s="20"/>
      <c r="W8" s="21"/>
      <c r="X8" s="22"/>
      <c r="Y8" s="23"/>
      <c r="Z8" s="22"/>
      <c r="AA8" s="83"/>
      <c r="AB8" s="24"/>
      <c r="AC8" s="24"/>
      <c r="AD8" s="22"/>
      <c r="AE8" s="24"/>
      <c r="AF8" s="22"/>
      <c r="AG8" s="22"/>
      <c r="AH8" s="22"/>
      <c r="AI8" s="22"/>
      <c r="AJ8" s="22"/>
      <c r="AK8" s="33"/>
      <c r="AL8" s="33"/>
      <c r="AM8" s="33"/>
      <c r="AN8" s="34"/>
      <c r="AO8" s="34"/>
      <c r="AP8" s="33"/>
      <c r="AQ8" s="40"/>
      <c r="AR8" s="33"/>
      <c r="AS8" s="33"/>
      <c r="AT8" s="40"/>
      <c r="AU8" s="35"/>
      <c r="AV8" s="35"/>
      <c r="AW8" s="102"/>
      <c r="AX8" s="35"/>
      <c r="AY8" s="36"/>
      <c r="AZ8" s="102"/>
      <c r="BA8" s="35"/>
      <c r="BB8" s="35"/>
      <c r="BC8" s="102"/>
      <c r="BD8" s="35"/>
      <c r="BE8" s="35"/>
      <c r="BF8" s="104"/>
      <c r="BG8" s="100"/>
      <c r="BH8" s="87"/>
    </row>
    <row r="9" spans="1:60" s="9" customFormat="1" ht="13.5" thickBot="1" x14ac:dyDescent="0.3">
      <c r="C9" s="37"/>
      <c r="D9" s="279" t="s">
        <v>7</v>
      </c>
      <c r="E9" s="280"/>
      <c r="F9" s="15"/>
      <c r="G9" s="38"/>
      <c r="H9" s="22"/>
      <c r="I9" s="31"/>
      <c r="J9" s="16"/>
      <c r="K9" s="31"/>
      <c r="L9" s="16"/>
      <c r="M9" s="32"/>
      <c r="N9" s="16"/>
      <c r="O9" s="18"/>
      <c r="P9" s="31"/>
      <c r="Q9" s="16"/>
      <c r="R9" s="31"/>
      <c r="T9" s="31"/>
      <c r="U9" s="31"/>
      <c r="V9" s="20"/>
      <c r="W9" s="21"/>
      <c r="X9" s="22"/>
      <c r="Y9" s="23"/>
      <c r="Z9" s="22"/>
      <c r="AA9" s="83"/>
      <c r="AB9" s="24"/>
      <c r="AC9" s="24"/>
      <c r="AD9" s="22"/>
      <c r="AE9" s="24"/>
      <c r="AF9" s="22"/>
      <c r="AG9" s="22"/>
      <c r="AH9" s="22"/>
      <c r="AI9" s="22"/>
      <c r="AJ9" s="22"/>
      <c r="AK9" s="33"/>
      <c r="AL9" s="33"/>
      <c r="AM9" s="33"/>
      <c r="AN9" s="34"/>
      <c r="AO9" s="34"/>
      <c r="AP9" s="33"/>
      <c r="AQ9" s="40"/>
      <c r="AR9" s="33"/>
      <c r="AS9" s="33"/>
      <c r="AT9" s="40"/>
      <c r="AU9" s="35"/>
      <c r="AV9" s="35"/>
      <c r="AW9" s="102"/>
      <c r="AX9" s="35"/>
      <c r="AY9" s="36"/>
      <c r="AZ9" s="102"/>
      <c r="BA9" s="35"/>
      <c r="BB9" s="35"/>
      <c r="BC9" s="102"/>
      <c r="BD9" s="35"/>
      <c r="BE9" s="35"/>
      <c r="BF9" s="104"/>
      <c r="BG9" s="100"/>
      <c r="BH9" s="87"/>
    </row>
    <row r="10" spans="1:60" s="9" customFormat="1" ht="15.75" customHeight="1" x14ac:dyDescent="0.25">
      <c r="C10" s="39"/>
      <c r="D10" s="22"/>
      <c r="E10" s="22"/>
      <c r="F10" s="24"/>
      <c r="G10" s="22"/>
      <c r="H10" s="22"/>
      <c r="I10" s="30"/>
      <c r="J10" s="37"/>
      <c r="K10" s="40"/>
      <c r="L10" s="33"/>
      <c r="M10" s="41"/>
      <c r="N10" s="33"/>
      <c r="O10" s="42"/>
      <c r="P10" s="40"/>
      <c r="Q10" s="33"/>
      <c r="R10" s="40"/>
      <c r="S10" s="40"/>
      <c r="T10" s="40"/>
      <c r="U10" s="40"/>
      <c r="V10" s="33"/>
      <c r="W10" s="42"/>
      <c r="X10" s="22"/>
      <c r="Y10" s="23"/>
      <c r="Z10" s="22"/>
      <c r="AA10" s="83"/>
      <c r="AB10" s="24"/>
      <c r="AC10" s="24"/>
      <c r="AD10" s="22"/>
      <c r="AE10" s="33"/>
      <c r="AF10" s="40"/>
      <c r="AG10" s="40"/>
      <c r="AH10" s="40"/>
      <c r="AI10" s="40"/>
      <c r="AJ10" s="22"/>
      <c r="AK10" s="33"/>
      <c r="AL10" s="33"/>
      <c r="AM10" s="33"/>
      <c r="AN10" s="34"/>
      <c r="AO10" s="34"/>
      <c r="AP10" s="33"/>
      <c r="AQ10" s="40"/>
      <c r="AR10" s="33"/>
      <c r="AS10" s="33"/>
      <c r="AT10" s="102"/>
      <c r="AU10" s="35"/>
      <c r="AV10" s="35"/>
      <c r="AW10" s="102"/>
      <c r="AX10" s="35"/>
      <c r="AY10" s="36"/>
      <c r="AZ10" s="102"/>
      <c r="BA10" s="35"/>
      <c r="BB10" s="35"/>
      <c r="BC10" s="102"/>
      <c r="BD10" s="35"/>
      <c r="BF10" s="104"/>
      <c r="BG10" s="100"/>
      <c r="BH10" s="87"/>
    </row>
    <row r="11" spans="1:60" s="9" customFormat="1" ht="12.75" customHeight="1" x14ac:dyDescent="0.3">
      <c r="C11" s="43" t="s">
        <v>8</v>
      </c>
      <c r="D11" s="43"/>
      <c r="E11" s="43"/>
      <c r="F11" s="44">
        <v>45288</v>
      </c>
      <c r="G11" s="281" t="s">
        <v>9</v>
      </c>
      <c r="H11" s="281"/>
      <c r="I11" s="45">
        <v>9</v>
      </c>
      <c r="J11" s="10"/>
      <c r="K11" s="46"/>
      <c r="L11" s="33"/>
      <c r="M11" s="47"/>
      <c r="N11" s="33"/>
      <c r="O11" s="42"/>
      <c r="P11" s="46"/>
      <c r="Q11" s="33"/>
      <c r="R11" s="46"/>
      <c r="S11" s="40"/>
      <c r="T11" s="40"/>
      <c r="U11" s="33"/>
      <c r="V11" s="282"/>
      <c r="W11" s="282"/>
      <c r="X11" s="282"/>
      <c r="Y11" s="282"/>
      <c r="Z11" s="282"/>
      <c r="AA11" s="282"/>
      <c r="AB11" s="282"/>
      <c r="AC11" s="282"/>
      <c r="AD11" s="282"/>
      <c r="AE11" s="282"/>
      <c r="AF11" s="282"/>
      <c r="AG11" s="282"/>
      <c r="AH11" s="282"/>
      <c r="AI11" s="282"/>
      <c r="AJ11" s="33"/>
      <c r="AK11" s="33"/>
      <c r="AL11" s="33"/>
      <c r="AM11" s="33"/>
      <c r="AN11" s="34"/>
      <c r="AO11" s="34"/>
      <c r="AP11" s="33"/>
      <c r="AQ11" s="40"/>
      <c r="AR11" s="33"/>
      <c r="AS11" s="33"/>
      <c r="AT11" s="102"/>
      <c r="AU11" s="35"/>
      <c r="AV11" s="35"/>
      <c r="AW11" s="102"/>
      <c r="AX11" s="35"/>
      <c r="AY11" s="36"/>
      <c r="AZ11" s="102"/>
      <c r="BA11" s="35"/>
      <c r="BB11" s="35"/>
      <c r="BC11" s="102"/>
      <c r="BD11" s="10"/>
      <c r="BF11" s="104"/>
      <c r="BG11" s="100"/>
      <c r="BH11" s="87"/>
    </row>
    <row r="12" spans="1:60" s="9" customFormat="1" ht="13" x14ac:dyDescent="0.25">
      <c r="C12" s="43"/>
      <c r="D12" s="13"/>
      <c r="E12" s="33"/>
      <c r="F12" s="33"/>
      <c r="G12" s="33"/>
      <c r="H12" s="33"/>
      <c r="I12" s="33"/>
      <c r="J12" s="33"/>
      <c r="K12" s="33"/>
      <c r="L12" s="33"/>
      <c r="M12" s="42"/>
      <c r="N12" s="33"/>
      <c r="O12" s="42"/>
      <c r="P12" s="33"/>
      <c r="Q12" s="33"/>
      <c r="R12" s="33"/>
      <c r="S12" s="33"/>
      <c r="T12" s="33"/>
      <c r="U12" s="33"/>
      <c r="V12" s="33"/>
      <c r="W12" s="42"/>
      <c r="X12" s="33"/>
      <c r="Y12" s="42"/>
      <c r="Z12" s="33"/>
      <c r="AA12" s="34"/>
      <c r="AB12" s="33"/>
      <c r="AC12" s="33"/>
      <c r="AD12" s="33"/>
      <c r="AE12" s="33"/>
      <c r="AF12" s="33"/>
      <c r="AG12" s="33"/>
      <c r="AH12" s="33"/>
      <c r="AI12" s="33"/>
      <c r="AJ12" s="33"/>
      <c r="AK12" s="33"/>
      <c r="AL12" s="33"/>
      <c r="AM12" s="33"/>
      <c r="AN12" s="34"/>
      <c r="AO12" s="34"/>
      <c r="AP12" s="33"/>
      <c r="AQ12" s="40"/>
      <c r="AR12" s="33"/>
      <c r="AS12" s="33"/>
      <c r="AT12" s="102"/>
      <c r="AU12" s="35"/>
      <c r="AV12" s="35"/>
      <c r="AW12" s="102"/>
      <c r="AX12" s="35"/>
      <c r="AY12" s="36"/>
      <c r="AZ12" s="102"/>
      <c r="BA12" s="35"/>
      <c r="BB12" s="35"/>
      <c r="BC12" s="102"/>
      <c r="BD12" s="10"/>
      <c r="BF12" s="104"/>
      <c r="BG12" s="100"/>
      <c r="BH12" s="87"/>
    </row>
    <row r="13" spans="1:60" ht="31.5" customHeight="1" x14ac:dyDescent="0.3">
      <c r="A13" s="283" t="s">
        <v>10</v>
      </c>
      <c r="B13" s="283"/>
      <c r="C13" s="283"/>
      <c r="D13" s="283"/>
      <c r="E13" s="283"/>
      <c r="F13" s="283"/>
      <c r="G13" s="283"/>
      <c r="H13" s="283"/>
      <c r="I13" s="283"/>
      <c r="J13" s="283"/>
      <c r="K13" s="283"/>
      <c r="L13" s="284" t="s">
        <v>11</v>
      </c>
      <c r="M13" s="284"/>
      <c r="N13" s="284"/>
      <c r="O13" s="284"/>
      <c r="P13" s="284"/>
      <c r="Q13" s="284"/>
      <c r="R13" s="292" t="s">
        <v>12</v>
      </c>
      <c r="S13" s="292"/>
      <c r="T13" s="292"/>
      <c r="U13" s="292"/>
      <c r="V13" s="292"/>
      <c r="W13" s="292"/>
      <c r="X13" s="292"/>
      <c r="Y13" s="292"/>
      <c r="Z13" s="292"/>
      <c r="AA13" s="292"/>
      <c r="AB13" s="292"/>
      <c r="AC13" s="292"/>
      <c r="AD13" s="292"/>
      <c r="AE13" s="293" t="s">
        <v>13</v>
      </c>
      <c r="AF13" s="293"/>
      <c r="AG13" s="293"/>
      <c r="AH13" s="293"/>
      <c r="AI13" s="293"/>
      <c r="AJ13" s="293"/>
      <c r="AK13" s="290" t="s">
        <v>14</v>
      </c>
      <c r="AL13" s="290" t="s">
        <v>15</v>
      </c>
      <c r="AM13" s="291" t="s">
        <v>1675</v>
      </c>
      <c r="AN13" s="252"/>
      <c r="AO13" s="252"/>
      <c r="AP13" s="252"/>
      <c r="AQ13" s="252"/>
      <c r="AR13" s="252"/>
      <c r="AS13" s="252"/>
      <c r="AT13" s="252"/>
      <c r="AU13" s="252"/>
      <c r="AV13" s="252"/>
      <c r="AW13" s="252"/>
      <c r="AX13" s="252"/>
      <c r="AY13" s="252"/>
      <c r="AZ13" s="252"/>
      <c r="BA13" s="252"/>
      <c r="BB13" s="252"/>
      <c r="BC13" s="252"/>
      <c r="BD13" s="252"/>
      <c r="BE13" s="252"/>
      <c r="BF13" s="252"/>
      <c r="BG13" s="252"/>
      <c r="BH13" s="368" t="s">
        <v>1676</v>
      </c>
    </row>
    <row r="14" spans="1:60" ht="29.25" customHeight="1" x14ac:dyDescent="0.3">
      <c r="A14" s="261" t="s">
        <v>16</v>
      </c>
      <c r="B14" s="261"/>
      <c r="C14" s="262" t="s">
        <v>17</v>
      </c>
      <c r="D14" s="263" t="s">
        <v>18</v>
      </c>
      <c r="E14" s="263" t="s">
        <v>19</v>
      </c>
      <c r="F14" s="263" t="s">
        <v>20</v>
      </c>
      <c r="G14" s="263" t="s">
        <v>21</v>
      </c>
      <c r="H14" s="264" t="s">
        <v>22</v>
      </c>
      <c r="I14" s="263" t="s">
        <v>23</v>
      </c>
      <c r="J14" s="263" t="s">
        <v>24</v>
      </c>
      <c r="K14" s="263" t="s">
        <v>25</v>
      </c>
      <c r="L14" s="288" t="s">
        <v>26</v>
      </c>
      <c r="M14" s="289" t="s">
        <v>27</v>
      </c>
      <c r="N14" s="288" t="s">
        <v>28</v>
      </c>
      <c r="O14" s="289" t="s">
        <v>29</v>
      </c>
      <c r="P14" s="288" t="s">
        <v>30</v>
      </c>
      <c r="Q14" s="302" t="s">
        <v>31</v>
      </c>
      <c r="R14" s="257" t="s">
        <v>32</v>
      </c>
      <c r="S14" s="303" t="s">
        <v>33</v>
      </c>
      <c r="T14" s="303"/>
      <c r="U14" s="257" t="s">
        <v>34</v>
      </c>
      <c r="V14" s="257" t="s">
        <v>35</v>
      </c>
      <c r="W14" s="257"/>
      <c r="X14" s="257" t="s">
        <v>36</v>
      </c>
      <c r="Y14" s="257"/>
      <c r="Z14" s="257" t="s">
        <v>37</v>
      </c>
      <c r="AA14" s="257"/>
      <c r="AB14" s="257" t="s">
        <v>38</v>
      </c>
      <c r="AC14" s="257"/>
      <c r="AD14" s="258" t="s">
        <v>39</v>
      </c>
      <c r="AE14" s="259" t="s">
        <v>26</v>
      </c>
      <c r="AF14" s="294" t="s">
        <v>27</v>
      </c>
      <c r="AG14" s="259" t="s">
        <v>28</v>
      </c>
      <c r="AH14" s="295" t="s">
        <v>29</v>
      </c>
      <c r="AI14" s="266" t="s">
        <v>40</v>
      </c>
      <c r="AJ14" s="255" t="s">
        <v>41</v>
      </c>
      <c r="AK14" s="290"/>
      <c r="AL14" s="290"/>
      <c r="AM14" s="256" t="s">
        <v>42</v>
      </c>
      <c r="AN14" s="252" t="s">
        <v>43</v>
      </c>
      <c r="AO14" s="252" t="s">
        <v>44</v>
      </c>
      <c r="AP14" s="252"/>
      <c r="AQ14" s="252"/>
      <c r="AR14" s="252" t="s">
        <v>45</v>
      </c>
      <c r="AS14" s="252"/>
      <c r="AT14" s="252"/>
      <c r="AU14" s="252" t="s">
        <v>46</v>
      </c>
      <c r="AV14" s="252"/>
      <c r="AW14" s="252"/>
      <c r="AX14" s="252" t="s">
        <v>47</v>
      </c>
      <c r="AY14" s="252"/>
      <c r="AZ14" s="252"/>
      <c r="BA14" s="252" t="s">
        <v>48</v>
      </c>
      <c r="BB14" s="252"/>
      <c r="BC14" s="252"/>
      <c r="BD14" s="252" t="s">
        <v>49</v>
      </c>
      <c r="BE14" s="252"/>
      <c r="BF14" s="252"/>
      <c r="BG14" s="252" t="s">
        <v>50</v>
      </c>
      <c r="BH14" s="368"/>
    </row>
    <row r="15" spans="1:60" s="5" customFormat="1" ht="33" customHeight="1" x14ac:dyDescent="0.35">
      <c r="A15" s="183" t="s">
        <v>51</v>
      </c>
      <c r="B15" s="183" t="s">
        <v>52</v>
      </c>
      <c r="C15" s="262"/>
      <c r="D15" s="263"/>
      <c r="E15" s="263"/>
      <c r="F15" s="263"/>
      <c r="G15" s="263"/>
      <c r="H15" s="264"/>
      <c r="I15" s="263"/>
      <c r="J15" s="263"/>
      <c r="K15" s="263"/>
      <c r="L15" s="288"/>
      <c r="M15" s="289"/>
      <c r="N15" s="288"/>
      <c r="O15" s="289"/>
      <c r="P15" s="288"/>
      <c r="Q15" s="302"/>
      <c r="R15" s="257"/>
      <c r="S15" s="153" t="s">
        <v>53</v>
      </c>
      <c r="T15" s="153" t="s">
        <v>54</v>
      </c>
      <c r="U15" s="257"/>
      <c r="V15" s="287" t="s">
        <v>55</v>
      </c>
      <c r="W15" s="287"/>
      <c r="X15" s="287" t="s">
        <v>56</v>
      </c>
      <c r="Y15" s="287"/>
      <c r="Z15" s="153" t="s">
        <v>57</v>
      </c>
      <c r="AA15" s="153" t="s">
        <v>58</v>
      </c>
      <c r="AB15" s="153" t="s">
        <v>59</v>
      </c>
      <c r="AC15" s="153" t="s">
        <v>60</v>
      </c>
      <c r="AD15" s="258"/>
      <c r="AE15" s="259"/>
      <c r="AF15" s="294"/>
      <c r="AG15" s="259"/>
      <c r="AH15" s="295"/>
      <c r="AI15" s="266"/>
      <c r="AJ15" s="255"/>
      <c r="AK15" s="290"/>
      <c r="AL15" s="290"/>
      <c r="AM15" s="256" t="s">
        <v>42</v>
      </c>
      <c r="AN15" s="252"/>
      <c r="AO15" s="152" t="s">
        <v>61</v>
      </c>
      <c r="AP15" s="152" t="s">
        <v>62</v>
      </c>
      <c r="AQ15" s="152" t="s">
        <v>63</v>
      </c>
      <c r="AR15" s="152" t="s">
        <v>61</v>
      </c>
      <c r="AS15" s="152" t="s">
        <v>62</v>
      </c>
      <c r="AT15" s="152" t="s">
        <v>63</v>
      </c>
      <c r="AU15" s="152" t="s">
        <v>61</v>
      </c>
      <c r="AV15" s="152" t="s">
        <v>62</v>
      </c>
      <c r="AW15" s="152" t="s">
        <v>63</v>
      </c>
      <c r="AX15" s="152" t="s">
        <v>61</v>
      </c>
      <c r="AY15" s="152" t="s">
        <v>62</v>
      </c>
      <c r="AZ15" s="152" t="s">
        <v>63</v>
      </c>
      <c r="BA15" s="152" t="s">
        <v>61</v>
      </c>
      <c r="BB15" s="152" t="s">
        <v>62</v>
      </c>
      <c r="BC15" s="152" t="s">
        <v>63</v>
      </c>
      <c r="BD15" s="152" t="s">
        <v>61</v>
      </c>
      <c r="BE15" s="152" t="s">
        <v>62</v>
      </c>
      <c r="BF15" s="152" t="s">
        <v>63</v>
      </c>
      <c r="BG15" s="252"/>
      <c r="BH15" s="368"/>
    </row>
    <row r="16" spans="1:60" ht="138.5" customHeight="1" x14ac:dyDescent="0.3">
      <c r="A16" s="135" t="s">
        <v>3</v>
      </c>
      <c r="B16" s="172"/>
      <c r="C16" s="119" t="s">
        <v>64</v>
      </c>
      <c r="D16" s="111" t="s">
        <v>65</v>
      </c>
      <c r="E16" s="111" t="s">
        <v>66</v>
      </c>
      <c r="F16" s="111" t="s">
        <v>67</v>
      </c>
      <c r="G16" s="110" t="s">
        <v>68</v>
      </c>
      <c r="H16" s="111" t="s">
        <v>69</v>
      </c>
      <c r="I16" s="151" t="s">
        <v>70</v>
      </c>
      <c r="J16" s="111" t="s">
        <v>71</v>
      </c>
      <c r="K16" s="111" t="s">
        <v>72</v>
      </c>
      <c r="L16" s="111" t="s">
        <v>73</v>
      </c>
      <c r="M16" s="114">
        <f>VLOOKUP(L16,'[2]Datos Validacion'!$C$6:$D$10,2,0)</f>
        <v>0.6</v>
      </c>
      <c r="N16" s="122" t="s">
        <v>74</v>
      </c>
      <c r="O16" s="123">
        <f>VLOOKUP(N16,'[2]Datos Validacion'!$E$6:$F$15,2,0)</f>
        <v>0.4</v>
      </c>
      <c r="P16" s="162" t="s">
        <v>75</v>
      </c>
      <c r="Q16" s="112" t="s">
        <v>76</v>
      </c>
      <c r="R16" s="110" t="s">
        <v>77</v>
      </c>
      <c r="S16" s="49" t="s">
        <v>78</v>
      </c>
      <c r="T16" s="111" t="s">
        <v>66</v>
      </c>
      <c r="U16" s="49" t="s">
        <v>79</v>
      </c>
      <c r="V16" s="49" t="s">
        <v>80</v>
      </c>
      <c r="W16" s="114">
        <f>VLOOKUP(V16,'[2]Datos Validacion'!$K$6:$L$8,2,0)</f>
        <v>0.25</v>
      </c>
      <c r="X16" s="119" t="s">
        <v>81</v>
      </c>
      <c r="Y16" s="114">
        <f>VLOOKUP(X16,'[2]Datos Validacion'!$M$6:$N$7,2,0)</f>
        <v>0.25</v>
      </c>
      <c r="Z16" s="49" t="s">
        <v>82</v>
      </c>
      <c r="AA16" s="120" t="s">
        <v>83</v>
      </c>
      <c r="AB16" s="49" t="s">
        <v>84</v>
      </c>
      <c r="AC16" s="119" t="s">
        <v>85</v>
      </c>
      <c r="AD16" s="138">
        <f t="shared" ref="AD16:AD36" si="0">+W16+Y16</f>
        <v>0.5</v>
      </c>
      <c r="AE16" s="113" t="str">
        <f t="shared" ref="AE16" si="1">IF(AF16&lt;=20%,"MUY BAJA",IF(AF16&lt;=40%,"BAJA",IF(AF16&lt;=60%,"MEDIA",IF(AF16&lt;=80%,"ALTA","MUY ALTA"))))</f>
        <v>BAJA</v>
      </c>
      <c r="AF16" s="113">
        <f>IF(OR(V16="prevenir",V16="detectar"),(M16-(M16*AD16)), M16)</f>
        <v>0.3</v>
      </c>
      <c r="AG16" s="113" t="str">
        <f t="shared" ref="AG16" si="2">IF(AH16&lt;=20%,"LEVE",IF(AH16&lt;=40%,"MENOR",IF(AH16&lt;=60%,"MODERADO",IF(AH16&lt;=80%,"MAYOR","CATASTROFICO"))))</f>
        <v>MENOR</v>
      </c>
      <c r="AH16" s="113">
        <f>IF(V16="corregir",(O16-(O16*AD16)), O16)</f>
        <v>0.4</v>
      </c>
      <c r="AI16" s="112" t="s">
        <v>76</v>
      </c>
      <c r="AJ16" s="111" t="s">
        <v>86</v>
      </c>
      <c r="AK16" s="184"/>
      <c r="AL16" s="169"/>
      <c r="AM16" s="89">
        <v>45286</v>
      </c>
      <c r="AN16" s="89" t="s">
        <v>66</v>
      </c>
      <c r="AO16" s="89"/>
      <c r="AP16" s="89" t="s">
        <v>3</v>
      </c>
      <c r="AQ16" s="89" t="s">
        <v>2036</v>
      </c>
      <c r="AR16" s="89" t="s">
        <v>3</v>
      </c>
      <c r="AS16" s="89"/>
      <c r="AT16" s="89" t="s">
        <v>2037</v>
      </c>
      <c r="AU16" s="89" t="s">
        <v>3</v>
      </c>
      <c r="AV16" s="89"/>
      <c r="AW16" s="89" t="s">
        <v>2038</v>
      </c>
      <c r="AX16" s="89"/>
      <c r="AY16" s="89" t="s">
        <v>3</v>
      </c>
      <c r="AZ16" s="89" t="s">
        <v>2039</v>
      </c>
      <c r="BA16" s="89" t="s">
        <v>3</v>
      </c>
      <c r="BB16" s="89"/>
      <c r="BC16" s="89" t="s">
        <v>2040</v>
      </c>
      <c r="BD16" s="89"/>
      <c r="BE16" s="89" t="s">
        <v>3</v>
      </c>
      <c r="BF16" s="89" t="s">
        <v>2041</v>
      </c>
      <c r="BG16" s="89"/>
      <c r="BH16" s="93" t="s">
        <v>1920</v>
      </c>
    </row>
    <row r="17" spans="1:60" s="48" customFormat="1" ht="54.5" customHeight="1" x14ac:dyDescent="0.35">
      <c r="A17" s="265" t="s">
        <v>3</v>
      </c>
      <c r="B17" s="254"/>
      <c r="C17" s="224" t="s">
        <v>64</v>
      </c>
      <c r="D17" s="224" t="s">
        <v>87</v>
      </c>
      <c r="E17" s="224" t="s">
        <v>88</v>
      </c>
      <c r="F17" s="251" t="s">
        <v>67</v>
      </c>
      <c r="G17" s="286" t="s">
        <v>89</v>
      </c>
      <c r="H17" s="254" t="s">
        <v>90</v>
      </c>
      <c r="I17" s="251" t="s">
        <v>91</v>
      </c>
      <c r="J17" s="251" t="s">
        <v>71</v>
      </c>
      <c r="K17" s="251" t="s">
        <v>92</v>
      </c>
      <c r="L17" s="226" t="s">
        <v>73</v>
      </c>
      <c r="M17" s="245">
        <f>VLOOKUP(L17,'[3]Datos Validacion'!$C$6:$D$10,2,0)</f>
        <v>0.6</v>
      </c>
      <c r="N17" s="246" t="s">
        <v>76</v>
      </c>
      <c r="O17" s="247">
        <f>VLOOKUP(N17,'[3]Datos Validacion'!$E$6:$F$15,2,0)</f>
        <v>0.6</v>
      </c>
      <c r="P17" s="224" t="s">
        <v>93</v>
      </c>
      <c r="Q17" s="243" t="s">
        <v>76</v>
      </c>
      <c r="R17" s="110" t="s">
        <v>94</v>
      </c>
      <c r="S17" s="49" t="s">
        <v>78</v>
      </c>
      <c r="T17" s="119" t="s">
        <v>95</v>
      </c>
      <c r="U17" s="49" t="s">
        <v>79</v>
      </c>
      <c r="V17" s="49" t="s">
        <v>80</v>
      </c>
      <c r="W17" s="114">
        <f>VLOOKUP(V17,'[3]Datos Validacion'!$K$6:$L$8,2,0)</f>
        <v>0.25</v>
      </c>
      <c r="X17" s="119" t="s">
        <v>96</v>
      </c>
      <c r="Y17" s="114">
        <f>VLOOKUP(X17,'[3]Datos Validacion'!$M$6:$N$7,2,0)</f>
        <v>0.15</v>
      </c>
      <c r="Z17" s="49" t="s">
        <v>82</v>
      </c>
      <c r="AA17" s="116" t="s">
        <v>97</v>
      </c>
      <c r="AB17" s="106" t="s">
        <v>84</v>
      </c>
      <c r="AC17" s="108" t="s">
        <v>98</v>
      </c>
      <c r="AD17" s="138">
        <f t="shared" si="0"/>
        <v>0.4</v>
      </c>
      <c r="AE17" s="113" t="str">
        <f>IF(AF17&lt;=20%,"MUY BAJA",IF(AF17&lt;=40%,"BAJA",IF(AF17&lt;=60%,"MEDIA",IF(AF17&lt;=80%,"ALTA","MUY ALTA"))))</f>
        <v>BAJA</v>
      </c>
      <c r="AF17" s="113">
        <f>IF(OR(V17="prevenir",V17="detectar"),(M17-(M17*AD17)), M17)</f>
        <v>0.36</v>
      </c>
      <c r="AG17" s="242" t="str">
        <f>IF(AH17&lt;=20%,"LEVE",IF(AH17&lt;=40%,"MENOR",IF(AH17&lt;=60%,"MODERADO",IF(AH17&lt;=80%,"MAYOR","CATASTROFICO"))))</f>
        <v>MODERADO</v>
      </c>
      <c r="AH17" s="242">
        <f>IF(V17="corregir",(O17-(O17*AD17)), O17)</f>
        <v>0.6</v>
      </c>
      <c r="AI17" s="243" t="s">
        <v>76</v>
      </c>
      <c r="AJ17" s="226" t="s">
        <v>86</v>
      </c>
      <c r="AK17" s="260"/>
      <c r="AL17" s="227"/>
      <c r="AM17" s="373">
        <v>45275</v>
      </c>
      <c r="AN17" s="224" t="s">
        <v>1795</v>
      </c>
      <c r="AO17" s="231"/>
      <c r="AP17" s="231" t="s">
        <v>3</v>
      </c>
      <c r="AQ17" s="223" t="s">
        <v>1919</v>
      </c>
      <c r="AR17" s="231" t="s">
        <v>3</v>
      </c>
      <c r="AS17" s="231"/>
      <c r="AT17" s="223" t="s">
        <v>1796</v>
      </c>
      <c r="AU17" s="231" t="s">
        <v>3</v>
      </c>
      <c r="AV17" s="231"/>
      <c r="AW17" s="223" t="s">
        <v>1797</v>
      </c>
      <c r="AX17" s="231"/>
      <c r="AY17" s="231" t="s">
        <v>3</v>
      </c>
      <c r="AZ17" s="223" t="s">
        <v>1798</v>
      </c>
      <c r="BA17" s="231" t="s">
        <v>3</v>
      </c>
      <c r="BB17" s="231"/>
      <c r="BC17" s="223" t="s">
        <v>1799</v>
      </c>
      <c r="BD17" s="231" t="s">
        <v>3</v>
      </c>
      <c r="BE17" s="231"/>
      <c r="BF17" s="223" t="s">
        <v>1800</v>
      </c>
      <c r="BG17" s="223" t="s">
        <v>1801</v>
      </c>
      <c r="BH17" s="222" t="s">
        <v>1920</v>
      </c>
    </row>
    <row r="18" spans="1:60" s="48" customFormat="1" ht="75" x14ac:dyDescent="0.35">
      <c r="A18" s="265"/>
      <c r="B18" s="254"/>
      <c r="C18" s="224"/>
      <c r="D18" s="224"/>
      <c r="E18" s="224"/>
      <c r="F18" s="251"/>
      <c r="G18" s="286"/>
      <c r="H18" s="254"/>
      <c r="I18" s="251"/>
      <c r="J18" s="251"/>
      <c r="K18" s="251"/>
      <c r="L18" s="226"/>
      <c r="M18" s="245"/>
      <c r="N18" s="246"/>
      <c r="O18" s="247"/>
      <c r="P18" s="224"/>
      <c r="Q18" s="243"/>
      <c r="R18" s="110" t="s">
        <v>99</v>
      </c>
      <c r="S18" s="49" t="s">
        <v>78</v>
      </c>
      <c r="T18" s="119" t="s">
        <v>95</v>
      </c>
      <c r="U18" s="49" t="s">
        <v>79</v>
      </c>
      <c r="V18" s="49" t="s">
        <v>80</v>
      </c>
      <c r="W18" s="114">
        <f>VLOOKUP(V18,'[3]Datos Validacion'!$K$6:$L$8,2,0)</f>
        <v>0.25</v>
      </c>
      <c r="X18" s="119" t="s">
        <v>96</v>
      </c>
      <c r="Y18" s="114">
        <f>VLOOKUP(X18,'[3]Datos Validacion'!$M$6:$N$7,2,0)</f>
        <v>0.15</v>
      </c>
      <c r="Z18" s="49" t="s">
        <v>82</v>
      </c>
      <c r="AA18" s="116" t="s">
        <v>100</v>
      </c>
      <c r="AB18" s="106" t="s">
        <v>84</v>
      </c>
      <c r="AC18" s="108" t="s">
        <v>101</v>
      </c>
      <c r="AD18" s="138">
        <f t="shared" si="0"/>
        <v>0.4</v>
      </c>
      <c r="AE18" s="113" t="str">
        <f t="shared" ref="AE18:AE38" si="3">IF(AF18&lt;=20%,"MUY BAJA",IF(AF18&lt;=40%,"BAJA",IF(AF18&lt;=60%,"MEDIA",IF(AF18&lt;=80%,"ALTA","MUY ALTA"))))</f>
        <v>BAJA</v>
      </c>
      <c r="AF18" s="115">
        <f>+AF17-(AF17*AD18)</f>
        <v>0.216</v>
      </c>
      <c r="AG18" s="242"/>
      <c r="AH18" s="242"/>
      <c r="AI18" s="243"/>
      <c r="AJ18" s="226"/>
      <c r="AK18" s="260"/>
      <c r="AL18" s="227"/>
      <c r="AM18" s="227"/>
      <c r="AN18" s="224"/>
      <c r="AO18" s="231"/>
      <c r="AP18" s="231"/>
      <c r="AQ18" s="223"/>
      <c r="AR18" s="231"/>
      <c r="AS18" s="231"/>
      <c r="AT18" s="223"/>
      <c r="AU18" s="231"/>
      <c r="AV18" s="231"/>
      <c r="AW18" s="223"/>
      <c r="AX18" s="231"/>
      <c r="AY18" s="231"/>
      <c r="AZ18" s="223"/>
      <c r="BA18" s="231"/>
      <c r="BB18" s="231"/>
      <c r="BC18" s="223"/>
      <c r="BD18" s="231"/>
      <c r="BE18" s="231"/>
      <c r="BF18" s="223"/>
      <c r="BG18" s="223"/>
      <c r="BH18" s="221"/>
    </row>
    <row r="19" spans="1:60" s="48" customFormat="1" ht="45" customHeight="1" x14ac:dyDescent="0.35">
      <c r="A19" s="265"/>
      <c r="B19" s="254"/>
      <c r="C19" s="224"/>
      <c r="D19" s="224"/>
      <c r="E19" s="224"/>
      <c r="F19" s="251"/>
      <c r="G19" s="286"/>
      <c r="H19" s="254"/>
      <c r="I19" s="251"/>
      <c r="J19" s="251"/>
      <c r="K19" s="251"/>
      <c r="L19" s="226"/>
      <c r="M19" s="245"/>
      <c r="N19" s="246"/>
      <c r="O19" s="247"/>
      <c r="P19" s="224"/>
      <c r="Q19" s="243"/>
      <c r="R19" s="110" t="s">
        <v>102</v>
      </c>
      <c r="S19" s="49" t="s">
        <v>78</v>
      </c>
      <c r="T19" s="119" t="s">
        <v>95</v>
      </c>
      <c r="U19" s="49" t="s">
        <v>79</v>
      </c>
      <c r="V19" s="49" t="s">
        <v>80</v>
      </c>
      <c r="W19" s="114">
        <f>VLOOKUP(V19,'[3]Datos Validacion'!$K$6:$L$8,2,0)</f>
        <v>0.25</v>
      </c>
      <c r="X19" s="119" t="s">
        <v>96</v>
      </c>
      <c r="Y19" s="114">
        <f>VLOOKUP(X19,'[3]Datos Validacion'!$M$6:$N$7,2,0)</f>
        <v>0.15</v>
      </c>
      <c r="Z19" s="49" t="s">
        <v>82</v>
      </c>
      <c r="AA19" s="116" t="s">
        <v>103</v>
      </c>
      <c r="AB19" s="106" t="s">
        <v>84</v>
      </c>
      <c r="AC19" s="108" t="s">
        <v>98</v>
      </c>
      <c r="AD19" s="138">
        <f t="shared" si="0"/>
        <v>0.4</v>
      </c>
      <c r="AE19" s="113" t="str">
        <f t="shared" si="3"/>
        <v>MUY BAJA</v>
      </c>
      <c r="AF19" s="115">
        <f t="shared" ref="AF19:AF21" si="4">+AF18-(AF18*AD19)</f>
        <v>0.12959999999999999</v>
      </c>
      <c r="AG19" s="242"/>
      <c r="AH19" s="242"/>
      <c r="AI19" s="243"/>
      <c r="AJ19" s="226"/>
      <c r="AK19" s="260"/>
      <c r="AL19" s="227"/>
      <c r="AM19" s="227"/>
      <c r="AN19" s="224"/>
      <c r="AO19" s="231"/>
      <c r="AP19" s="231"/>
      <c r="AQ19" s="223"/>
      <c r="AR19" s="231"/>
      <c r="AS19" s="231"/>
      <c r="AT19" s="223"/>
      <c r="AU19" s="231"/>
      <c r="AV19" s="231"/>
      <c r="AW19" s="223"/>
      <c r="AX19" s="231"/>
      <c r="AY19" s="231"/>
      <c r="AZ19" s="223"/>
      <c r="BA19" s="231"/>
      <c r="BB19" s="231"/>
      <c r="BC19" s="223"/>
      <c r="BD19" s="231"/>
      <c r="BE19" s="231"/>
      <c r="BF19" s="223"/>
      <c r="BG19" s="223"/>
      <c r="BH19" s="221"/>
    </row>
    <row r="20" spans="1:60" s="48" customFormat="1" ht="61.5" customHeight="1" x14ac:dyDescent="0.35">
      <c r="A20" s="265"/>
      <c r="B20" s="254"/>
      <c r="C20" s="224"/>
      <c r="D20" s="224"/>
      <c r="E20" s="224"/>
      <c r="F20" s="127" t="s">
        <v>104</v>
      </c>
      <c r="G20" s="144" t="s">
        <v>105</v>
      </c>
      <c r="H20" s="254"/>
      <c r="I20" s="251"/>
      <c r="J20" s="251"/>
      <c r="K20" s="251"/>
      <c r="L20" s="226"/>
      <c r="M20" s="245"/>
      <c r="N20" s="246"/>
      <c r="O20" s="247"/>
      <c r="P20" s="224"/>
      <c r="Q20" s="243"/>
      <c r="R20" s="110" t="s">
        <v>106</v>
      </c>
      <c r="S20" s="49" t="s">
        <v>78</v>
      </c>
      <c r="T20" s="119" t="s">
        <v>95</v>
      </c>
      <c r="U20" s="49" t="s">
        <v>79</v>
      </c>
      <c r="V20" s="49" t="s">
        <v>80</v>
      </c>
      <c r="W20" s="114">
        <f>VLOOKUP(V20,'[3]Datos Validacion'!$K$6:$L$8,2,0)</f>
        <v>0.25</v>
      </c>
      <c r="X20" s="119" t="s">
        <v>96</v>
      </c>
      <c r="Y20" s="114">
        <f>VLOOKUP(X20,'[3]Datos Validacion'!$M$6:$N$7,2,0)</f>
        <v>0.15</v>
      </c>
      <c r="Z20" s="49" t="s">
        <v>82</v>
      </c>
      <c r="AA20" s="116" t="s">
        <v>107</v>
      </c>
      <c r="AB20" s="106" t="s">
        <v>84</v>
      </c>
      <c r="AC20" s="108" t="s">
        <v>98</v>
      </c>
      <c r="AD20" s="138">
        <f t="shared" si="0"/>
        <v>0.4</v>
      </c>
      <c r="AE20" s="113" t="str">
        <f t="shared" si="3"/>
        <v>MUY BAJA</v>
      </c>
      <c r="AF20" s="115">
        <f t="shared" si="4"/>
        <v>7.7759999999999996E-2</v>
      </c>
      <c r="AG20" s="242"/>
      <c r="AH20" s="242"/>
      <c r="AI20" s="243"/>
      <c r="AJ20" s="226"/>
      <c r="AK20" s="260"/>
      <c r="AL20" s="227"/>
      <c r="AM20" s="227"/>
      <c r="AN20" s="224"/>
      <c r="AO20" s="231"/>
      <c r="AP20" s="231"/>
      <c r="AQ20" s="223"/>
      <c r="AR20" s="231"/>
      <c r="AS20" s="231"/>
      <c r="AT20" s="223"/>
      <c r="AU20" s="231"/>
      <c r="AV20" s="231"/>
      <c r="AW20" s="223"/>
      <c r="AX20" s="231"/>
      <c r="AY20" s="231"/>
      <c r="AZ20" s="223"/>
      <c r="BA20" s="231"/>
      <c r="BB20" s="231"/>
      <c r="BC20" s="223"/>
      <c r="BD20" s="231"/>
      <c r="BE20" s="231"/>
      <c r="BF20" s="223"/>
      <c r="BG20" s="223"/>
      <c r="BH20" s="221"/>
    </row>
    <row r="21" spans="1:60" s="50" customFormat="1" ht="61.5" customHeight="1" x14ac:dyDescent="0.3">
      <c r="A21" s="265"/>
      <c r="B21" s="254"/>
      <c r="C21" s="224"/>
      <c r="D21" s="224"/>
      <c r="E21" s="224"/>
      <c r="F21" s="127" t="s">
        <v>104</v>
      </c>
      <c r="G21" s="170" t="s">
        <v>108</v>
      </c>
      <c r="H21" s="254"/>
      <c r="I21" s="251"/>
      <c r="J21" s="251"/>
      <c r="K21" s="251"/>
      <c r="L21" s="226"/>
      <c r="M21" s="245"/>
      <c r="N21" s="246"/>
      <c r="O21" s="247"/>
      <c r="P21" s="224"/>
      <c r="Q21" s="243"/>
      <c r="R21" s="110" t="s">
        <v>109</v>
      </c>
      <c r="S21" s="49" t="s">
        <v>78</v>
      </c>
      <c r="T21" s="119" t="s">
        <v>95</v>
      </c>
      <c r="U21" s="49" t="s">
        <v>79</v>
      </c>
      <c r="V21" s="49" t="s">
        <v>80</v>
      </c>
      <c r="W21" s="114">
        <f>VLOOKUP(V21,'[3]Datos Validacion'!$K$6:$L$8,2,0)</f>
        <v>0.25</v>
      </c>
      <c r="X21" s="119" t="s">
        <v>96</v>
      </c>
      <c r="Y21" s="114">
        <f>VLOOKUP(X21,'[3]Datos Validacion'!$M$6:$N$7,2,0)</f>
        <v>0.15</v>
      </c>
      <c r="Z21" s="49" t="s">
        <v>82</v>
      </c>
      <c r="AA21" s="116" t="s">
        <v>110</v>
      </c>
      <c r="AB21" s="106" t="s">
        <v>84</v>
      </c>
      <c r="AC21" s="108" t="s">
        <v>98</v>
      </c>
      <c r="AD21" s="138">
        <f t="shared" si="0"/>
        <v>0.4</v>
      </c>
      <c r="AE21" s="113" t="str">
        <f t="shared" si="3"/>
        <v>MUY BAJA</v>
      </c>
      <c r="AF21" s="115">
        <f t="shared" si="4"/>
        <v>4.6655999999999996E-2</v>
      </c>
      <c r="AG21" s="242"/>
      <c r="AH21" s="242"/>
      <c r="AI21" s="243"/>
      <c r="AJ21" s="226"/>
      <c r="AK21" s="260"/>
      <c r="AL21" s="227"/>
      <c r="AM21" s="227"/>
      <c r="AN21" s="224"/>
      <c r="AO21" s="231"/>
      <c r="AP21" s="231"/>
      <c r="AQ21" s="223"/>
      <c r="AR21" s="231"/>
      <c r="AS21" s="231"/>
      <c r="AT21" s="223"/>
      <c r="AU21" s="231"/>
      <c r="AV21" s="231"/>
      <c r="AW21" s="223"/>
      <c r="AX21" s="231"/>
      <c r="AY21" s="231"/>
      <c r="AZ21" s="223"/>
      <c r="BA21" s="231"/>
      <c r="BB21" s="231"/>
      <c r="BC21" s="223"/>
      <c r="BD21" s="231"/>
      <c r="BE21" s="231"/>
      <c r="BF21" s="223"/>
      <c r="BG21" s="223"/>
      <c r="BH21" s="221"/>
    </row>
    <row r="22" spans="1:60" s="50" customFormat="1" ht="73.5" customHeight="1" x14ac:dyDescent="0.3">
      <c r="A22" s="265" t="s">
        <v>3</v>
      </c>
      <c r="B22" s="254"/>
      <c r="C22" s="224" t="s">
        <v>64</v>
      </c>
      <c r="D22" s="226" t="s">
        <v>111</v>
      </c>
      <c r="E22" s="226" t="s">
        <v>112</v>
      </c>
      <c r="F22" s="226" t="s">
        <v>67</v>
      </c>
      <c r="G22" s="224" t="s">
        <v>113</v>
      </c>
      <c r="H22" s="254" t="s">
        <v>114</v>
      </c>
      <c r="I22" s="224" t="s">
        <v>115</v>
      </c>
      <c r="J22" s="226" t="s">
        <v>71</v>
      </c>
      <c r="K22" s="224" t="s">
        <v>116</v>
      </c>
      <c r="L22" s="226" t="s">
        <v>117</v>
      </c>
      <c r="M22" s="245">
        <f>VLOOKUP(L22,'[2]Datos Validacion'!$C$6:$D$10,2,0)</f>
        <v>0.2</v>
      </c>
      <c r="N22" s="246" t="s">
        <v>76</v>
      </c>
      <c r="O22" s="247">
        <f>VLOOKUP(N22,'[2]Datos Validacion'!$E$6:$F$15,2,0)</f>
        <v>0.6</v>
      </c>
      <c r="P22" s="224" t="s">
        <v>118</v>
      </c>
      <c r="Q22" s="243" t="s">
        <v>76</v>
      </c>
      <c r="R22" s="110" t="s">
        <v>119</v>
      </c>
      <c r="S22" s="49" t="s">
        <v>78</v>
      </c>
      <c r="T22" s="119" t="s">
        <v>120</v>
      </c>
      <c r="U22" s="49" t="s">
        <v>79</v>
      </c>
      <c r="V22" s="49" t="s">
        <v>80</v>
      </c>
      <c r="W22" s="114">
        <f>VLOOKUP(V22,'[3]Datos Validacion'!$K$6:$L$8,2,0)</f>
        <v>0.25</v>
      </c>
      <c r="X22" s="119" t="s">
        <v>96</v>
      </c>
      <c r="Y22" s="114">
        <f>VLOOKUP(X22,'[3]Datos Validacion'!$M$6:$N$7,2,0)</f>
        <v>0.15</v>
      </c>
      <c r="Z22" s="49" t="s">
        <v>82</v>
      </c>
      <c r="AA22" s="116" t="s">
        <v>121</v>
      </c>
      <c r="AB22" s="106" t="s">
        <v>84</v>
      </c>
      <c r="AC22" s="108" t="s">
        <v>122</v>
      </c>
      <c r="AD22" s="138">
        <f t="shared" si="0"/>
        <v>0.4</v>
      </c>
      <c r="AE22" s="113" t="str">
        <f t="shared" si="3"/>
        <v>MUY BAJA</v>
      </c>
      <c r="AF22" s="113">
        <f>IF(OR(V22="prevenir",V22="detectar"),(M22-(M22*AD22)), M22)</f>
        <v>0.12</v>
      </c>
      <c r="AG22" s="242" t="str">
        <f t="shared" ref="AG22" si="5">IF(AH22&lt;=20%,"LEVE",IF(AH22&lt;=40%,"MENOR",IF(AH22&lt;=60%,"MODERADO",IF(AH22&lt;=80%,"MAYOR","CATASTROFICO"))))</f>
        <v>MODERADO</v>
      </c>
      <c r="AH22" s="242">
        <f>IF(V22="corregir",(O22-(O22*AD22)), O22)</f>
        <v>0.6</v>
      </c>
      <c r="AI22" s="243" t="s">
        <v>76</v>
      </c>
      <c r="AJ22" s="226" t="s">
        <v>86</v>
      </c>
      <c r="AK22" s="260"/>
      <c r="AL22" s="227"/>
      <c r="AM22" s="375">
        <v>45275</v>
      </c>
      <c r="AN22" s="106" t="s">
        <v>1802</v>
      </c>
      <c r="AO22" s="96"/>
      <c r="AP22" s="231" t="s">
        <v>3</v>
      </c>
      <c r="AQ22" s="109" t="s">
        <v>1803</v>
      </c>
      <c r="AR22" s="106" t="s">
        <v>3</v>
      </c>
      <c r="AS22" s="106"/>
      <c r="AT22" s="109" t="s">
        <v>1804</v>
      </c>
      <c r="AU22" s="106" t="s">
        <v>3</v>
      </c>
      <c r="AV22" s="179"/>
      <c r="AW22" s="109" t="s">
        <v>1805</v>
      </c>
      <c r="AX22" s="106" t="s">
        <v>3</v>
      </c>
      <c r="AY22" s="179"/>
      <c r="AZ22" s="109" t="s">
        <v>1806</v>
      </c>
      <c r="BA22" s="106" t="s">
        <v>3</v>
      </c>
      <c r="BB22" s="179"/>
      <c r="BC22" s="109" t="s">
        <v>1807</v>
      </c>
      <c r="BD22" s="106" t="s">
        <v>3</v>
      </c>
      <c r="BE22" s="206"/>
      <c r="BF22" s="109" t="s">
        <v>1808</v>
      </c>
      <c r="BG22" s="109" t="s">
        <v>1809</v>
      </c>
      <c r="BH22" s="222" t="s">
        <v>1922</v>
      </c>
    </row>
    <row r="23" spans="1:60" s="50" customFormat="1" ht="103.5" customHeight="1" x14ac:dyDescent="0.3">
      <c r="A23" s="265"/>
      <c r="B23" s="254"/>
      <c r="C23" s="224"/>
      <c r="D23" s="226"/>
      <c r="E23" s="226"/>
      <c r="F23" s="226"/>
      <c r="G23" s="224"/>
      <c r="H23" s="254"/>
      <c r="I23" s="224"/>
      <c r="J23" s="226"/>
      <c r="K23" s="224"/>
      <c r="L23" s="226"/>
      <c r="M23" s="245"/>
      <c r="N23" s="246"/>
      <c r="O23" s="247"/>
      <c r="P23" s="224"/>
      <c r="Q23" s="243"/>
      <c r="R23" s="110" t="s">
        <v>124</v>
      </c>
      <c r="S23" s="49" t="s">
        <v>78</v>
      </c>
      <c r="T23" s="119" t="s">
        <v>125</v>
      </c>
      <c r="U23" s="49" t="s">
        <v>79</v>
      </c>
      <c r="V23" s="49" t="s">
        <v>80</v>
      </c>
      <c r="W23" s="114">
        <f>VLOOKUP(V23,'[3]Datos Validacion'!$K$6:$L$8,2,0)</f>
        <v>0.25</v>
      </c>
      <c r="X23" s="119" t="s">
        <v>96</v>
      </c>
      <c r="Y23" s="114">
        <f>VLOOKUP(X23,'[3]Datos Validacion'!$M$6:$N$7,2,0)</f>
        <v>0.15</v>
      </c>
      <c r="Z23" s="49" t="s">
        <v>82</v>
      </c>
      <c r="AA23" s="116" t="s">
        <v>126</v>
      </c>
      <c r="AB23" s="106" t="s">
        <v>84</v>
      </c>
      <c r="AC23" s="108" t="s">
        <v>127</v>
      </c>
      <c r="AD23" s="138">
        <f t="shared" si="0"/>
        <v>0.4</v>
      </c>
      <c r="AE23" s="113" t="str">
        <f t="shared" si="3"/>
        <v>MUY BAJA</v>
      </c>
      <c r="AF23" s="115">
        <f>+AF22-(AF22*AD23)</f>
        <v>7.1999999999999995E-2</v>
      </c>
      <c r="AG23" s="242"/>
      <c r="AH23" s="242"/>
      <c r="AI23" s="243"/>
      <c r="AJ23" s="226"/>
      <c r="AK23" s="260"/>
      <c r="AL23" s="227"/>
      <c r="AM23" s="375"/>
      <c r="AN23" s="106" t="s">
        <v>1802</v>
      </c>
      <c r="AO23" s="109"/>
      <c r="AP23" s="231"/>
      <c r="AQ23" s="109" t="s">
        <v>1810</v>
      </c>
      <c r="AR23" s="106" t="s">
        <v>1700</v>
      </c>
      <c r="AS23" s="106"/>
      <c r="AT23" s="109" t="s">
        <v>1811</v>
      </c>
      <c r="AU23" s="106" t="s">
        <v>3</v>
      </c>
      <c r="AV23" s="179"/>
      <c r="AW23" s="109" t="s">
        <v>1812</v>
      </c>
      <c r="AX23" s="106" t="s">
        <v>3</v>
      </c>
      <c r="AY23" s="179"/>
      <c r="AZ23" s="109" t="s">
        <v>1813</v>
      </c>
      <c r="BA23" s="106" t="s">
        <v>3</v>
      </c>
      <c r="BB23" s="179"/>
      <c r="BC23" s="109" t="s">
        <v>1814</v>
      </c>
      <c r="BD23" s="106" t="s">
        <v>3</v>
      </c>
      <c r="BE23" s="206"/>
      <c r="BF23" s="109" t="s">
        <v>1808</v>
      </c>
      <c r="BG23" s="109" t="s">
        <v>1815</v>
      </c>
      <c r="BH23" s="221"/>
    </row>
    <row r="24" spans="1:60" s="50" customFormat="1" ht="82.5" customHeight="1" x14ac:dyDescent="0.3">
      <c r="A24" s="265"/>
      <c r="B24" s="254"/>
      <c r="C24" s="224"/>
      <c r="D24" s="226"/>
      <c r="E24" s="226"/>
      <c r="F24" s="226"/>
      <c r="G24" s="224"/>
      <c r="H24" s="254"/>
      <c r="I24" s="224"/>
      <c r="J24" s="226"/>
      <c r="K24" s="224"/>
      <c r="L24" s="226"/>
      <c r="M24" s="245"/>
      <c r="N24" s="246"/>
      <c r="O24" s="247"/>
      <c r="P24" s="224"/>
      <c r="Q24" s="243"/>
      <c r="R24" s="163" t="s">
        <v>128</v>
      </c>
      <c r="S24" s="49" t="s">
        <v>78</v>
      </c>
      <c r="T24" s="108" t="s">
        <v>112</v>
      </c>
      <c r="U24" s="49" t="s">
        <v>79</v>
      </c>
      <c r="V24" s="49" t="s">
        <v>80</v>
      </c>
      <c r="W24" s="114">
        <f>VLOOKUP(V24,'[3]Datos Validacion'!$K$6:$L$8,2,0)</f>
        <v>0.25</v>
      </c>
      <c r="X24" s="119" t="s">
        <v>96</v>
      </c>
      <c r="Y24" s="114">
        <f>VLOOKUP(X24,'[3]Datos Validacion'!$M$6:$N$7,2,0)</f>
        <v>0.15</v>
      </c>
      <c r="Z24" s="49" t="s">
        <v>82</v>
      </c>
      <c r="AA24" s="116" t="s">
        <v>129</v>
      </c>
      <c r="AB24" s="106" t="s">
        <v>84</v>
      </c>
      <c r="AC24" s="108" t="s">
        <v>130</v>
      </c>
      <c r="AD24" s="138">
        <f t="shared" si="0"/>
        <v>0.4</v>
      </c>
      <c r="AE24" s="113" t="str">
        <f t="shared" si="3"/>
        <v>MUY BAJA</v>
      </c>
      <c r="AF24" s="115">
        <f t="shared" ref="AF24:AF26" si="6">+AF23-(AF23*AD24)</f>
        <v>4.3199999999999995E-2</v>
      </c>
      <c r="AG24" s="242"/>
      <c r="AH24" s="242"/>
      <c r="AI24" s="243"/>
      <c r="AJ24" s="226"/>
      <c r="AK24" s="260"/>
      <c r="AL24" s="227"/>
      <c r="AM24" s="375"/>
      <c r="AN24" s="106" t="s">
        <v>1802</v>
      </c>
      <c r="AO24" s="162"/>
      <c r="AP24" s="231"/>
      <c r="AQ24" s="109" t="s">
        <v>1810</v>
      </c>
      <c r="AR24" s="106" t="s">
        <v>1700</v>
      </c>
      <c r="AS24" s="106"/>
      <c r="AT24" s="109" t="s">
        <v>1811</v>
      </c>
      <c r="AU24" s="106" t="s">
        <v>3</v>
      </c>
      <c r="AV24" s="179"/>
      <c r="AW24" s="109" t="s">
        <v>1812</v>
      </c>
      <c r="AX24" s="106" t="s">
        <v>3</v>
      </c>
      <c r="AY24" s="179"/>
      <c r="AZ24" s="109" t="s">
        <v>1813</v>
      </c>
      <c r="BA24" s="106" t="s">
        <v>3</v>
      </c>
      <c r="BB24" s="179"/>
      <c r="BC24" s="109" t="s">
        <v>1814</v>
      </c>
      <c r="BD24" s="179"/>
      <c r="BE24" s="106" t="s">
        <v>3</v>
      </c>
      <c r="BF24" s="109" t="s">
        <v>1816</v>
      </c>
      <c r="BG24" s="109" t="s">
        <v>1809</v>
      </c>
      <c r="BH24" s="221"/>
    </row>
    <row r="25" spans="1:60" s="50" customFormat="1" ht="90" customHeight="1" x14ac:dyDescent="0.3">
      <c r="A25" s="265"/>
      <c r="B25" s="254"/>
      <c r="C25" s="224"/>
      <c r="D25" s="226"/>
      <c r="E25" s="226"/>
      <c r="F25" s="226"/>
      <c r="G25" s="224"/>
      <c r="H25" s="254"/>
      <c r="I25" s="224"/>
      <c r="J25" s="226"/>
      <c r="K25" s="224"/>
      <c r="L25" s="226"/>
      <c r="M25" s="245"/>
      <c r="N25" s="246"/>
      <c r="O25" s="247"/>
      <c r="P25" s="224"/>
      <c r="Q25" s="243"/>
      <c r="R25" s="163" t="s">
        <v>131</v>
      </c>
      <c r="S25" s="49" t="s">
        <v>78</v>
      </c>
      <c r="T25" s="108" t="s">
        <v>132</v>
      </c>
      <c r="U25" s="49" t="s">
        <v>79</v>
      </c>
      <c r="V25" s="49" t="s">
        <v>80</v>
      </c>
      <c r="W25" s="114">
        <f>VLOOKUP(V25,'[3]Datos Validacion'!$K$6:$L$8,2,0)</f>
        <v>0.25</v>
      </c>
      <c r="X25" s="119" t="s">
        <v>96</v>
      </c>
      <c r="Y25" s="114">
        <f>VLOOKUP(X25,'[3]Datos Validacion'!$M$6:$N$7,2,0)</f>
        <v>0.15</v>
      </c>
      <c r="Z25" s="49" t="s">
        <v>82</v>
      </c>
      <c r="AA25" s="116" t="s">
        <v>133</v>
      </c>
      <c r="AB25" s="106" t="s">
        <v>84</v>
      </c>
      <c r="AC25" s="108" t="s">
        <v>134</v>
      </c>
      <c r="AD25" s="138">
        <f t="shared" si="0"/>
        <v>0.4</v>
      </c>
      <c r="AE25" s="113" t="str">
        <f t="shared" si="3"/>
        <v>MUY BAJA</v>
      </c>
      <c r="AF25" s="115">
        <f t="shared" si="6"/>
        <v>2.5919999999999995E-2</v>
      </c>
      <c r="AG25" s="242"/>
      <c r="AH25" s="242"/>
      <c r="AI25" s="243"/>
      <c r="AJ25" s="226"/>
      <c r="AK25" s="260"/>
      <c r="AL25" s="227"/>
      <c r="AM25" s="375"/>
      <c r="AN25" s="106" t="s">
        <v>1802</v>
      </c>
      <c r="AO25" s="109"/>
      <c r="AP25" s="231"/>
      <c r="AQ25" s="109" t="s">
        <v>1810</v>
      </c>
      <c r="AR25" s="106" t="s">
        <v>3</v>
      </c>
      <c r="AS25" s="106"/>
      <c r="AT25" s="109" t="s">
        <v>1804</v>
      </c>
      <c r="AU25" s="106" t="s">
        <v>3</v>
      </c>
      <c r="AV25" s="179"/>
      <c r="AW25" s="109" t="s">
        <v>1805</v>
      </c>
      <c r="AX25" s="106" t="s">
        <v>3</v>
      </c>
      <c r="AY25" s="179"/>
      <c r="AZ25" s="109" t="s">
        <v>1806</v>
      </c>
      <c r="BA25" s="106" t="s">
        <v>3</v>
      </c>
      <c r="BB25" s="179"/>
      <c r="BC25" s="109" t="s">
        <v>1807</v>
      </c>
      <c r="BD25" s="106" t="s">
        <v>3</v>
      </c>
      <c r="BE25" s="206"/>
      <c r="BF25" s="109" t="s">
        <v>1816</v>
      </c>
      <c r="BG25" s="109" t="s">
        <v>1809</v>
      </c>
      <c r="BH25" s="221"/>
    </row>
    <row r="26" spans="1:60" s="50" customFormat="1" ht="90.75" customHeight="1" x14ac:dyDescent="0.3">
      <c r="A26" s="265"/>
      <c r="B26" s="254"/>
      <c r="C26" s="224"/>
      <c r="D26" s="226"/>
      <c r="E26" s="226"/>
      <c r="F26" s="226"/>
      <c r="G26" s="224"/>
      <c r="H26" s="254"/>
      <c r="I26" s="224"/>
      <c r="J26" s="226"/>
      <c r="K26" s="224"/>
      <c r="L26" s="226"/>
      <c r="M26" s="245"/>
      <c r="N26" s="246"/>
      <c r="O26" s="247"/>
      <c r="P26" s="224"/>
      <c r="Q26" s="243"/>
      <c r="R26" s="163" t="s">
        <v>135</v>
      </c>
      <c r="S26" s="49" t="s">
        <v>78</v>
      </c>
      <c r="T26" s="108" t="s">
        <v>132</v>
      </c>
      <c r="U26" s="49" t="s">
        <v>79</v>
      </c>
      <c r="V26" s="49" t="s">
        <v>80</v>
      </c>
      <c r="W26" s="114">
        <f>VLOOKUP(V26,'[3]Datos Validacion'!$K$6:$L$8,2,0)</f>
        <v>0.25</v>
      </c>
      <c r="X26" s="119" t="s">
        <v>96</v>
      </c>
      <c r="Y26" s="114">
        <f>VLOOKUP(X26,'[3]Datos Validacion'!$M$6:$N$7,2,0)</f>
        <v>0.15</v>
      </c>
      <c r="Z26" s="49" t="s">
        <v>82</v>
      </c>
      <c r="AA26" s="116" t="s">
        <v>136</v>
      </c>
      <c r="AB26" s="106" t="s">
        <v>84</v>
      </c>
      <c r="AC26" s="108" t="s">
        <v>137</v>
      </c>
      <c r="AD26" s="138">
        <f t="shared" si="0"/>
        <v>0.4</v>
      </c>
      <c r="AE26" s="113" t="str">
        <f t="shared" si="3"/>
        <v>MUY BAJA</v>
      </c>
      <c r="AF26" s="115">
        <f t="shared" si="6"/>
        <v>1.5551999999999996E-2</v>
      </c>
      <c r="AG26" s="242"/>
      <c r="AH26" s="242"/>
      <c r="AI26" s="243"/>
      <c r="AJ26" s="226"/>
      <c r="AK26" s="260"/>
      <c r="AL26" s="227"/>
      <c r="AM26" s="375"/>
      <c r="AN26" s="106" t="s">
        <v>1802</v>
      </c>
      <c r="AO26" s="109"/>
      <c r="AP26" s="231"/>
      <c r="AQ26" s="109" t="s">
        <v>1810</v>
      </c>
      <c r="AR26" s="106" t="s">
        <v>3</v>
      </c>
      <c r="AS26" s="106"/>
      <c r="AT26" s="109" t="s">
        <v>1804</v>
      </c>
      <c r="AU26" s="106" t="s">
        <v>3</v>
      </c>
      <c r="AV26" s="179"/>
      <c r="AW26" s="109" t="s">
        <v>1805</v>
      </c>
      <c r="AX26" s="106" t="s">
        <v>3</v>
      </c>
      <c r="AY26" s="179"/>
      <c r="AZ26" s="109" t="s">
        <v>1806</v>
      </c>
      <c r="BA26" s="106" t="s">
        <v>3</v>
      </c>
      <c r="BB26" s="179"/>
      <c r="BC26" s="109" t="s">
        <v>1807</v>
      </c>
      <c r="BD26" s="106" t="s">
        <v>3</v>
      </c>
      <c r="BE26" s="206"/>
      <c r="BF26" s="109" t="s">
        <v>1816</v>
      </c>
      <c r="BG26" s="109" t="s">
        <v>1809</v>
      </c>
      <c r="BH26" s="221"/>
    </row>
    <row r="27" spans="1:60" s="50" customFormat="1" ht="134" customHeight="1" x14ac:dyDescent="0.3">
      <c r="A27" s="135" t="s">
        <v>3</v>
      </c>
      <c r="B27" s="185"/>
      <c r="C27" s="108" t="s">
        <v>64</v>
      </c>
      <c r="D27" s="108" t="s">
        <v>138</v>
      </c>
      <c r="E27" s="111" t="s">
        <v>123</v>
      </c>
      <c r="F27" s="111" t="s">
        <v>67</v>
      </c>
      <c r="G27" s="109" t="s">
        <v>139</v>
      </c>
      <c r="H27" s="49" t="s">
        <v>140</v>
      </c>
      <c r="I27" s="109" t="s">
        <v>141</v>
      </c>
      <c r="J27" s="111" t="s">
        <v>71</v>
      </c>
      <c r="K27" s="108" t="s">
        <v>142</v>
      </c>
      <c r="L27" s="111" t="s">
        <v>117</v>
      </c>
      <c r="M27" s="114">
        <f>VLOOKUP(L27,'[2]Datos Validacion'!$C$6:$D$10,2,0)</f>
        <v>0.2</v>
      </c>
      <c r="N27" s="122" t="s">
        <v>74</v>
      </c>
      <c r="O27" s="123">
        <f>VLOOKUP(N27,'[2]Datos Validacion'!$E$6:$F$15,2,0)</f>
        <v>0.4</v>
      </c>
      <c r="P27" s="186" t="s">
        <v>143</v>
      </c>
      <c r="Q27" s="112" t="s">
        <v>146</v>
      </c>
      <c r="R27" s="163" t="s">
        <v>144</v>
      </c>
      <c r="S27" s="49" t="s">
        <v>78</v>
      </c>
      <c r="T27" s="111" t="s">
        <v>123</v>
      </c>
      <c r="U27" s="49" t="s">
        <v>79</v>
      </c>
      <c r="V27" s="49" t="s">
        <v>80</v>
      </c>
      <c r="W27" s="114">
        <f>VLOOKUP(V27,'[2]Datos Validacion'!$K$6:$L$8,2,0)</f>
        <v>0.25</v>
      </c>
      <c r="X27" s="119" t="s">
        <v>96</v>
      </c>
      <c r="Y27" s="114">
        <f>VLOOKUP(X27,'[2]Datos Validacion'!$M$6:$N$7,2,0)</f>
        <v>0.15</v>
      </c>
      <c r="Z27" s="49" t="s">
        <v>82</v>
      </c>
      <c r="AA27" s="140" t="s">
        <v>121</v>
      </c>
      <c r="AB27" s="49" t="s">
        <v>84</v>
      </c>
      <c r="AC27" s="106" t="s">
        <v>145</v>
      </c>
      <c r="AD27" s="138">
        <f t="shared" si="0"/>
        <v>0.4</v>
      </c>
      <c r="AE27" s="113" t="str">
        <f t="shared" si="3"/>
        <v>MUY BAJA</v>
      </c>
      <c r="AF27" s="113">
        <f>IF(OR(V27="prevenir",V27="detectar"),(M27-(M27*AD27)), M27)</f>
        <v>0.12</v>
      </c>
      <c r="AG27" s="113" t="str">
        <f t="shared" ref="AG27:AG29" si="7">IF(AH27&lt;=20%,"LEVE",IF(AH27&lt;=40%,"MENOR",IF(AH27&lt;=60%,"MODERADO",IF(AH27&lt;=80%,"MAYOR","CATASTROFICO"))))</f>
        <v>MENOR</v>
      </c>
      <c r="AH27" s="113">
        <f>IF(V27="corregir",(O27-(O27*AD27)), O27)</f>
        <v>0.4</v>
      </c>
      <c r="AI27" s="112" t="s">
        <v>146</v>
      </c>
      <c r="AJ27" s="111" t="s">
        <v>86</v>
      </c>
      <c r="AK27" s="187"/>
      <c r="AL27" s="187"/>
      <c r="AM27" s="95">
        <v>45275</v>
      </c>
      <c r="AN27" s="106" t="s">
        <v>1817</v>
      </c>
      <c r="AO27" s="109"/>
      <c r="AP27" s="106" t="s">
        <v>3</v>
      </c>
      <c r="AQ27" s="109" t="s">
        <v>1818</v>
      </c>
      <c r="AR27" s="106" t="s">
        <v>3</v>
      </c>
      <c r="AS27" s="106"/>
      <c r="AT27" s="109" t="s">
        <v>1804</v>
      </c>
      <c r="AU27" s="106" t="s">
        <v>3</v>
      </c>
      <c r="AV27" s="179"/>
      <c r="AW27" s="109" t="s">
        <v>1805</v>
      </c>
      <c r="AX27" s="106" t="s">
        <v>3</v>
      </c>
      <c r="AY27" s="179"/>
      <c r="AZ27" s="109" t="s">
        <v>1806</v>
      </c>
      <c r="BA27" s="106" t="s">
        <v>3</v>
      </c>
      <c r="BB27" s="179"/>
      <c r="BC27" s="109" t="s">
        <v>1807</v>
      </c>
      <c r="BD27" s="106" t="s">
        <v>3</v>
      </c>
      <c r="BE27" s="207"/>
      <c r="BF27" s="109" t="s">
        <v>1816</v>
      </c>
      <c r="BG27" s="109" t="s">
        <v>1809</v>
      </c>
      <c r="BH27" s="93" t="s">
        <v>1921</v>
      </c>
    </row>
    <row r="28" spans="1:60" ht="183.75" customHeight="1" x14ac:dyDescent="0.3">
      <c r="A28" s="135" t="s">
        <v>3</v>
      </c>
      <c r="B28" s="188"/>
      <c r="C28" s="108" t="s">
        <v>64</v>
      </c>
      <c r="D28" s="126" t="s">
        <v>147</v>
      </c>
      <c r="E28" s="127" t="s">
        <v>123</v>
      </c>
      <c r="F28" s="127" t="s">
        <v>67</v>
      </c>
      <c r="G28" s="146" t="s">
        <v>148</v>
      </c>
      <c r="H28" s="49" t="s">
        <v>149</v>
      </c>
      <c r="I28" s="146" t="s">
        <v>150</v>
      </c>
      <c r="J28" s="127" t="s">
        <v>71</v>
      </c>
      <c r="K28" s="126" t="s">
        <v>151</v>
      </c>
      <c r="L28" s="127" t="s">
        <v>152</v>
      </c>
      <c r="M28" s="149">
        <f>VLOOKUP(L28,'[2]Datos Validacion'!$C$6:$D$10,2,0)</f>
        <v>0.4</v>
      </c>
      <c r="N28" s="122" t="s">
        <v>74</v>
      </c>
      <c r="O28" s="145">
        <f>VLOOKUP(N28,'[2]Datos Validacion'!$E$6:$F$15,2,0)</f>
        <v>0.4</v>
      </c>
      <c r="P28" s="126" t="s">
        <v>153</v>
      </c>
      <c r="Q28" s="150" t="s">
        <v>76</v>
      </c>
      <c r="R28" s="182" t="s">
        <v>154</v>
      </c>
      <c r="S28" s="133" t="s">
        <v>78</v>
      </c>
      <c r="T28" s="127" t="s">
        <v>123</v>
      </c>
      <c r="U28" s="133" t="s">
        <v>79</v>
      </c>
      <c r="V28" s="133" t="s">
        <v>80</v>
      </c>
      <c r="W28" s="149">
        <f>VLOOKUP(V28,'[2]Datos Validacion'!$K$6:$L$8,2,0)</f>
        <v>0.25</v>
      </c>
      <c r="X28" s="128" t="s">
        <v>96</v>
      </c>
      <c r="Y28" s="149">
        <f>VLOOKUP(X28,'[2]Datos Validacion'!$M$6:$N$7,2,0)</f>
        <v>0.15</v>
      </c>
      <c r="Z28" s="133" t="s">
        <v>82</v>
      </c>
      <c r="AA28" s="141" t="s">
        <v>155</v>
      </c>
      <c r="AB28" s="133" t="s">
        <v>84</v>
      </c>
      <c r="AC28" s="128" t="s">
        <v>156</v>
      </c>
      <c r="AD28" s="189">
        <f t="shared" si="0"/>
        <v>0.4</v>
      </c>
      <c r="AE28" s="190" t="str">
        <f t="shared" si="3"/>
        <v>BAJA</v>
      </c>
      <c r="AF28" s="190">
        <f>IF(OR(V28="prevenir",V28="detectar"),(M28-(M28*AD28)), M28)</f>
        <v>0.24</v>
      </c>
      <c r="AG28" s="190" t="str">
        <f t="shared" si="7"/>
        <v>MENOR</v>
      </c>
      <c r="AH28" s="190">
        <f>IF(V28="corregir",(O28-(O28*AD28)), O28)</f>
        <v>0.4</v>
      </c>
      <c r="AI28" s="150" t="s">
        <v>76</v>
      </c>
      <c r="AJ28" s="127" t="s">
        <v>86</v>
      </c>
      <c r="AK28" s="191"/>
      <c r="AL28" s="191"/>
      <c r="AM28" s="95">
        <v>45107</v>
      </c>
      <c r="AN28" s="106" t="s">
        <v>1817</v>
      </c>
      <c r="AO28" s="109"/>
      <c r="AP28" s="106" t="s">
        <v>3</v>
      </c>
      <c r="AQ28" s="109" t="s">
        <v>1810</v>
      </c>
      <c r="AR28" s="106" t="s">
        <v>3</v>
      </c>
      <c r="AS28" s="106"/>
      <c r="AT28" s="109" t="s">
        <v>1819</v>
      </c>
      <c r="AU28" s="106" t="s">
        <v>3</v>
      </c>
      <c r="AV28" s="179"/>
      <c r="AW28" s="109" t="s">
        <v>1820</v>
      </c>
      <c r="AX28" s="106" t="s">
        <v>3</v>
      </c>
      <c r="AY28" s="179"/>
      <c r="AZ28" s="109" t="s">
        <v>1806</v>
      </c>
      <c r="BA28" s="106" t="s">
        <v>3</v>
      </c>
      <c r="BB28" s="179"/>
      <c r="BC28" s="109" t="s">
        <v>1814</v>
      </c>
      <c r="BD28" s="179" t="s">
        <v>3</v>
      </c>
      <c r="BE28" s="106"/>
      <c r="BF28" s="109" t="s">
        <v>1821</v>
      </c>
      <c r="BG28" s="109" t="s">
        <v>1822</v>
      </c>
      <c r="BH28" s="93" t="s">
        <v>1921</v>
      </c>
    </row>
    <row r="29" spans="1:60" ht="99" customHeight="1" x14ac:dyDescent="0.3">
      <c r="A29" s="265" t="s">
        <v>3</v>
      </c>
      <c r="B29" s="304"/>
      <c r="C29" s="305" t="s">
        <v>64</v>
      </c>
      <c r="D29" s="251" t="s">
        <v>157</v>
      </c>
      <c r="E29" s="251" t="s">
        <v>158</v>
      </c>
      <c r="F29" s="127" t="s">
        <v>67</v>
      </c>
      <c r="G29" s="251" t="s">
        <v>159</v>
      </c>
      <c r="H29" s="254" t="s">
        <v>160</v>
      </c>
      <c r="I29" s="307" t="s">
        <v>161</v>
      </c>
      <c r="J29" s="251" t="s">
        <v>71</v>
      </c>
      <c r="K29" s="253" t="s">
        <v>162</v>
      </c>
      <c r="L29" s="226" t="s">
        <v>152</v>
      </c>
      <c r="M29" s="245">
        <f>VLOOKUP(L29,'[2]Datos Validacion'!$C$6:$D$10,2,0)</f>
        <v>0.4</v>
      </c>
      <c r="N29" s="246" t="s">
        <v>74</v>
      </c>
      <c r="O29" s="247">
        <f>VLOOKUP(N29,'[2]Datos Validacion'!$E$6:$F$15,2,0)</f>
        <v>0.4</v>
      </c>
      <c r="P29" s="224" t="s">
        <v>153</v>
      </c>
      <c r="Q29" s="243" t="s">
        <v>76</v>
      </c>
      <c r="R29" s="111" t="s">
        <v>163</v>
      </c>
      <c r="S29" s="49" t="s">
        <v>78</v>
      </c>
      <c r="T29" s="111" t="s">
        <v>164</v>
      </c>
      <c r="U29" s="49" t="s">
        <v>79</v>
      </c>
      <c r="V29" s="49" t="s">
        <v>80</v>
      </c>
      <c r="W29" s="114">
        <f>VLOOKUP(V29,'[2]Datos Validacion'!$K$6:$L$8,2,0)</f>
        <v>0.25</v>
      </c>
      <c r="X29" s="119" t="s">
        <v>96</v>
      </c>
      <c r="Y29" s="114">
        <f>VLOOKUP(X29,'[2]Datos Validacion'!$M$6:$N$7,2,0)</f>
        <v>0.15</v>
      </c>
      <c r="Z29" s="49" t="s">
        <v>82</v>
      </c>
      <c r="AA29" s="120" t="s">
        <v>165</v>
      </c>
      <c r="AB29" s="49" t="s">
        <v>84</v>
      </c>
      <c r="AC29" s="119" t="s">
        <v>166</v>
      </c>
      <c r="AD29" s="138">
        <f t="shared" si="0"/>
        <v>0.4</v>
      </c>
      <c r="AE29" s="113" t="str">
        <f t="shared" si="3"/>
        <v>BAJA</v>
      </c>
      <c r="AF29" s="113">
        <f>IF(OR(V29="prevenir",V29="detectar"),(M29-(M29*AD29)), M29)</f>
        <v>0.24</v>
      </c>
      <c r="AG29" s="242" t="str">
        <f t="shared" si="7"/>
        <v>MENOR</v>
      </c>
      <c r="AH29" s="242">
        <f>IF(V29="corregir",(O29-(O29*AD29)), O29)</f>
        <v>0.4</v>
      </c>
      <c r="AI29" s="243" t="s">
        <v>146</v>
      </c>
      <c r="AJ29" s="226" t="s">
        <v>86</v>
      </c>
      <c r="AK29" s="227"/>
      <c r="AL29" s="227"/>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22" t="s">
        <v>2064</v>
      </c>
    </row>
    <row r="30" spans="1:60" ht="88.5" customHeight="1" x14ac:dyDescent="0.3">
      <c r="A30" s="265"/>
      <c r="B30" s="304"/>
      <c r="C30" s="305"/>
      <c r="D30" s="251"/>
      <c r="E30" s="251"/>
      <c r="F30" s="127" t="s">
        <v>67</v>
      </c>
      <c r="G30" s="251"/>
      <c r="H30" s="254"/>
      <c r="I30" s="307"/>
      <c r="J30" s="251"/>
      <c r="K30" s="253"/>
      <c r="L30" s="226"/>
      <c r="M30" s="245"/>
      <c r="N30" s="246"/>
      <c r="O30" s="247"/>
      <c r="P30" s="224"/>
      <c r="Q30" s="243"/>
      <c r="R30" s="111" t="s">
        <v>167</v>
      </c>
      <c r="S30" s="49" t="s">
        <v>78</v>
      </c>
      <c r="T30" s="111" t="s">
        <v>168</v>
      </c>
      <c r="U30" s="49" t="s">
        <v>79</v>
      </c>
      <c r="V30" s="49" t="s">
        <v>80</v>
      </c>
      <c r="W30" s="114">
        <f>VLOOKUP(V30,'[2]Datos Validacion'!$K$6:$L$8,2,0)</f>
        <v>0.25</v>
      </c>
      <c r="X30" s="119" t="s">
        <v>96</v>
      </c>
      <c r="Y30" s="114">
        <f>VLOOKUP(X30,'[2]Datos Validacion'!$M$6:$N$7,2,0)</f>
        <v>0.15</v>
      </c>
      <c r="Z30" s="49" t="s">
        <v>82</v>
      </c>
      <c r="AA30" s="120" t="s">
        <v>165</v>
      </c>
      <c r="AB30" s="49" t="s">
        <v>84</v>
      </c>
      <c r="AC30" s="119" t="s">
        <v>169</v>
      </c>
      <c r="AD30" s="138">
        <f t="shared" si="0"/>
        <v>0.4</v>
      </c>
      <c r="AE30" s="113" t="str">
        <f t="shared" si="3"/>
        <v>MUY BAJA</v>
      </c>
      <c r="AF30" s="115">
        <f>+AF29-(AF29*AD30)</f>
        <v>0.14399999999999999</v>
      </c>
      <c r="AG30" s="242"/>
      <c r="AH30" s="242"/>
      <c r="AI30" s="243"/>
      <c r="AJ30" s="226"/>
      <c r="AK30" s="227"/>
      <c r="AL30" s="227"/>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21"/>
    </row>
    <row r="31" spans="1:60" s="48" customFormat="1" ht="59.25" customHeight="1" x14ac:dyDescent="0.35">
      <c r="A31" s="306" t="s">
        <v>3</v>
      </c>
      <c r="B31" s="254"/>
      <c r="C31" s="228" t="s">
        <v>170</v>
      </c>
      <c r="D31" s="228" t="s">
        <v>171</v>
      </c>
      <c r="E31" s="228" t="s">
        <v>172</v>
      </c>
      <c r="F31" s="228" t="s">
        <v>104</v>
      </c>
      <c r="G31" s="230" t="s">
        <v>173</v>
      </c>
      <c r="H31" s="254" t="s">
        <v>174</v>
      </c>
      <c r="I31" s="226" t="s">
        <v>175</v>
      </c>
      <c r="J31" s="226" t="s">
        <v>71</v>
      </c>
      <c r="K31" s="226" t="s">
        <v>176</v>
      </c>
      <c r="L31" s="226" t="s">
        <v>152</v>
      </c>
      <c r="M31" s="245">
        <f>VLOOKUP(L31,'[4]Datos Validacion'!$C$6:$D$10,2,0)</f>
        <v>0.4</v>
      </c>
      <c r="N31" s="246" t="s">
        <v>74</v>
      </c>
      <c r="O31" s="247">
        <f>VLOOKUP(N31,'[4]Datos Validacion'!$E$6:$F$15,2,0)</f>
        <v>0.4</v>
      </c>
      <c r="P31" s="224" t="s">
        <v>177</v>
      </c>
      <c r="Q31" s="243" t="s">
        <v>76</v>
      </c>
      <c r="R31" s="110" t="s">
        <v>178</v>
      </c>
      <c r="S31" s="49" t="s">
        <v>78</v>
      </c>
      <c r="T31" s="119" t="s">
        <v>179</v>
      </c>
      <c r="U31" s="49" t="s">
        <v>79</v>
      </c>
      <c r="V31" s="49" t="s">
        <v>80</v>
      </c>
      <c r="W31" s="114">
        <f>VLOOKUP(V31,'[4]Datos Validacion'!$K$6:$L$8,2,0)</f>
        <v>0.25</v>
      </c>
      <c r="X31" s="119" t="s">
        <v>81</v>
      </c>
      <c r="Y31" s="114">
        <f>VLOOKUP(X31,'[4]Datos Validacion'!$M$6:$N$7,2,0)</f>
        <v>0.25</v>
      </c>
      <c r="Z31" s="49" t="s">
        <v>82</v>
      </c>
      <c r="AA31" s="120" t="s">
        <v>180</v>
      </c>
      <c r="AB31" s="49" t="s">
        <v>84</v>
      </c>
      <c r="AC31" s="119" t="s">
        <v>181</v>
      </c>
      <c r="AD31" s="138">
        <f t="shared" si="0"/>
        <v>0.5</v>
      </c>
      <c r="AE31" s="113" t="str">
        <f t="shared" si="3"/>
        <v>MUY BAJA</v>
      </c>
      <c r="AF31" s="113">
        <f>IF(OR(V31="prevenir",V31="detectar"),(M31-(M31*AD31)), M31)</f>
        <v>0.2</v>
      </c>
      <c r="AG31" s="242" t="str">
        <f>IF(AH31&lt;=20%,"LEVE",IF(AH31&lt;=40%,"MENOR",IF(AH31&lt;=60%,"MODERADO",IF(AH31&lt;=80%,"MAYOR","CATASTROFICO"))))</f>
        <v>MENOR</v>
      </c>
      <c r="AH31" s="242">
        <f>IF(V31="corregir",(O31-(O31*AD31)), O31)</f>
        <v>0.4</v>
      </c>
      <c r="AI31" s="243" t="s">
        <v>146</v>
      </c>
      <c r="AJ31" s="226" t="s">
        <v>86</v>
      </c>
      <c r="AK31" s="227"/>
      <c r="AL31" s="227"/>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22" t="s">
        <v>2063</v>
      </c>
    </row>
    <row r="32" spans="1:60" s="48" customFormat="1" ht="62.25" customHeight="1" x14ac:dyDescent="0.35">
      <c r="A32" s="306"/>
      <c r="B32" s="254"/>
      <c r="C32" s="228"/>
      <c r="D32" s="228"/>
      <c r="E32" s="228"/>
      <c r="F32" s="228"/>
      <c r="G32" s="230"/>
      <c r="H32" s="254"/>
      <c r="I32" s="226"/>
      <c r="J32" s="226"/>
      <c r="K32" s="226"/>
      <c r="L32" s="226"/>
      <c r="M32" s="245"/>
      <c r="N32" s="246"/>
      <c r="O32" s="247"/>
      <c r="P32" s="224"/>
      <c r="Q32" s="243"/>
      <c r="R32" s="110" t="s">
        <v>182</v>
      </c>
      <c r="S32" s="49" t="s">
        <v>78</v>
      </c>
      <c r="T32" s="119" t="s">
        <v>183</v>
      </c>
      <c r="U32" s="49" t="s">
        <v>79</v>
      </c>
      <c r="V32" s="49" t="s">
        <v>184</v>
      </c>
      <c r="W32" s="114">
        <f>VLOOKUP(V32,'[4]Datos Validacion'!$K$6:$L$8,2,0)</f>
        <v>0.15</v>
      </c>
      <c r="X32" s="119" t="s">
        <v>81</v>
      </c>
      <c r="Y32" s="114">
        <f>VLOOKUP(X32,'[4]Datos Validacion'!$M$6:$N$7,2,0)</f>
        <v>0.25</v>
      </c>
      <c r="Z32" s="49" t="s">
        <v>82</v>
      </c>
      <c r="AA32" s="120" t="s">
        <v>185</v>
      </c>
      <c r="AB32" s="49" t="s">
        <v>84</v>
      </c>
      <c r="AC32" s="119" t="s">
        <v>186</v>
      </c>
      <c r="AD32" s="138">
        <f t="shared" si="0"/>
        <v>0.4</v>
      </c>
      <c r="AE32" s="113" t="str">
        <f t="shared" si="3"/>
        <v>MUY BAJA</v>
      </c>
      <c r="AF32" s="115">
        <f>+AF31-(AF31*AD32)</f>
        <v>0.12</v>
      </c>
      <c r="AG32" s="242"/>
      <c r="AH32" s="242"/>
      <c r="AI32" s="243"/>
      <c r="AJ32" s="226"/>
      <c r="AK32" s="227"/>
      <c r="AL32" s="227"/>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21"/>
    </row>
    <row r="33" spans="1:60" ht="79.5" customHeight="1" x14ac:dyDescent="0.3">
      <c r="A33" s="306"/>
      <c r="B33" s="254"/>
      <c r="C33" s="228"/>
      <c r="D33" s="228"/>
      <c r="E33" s="228"/>
      <c r="F33" s="228"/>
      <c r="G33" s="143" t="s">
        <v>187</v>
      </c>
      <c r="H33" s="254"/>
      <c r="I33" s="226"/>
      <c r="J33" s="226"/>
      <c r="K33" s="226"/>
      <c r="L33" s="226"/>
      <c r="M33" s="245"/>
      <c r="N33" s="246"/>
      <c r="O33" s="247"/>
      <c r="P33" s="224"/>
      <c r="Q33" s="243"/>
      <c r="R33" s="110" t="s">
        <v>188</v>
      </c>
      <c r="S33" s="49" t="s">
        <v>78</v>
      </c>
      <c r="T33" s="119" t="s">
        <v>189</v>
      </c>
      <c r="U33" s="49" t="s">
        <v>79</v>
      </c>
      <c r="V33" s="49" t="s">
        <v>80</v>
      </c>
      <c r="W33" s="114">
        <f>VLOOKUP(V33,'[4]Datos Validacion'!$K$6:$L$8,2,0)</f>
        <v>0.25</v>
      </c>
      <c r="X33" s="119" t="s">
        <v>96</v>
      </c>
      <c r="Y33" s="114">
        <f>VLOOKUP(X33,'[4]Datos Validacion'!$M$6:$N$7,2,0)</f>
        <v>0.15</v>
      </c>
      <c r="Z33" s="49" t="s">
        <v>82</v>
      </c>
      <c r="AA33" s="120" t="s">
        <v>190</v>
      </c>
      <c r="AB33" s="49" t="s">
        <v>84</v>
      </c>
      <c r="AC33" s="119" t="s">
        <v>191</v>
      </c>
      <c r="AD33" s="138">
        <f t="shared" si="0"/>
        <v>0.4</v>
      </c>
      <c r="AE33" s="113" t="str">
        <f t="shared" si="3"/>
        <v>MUY BAJA</v>
      </c>
      <c r="AF33" s="115">
        <f t="shared" ref="AF33:AF35" si="8">+AF32-(AF32*AD33)</f>
        <v>7.1999999999999995E-2</v>
      </c>
      <c r="AG33" s="242"/>
      <c r="AH33" s="242"/>
      <c r="AI33" s="243"/>
      <c r="AJ33" s="226"/>
      <c r="AK33" s="227"/>
      <c r="AL33" s="227"/>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21"/>
    </row>
    <row r="34" spans="1:60" ht="53.25" customHeight="1" x14ac:dyDescent="0.3">
      <c r="A34" s="306"/>
      <c r="B34" s="254"/>
      <c r="C34" s="228"/>
      <c r="D34" s="228"/>
      <c r="E34" s="228"/>
      <c r="F34" s="228"/>
      <c r="G34" s="143" t="s">
        <v>192</v>
      </c>
      <c r="H34" s="254"/>
      <c r="I34" s="226"/>
      <c r="J34" s="226"/>
      <c r="K34" s="226"/>
      <c r="L34" s="226"/>
      <c r="M34" s="245"/>
      <c r="N34" s="246"/>
      <c r="O34" s="247"/>
      <c r="P34" s="224"/>
      <c r="Q34" s="243"/>
      <c r="R34" s="110" t="s">
        <v>193</v>
      </c>
      <c r="S34" s="49" t="s">
        <v>78</v>
      </c>
      <c r="T34" s="119" t="s">
        <v>189</v>
      </c>
      <c r="U34" s="49" t="s">
        <v>79</v>
      </c>
      <c r="V34" s="49" t="s">
        <v>184</v>
      </c>
      <c r="W34" s="114">
        <f>VLOOKUP(V34,'[4]Datos Validacion'!$K$6:$L$8,2,0)</f>
        <v>0.15</v>
      </c>
      <c r="X34" s="119" t="s">
        <v>96</v>
      </c>
      <c r="Y34" s="114">
        <f>VLOOKUP(X34,'[4]Datos Validacion'!$M$6:$N$7,2,0)</f>
        <v>0.15</v>
      </c>
      <c r="Z34" s="49" t="s">
        <v>82</v>
      </c>
      <c r="AA34" s="120" t="s">
        <v>194</v>
      </c>
      <c r="AB34" s="49" t="s">
        <v>84</v>
      </c>
      <c r="AC34" s="119" t="s">
        <v>195</v>
      </c>
      <c r="AD34" s="138">
        <f t="shared" si="0"/>
        <v>0.3</v>
      </c>
      <c r="AE34" s="113" t="str">
        <f t="shared" si="3"/>
        <v>MUY BAJA</v>
      </c>
      <c r="AF34" s="115">
        <f t="shared" si="8"/>
        <v>5.04E-2</v>
      </c>
      <c r="AG34" s="242"/>
      <c r="AH34" s="242"/>
      <c r="AI34" s="243"/>
      <c r="AJ34" s="226"/>
      <c r="AK34" s="227"/>
      <c r="AL34" s="227"/>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21"/>
    </row>
    <row r="35" spans="1:60" ht="84" customHeight="1" x14ac:dyDescent="0.3">
      <c r="A35" s="306"/>
      <c r="B35" s="254"/>
      <c r="C35" s="228"/>
      <c r="D35" s="228"/>
      <c r="E35" s="228"/>
      <c r="F35" s="228"/>
      <c r="G35" s="143" t="s">
        <v>196</v>
      </c>
      <c r="H35" s="254"/>
      <c r="I35" s="226"/>
      <c r="J35" s="226"/>
      <c r="K35" s="226"/>
      <c r="L35" s="226"/>
      <c r="M35" s="245"/>
      <c r="N35" s="246"/>
      <c r="O35" s="247"/>
      <c r="P35" s="224"/>
      <c r="Q35" s="243"/>
      <c r="R35" s="110" t="s">
        <v>197</v>
      </c>
      <c r="S35" s="49" t="s">
        <v>78</v>
      </c>
      <c r="T35" s="119" t="s">
        <v>198</v>
      </c>
      <c r="U35" s="49" t="s">
        <v>79</v>
      </c>
      <c r="V35" s="49" t="s">
        <v>80</v>
      </c>
      <c r="W35" s="114">
        <f>VLOOKUP(V35,'[4]Datos Validacion'!$K$6:$L$8,2,0)</f>
        <v>0.25</v>
      </c>
      <c r="X35" s="119" t="s">
        <v>81</v>
      </c>
      <c r="Y35" s="114">
        <f>VLOOKUP(X35,'[4]Datos Validacion'!$M$6:$N$7,2,0)</f>
        <v>0.25</v>
      </c>
      <c r="Z35" s="49" t="s">
        <v>82</v>
      </c>
      <c r="AA35" s="140" t="s">
        <v>199</v>
      </c>
      <c r="AB35" s="49" t="s">
        <v>84</v>
      </c>
      <c r="AC35" s="49" t="s">
        <v>200</v>
      </c>
      <c r="AD35" s="138">
        <f t="shared" si="0"/>
        <v>0.5</v>
      </c>
      <c r="AE35" s="113" t="str">
        <f t="shared" si="3"/>
        <v>MUY BAJA</v>
      </c>
      <c r="AF35" s="115">
        <f t="shared" si="8"/>
        <v>2.52E-2</v>
      </c>
      <c r="AG35" s="242"/>
      <c r="AH35" s="242"/>
      <c r="AI35" s="243"/>
      <c r="AJ35" s="226"/>
      <c r="AK35" s="227"/>
      <c r="AL35" s="227"/>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21"/>
    </row>
    <row r="36" spans="1:60" ht="53.25" customHeight="1" x14ac:dyDescent="0.3">
      <c r="A36" s="306" t="s">
        <v>3</v>
      </c>
      <c r="B36" s="254"/>
      <c r="C36" s="228" t="s">
        <v>170</v>
      </c>
      <c r="D36" s="228" t="s">
        <v>201</v>
      </c>
      <c r="E36" s="228" t="s">
        <v>202</v>
      </c>
      <c r="F36" s="226" t="s">
        <v>104</v>
      </c>
      <c r="G36" s="228" t="s">
        <v>203</v>
      </c>
      <c r="H36" s="254" t="s">
        <v>204</v>
      </c>
      <c r="I36" s="251" t="s">
        <v>205</v>
      </c>
      <c r="J36" s="226" t="s">
        <v>71</v>
      </c>
      <c r="K36" s="226" t="s">
        <v>206</v>
      </c>
      <c r="L36" s="226" t="s">
        <v>152</v>
      </c>
      <c r="M36" s="245">
        <f>VLOOKUP(L36,'[4]Datos Validacion'!$C$6:$D$10,2,0)</f>
        <v>0.4</v>
      </c>
      <c r="N36" s="246" t="s">
        <v>74</v>
      </c>
      <c r="O36" s="247">
        <f>VLOOKUP(N36,'[4]Datos Validacion'!$E$6:$F$15,2,0)</f>
        <v>0.4</v>
      </c>
      <c r="P36" s="224" t="s">
        <v>207</v>
      </c>
      <c r="Q36" s="243" t="s">
        <v>76</v>
      </c>
      <c r="R36" s="110" t="s">
        <v>178</v>
      </c>
      <c r="S36" s="49" t="s">
        <v>78</v>
      </c>
      <c r="T36" s="119" t="s">
        <v>179</v>
      </c>
      <c r="U36" s="49" t="s">
        <v>79</v>
      </c>
      <c r="V36" s="49" t="s">
        <v>80</v>
      </c>
      <c r="W36" s="114">
        <f>VLOOKUP(V36,'[4]Datos Validacion'!$K$6:$L$8,2,0)</f>
        <v>0.25</v>
      </c>
      <c r="X36" s="119" t="s">
        <v>81</v>
      </c>
      <c r="Y36" s="114">
        <f>VLOOKUP(X36,'[4]Datos Validacion'!$M$6:$N$7,2,0)</f>
        <v>0.25</v>
      </c>
      <c r="Z36" s="49" t="s">
        <v>82</v>
      </c>
      <c r="AA36" s="120" t="s">
        <v>180</v>
      </c>
      <c r="AB36" s="49" t="s">
        <v>84</v>
      </c>
      <c r="AC36" s="119" t="s">
        <v>208</v>
      </c>
      <c r="AD36" s="138">
        <f t="shared" si="0"/>
        <v>0.5</v>
      </c>
      <c r="AE36" s="113" t="str">
        <f t="shared" si="3"/>
        <v>MUY BAJA</v>
      </c>
      <c r="AF36" s="113">
        <f>IF(OR(V36="prevenir",V36="detectar"),(M36-(M36*AD36)), M36)</f>
        <v>0.2</v>
      </c>
      <c r="AG36" s="242" t="str">
        <f>IF(AH36&lt;=20%,"LEVE",IF(AH36&lt;=40%,"MENOR",IF(AH36&lt;=60%,"MODERADO",IF(AH36&lt;=80%,"MAYOR","CATASTROFICO"))))</f>
        <v>MENOR</v>
      </c>
      <c r="AH36" s="242">
        <f>IF(V36="corregir",(O36-(O36*AD36)), O36)</f>
        <v>0.4</v>
      </c>
      <c r="AI36" s="243" t="s">
        <v>146</v>
      </c>
      <c r="AJ36" s="226" t="s">
        <v>86</v>
      </c>
      <c r="AK36" s="227"/>
      <c r="AL36" s="227"/>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22" t="s">
        <v>2064</v>
      </c>
    </row>
    <row r="37" spans="1:60" ht="53.25" customHeight="1" x14ac:dyDescent="0.3">
      <c r="A37" s="306"/>
      <c r="B37" s="254"/>
      <c r="C37" s="228"/>
      <c r="D37" s="228"/>
      <c r="E37" s="228"/>
      <c r="F37" s="226"/>
      <c r="G37" s="228"/>
      <c r="H37" s="254"/>
      <c r="I37" s="251"/>
      <c r="J37" s="226"/>
      <c r="K37" s="226"/>
      <c r="L37" s="226"/>
      <c r="M37" s="245"/>
      <c r="N37" s="246"/>
      <c r="O37" s="247"/>
      <c r="P37" s="224"/>
      <c r="Q37" s="243"/>
      <c r="R37" s="110" t="s">
        <v>209</v>
      </c>
      <c r="S37" s="49" t="s">
        <v>78</v>
      </c>
      <c r="T37" s="119" t="s">
        <v>179</v>
      </c>
      <c r="U37" s="49" t="s">
        <v>79</v>
      </c>
      <c r="V37" s="49" t="s">
        <v>80</v>
      </c>
      <c r="W37" s="114">
        <v>0.25</v>
      </c>
      <c r="X37" s="119" t="s">
        <v>96</v>
      </c>
      <c r="Y37" s="114">
        <v>0.15</v>
      </c>
      <c r="Z37" s="49" t="s">
        <v>82</v>
      </c>
      <c r="AA37" s="120" t="s">
        <v>210</v>
      </c>
      <c r="AB37" s="49" t="s">
        <v>84</v>
      </c>
      <c r="AC37" s="119" t="s">
        <v>211</v>
      </c>
      <c r="AD37" s="138">
        <v>0.5</v>
      </c>
      <c r="AE37" s="113" t="str">
        <f t="shared" si="3"/>
        <v>MUY BAJA</v>
      </c>
      <c r="AF37" s="113">
        <f>+AF36-(AF36*AD37)</f>
        <v>0.1</v>
      </c>
      <c r="AG37" s="242"/>
      <c r="AH37" s="242"/>
      <c r="AI37" s="243"/>
      <c r="AJ37" s="226"/>
      <c r="AK37" s="227"/>
      <c r="AL37" s="227"/>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21"/>
    </row>
    <row r="38" spans="1:60" ht="39" customHeight="1" x14ac:dyDescent="0.3">
      <c r="A38" s="306"/>
      <c r="B38" s="254"/>
      <c r="C38" s="228"/>
      <c r="D38" s="228"/>
      <c r="E38" s="228"/>
      <c r="F38" s="226"/>
      <c r="G38" s="143" t="s">
        <v>212</v>
      </c>
      <c r="H38" s="254"/>
      <c r="I38" s="251"/>
      <c r="J38" s="226"/>
      <c r="K38" s="226"/>
      <c r="L38" s="226"/>
      <c r="M38" s="245"/>
      <c r="N38" s="246"/>
      <c r="O38" s="247"/>
      <c r="P38" s="224"/>
      <c r="Q38" s="243"/>
      <c r="R38" s="225" t="s">
        <v>213</v>
      </c>
      <c r="S38" s="254" t="s">
        <v>78</v>
      </c>
      <c r="T38" s="228" t="s">
        <v>214</v>
      </c>
      <c r="U38" s="254" t="s">
        <v>79</v>
      </c>
      <c r="V38" s="254" t="s">
        <v>184</v>
      </c>
      <c r="W38" s="245">
        <f>VLOOKUP(V38,'[4]Datos Validacion'!$K$6:$L$8,2,0)</f>
        <v>0.15</v>
      </c>
      <c r="X38" s="228" t="s">
        <v>96</v>
      </c>
      <c r="Y38" s="245">
        <f>VLOOKUP(X38,'[4]Datos Validacion'!$M$6:$N$7,2,0)</f>
        <v>0.15</v>
      </c>
      <c r="Z38" s="254" t="s">
        <v>82</v>
      </c>
      <c r="AA38" s="311" t="s">
        <v>215</v>
      </c>
      <c r="AB38" s="254" t="s">
        <v>84</v>
      </c>
      <c r="AC38" s="224" t="s">
        <v>211</v>
      </c>
      <c r="AD38" s="240">
        <f>+W38+Y38</f>
        <v>0.3</v>
      </c>
      <c r="AE38" s="242" t="str">
        <f t="shared" si="3"/>
        <v>MUY BAJA</v>
      </c>
      <c r="AF38" s="242">
        <f>+AF37-(AF37*AD38)</f>
        <v>7.0000000000000007E-2</v>
      </c>
      <c r="AG38" s="242"/>
      <c r="AH38" s="242"/>
      <c r="AI38" s="243"/>
      <c r="AJ38" s="226"/>
      <c r="AK38" s="227"/>
      <c r="AL38" s="227"/>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21"/>
    </row>
    <row r="39" spans="1:60" ht="80.25" customHeight="1" x14ac:dyDescent="0.3">
      <c r="A39" s="306"/>
      <c r="B39" s="254"/>
      <c r="C39" s="228"/>
      <c r="D39" s="228"/>
      <c r="E39" s="228"/>
      <c r="F39" s="226"/>
      <c r="G39" s="143" t="s">
        <v>216</v>
      </c>
      <c r="H39" s="254"/>
      <c r="I39" s="251"/>
      <c r="J39" s="226"/>
      <c r="K39" s="226"/>
      <c r="L39" s="226"/>
      <c r="M39" s="245"/>
      <c r="N39" s="246"/>
      <c r="O39" s="247"/>
      <c r="P39" s="224"/>
      <c r="Q39" s="243"/>
      <c r="R39" s="225"/>
      <c r="S39" s="254"/>
      <c r="T39" s="228"/>
      <c r="U39" s="254"/>
      <c r="V39" s="254"/>
      <c r="W39" s="245"/>
      <c r="X39" s="228"/>
      <c r="Y39" s="245"/>
      <c r="Z39" s="254"/>
      <c r="AA39" s="311"/>
      <c r="AB39" s="254"/>
      <c r="AC39" s="224"/>
      <c r="AD39" s="240"/>
      <c r="AE39" s="242"/>
      <c r="AF39" s="242"/>
      <c r="AG39" s="242"/>
      <c r="AH39" s="242"/>
      <c r="AI39" s="243"/>
      <c r="AJ39" s="226"/>
      <c r="AK39" s="227"/>
      <c r="AL39" s="227"/>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21"/>
    </row>
    <row r="40" spans="1:60" ht="188" customHeight="1" x14ac:dyDescent="0.3">
      <c r="A40" s="135" t="s">
        <v>3</v>
      </c>
      <c r="B40" s="188"/>
      <c r="C40" s="128" t="s">
        <v>170</v>
      </c>
      <c r="D40" s="128" t="s">
        <v>217</v>
      </c>
      <c r="E40" s="127" t="s">
        <v>1665</v>
      </c>
      <c r="F40" s="127" t="s">
        <v>67</v>
      </c>
      <c r="G40" s="144" t="s">
        <v>219</v>
      </c>
      <c r="H40" s="111" t="s">
        <v>220</v>
      </c>
      <c r="I40" s="127" t="s">
        <v>221</v>
      </c>
      <c r="J40" s="111" t="s">
        <v>71</v>
      </c>
      <c r="K40" s="111" t="s">
        <v>222</v>
      </c>
      <c r="L40" s="111" t="s">
        <v>152</v>
      </c>
      <c r="M40" s="114">
        <f>VLOOKUP(L40,'[4]Datos Validacion'!$C$6:$D$10,2,0)</f>
        <v>0.4</v>
      </c>
      <c r="N40" s="122" t="s">
        <v>223</v>
      </c>
      <c r="O40" s="123">
        <f>VLOOKUP(N40,'[4]Datos Validacion'!$E$6:$F$15,2,0)</f>
        <v>0.2</v>
      </c>
      <c r="P40" s="162" t="s">
        <v>224</v>
      </c>
      <c r="Q40" s="112" t="s">
        <v>146</v>
      </c>
      <c r="R40" s="110" t="s">
        <v>225</v>
      </c>
      <c r="S40" s="49" t="s">
        <v>78</v>
      </c>
      <c r="T40" s="119" t="s">
        <v>226</v>
      </c>
      <c r="U40" s="49" t="s">
        <v>79</v>
      </c>
      <c r="V40" s="49" t="s">
        <v>80</v>
      </c>
      <c r="W40" s="114">
        <f>VLOOKUP(V40,'[4]Datos Validacion'!$K$6:$L$8,2,0)</f>
        <v>0.25</v>
      </c>
      <c r="X40" s="119" t="s">
        <v>96</v>
      </c>
      <c r="Y40" s="114">
        <f>VLOOKUP(X40,'[4]Datos Validacion'!$M$6:$N$7,2,0)</f>
        <v>0.15</v>
      </c>
      <c r="Z40" s="49" t="s">
        <v>82</v>
      </c>
      <c r="AA40" s="120" t="s">
        <v>227</v>
      </c>
      <c r="AB40" s="49" t="s">
        <v>84</v>
      </c>
      <c r="AC40" s="119" t="s">
        <v>228</v>
      </c>
      <c r="AD40" s="138">
        <f>+W40+Y40</f>
        <v>0.4</v>
      </c>
      <c r="AE40" s="113" t="str">
        <f>IF(AF40&lt;=20%,"MUY BAJA",IF(AF40&lt;=40%,"BAJA",IF(AF40&lt;=60%,"MEDIA",IF(AF40&lt;=80%,"ALTA","MUY ALTA"))))</f>
        <v>BAJA</v>
      </c>
      <c r="AF40" s="113">
        <f>IF(OR(V40="prevenir",V40="detectar"),(M40-(M40*AD40)), M40)</f>
        <v>0.24</v>
      </c>
      <c r="AG40" s="113" t="str">
        <f>IF(AH40&lt;=20%,"LEVE",IF(AH40&lt;=40%,"MENOR",IF(AH40&lt;=60%,"MODERADO",IF(AH40&lt;=80%,"MAYOR","CATASTROFICO"))))</f>
        <v>LEVE</v>
      </c>
      <c r="AH40" s="113">
        <f>IF(V40="corregir",(O40-(O40*AD40)), O40)</f>
        <v>0.2</v>
      </c>
      <c r="AI40" s="112" t="s">
        <v>146</v>
      </c>
      <c r="AJ40" s="111" t="s">
        <v>86</v>
      </c>
      <c r="AK40" s="169"/>
      <c r="AL40" s="169"/>
      <c r="AM40" s="201"/>
      <c r="AN40" s="201"/>
      <c r="AO40" s="201"/>
      <c r="AP40" s="90"/>
      <c r="AQ40" s="97"/>
      <c r="AR40" s="90"/>
      <c r="AS40" s="90"/>
      <c r="AT40" s="97"/>
      <c r="AU40" s="201"/>
      <c r="AV40" s="201"/>
      <c r="AW40" s="97"/>
      <c r="AX40" s="201"/>
      <c r="AY40" s="201"/>
      <c r="AZ40" s="97"/>
      <c r="BA40" s="201"/>
      <c r="BB40" s="201"/>
      <c r="BC40" s="97"/>
      <c r="BD40" s="201"/>
      <c r="BE40" s="201"/>
      <c r="BF40" s="97"/>
      <c r="BG40" s="97"/>
      <c r="BH40" s="93" t="s">
        <v>2064</v>
      </c>
    </row>
    <row r="41" spans="1:60" ht="182" customHeight="1" x14ac:dyDescent="0.3">
      <c r="A41" s="135" t="s">
        <v>3</v>
      </c>
      <c r="B41" s="133"/>
      <c r="C41" s="128" t="s">
        <v>170</v>
      </c>
      <c r="D41" s="128" t="s">
        <v>217</v>
      </c>
      <c r="E41" s="127" t="s">
        <v>218</v>
      </c>
      <c r="F41" s="127" t="s">
        <v>67</v>
      </c>
      <c r="G41" s="144" t="s">
        <v>229</v>
      </c>
      <c r="H41" s="111" t="s">
        <v>230</v>
      </c>
      <c r="I41" s="127" t="s">
        <v>231</v>
      </c>
      <c r="J41" s="111" t="s">
        <v>71</v>
      </c>
      <c r="K41" s="111" t="s">
        <v>222</v>
      </c>
      <c r="L41" s="111" t="s">
        <v>152</v>
      </c>
      <c r="M41" s="114">
        <f>VLOOKUP(L41,'[4]Datos Validacion'!$C$6:$D$10,2,0)</f>
        <v>0.4</v>
      </c>
      <c r="N41" s="122" t="s">
        <v>76</v>
      </c>
      <c r="O41" s="123">
        <f>VLOOKUP(N41,'[4]Datos Validacion'!$E$6:$F$15,2,0)</f>
        <v>0.6</v>
      </c>
      <c r="P41" s="162" t="s">
        <v>232</v>
      </c>
      <c r="Q41" s="112" t="s">
        <v>76</v>
      </c>
      <c r="R41" s="110" t="s">
        <v>233</v>
      </c>
      <c r="S41" s="49" t="s">
        <v>78</v>
      </c>
      <c r="T41" s="119" t="s">
        <v>234</v>
      </c>
      <c r="U41" s="49" t="s">
        <v>79</v>
      </c>
      <c r="V41" s="49" t="s">
        <v>80</v>
      </c>
      <c r="W41" s="114">
        <f>VLOOKUP(V41,'[4]Datos Validacion'!$K$6:$L$8,2,0)</f>
        <v>0.25</v>
      </c>
      <c r="X41" s="119" t="s">
        <v>96</v>
      </c>
      <c r="Y41" s="114">
        <f>VLOOKUP(X41,'[4]Datos Validacion'!$M$6:$N$7,2,0)</f>
        <v>0.15</v>
      </c>
      <c r="Z41" s="49" t="s">
        <v>82</v>
      </c>
      <c r="AA41" s="116" t="s">
        <v>235</v>
      </c>
      <c r="AB41" s="49" t="s">
        <v>84</v>
      </c>
      <c r="AC41" s="119" t="s">
        <v>236</v>
      </c>
      <c r="AD41" s="138">
        <f>+W41+Y41</f>
        <v>0.4</v>
      </c>
      <c r="AE41" s="113" t="str">
        <f>IF(AF41&lt;=20%,"MUY BAJA",IF(AF41&lt;=40%,"BAJA",IF(AF41&lt;=60%,"MEDIA",IF(AF41&lt;=80%,"ALTA","MUY ALTA"))))</f>
        <v>BAJA</v>
      </c>
      <c r="AF41" s="113">
        <f>IF(OR(V41="prevenir",V41="detectar"),(M41-(M41*AD41)), M41)</f>
        <v>0.24</v>
      </c>
      <c r="AG41" s="113" t="str">
        <f>IF(AH41&lt;=20%,"LEVE",IF(AH41&lt;=40%,"MENOR",IF(AH41&lt;=60%,"MODERADO",IF(AH41&lt;=80%,"MAYOR","CATASTROFICO"))))</f>
        <v>MODERADO</v>
      </c>
      <c r="AH41" s="113">
        <f>IF(V41="corregir",(O41-(O41*AD41)), O41)</f>
        <v>0.6</v>
      </c>
      <c r="AI41" s="112" t="s">
        <v>76</v>
      </c>
      <c r="AJ41" s="111" t="s">
        <v>237</v>
      </c>
      <c r="AK41" s="169"/>
      <c r="AL41" s="162"/>
      <c r="AM41" s="201"/>
      <c r="AN41" s="201"/>
      <c r="AO41" s="201"/>
      <c r="AP41" s="90"/>
      <c r="AQ41" s="97"/>
      <c r="AR41" s="90"/>
      <c r="AS41" s="90"/>
      <c r="AT41" s="97"/>
      <c r="AU41" s="201"/>
      <c r="AV41" s="201"/>
      <c r="AW41" s="97"/>
      <c r="AX41" s="201"/>
      <c r="AY41" s="201"/>
      <c r="AZ41" s="97"/>
      <c r="BA41" s="201"/>
      <c r="BB41" s="201"/>
      <c r="BC41" s="97"/>
      <c r="BD41" s="201"/>
      <c r="BE41" s="201"/>
      <c r="BF41" s="97"/>
      <c r="BG41" s="97"/>
      <c r="BH41" s="93" t="s">
        <v>2064</v>
      </c>
    </row>
    <row r="42" spans="1:60" ht="92" customHeight="1" x14ac:dyDescent="0.3">
      <c r="A42" s="306" t="s">
        <v>3</v>
      </c>
      <c r="B42" s="254"/>
      <c r="C42" s="220" t="s">
        <v>1409</v>
      </c>
      <c r="D42" s="251" t="s">
        <v>171</v>
      </c>
      <c r="E42" s="251" t="s">
        <v>1327</v>
      </c>
      <c r="F42" s="251" t="s">
        <v>67</v>
      </c>
      <c r="G42" s="146" t="s">
        <v>1410</v>
      </c>
      <c r="H42" s="226" t="s">
        <v>1411</v>
      </c>
      <c r="I42" s="251" t="s">
        <v>1412</v>
      </c>
      <c r="J42" s="226" t="s">
        <v>71</v>
      </c>
      <c r="K42" s="226" t="s">
        <v>1413</v>
      </c>
      <c r="L42" s="226" t="s">
        <v>117</v>
      </c>
      <c r="M42" s="245">
        <f>VLOOKUP(L42,'[5]Datos Validacion'!$C$6:$D$10,2,0)</f>
        <v>0.2</v>
      </c>
      <c r="N42" s="246" t="s">
        <v>76</v>
      </c>
      <c r="O42" s="247">
        <f>VLOOKUP(N42,'[5]Datos Validacion'!$E$6:$F$15,2,0)</f>
        <v>0.6</v>
      </c>
      <c r="P42" s="224" t="s">
        <v>1414</v>
      </c>
      <c r="Q42" s="243" t="s">
        <v>76</v>
      </c>
      <c r="R42" s="192" t="s">
        <v>1415</v>
      </c>
      <c r="S42" s="49" t="s">
        <v>78</v>
      </c>
      <c r="T42" s="119" t="s">
        <v>1416</v>
      </c>
      <c r="U42" s="49" t="s">
        <v>79</v>
      </c>
      <c r="V42" s="49" t="s">
        <v>80</v>
      </c>
      <c r="W42" s="114">
        <f>VLOOKUP(V42,'[5]Datos Validacion'!$K$6:$L$8,2,0)</f>
        <v>0.25</v>
      </c>
      <c r="X42" s="119" t="s">
        <v>96</v>
      </c>
      <c r="Y42" s="114">
        <f>VLOOKUP(X42,'[5]Datos Validacion'!$M$6:$N$7,2,0)</f>
        <v>0.15</v>
      </c>
      <c r="Z42" s="49" t="s">
        <v>82</v>
      </c>
      <c r="AA42" s="120" t="s">
        <v>1417</v>
      </c>
      <c r="AB42" s="49" t="s">
        <v>84</v>
      </c>
      <c r="AC42" s="119" t="s">
        <v>1418</v>
      </c>
      <c r="AD42" s="121">
        <f>+W42+Y42</f>
        <v>0.4</v>
      </c>
      <c r="AE42" s="113" t="str">
        <f t="shared" ref="AE42" si="9">IF(AF42&lt;=20%,"MUY BAJA",IF(AF42&lt;=40%,"BAJA",IF(AF42&lt;=60%,"MEDIA",IF(AF42&lt;=80%,"ALTA","MUY ALTA"))))</f>
        <v>MUY BAJA</v>
      </c>
      <c r="AF42" s="113">
        <f>IF(OR(V42="prevenir",V42="detectar"),(M42-(M42*AD42)), M42)</f>
        <v>0.12</v>
      </c>
      <c r="AG42" s="242" t="str">
        <f>IF(AH42&lt;=20%,"LEVE",IF(AH42&lt;=40%,"MENOR",IF(AH42&lt;=60%,"MODERADO",IF(AH42&lt;=80%,"MAYOR","CATASTROFICO"))))</f>
        <v>MODERADO</v>
      </c>
      <c r="AH42" s="242">
        <f>IF(V42="corregir",(O42-(O42*AD42)), O42)</f>
        <v>0.6</v>
      </c>
      <c r="AI42" s="243" t="s">
        <v>76</v>
      </c>
      <c r="AJ42" s="226" t="s">
        <v>86</v>
      </c>
      <c r="AK42" s="227"/>
      <c r="AL42" s="227"/>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22" t="s">
        <v>1928</v>
      </c>
    </row>
    <row r="43" spans="1:60" ht="92" customHeight="1" x14ac:dyDescent="0.3">
      <c r="A43" s="306"/>
      <c r="B43" s="254"/>
      <c r="C43" s="220"/>
      <c r="D43" s="251"/>
      <c r="E43" s="251"/>
      <c r="F43" s="251"/>
      <c r="G43" s="146" t="s">
        <v>1419</v>
      </c>
      <c r="H43" s="226"/>
      <c r="I43" s="251"/>
      <c r="J43" s="226"/>
      <c r="K43" s="226"/>
      <c r="L43" s="226"/>
      <c r="M43" s="245"/>
      <c r="N43" s="246"/>
      <c r="O43" s="247"/>
      <c r="P43" s="224"/>
      <c r="Q43" s="243"/>
      <c r="R43" s="192" t="s">
        <v>1420</v>
      </c>
      <c r="S43" s="49" t="s">
        <v>78</v>
      </c>
      <c r="T43" s="119" t="s">
        <v>1421</v>
      </c>
      <c r="U43" s="49" t="s">
        <v>79</v>
      </c>
      <c r="V43" s="49" t="s">
        <v>80</v>
      </c>
      <c r="W43" s="114">
        <f>VLOOKUP(V43,'[5]Datos Validacion'!$K$6:$L$8,2,0)</f>
        <v>0.25</v>
      </c>
      <c r="X43" s="119" t="s">
        <v>96</v>
      </c>
      <c r="Y43" s="114">
        <f>VLOOKUP(X43,'[5]Datos Validacion'!$M$6:$N$7,2,0)</f>
        <v>0.15</v>
      </c>
      <c r="Z43" s="49" t="s">
        <v>82</v>
      </c>
      <c r="AA43" s="120" t="s">
        <v>1422</v>
      </c>
      <c r="AB43" s="49" t="s">
        <v>84</v>
      </c>
      <c r="AC43" s="119" t="s">
        <v>1423</v>
      </c>
      <c r="AD43" s="121">
        <f>+W43+Y43</f>
        <v>0.4</v>
      </c>
      <c r="AE43" s="113" t="str">
        <f>IF(AF43&lt;=20%,"MUY BAJA",IF(AF43&lt;=40%,"BAJA",IF(AF43&lt;=60%,"MEDIA",IF(AF43&lt;=80%,"ALTA","MUY ALTA"))))</f>
        <v>MUY BAJA</v>
      </c>
      <c r="AF43" s="137">
        <f>+AF42-(AF42*AD42)</f>
        <v>7.1999999999999995E-2</v>
      </c>
      <c r="AG43" s="242"/>
      <c r="AH43" s="242"/>
      <c r="AI43" s="243"/>
      <c r="AJ43" s="226"/>
      <c r="AK43" s="227"/>
      <c r="AL43" s="227"/>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21"/>
    </row>
    <row r="44" spans="1:60" ht="82.5" customHeight="1" x14ac:dyDescent="0.3">
      <c r="A44" s="308" t="s">
        <v>3</v>
      </c>
      <c r="B44" s="231"/>
      <c r="C44" s="224" t="s">
        <v>284</v>
      </c>
      <c r="D44" s="226" t="s">
        <v>285</v>
      </c>
      <c r="E44" s="226" t="s">
        <v>286</v>
      </c>
      <c r="F44" s="111" t="s">
        <v>67</v>
      </c>
      <c r="G44" s="151" t="s">
        <v>287</v>
      </c>
      <c r="H44" s="231" t="s">
        <v>288</v>
      </c>
      <c r="I44" s="225" t="s">
        <v>289</v>
      </c>
      <c r="J44" s="226" t="s">
        <v>71</v>
      </c>
      <c r="K44" s="251" t="s">
        <v>290</v>
      </c>
      <c r="L44" s="226" t="s">
        <v>152</v>
      </c>
      <c r="M44" s="245">
        <v>0.4</v>
      </c>
      <c r="N44" s="246" t="s">
        <v>223</v>
      </c>
      <c r="O44" s="247">
        <v>0.2</v>
      </c>
      <c r="P44" s="224" t="s">
        <v>291</v>
      </c>
      <c r="Q44" s="243" t="s">
        <v>146</v>
      </c>
      <c r="R44" s="313" t="s">
        <v>292</v>
      </c>
      <c r="S44" s="231" t="s">
        <v>78</v>
      </c>
      <c r="T44" s="224" t="s">
        <v>293</v>
      </c>
      <c r="U44" s="231" t="s">
        <v>79</v>
      </c>
      <c r="V44" s="309" t="s">
        <v>80</v>
      </c>
      <c r="W44" s="245">
        <f>VLOOKUP(V44,'[6]Datos Validacion'!$K$6:$L$8,2,0)</f>
        <v>0.25</v>
      </c>
      <c r="X44" s="224" t="s">
        <v>96</v>
      </c>
      <c r="Y44" s="245">
        <f>VLOOKUP(X44,'[6]Datos Validacion'!$M$6:$N$7,2,0)</f>
        <v>0.15</v>
      </c>
      <c r="Z44" s="231" t="s">
        <v>82</v>
      </c>
      <c r="AA44" s="316" t="s">
        <v>294</v>
      </c>
      <c r="AB44" s="231" t="s">
        <v>84</v>
      </c>
      <c r="AC44" s="224" t="s">
        <v>295</v>
      </c>
      <c r="AD44" s="240">
        <f>+W44+Y44</f>
        <v>0.4</v>
      </c>
      <c r="AE44" s="244" t="str">
        <f>IF(AF44&lt;=20%,"MUY BAJA",IF(AF44&lt;=40%,"BAJA",IF(AF44&lt;=60%,"MEDIA",IF(AF44&lt;=80%,"ALTA","MUY ALTA"))))</f>
        <v>BAJA</v>
      </c>
      <c r="AF44" s="244">
        <f>IF(OR(V44="prevenir",V44="detectar"),(M44-(M44*AD44)), M44)</f>
        <v>0.24</v>
      </c>
      <c r="AG44" s="244" t="str">
        <f t="shared" ref="AG44" si="10">IF(AH44&lt;=20%,"LEVE",IF(AH44&lt;=40%,"MENOR",IF(AH44&lt;=60%,"MODERADO",IF(AH44&lt;=80%,"MAYOR","CATASTROFICO"))))</f>
        <v>LEVE</v>
      </c>
      <c r="AH44" s="244">
        <f>IF(V44="corregir",(O44-(O44*AD44)), O44)</f>
        <v>0.2</v>
      </c>
      <c r="AI44" s="243" t="s">
        <v>146</v>
      </c>
      <c r="AJ44" s="226" t="s">
        <v>86</v>
      </c>
      <c r="AK44" s="227"/>
      <c r="AL44" s="227"/>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22" t="s">
        <v>2065</v>
      </c>
    </row>
    <row r="45" spans="1:60" ht="150.75" customHeight="1" x14ac:dyDescent="0.3">
      <c r="A45" s="308"/>
      <c r="B45" s="231"/>
      <c r="C45" s="224"/>
      <c r="D45" s="226"/>
      <c r="E45" s="226"/>
      <c r="F45" s="111" t="s">
        <v>67</v>
      </c>
      <c r="G45" s="151" t="s">
        <v>296</v>
      </c>
      <c r="H45" s="231"/>
      <c r="I45" s="225"/>
      <c r="J45" s="226"/>
      <c r="K45" s="251"/>
      <c r="L45" s="226"/>
      <c r="M45" s="245"/>
      <c r="N45" s="246"/>
      <c r="O45" s="247"/>
      <c r="P45" s="224"/>
      <c r="Q45" s="243"/>
      <c r="R45" s="313"/>
      <c r="S45" s="231"/>
      <c r="T45" s="224"/>
      <c r="U45" s="231"/>
      <c r="V45" s="309"/>
      <c r="W45" s="245"/>
      <c r="X45" s="224"/>
      <c r="Y45" s="245"/>
      <c r="Z45" s="231"/>
      <c r="AA45" s="316"/>
      <c r="AB45" s="231"/>
      <c r="AC45" s="224"/>
      <c r="AD45" s="240"/>
      <c r="AE45" s="244"/>
      <c r="AF45" s="244"/>
      <c r="AG45" s="244"/>
      <c r="AH45" s="244"/>
      <c r="AI45" s="243"/>
      <c r="AJ45" s="226"/>
      <c r="AK45" s="227"/>
      <c r="AL45" s="227"/>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21"/>
    </row>
    <row r="46" spans="1:60" s="48" customFormat="1" ht="86.5" customHeight="1" x14ac:dyDescent="0.35">
      <c r="A46" s="308" t="s">
        <v>3</v>
      </c>
      <c r="B46" s="231"/>
      <c r="C46" s="224" t="s">
        <v>284</v>
      </c>
      <c r="D46" s="226" t="s">
        <v>297</v>
      </c>
      <c r="E46" s="226" t="s">
        <v>298</v>
      </c>
      <c r="F46" s="226" t="s">
        <v>67</v>
      </c>
      <c r="G46" s="109" t="s">
        <v>299</v>
      </c>
      <c r="H46" s="231" t="s">
        <v>300</v>
      </c>
      <c r="I46" s="310" t="s">
        <v>301</v>
      </c>
      <c r="J46" s="226" t="s">
        <v>71</v>
      </c>
      <c r="K46" s="226" t="s">
        <v>302</v>
      </c>
      <c r="L46" s="226" t="s">
        <v>152</v>
      </c>
      <c r="M46" s="245">
        <v>0.4</v>
      </c>
      <c r="N46" s="246" t="s">
        <v>223</v>
      </c>
      <c r="O46" s="247">
        <v>0.2</v>
      </c>
      <c r="P46" s="224" t="s">
        <v>291</v>
      </c>
      <c r="Q46" s="243" t="s">
        <v>146</v>
      </c>
      <c r="R46" s="151" t="s">
        <v>303</v>
      </c>
      <c r="S46" s="106" t="s">
        <v>78</v>
      </c>
      <c r="T46" s="108" t="s">
        <v>304</v>
      </c>
      <c r="U46" s="106" t="s">
        <v>79</v>
      </c>
      <c r="V46" s="106" t="s">
        <v>80</v>
      </c>
      <c r="W46" s="114">
        <v>0.25</v>
      </c>
      <c r="X46" s="108" t="s">
        <v>96</v>
      </c>
      <c r="Y46" s="114">
        <v>0.15</v>
      </c>
      <c r="Z46" s="106" t="s">
        <v>82</v>
      </c>
      <c r="AA46" s="116" t="s">
        <v>305</v>
      </c>
      <c r="AB46" s="106" t="s">
        <v>84</v>
      </c>
      <c r="AC46" s="108" t="s">
        <v>306</v>
      </c>
      <c r="AD46" s="138">
        <f t="shared" ref="AD46:AD55" si="11">+W46+Y46</f>
        <v>0.4</v>
      </c>
      <c r="AE46" s="115" t="str">
        <f t="shared" ref="AE46:AE55" si="12">IF(AF46&lt;=20%,"MUY BAJA",IF(AF46&lt;=40%,"BAJA",IF(AF46&lt;=60%,"MEDIA",IF(AF46&lt;=80%,"ALTA","MUY ALTA"))))</f>
        <v>BAJA</v>
      </c>
      <c r="AF46" s="115">
        <f>IF(OR(V46="prevenir",V46="detectar"),(M46-(M46*AD46)), M46)</f>
        <v>0.24</v>
      </c>
      <c r="AG46" s="244" t="str">
        <f>IF(AH46&lt;=20%,"LEVE",IF(AH46&lt;=40%,"MENOR",IF(AH46&lt;=60%,"MODERADO",IF(AH46&lt;=80%,"MAYOR","CATASTROFICO"))))</f>
        <v>LEVE</v>
      </c>
      <c r="AH46" s="244">
        <f>IF(V46="corregir",(O46-(O46*AD46)), O46)</f>
        <v>0.2</v>
      </c>
      <c r="AI46" s="243" t="s">
        <v>146</v>
      </c>
      <c r="AJ46" s="226" t="s">
        <v>86</v>
      </c>
      <c r="AK46" s="227"/>
      <c r="AL46" s="227"/>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22" t="s">
        <v>2065</v>
      </c>
    </row>
    <row r="47" spans="1:60" s="50" customFormat="1" ht="86.5" customHeight="1" x14ac:dyDescent="0.3">
      <c r="A47" s="308"/>
      <c r="B47" s="231"/>
      <c r="C47" s="224"/>
      <c r="D47" s="226"/>
      <c r="E47" s="226"/>
      <c r="F47" s="226"/>
      <c r="G47" s="110" t="s">
        <v>308</v>
      </c>
      <c r="H47" s="231"/>
      <c r="I47" s="310"/>
      <c r="J47" s="226"/>
      <c r="K47" s="226"/>
      <c r="L47" s="226"/>
      <c r="M47" s="245"/>
      <c r="N47" s="246"/>
      <c r="O47" s="247"/>
      <c r="P47" s="224"/>
      <c r="Q47" s="243"/>
      <c r="R47" s="151" t="s">
        <v>309</v>
      </c>
      <c r="S47" s="106" t="s">
        <v>78</v>
      </c>
      <c r="T47" s="108" t="s">
        <v>304</v>
      </c>
      <c r="U47" s="106" t="s">
        <v>79</v>
      </c>
      <c r="V47" s="106" t="s">
        <v>80</v>
      </c>
      <c r="W47" s="114">
        <v>0.25</v>
      </c>
      <c r="X47" s="108" t="s">
        <v>96</v>
      </c>
      <c r="Y47" s="114">
        <v>0.15</v>
      </c>
      <c r="Z47" s="106" t="s">
        <v>82</v>
      </c>
      <c r="AA47" s="116" t="s">
        <v>310</v>
      </c>
      <c r="AB47" s="106" t="s">
        <v>84</v>
      </c>
      <c r="AC47" s="108" t="s">
        <v>311</v>
      </c>
      <c r="AD47" s="138">
        <f t="shared" si="11"/>
        <v>0.4</v>
      </c>
      <c r="AE47" s="115" t="str">
        <f t="shared" si="12"/>
        <v>MUY BAJA</v>
      </c>
      <c r="AF47" s="115">
        <f>+AF46-(AF46*AD47)</f>
        <v>0.14399999999999999</v>
      </c>
      <c r="AG47" s="244"/>
      <c r="AH47" s="244"/>
      <c r="AI47" s="243"/>
      <c r="AJ47" s="226"/>
      <c r="AK47" s="227"/>
      <c r="AL47" s="227"/>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21"/>
    </row>
    <row r="48" spans="1:60" ht="99.75" customHeight="1" x14ac:dyDescent="0.3">
      <c r="A48" s="308" t="s">
        <v>3</v>
      </c>
      <c r="B48" s="231"/>
      <c r="C48" s="224" t="s">
        <v>284</v>
      </c>
      <c r="D48" s="226" t="s">
        <v>312</v>
      </c>
      <c r="E48" s="226" t="s">
        <v>313</v>
      </c>
      <c r="F48" s="111" t="s">
        <v>67</v>
      </c>
      <c r="G48" s="109" t="s">
        <v>314</v>
      </c>
      <c r="H48" s="231" t="s">
        <v>315</v>
      </c>
      <c r="I48" s="310" t="s">
        <v>316</v>
      </c>
      <c r="J48" s="226" t="s">
        <v>71</v>
      </c>
      <c r="K48" s="319" t="s">
        <v>317</v>
      </c>
      <c r="L48" s="226" t="s">
        <v>152</v>
      </c>
      <c r="M48" s="245">
        <v>0.4</v>
      </c>
      <c r="N48" s="246" t="s">
        <v>223</v>
      </c>
      <c r="O48" s="247">
        <v>0.2</v>
      </c>
      <c r="P48" s="224" t="s">
        <v>291</v>
      </c>
      <c r="Q48" s="243" t="s">
        <v>146</v>
      </c>
      <c r="R48" s="146" t="s">
        <v>318</v>
      </c>
      <c r="S48" s="106" t="s">
        <v>78</v>
      </c>
      <c r="T48" s="108" t="s">
        <v>312</v>
      </c>
      <c r="U48" s="106" t="s">
        <v>79</v>
      </c>
      <c r="V48" s="106" t="s">
        <v>80</v>
      </c>
      <c r="W48" s="114">
        <v>0.25</v>
      </c>
      <c r="X48" s="108" t="s">
        <v>96</v>
      </c>
      <c r="Y48" s="114">
        <v>0.15</v>
      </c>
      <c r="Z48" s="106" t="s">
        <v>82</v>
      </c>
      <c r="AA48" s="116" t="s">
        <v>319</v>
      </c>
      <c r="AB48" s="106" t="s">
        <v>84</v>
      </c>
      <c r="AC48" s="108" t="s">
        <v>320</v>
      </c>
      <c r="AD48" s="138">
        <f t="shared" si="11"/>
        <v>0.4</v>
      </c>
      <c r="AE48" s="115" t="str">
        <f t="shared" si="12"/>
        <v>BAJA</v>
      </c>
      <c r="AF48" s="115">
        <f>IF(OR(V48="prevenir",V48="detectar"),(M48-(M48*AD48)), M48)</f>
        <v>0.24</v>
      </c>
      <c r="AG48" s="244" t="str">
        <f>IF(AH48&lt;=20%,"LEVE",IF(AH48&lt;=40%,"MENOR",IF(AH48&lt;=60%,"MODERADO",IF(AH48&lt;=80%,"MAYOR","CATASTROFICO"))))</f>
        <v>LEVE</v>
      </c>
      <c r="AH48" s="244">
        <f>IF(V48="corregir",(O48-(O48*AD48)), O48)</f>
        <v>0.2</v>
      </c>
      <c r="AI48" s="243" t="s">
        <v>146</v>
      </c>
      <c r="AJ48" s="226" t="s">
        <v>86</v>
      </c>
      <c r="AK48" s="227"/>
      <c r="AL48" s="227"/>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22" t="s">
        <v>2065</v>
      </c>
    </row>
    <row r="49" spans="1:60" ht="129.75" customHeight="1" x14ac:dyDescent="0.3">
      <c r="A49" s="308"/>
      <c r="B49" s="231"/>
      <c r="C49" s="224"/>
      <c r="D49" s="226"/>
      <c r="E49" s="226"/>
      <c r="F49" s="111" t="s">
        <v>67</v>
      </c>
      <c r="G49" s="147" t="s">
        <v>321</v>
      </c>
      <c r="H49" s="231"/>
      <c r="I49" s="310"/>
      <c r="J49" s="226"/>
      <c r="K49" s="319"/>
      <c r="L49" s="226"/>
      <c r="M49" s="245"/>
      <c r="N49" s="246"/>
      <c r="O49" s="247"/>
      <c r="P49" s="224"/>
      <c r="Q49" s="243"/>
      <c r="R49" s="146" t="s">
        <v>322</v>
      </c>
      <c r="S49" s="106" t="s">
        <v>78</v>
      </c>
      <c r="T49" s="108" t="s">
        <v>323</v>
      </c>
      <c r="U49" s="106" t="s">
        <v>79</v>
      </c>
      <c r="V49" s="106" t="s">
        <v>80</v>
      </c>
      <c r="W49" s="114">
        <v>0.25</v>
      </c>
      <c r="X49" s="108" t="s">
        <v>96</v>
      </c>
      <c r="Y49" s="114">
        <v>0.15</v>
      </c>
      <c r="Z49" s="106" t="s">
        <v>82</v>
      </c>
      <c r="AA49" s="116" t="s">
        <v>324</v>
      </c>
      <c r="AB49" s="106" t="s">
        <v>84</v>
      </c>
      <c r="AC49" s="108" t="s">
        <v>325</v>
      </c>
      <c r="AD49" s="138">
        <f t="shared" si="11"/>
        <v>0.4</v>
      </c>
      <c r="AE49" s="115" t="str">
        <f t="shared" si="12"/>
        <v>MUY BAJA</v>
      </c>
      <c r="AF49" s="115">
        <f>IF(OR(V49="prevenir",V49="detectar"),(M49-(M49*AD49)), M49)</f>
        <v>0</v>
      </c>
      <c r="AG49" s="244"/>
      <c r="AH49" s="244"/>
      <c r="AI49" s="243"/>
      <c r="AJ49" s="226"/>
      <c r="AK49" s="227"/>
      <c r="AL49" s="227"/>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21"/>
    </row>
    <row r="50" spans="1:60" ht="51.75" customHeight="1" x14ac:dyDescent="0.3">
      <c r="A50" s="308" t="s">
        <v>3</v>
      </c>
      <c r="B50" s="231"/>
      <c r="C50" s="224" t="s">
        <v>284</v>
      </c>
      <c r="D50" s="226" t="s">
        <v>312</v>
      </c>
      <c r="E50" s="226" t="s">
        <v>313</v>
      </c>
      <c r="F50" s="111" t="s">
        <v>104</v>
      </c>
      <c r="G50" s="147" t="s">
        <v>326</v>
      </c>
      <c r="H50" s="231" t="s">
        <v>327</v>
      </c>
      <c r="I50" s="225" t="s">
        <v>328</v>
      </c>
      <c r="J50" s="226" t="s">
        <v>71</v>
      </c>
      <c r="K50" s="319" t="s">
        <v>329</v>
      </c>
      <c r="L50" s="226" t="s">
        <v>152</v>
      </c>
      <c r="M50" s="245">
        <v>0.4</v>
      </c>
      <c r="N50" s="246" t="s">
        <v>223</v>
      </c>
      <c r="O50" s="247">
        <v>0.2</v>
      </c>
      <c r="P50" s="224" t="s">
        <v>291</v>
      </c>
      <c r="Q50" s="243" t="s">
        <v>146</v>
      </c>
      <c r="R50" s="146" t="s">
        <v>330</v>
      </c>
      <c r="S50" s="106" t="s">
        <v>78</v>
      </c>
      <c r="T50" s="108" t="s">
        <v>312</v>
      </c>
      <c r="U50" s="106" t="s">
        <v>79</v>
      </c>
      <c r="V50" s="106" t="s">
        <v>80</v>
      </c>
      <c r="W50" s="114">
        <v>0.25</v>
      </c>
      <c r="X50" s="108" t="s">
        <v>96</v>
      </c>
      <c r="Y50" s="114">
        <v>0.15</v>
      </c>
      <c r="Z50" s="106" t="s">
        <v>82</v>
      </c>
      <c r="AA50" s="116" t="s">
        <v>331</v>
      </c>
      <c r="AB50" s="106" t="s">
        <v>84</v>
      </c>
      <c r="AC50" s="108" t="s">
        <v>332</v>
      </c>
      <c r="AD50" s="138">
        <f t="shared" si="11"/>
        <v>0.4</v>
      </c>
      <c r="AE50" s="115" t="str">
        <f t="shared" si="12"/>
        <v>BAJA</v>
      </c>
      <c r="AF50" s="115">
        <f>IF(OR(V50="prevenir",V50="detectar"),(M50-(M50*AD50)), M50)</f>
        <v>0.24</v>
      </c>
      <c r="AG50" s="244" t="str">
        <f>IF(AH50&lt;=20%,"LEVE",IF(AH50&lt;=40%,"MENOR",IF(AH50&lt;=60%,"MODERADO",IF(AH50&lt;=80%,"MAYOR","CATASTROFICO"))))</f>
        <v>LEVE</v>
      </c>
      <c r="AH50" s="320">
        <f>IF(V50="corregir",(O50-(O50*AD50)), O50)</f>
        <v>0.2</v>
      </c>
      <c r="AI50" s="243" t="s">
        <v>146</v>
      </c>
      <c r="AJ50" s="226" t="s">
        <v>86</v>
      </c>
      <c r="AK50" s="227"/>
      <c r="AL50" s="227"/>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22" t="s">
        <v>2065</v>
      </c>
    </row>
    <row r="51" spans="1:60" ht="47.25" customHeight="1" x14ac:dyDescent="0.3">
      <c r="A51" s="308"/>
      <c r="B51" s="231"/>
      <c r="C51" s="224"/>
      <c r="D51" s="226"/>
      <c r="E51" s="226"/>
      <c r="F51" s="226" t="s">
        <v>104</v>
      </c>
      <c r="G51" s="223" t="s">
        <v>333</v>
      </c>
      <c r="H51" s="231"/>
      <c r="I51" s="225"/>
      <c r="J51" s="226"/>
      <c r="K51" s="319"/>
      <c r="L51" s="226"/>
      <c r="M51" s="245"/>
      <c r="N51" s="246"/>
      <c r="O51" s="247"/>
      <c r="P51" s="224"/>
      <c r="Q51" s="243"/>
      <c r="R51" s="146" t="s">
        <v>334</v>
      </c>
      <c r="S51" s="106" t="s">
        <v>78</v>
      </c>
      <c r="T51" s="108" t="s">
        <v>312</v>
      </c>
      <c r="U51" s="106" t="s">
        <v>79</v>
      </c>
      <c r="V51" s="106" t="s">
        <v>80</v>
      </c>
      <c r="W51" s="114">
        <v>0.25</v>
      </c>
      <c r="X51" s="108" t="s">
        <v>96</v>
      </c>
      <c r="Y51" s="114">
        <v>0.15</v>
      </c>
      <c r="Z51" s="106" t="s">
        <v>82</v>
      </c>
      <c r="AA51" s="116" t="s">
        <v>335</v>
      </c>
      <c r="AB51" s="106" t="s">
        <v>84</v>
      </c>
      <c r="AC51" s="108" t="s">
        <v>332</v>
      </c>
      <c r="AD51" s="138">
        <f t="shared" si="11"/>
        <v>0.4</v>
      </c>
      <c r="AE51" s="115" t="str">
        <f t="shared" si="12"/>
        <v>MUY BAJA</v>
      </c>
      <c r="AF51" s="115">
        <f>+AF50-(AF50*AD51)</f>
        <v>0.14399999999999999</v>
      </c>
      <c r="AG51" s="244"/>
      <c r="AH51" s="320"/>
      <c r="AI51" s="243"/>
      <c r="AJ51" s="226"/>
      <c r="AK51" s="227"/>
      <c r="AL51" s="227"/>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21"/>
    </row>
    <row r="52" spans="1:60" ht="54.5" customHeight="1" x14ac:dyDescent="0.3">
      <c r="A52" s="308"/>
      <c r="B52" s="231"/>
      <c r="C52" s="224"/>
      <c r="D52" s="226"/>
      <c r="E52" s="226"/>
      <c r="F52" s="226"/>
      <c r="G52" s="223"/>
      <c r="H52" s="231"/>
      <c r="I52" s="225"/>
      <c r="J52" s="226"/>
      <c r="K52" s="319"/>
      <c r="L52" s="226"/>
      <c r="M52" s="245"/>
      <c r="N52" s="246"/>
      <c r="O52" s="247"/>
      <c r="P52" s="224"/>
      <c r="Q52" s="243"/>
      <c r="R52" s="146" t="s">
        <v>336</v>
      </c>
      <c r="S52" s="106" t="s">
        <v>78</v>
      </c>
      <c r="T52" s="108" t="s">
        <v>312</v>
      </c>
      <c r="U52" s="106" t="s">
        <v>79</v>
      </c>
      <c r="V52" s="106" t="s">
        <v>184</v>
      </c>
      <c r="W52" s="114">
        <v>0.15</v>
      </c>
      <c r="X52" s="108" t="s">
        <v>96</v>
      </c>
      <c r="Y52" s="114">
        <v>0.15</v>
      </c>
      <c r="Z52" s="106" t="s">
        <v>82</v>
      </c>
      <c r="AA52" s="116" t="s">
        <v>337</v>
      </c>
      <c r="AB52" s="106" t="s">
        <v>84</v>
      </c>
      <c r="AC52" s="108" t="s">
        <v>338</v>
      </c>
      <c r="AD52" s="138">
        <f t="shared" si="11"/>
        <v>0.3</v>
      </c>
      <c r="AE52" s="115" t="str">
        <f t="shared" si="12"/>
        <v>MUY BAJA</v>
      </c>
      <c r="AF52" s="115">
        <f>+AF51-(AF51*AD52)</f>
        <v>0.1008</v>
      </c>
      <c r="AG52" s="244"/>
      <c r="AH52" s="320"/>
      <c r="AI52" s="243"/>
      <c r="AJ52" s="226"/>
      <c r="AK52" s="227"/>
      <c r="AL52" s="227"/>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21"/>
    </row>
    <row r="53" spans="1:60" ht="94" customHeight="1" x14ac:dyDescent="0.3">
      <c r="A53" s="308" t="s">
        <v>3</v>
      </c>
      <c r="B53" s="231"/>
      <c r="C53" s="224" t="s">
        <v>284</v>
      </c>
      <c r="D53" s="226" t="s">
        <v>339</v>
      </c>
      <c r="E53" s="226" t="s">
        <v>313</v>
      </c>
      <c r="F53" s="111" t="s">
        <v>104</v>
      </c>
      <c r="G53" s="109" t="s">
        <v>340</v>
      </c>
      <c r="H53" s="231" t="s">
        <v>341</v>
      </c>
      <c r="I53" s="310" t="s">
        <v>342</v>
      </c>
      <c r="J53" s="226" t="s">
        <v>71</v>
      </c>
      <c r="K53" s="319" t="s">
        <v>343</v>
      </c>
      <c r="L53" s="226" t="s">
        <v>73</v>
      </c>
      <c r="M53" s="245">
        <v>0.6</v>
      </c>
      <c r="N53" s="246" t="s">
        <v>223</v>
      </c>
      <c r="O53" s="247">
        <v>0.2</v>
      </c>
      <c r="P53" s="224" t="s">
        <v>291</v>
      </c>
      <c r="Q53" s="243" t="s">
        <v>76</v>
      </c>
      <c r="R53" s="146" t="s">
        <v>344</v>
      </c>
      <c r="S53" s="106" t="s">
        <v>78</v>
      </c>
      <c r="T53" s="108" t="s">
        <v>307</v>
      </c>
      <c r="U53" s="106" t="s">
        <v>79</v>
      </c>
      <c r="V53" s="106" t="s">
        <v>184</v>
      </c>
      <c r="W53" s="114">
        <v>0.15</v>
      </c>
      <c r="X53" s="108" t="s">
        <v>96</v>
      </c>
      <c r="Y53" s="114">
        <v>0.15</v>
      </c>
      <c r="Z53" s="106" t="s">
        <v>82</v>
      </c>
      <c r="AA53" s="116" t="s">
        <v>345</v>
      </c>
      <c r="AB53" s="106" t="s">
        <v>84</v>
      </c>
      <c r="AC53" s="108" t="s">
        <v>346</v>
      </c>
      <c r="AD53" s="138">
        <f t="shared" si="11"/>
        <v>0.3</v>
      </c>
      <c r="AE53" s="115" t="str">
        <f t="shared" si="12"/>
        <v>MEDIA</v>
      </c>
      <c r="AF53" s="115">
        <f>IF(OR(V53="prevenir",V53="detectar"),(M53-(M53*AD53)), M53)</f>
        <v>0.42</v>
      </c>
      <c r="AG53" s="244" t="str">
        <f>IF(AH53&lt;=20%,"LEVE",IF(AH53&lt;=40%,"MENOR",IF(AH53&lt;=60%,"MODERADO",IF(AH53&lt;=80%,"MAYOR","CATASTROFICO"))))</f>
        <v>LEVE</v>
      </c>
      <c r="AH53" s="244">
        <f>IF(V53="corregir",(O53-(O53*AD53)), O53)</f>
        <v>0.2</v>
      </c>
      <c r="AI53" s="243" t="s">
        <v>146</v>
      </c>
      <c r="AJ53" s="226" t="s">
        <v>86</v>
      </c>
      <c r="AK53" s="227"/>
      <c r="AL53" s="227"/>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22" t="s">
        <v>2064</v>
      </c>
    </row>
    <row r="54" spans="1:60" ht="94" customHeight="1" x14ac:dyDescent="0.3">
      <c r="A54" s="308"/>
      <c r="B54" s="231"/>
      <c r="C54" s="224"/>
      <c r="D54" s="226"/>
      <c r="E54" s="226"/>
      <c r="F54" s="111" t="s">
        <v>67</v>
      </c>
      <c r="G54" s="147" t="s">
        <v>347</v>
      </c>
      <c r="H54" s="231"/>
      <c r="I54" s="310"/>
      <c r="J54" s="226"/>
      <c r="K54" s="319"/>
      <c r="L54" s="226"/>
      <c r="M54" s="245"/>
      <c r="N54" s="246"/>
      <c r="O54" s="247"/>
      <c r="P54" s="224"/>
      <c r="Q54" s="243"/>
      <c r="R54" s="151" t="s">
        <v>348</v>
      </c>
      <c r="S54" s="106" t="s">
        <v>78</v>
      </c>
      <c r="T54" s="108" t="s">
        <v>349</v>
      </c>
      <c r="U54" s="106" t="s">
        <v>79</v>
      </c>
      <c r="V54" s="106" t="s">
        <v>80</v>
      </c>
      <c r="W54" s="114">
        <v>0.25</v>
      </c>
      <c r="X54" s="108" t="s">
        <v>96</v>
      </c>
      <c r="Y54" s="114">
        <v>0.15</v>
      </c>
      <c r="Z54" s="106" t="s">
        <v>82</v>
      </c>
      <c r="AA54" s="116" t="s">
        <v>350</v>
      </c>
      <c r="AB54" s="106" t="s">
        <v>84</v>
      </c>
      <c r="AC54" s="108" t="s">
        <v>351</v>
      </c>
      <c r="AD54" s="138">
        <f t="shared" si="11"/>
        <v>0.4</v>
      </c>
      <c r="AE54" s="115" t="str">
        <f t="shared" si="12"/>
        <v>BAJA</v>
      </c>
      <c r="AF54" s="115">
        <f>+AF53-(AF53*AD54)</f>
        <v>0.252</v>
      </c>
      <c r="AG54" s="244"/>
      <c r="AH54" s="244"/>
      <c r="AI54" s="243"/>
      <c r="AJ54" s="226"/>
      <c r="AK54" s="227"/>
      <c r="AL54" s="227"/>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21"/>
    </row>
    <row r="55" spans="1:60" ht="89.5" customHeight="1" x14ac:dyDescent="0.3">
      <c r="A55" s="308" t="s">
        <v>3</v>
      </c>
      <c r="B55" s="231"/>
      <c r="C55" s="224" t="s">
        <v>284</v>
      </c>
      <c r="D55" s="226" t="s">
        <v>352</v>
      </c>
      <c r="E55" s="226" t="s">
        <v>353</v>
      </c>
      <c r="F55" s="226" t="s">
        <v>67</v>
      </c>
      <c r="G55" s="110" t="s">
        <v>354</v>
      </c>
      <c r="H55" s="226" t="s">
        <v>355</v>
      </c>
      <c r="I55" s="225" t="s">
        <v>356</v>
      </c>
      <c r="J55" s="226" t="s">
        <v>71</v>
      </c>
      <c r="K55" s="226" t="s">
        <v>357</v>
      </c>
      <c r="L55" s="226" t="s">
        <v>117</v>
      </c>
      <c r="M55" s="245">
        <v>0.2</v>
      </c>
      <c r="N55" s="246" t="s">
        <v>223</v>
      </c>
      <c r="O55" s="247">
        <v>0.2</v>
      </c>
      <c r="P55" s="226" t="s">
        <v>291</v>
      </c>
      <c r="Q55" s="243" t="s">
        <v>146</v>
      </c>
      <c r="R55" s="151" t="s">
        <v>358</v>
      </c>
      <c r="S55" s="106" t="s">
        <v>78</v>
      </c>
      <c r="T55" s="108" t="s">
        <v>359</v>
      </c>
      <c r="U55" s="106" t="s">
        <v>79</v>
      </c>
      <c r="V55" s="106" t="s">
        <v>80</v>
      </c>
      <c r="W55" s="114">
        <v>0.25</v>
      </c>
      <c r="X55" s="108" t="s">
        <v>96</v>
      </c>
      <c r="Y55" s="114">
        <v>0.15</v>
      </c>
      <c r="Z55" s="106" t="s">
        <v>82</v>
      </c>
      <c r="AA55" s="116" t="s">
        <v>360</v>
      </c>
      <c r="AB55" s="106" t="s">
        <v>84</v>
      </c>
      <c r="AC55" s="108" t="s">
        <v>361</v>
      </c>
      <c r="AD55" s="138">
        <f t="shared" si="11"/>
        <v>0.4</v>
      </c>
      <c r="AE55" s="244" t="str">
        <f t="shared" si="12"/>
        <v>MUY BAJA</v>
      </c>
      <c r="AF55" s="244">
        <f>IF(OR(V55="prevenir",V55="detectar"),(M55-(M55*AD55)), M55)</f>
        <v>0.12</v>
      </c>
      <c r="AG55" s="244" t="str">
        <f t="shared" ref="AG55" si="13">IF(AH55&lt;=20%,"LEVE",IF(AH55&lt;=40%,"MENOR",IF(AH55&lt;=60%,"MODERADO",IF(AH55&lt;=80%,"MAYOR","CATASTROFICO"))))</f>
        <v>LEVE</v>
      </c>
      <c r="AH55" s="244">
        <f>IF(V55="corregir",(O55-(O55*AD55)), O55)</f>
        <v>0.2</v>
      </c>
      <c r="AI55" s="243" t="s">
        <v>146</v>
      </c>
      <c r="AJ55" s="226" t="s">
        <v>86</v>
      </c>
      <c r="AK55" s="227"/>
      <c r="AL55" s="227"/>
      <c r="AM55" s="211">
        <v>45266</v>
      </c>
      <c r="AN55" s="89" t="s">
        <v>1849</v>
      </c>
      <c r="AO55" s="90"/>
      <c r="AP55" s="211" t="s">
        <v>1700</v>
      </c>
      <c r="AQ55" s="93" t="s">
        <v>1850</v>
      </c>
      <c r="AR55" s="90" t="s">
        <v>1700</v>
      </c>
      <c r="AS55" s="90"/>
      <c r="AT55" s="97" t="s">
        <v>1851</v>
      </c>
      <c r="AU55" s="90" t="s">
        <v>1700</v>
      </c>
      <c r="AV55" s="90"/>
      <c r="AW55" s="97" t="s">
        <v>1852</v>
      </c>
      <c r="AX55" s="90"/>
      <c r="AY55" s="90" t="s">
        <v>1700</v>
      </c>
      <c r="AZ55" s="93" t="s">
        <v>1853</v>
      </c>
      <c r="BA55" s="90"/>
      <c r="BB55" s="90"/>
      <c r="BC55" s="97" t="s">
        <v>1774</v>
      </c>
      <c r="BD55" s="90"/>
      <c r="BE55" s="90" t="s">
        <v>3</v>
      </c>
      <c r="BF55" s="93" t="s">
        <v>1854</v>
      </c>
      <c r="BG55" s="97"/>
      <c r="BH55" s="222" t="s">
        <v>1954</v>
      </c>
    </row>
    <row r="56" spans="1:60" ht="89.5" customHeight="1" x14ac:dyDescent="0.3">
      <c r="A56" s="308"/>
      <c r="B56" s="231"/>
      <c r="C56" s="224"/>
      <c r="D56" s="226"/>
      <c r="E56" s="226"/>
      <c r="F56" s="226"/>
      <c r="G56" s="110" t="s">
        <v>362</v>
      </c>
      <c r="H56" s="226"/>
      <c r="I56" s="225"/>
      <c r="J56" s="226"/>
      <c r="K56" s="226"/>
      <c r="L56" s="226"/>
      <c r="M56" s="245"/>
      <c r="N56" s="246"/>
      <c r="O56" s="247"/>
      <c r="P56" s="226"/>
      <c r="Q56" s="243"/>
      <c r="R56" s="151" t="s">
        <v>363</v>
      </c>
      <c r="S56" s="106" t="s">
        <v>78</v>
      </c>
      <c r="T56" s="108" t="s">
        <v>359</v>
      </c>
      <c r="U56" s="106" t="s">
        <v>79</v>
      </c>
      <c r="V56" s="106" t="s">
        <v>80</v>
      </c>
      <c r="W56" s="114">
        <v>0.25</v>
      </c>
      <c r="X56" s="108" t="s">
        <v>96</v>
      </c>
      <c r="Y56" s="114">
        <v>0.15</v>
      </c>
      <c r="Z56" s="106" t="s">
        <v>82</v>
      </c>
      <c r="AA56" s="116" t="s">
        <v>364</v>
      </c>
      <c r="AB56" s="106" t="s">
        <v>84</v>
      </c>
      <c r="AC56" s="108" t="s">
        <v>365</v>
      </c>
      <c r="AD56" s="138"/>
      <c r="AE56" s="244"/>
      <c r="AF56" s="244"/>
      <c r="AG56" s="244"/>
      <c r="AH56" s="244"/>
      <c r="AI56" s="243"/>
      <c r="AJ56" s="226"/>
      <c r="AK56" s="227"/>
      <c r="AL56" s="227"/>
      <c r="AM56" s="211"/>
      <c r="AN56" s="89" t="s">
        <v>1849</v>
      </c>
      <c r="AO56" s="90"/>
      <c r="AP56" s="211"/>
      <c r="AQ56" s="93" t="s">
        <v>1850</v>
      </c>
      <c r="AR56" s="90" t="s">
        <v>1700</v>
      </c>
      <c r="AS56" s="90"/>
      <c r="AT56" s="97" t="s">
        <v>1851</v>
      </c>
      <c r="AU56" s="90" t="s">
        <v>1700</v>
      </c>
      <c r="AV56" s="90"/>
      <c r="AW56" s="97" t="s">
        <v>1852</v>
      </c>
      <c r="AX56" s="90"/>
      <c r="AY56" s="90" t="s">
        <v>1700</v>
      </c>
      <c r="AZ56" s="93" t="s">
        <v>1853</v>
      </c>
      <c r="BA56" s="90"/>
      <c r="BB56" s="90"/>
      <c r="BC56" s="97" t="s">
        <v>1774</v>
      </c>
      <c r="BD56" s="90"/>
      <c r="BE56" s="90" t="s">
        <v>3</v>
      </c>
      <c r="BF56" s="93" t="s">
        <v>1854</v>
      </c>
      <c r="BG56" s="97"/>
      <c r="BH56" s="222"/>
    </row>
    <row r="57" spans="1:60" ht="89.5" customHeight="1" x14ac:dyDescent="0.3">
      <c r="A57" s="308" t="s">
        <v>3</v>
      </c>
      <c r="B57" s="231"/>
      <c r="C57" s="224" t="s">
        <v>284</v>
      </c>
      <c r="D57" s="226" t="s">
        <v>352</v>
      </c>
      <c r="E57" s="226" t="s">
        <v>353</v>
      </c>
      <c r="F57" s="111" t="s">
        <v>67</v>
      </c>
      <c r="G57" s="109" t="s">
        <v>366</v>
      </c>
      <c r="H57" s="226" t="s">
        <v>367</v>
      </c>
      <c r="I57" s="225" t="s">
        <v>368</v>
      </c>
      <c r="J57" s="226" t="s">
        <v>71</v>
      </c>
      <c r="K57" s="226" t="s">
        <v>369</v>
      </c>
      <c r="L57" s="226" t="s">
        <v>117</v>
      </c>
      <c r="M57" s="245">
        <v>0.2</v>
      </c>
      <c r="N57" s="246" t="s">
        <v>74</v>
      </c>
      <c r="O57" s="247">
        <v>0.4</v>
      </c>
      <c r="P57" s="226" t="s">
        <v>370</v>
      </c>
      <c r="Q57" s="243" t="s">
        <v>146</v>
      </c>
      <c r="R57" s="151" t="s">
        <v>371</v>
      </c>
      <c r="S57" s="106" t="s">
        <v>78</v>
      </c>
      <c r="T57" s="108" t="s">
        <v>359</v>
      </c>
      <c r="U57" s="106" t="s">
        <v>79</v>
      </c>
      <c r="V57" s="106" t="s">
        <v>80</v>
      </c>
      <c r="W57" s="114">
        <v>0.25</v>
      </c>
      <c r="X57" s="108" t="s">
        <v>96</v>
      </c>
      <c r="Y57" s="114">
        <v>0.15</v>
      </c>
      <c r="Z57" s="106" t="s">
        <v>82</v>
      </c>
      <c r="AA57" s="116" t="s">
        <v>372</v>
      </c>
      <c r="AB57" s="106" t="s">
        <v>84</v>
      </c>
      <c r="AC57" s="108" t="s">
        <v>373</v>
      </c>
      <c r="AD57" s="138">
        <f t="shared" ref="AD57:AD70" si="14">+W57+Y57</f>
        <v>0.4</v>
      </c>
      <c r="AE57" s="115" t="str">
        <f t="shared" ref="AE57:AE70" si="15">IF(AF57&lt;=20%,"MUY BAJA",IF(AF57&lt;=40%,"BAJA",IF(AF57&lt;=60%,"MEDIA",IF(AF57&lt;=80%,"ALTA","MUY ALTA"))))</f>
        <v>MUY BAJA</v>
      </c>
      <c r="AF57" s="115">
        <f>IF(OR(V57="prevenir",V57="detectar"),(M57-(M57*AD57)), M57)</f>
        <v>0.12</v>
      </c>
      <c r="AG57" s="244" t="str">
        <f t="shared" ref="AG57" si="16">IF(AH57&lt;=20%,"LEVE",IF(AH57&lt;=40%,"MENOR",IF(AH57&lt;=60%,"MODERADO",IF(AH57&lt;=80%,"MAYOR","CATASTROFICO"))))</f>
        <v>MENOR</v>
      </c>
      <c r="AH57" s="244">
        <f>IF(V57="corregir",(O57-(O57*AD57)), O57)</f>
        <v>0.4</v>
      </c>
      <c r="AI57" s="243" t="s">
        <v>146</v>
      </c>
      <c r="AJ57" s="226" t="s">
        <v>86</v>
      </c>
      <c r="AK57" s="227"/>
      <c r="AL57" s="227"/>
      <c r="AM57" s="211">
        <v>45266</v>
      </c>
      <c r="AN57" s="89" t="s">
        <v>1849</v>
      </c>
      <c r="AO57" s="90"/>
      <c r="AP57" s="211" t="s">
        <v>1700</v>
      </c>
      <c r="AQ57" s="93" t="s">
        <v>1850</v>
      </c>
      <c r="AR57" s="90" t="s">
        <v>1700</v>
      </c>
      <c r="AS57" s="90"/>
      <c r="AT57" s="97" t="s">
        <v>1851</v>
      </c>
      <c r="AU57" s="90" t="s">
        <v>1700</v>
      </c>
      <c r="AV57" s="90"/>
      <c r="AW57" s="97" t="s">
        <v>1852</v>
      </c>
      <c r="AX57" s="90"/>
      <c r="AY57" s="90" t="s">
        <v>1700</v>
      </c>
      <c r="AZ57" s="93" t="s">
        <v>1853</v>
      </c>
      <c r="BA57" s="90"/>
      <c r="BB57" s="90"/>
      <c r="BC57" s="97" t="s">
        <v>1774</v>
      </c>
      <c r="BD57" s="90"/>
      <c r="BE57" s="90" t="s">
        <v>3</v>
      </c>
      <c r="BF57" s="93" t="s">
        <v>1854</v>
      </c>
      <c r="BG57" s="97"/>
      <c r="BH57" s="222" t="s">
        <v>1954</v>
      </c>
    </row>
    <row r="58" spans="1:60" ht="89.5" customHeight="1" x14ac:dyDescent="0.3">
      <c r="A58" s="308"/>
      <c r="B58" s="231"/>
      <c r="C58" s="224"/>
      <c r="D58" s="226"/>
      <c r="E58" s="226"/>
      <c r="F58" s="111" t="s">
        <v>67</v>
      </c>
      <c r="G58" s="109" t="s">
        <v>374</v>
      </c>
      <c r="H58" s="226"/>
      <c r="I58" s="225"/>
      <c r="J58" s="226"/>
      <c r="K58" s="226"/>
      <c r="L58" s="226"/>
      <c r="M58" s="245"/>
      <c r="N58" s="246"/>
      <c r="O58" s="247"/>
      <c r="P58" s="226"/>
      <c r="Q58" s="243"/>
      <c r="R58" s="151" t="s">
        <v>375</v>
      </c>
      <c r="S58" s="106" t="s">
        <v>78</v>
      </c>
      <c r="T58" s="108" t="s">
        <v>359</v>
      </c>
      <c r="U58" s="106" t="s">
        <v>79</v>
      </c>
      <c r="V58" s="106" t="s">
        <v>80</v>
      </c>
      <c r="W58" s="114">
        <v>0.25</v>
      </c>
      <c r="X58" s="108" t="s">
        <v>96</v>
      </c>
      <c r="Y58" s="114">
        <v>0.15</v>
      </c>
      <c r="Z58" s="106" t="s">
        <v>82</v>
      </c>
      <c r="AA58" s="116" t="s">
        <v>372</v>
      </c>
      <c r="AB58" s="106" t="s">
        <v>84</v>
      </c>
      <c r="AC58" s="181" t="s">
        <v>253</v>
      </c>
      <c r="AD58" s="138">
        <f t="shared" si="14"/>
        <v>0.4</v>
      </c>
      <c r="AE58" s="115" t="str">
        <f t="shared" si="15"/>
        <v>MUY BAJA</v>
      </c>
      <c r="AF58" s="115">
        <f>+AF57-(AF57*AD58)</f>
        <v>7.1999999999999995E-2</v>
      </c>
      <c r="AG58" s="244"/>
      <c r="AH58" s="244"/>
      <c r="AI58" s="243"/>
      <c r="AJ58" s="226"/>
      <c r="AK58" s="227"/>
      <c r="AL58" s="227"/>
      <c r="AM58" s="211"/>
      <c r="AN58" s="89" t="s">
        <v>1849</v>
      </c>
      <c r="AO58" s="90"/>
      <c r="AP58" s="211"/>
      <c r="AQ58" s="93" t="s">
        <v>1850</v>
      </c>
      <c r="AR58" s="90" t="s">
        <v>1700</v>
      </c>
      <c r="AS58" s="90"/>
      <c r="AT58" s="97" t="s">
        <v>1851</v>
      </c>
      <c r="AU58" s="90" t="s">
        <v>1700</v>
      </c>
      <c r="AV58" s="90"/>
      <c r="AW58" s="97" t="s">
        <v>1852</v>
      </c>
      <c r="AX58" s="90"/>
      <c r="AY58" s="90" t="s">
        <v>1700</v>
      </c>
      <c r="AZ58" s="93" t="s">
        <v>1853</v>
      </c>
      <c r="BA58" s="90"/>
      <c r="BB58" s="90"/>
      <c r="BC58" s="97" t="s">
        <v>1774</v>
      </c>
      <c r="BD58" s="90"/>
      <c r="BE58" s="90" t="s">
        <v>3</v>
      </c>
      <c r="BF58" s="93" t="s">
        <v>1854</v>
      </c>
      <c r="BG58" s="97"/>
      <c r="BH58" s="222"/>
    </row>
    <row r="59" spans="1:60" s="82" customFormat="1" ht="82.5" hidden="1" customHeight="1" x14ac:dyDescent="0.25">
      <c r="A59" s="308" t="s">
        <v>3</v>
      </c>
      <c r="B59" s="309"/>
      <c r="C59" s="305" t="s">
        <v>1652</v>
      </c>
      <c r="D59" s="251" t="s">
        <v>1328</v>
      </c>
      <c r="E59" s="251" t="s">
        <v>1329</v>
      </c>
      <c r="F59" s="127" t="s">
        <v>67</v>
      </c>
      <c r="G59" s="125" t="s">
        <v>1330</v>
      </c>
      <c r="H59" s="226" t="s">
        <v>1331</v>
      </c>
      <c r="I59" s="251" t="s">
        <v>1332</v>
      </c>
      <c r="J59" s="251" t="s">
        <v>1333</v>
      </c>
      <c r="K59" s="305" t="s">
        <v>1334</v>
      </c>
      <c r="L59" s="251" t="s">
        <v>376</v>
      </c>
      <c r="M59" s="314">
        <f>VLOOKUP(L59,'[7]Datos Validacion'!$C$6:$D$10,2,0)</f>
        <v>1</v>
      </c>
      <c r="N59" s="246" t="s">
        <v>377</v>
      </c>
      <c r="O59" s="315">
        <f>VLOOKUP(N59,'[7]Datos Validacion'!$E$6:$F$15,2,0)</f>
        <v>0.8</v>
      </c>
      <c r="P59" s="305" t="s">
        <v>1335</v>
      </c>
      <c r="Q59" s="267" t="s">
        <v>378</v>
      </c>
      <c r="R59" s="168" t="s">
        <v>1336</v>
      </c>
      <c r="S59" s="130" t="s">
        <v>78</v>
      </c>
      <c r="T59" s="168" t="s">
        <v>1337</v>
      </c>
      <c r="U59" s="130" t="s">
        <v>79</v>
      </c>
      <c r="V59" s="130" t="s">
        <v>80</v>
      </c>
      <c r="W59" s="177">
        <f>VLOOKUP(V59,'[7]Datos Validacion'!$K$6:$L$8,2,0)</f>
        <v>0.25</v>
      </c>
      <c r="X59" s="126" t="s">
        <v>96</v>
      </c>
      <c r="Y59" s="177">
        <f>VLOOKUP(X59,'[7]Datos Validacion'!$M$6:$N$7,2,0)</f>
        <v>0.15</v>
      </c>
      <c r="Z59" s="130" t="s">
        <v>82</v>
      </c>
      <c r="AA59" s="125" t="s">
        <v>1338</v>
      </c>
      <c r="AB59" s="130" t="s">
        <v>84</v>
      </c>
      <c r="AC59" s="130" t="s">
        <v>1339</v>
      </c>
      <c r="AD59" s="178">
        <f t="shared" si="14"/>
        <v>0.4</v>
      </c>
      <c r="AE59" s="131" t="str">
        <f t="shared" si="15"/>
        <v>MEDIA</v>
      </c>
      <c r="AF59" s="131">
        <f>IF(OR(V59="prevenir",V59="detectar"),(M59-(M59*AD59)), M59)</f>
        <v>0.6</v>
      </c>
      <c r="AG59" s="268" t="str">
        <f t="shared" ref="AG59:AG70" si="17">IF(AH59&lt;=20%,"LEVE",IF(AH59&lt;=40%,"MENOR",IF(AH59&lt;=60%,"MODERADO",IF(AH59&lt;=80%,"MAYOR","CATASTROFICO"))))</f>
        <v>MAYOR</v>
      </c>
      <c r="AH59" s="268">
        <f>IF(V59="corregir",(O59-(O59*AD59)), O59)</f>
        <v>0.8</v>
      </c>
      <c r="AI59" s="267" t="s">
        <v>378</v>
      </c>
      <c r="AJ59" s="251" t="s">
        <v>237</v>
      </c>
      <c r="AK59" s="318">
        <v>441</v>
      </c>
      <c r="AL59" s="251" t="s">
        <v>1340</v>
      </c>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22" t="s">
        <v>1923</v>
      </c>
    </row>
    <row r="60" spans="1:60" s="82" customFormat="1" ht="82.5" hidden="1" customHeight="1" x14ac:dyDescent="0.25">
      <c r="A60" s="308"/>
      <c r="B60" s="309"/>
      <c r="C60" s="305"/>
      <c r="D60" s="251"/>
      <c r="E60" s="251"/>
      <c r="F60" s="127" t="s">
        <v>67</v>
      </c>
      <c r="G60" s="125" t="s">
        <v>1379</v>
      </c>
      <c r="H60" s="226"/>
      <c r="I60" s="251"/>
      <c r="J60" s="251"/>
      <c r="K60" s="305"/>
      <c r="L60" s="251"/>
      <c r="M60" s="314"/>
      <c r="N60" s="246"/>
      <c r="O60" s="315"/>
      <c r="P60" s="305"/>
      <c r="Q60" s="267"/>
      <c r="R60" s="168" t="s">
        <v>1380</v>
      </c>
      <c r="S60" s="130" t="s">
        <v>78</v>
      </c>
      <c r="T60" s="168" t="s">
        <v>1381</v>
      </c>
      <c r="U60" s="130" t="s">
        <v>79</v>
      </c>
      <c r="V60" s="130" t="s">
        <v>80</v>
      </c>
      <c r="W60" s="177">
        <f>VLOOKUP(V60,'[7]Datos Validacion'!$K$6:$L$8,2,0)</f>
        <v>0.25</v>
      </c>
      <c r="X60" s="119" t="s">
        <v>81</v>
      </c>
      <c r="Y60" s="114">
        <f>VLOOKUP(X60,'[8]Datos Validacion'!$M$6:$N$7,2,0)</f>
        <v>0.25</v>
      </c>
      <c r="Z60" s="130" t="s">
        <v>82</v>
      </c>
      <c r="AA60" s="125" t="s">
        <v>1338</v>
      </c>
      <c r="AB60" s="130" t="s">
        <v>84</v>
      </c>
      <c r="AC60" s="106" t="s">
        <v>1382</v>
      </c>
      <c r="AD60" s="178">
        <f t="shared" si="14"/>
        <v>0.5</v>
      </c>
      <c r="AE60" s="131" t="str">
        <f t="shared" si="15"/>
        <v>BAJA</v>
      </c>
      <c r="AF60" s="131">
        <f>+AF59-(AF59*AD60)</f>
        <v>0.3</v>
      </c>
      <c r="AG60" s="268"/>
      <c r="AH60" s="268"/>
      <c r="AI60" s="267"/>
      <c r="AJ60" s="251"/>
      <c r="AK60" s="318"/>
      <c r="AL60" s="25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21"/>
    </row>
    <row r="61" spans="1:60" s="82" customFormat="1" ht="64.5" hidden="1" customHeight="1" x14ac:dyDescent="0.25">
      <c r="A61" s="308"/>
      <c r="B61" s="309"/>
      <c r="C61" s="305"/>
      <c r="D61" s="251"/>
      <c r="E61" s="251"/>
      <c r="F61" s="127" t="s">
        <v>67</v>
      </c>
      <c r="G61" s="125" t="s">
        <v>1341</v>
      </c>
      <c r="H61" s="226"/>
      <c r="I61" s="251"/>
      <c r="J61" s="251"/>
      <c r="K61" s="305"/>
      <c r="L61" s="251"/>
      <c r="M61" s="314"/>
      <c r="N61" s="246"/>
      <c r="O61" s="315"/>
      <c r="P61" s="305"/>
      <c r="Q61" s="267"/>
      <c r="R61" s="168" t="s">
        <v>1342</v>
      </c>
      <c r="S61" s="130" t="s">
        <v>78</v>
      </c>
      <c r="T61" s="168" t="s">
        <v>1337</v>
      </c>
      <c r="U61" s="130" t="s">
        <v>79</v>
      </c>
      <c r="V61" s="130" t="s">
        <v>80</v>
      </c>
      <c r="W61" s="177">
        <f>VLOOKUP(V61,'[7]Datos Validacion'!$K$6:$L$8,2,0)</f>
        <v>0.25</v>
      </c>
      <c r="X61" s="126" t="s">
        <v>96</v>
      </c>
      <c r="Y61" s="177">
        <f>VLOOKUP(X61,'[7]Datos Validacion'!$M$6:$N$7,2,0)</f>
        <v>0.15</v>
      </c>
      <c r="Z61" s="130" t="s">
        <v>82</v>
      </c>
      <c r="AA61" s="125" t="s">
        <v>1343</v>
      </c>
      <c r="AB61" s="130" t="s">
        <v>84</v>
      </c>
      <c r="AC61" s="130" t="s">
        <v>1339</v>
      </c>
      <c r="AD61" s="178">
        <f t="shared" si="14"/>
        <v>0.4</v>
      </c>
      <c r="AE61" s="131" t="str">
        <f t="shared" si="15"/>
        <v>MUY BAJA</v>
      </c>
      <c r="AF61" s="131">
        <f>AF60-(AF60*AD61)</f>
        <v>0.18</v>
      </c>
      <c r="AG61" s="268"/>
      <c r="AH61" s="268"/>
      <c r="AI61" s="267"/>
      <c r="AJ61" s="251"/>
      <c r="AK61" s="318"/>
      <c r="AL61" s="25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21"/>
    </row>
    <row r="62" spans="1:60" s="82" customFormat="1" ht="66" hidden="1" customHeight="1" x14ac:dyDescent="0.25">
      <c r="A62" s="308"/>
      <c r="B62" s="309"/>
      <c r="C62" s="305"/>
      <c r="D62" s="251"/>
      <c r="E62" s="251"/>
      <c r="F62" s="127" t="s">
        <v>67</v>
      </c>
      <c r="G62" s="125" t="s">
        <v>1344</v>
      </c>
      <c r="H62" s="226"/>
      <c r="I62" s="251"/>
      <c r="J62" s="251"/>
      <c r="K62" s="305"/>
      <c r="L62" s="251"/>
      <c r="M62" s="314"/>
      <c r="N62" s="246"/>
      <c r="O62" s="315"/>
      <c r="P62" s="305"/>
      <c r="Q62" s="267"/>
      <c r="R62" s="168" t="s">
        <v>1345</v>
      </c>
      <c r="S62" s="130" t="s">
        <v>78</v>
      </c>
      <c r="T62" s="168" t="s">
        <v>1346</v>
      </c>
      <c r="U62" s="130" t="s">
        <v>79</v>
      </c>
      <c r="V62" s="130" t="s">
        <v>80</v>
      </c>
      <c r="W62" s="177">
        <f>VLOOKUP(V62,'[7]Datos Validacion'!$K$6:$L$8,2,0)</f>
        <v>0.25</v>
      </c>
      <c r="X62" s="126" t="s">
        <v>96</v>
      </c>
      <c r="Y62" s="177">
        <f>VLOOKUP(X62,'[7]Datos Validacion'!$M$6:$N$7,2,0)</f>
        <v>0.15</v>
      </c>
      <c r="Z62" s="130" t="s">
        <v>82</v>
      </c>
      <c r="AA62" s="125" t="s">
        <v>1347</v>
      </c>
      <c r="AB62" s="130" t="s">
        <v>84</v>
      </c>
      <c r="AC62" s="130" t="s">
        <v>1339</v>
      </c>
      <c r="AD62" s="178">
        <f t="shared" si="14"/>
        <v>0.4</v>
      </c>
      <c r="AE62" s="131" t="str">
        <f t="shared" si="15"/>
        <v>MUY BAJA</v>
      </c>
      <c r="AF62" s="193">
        <f>AF61-(AF61*AD62)</f>
        <v>0.108</v>
      </c>
      <c r="AG62" s="268"/>
      <c r="AH62" s="268"/>
      <c r="AI62" s="267"/>
      <c r="AJ62" s="251"/>
      <c r="AK62" s="318"/>
      <c r="AL62" s="25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21"/>
    </row>
    <row r="63" spans="1:60" s="9" customFormat="1" ht="50.25" customHeight="1" x14ac:dyDescent="0.25">
      <c r="A63" s="285" t="s">
        <v>3</v>
      </c>
      <c r="B63" s="231"/>
      <c r="C63" s="224" t="s">
        <v>1652</v>
      </c>
      <c r="D63" s="226" t="s">
        <v>1348</v>
      </c>
      <c r="E63" s="226" t="s">
        <v>1349</v>
      </c>
      <c r="F63" s="226" t="s">
        <v>67</v>
      </c>
      <c r="G63" s="311" t="s">
        <v>1350</v>
      </c>
      <c r="H63" s="226" t="s">
        <v>1351</v>
      </c>
      <c r="I63" s="226" t="s">
        <v>1383</v>
      </c>
      <c r="J63" s="251" t="s">
        <v>71</v>
      </c>
      <c r="K63" s="226" t="s">
        <v>1352</v>
      </c>
      <c r="L63" s="226" t="s">
        <v>246</v>
      </c>
      <c r="M63" s="245">
        <f>VLOOKUP(L63,'[7]Datos Validacion'!$C$6:$D$10,2,0)</f>
        <v>0.8</v>
      </c>
      <c r="N63" s="246" t="s">
        <v>74</v>
      </c>
      <c r="O63" s="247">
        <f>VLOOKUP(N63,'[7]Datos Validacion'!$E$6:$F$15,2,0)</f>
        <v>0.4</v>
      </c>
      <c r="P63" s="224" t="s">
        <v>153</v>
      </c>
      <c r="Q63" s="243" t="s">
        <v>76</v>
      </c>
      <c r="R63" s="168" t="s">
        <v>1353</v>
      </c>
      <c r="S63" s="106" t="s">
        <v>78</v>
      </c>
      <c r="T63" s="162" t="s">
        <v>1354</v>
      </c>
      <c r="U63" s="106" t="s">
        <v>79</v>
      </c>
      <c r="V63" s="106" t="s">
        <v>80</v>
      </c>
      <c r="W63" s="166">
        <f>VLOOKUP(V63,'[7]Datos Validacion'!$K$6:$L$8,2,0)</f>
        <v>0.25</v>
      </c>
      <c r="X63" s="108" t="s">
        <v>96</v>
      </c>
      <c r="Y63" s="166">
        <f>VLOOKUP(X63,'[7]Datos Validacion'!$M$6:$N$7,2,0)</f>
        <v>0.15</v>
      </c>
      <c r="Z63" s="106" t="s">
        <v>82</v>
      </c>
      <c r="AA63" s="125" t="s">
        <v>1355</v>
      </c>
      <c r="AB63" s="130" t="s">
        <v>84</v>
      </c>
      <c r="AC63" s="108" t="s">
        <v>379</v>
      </c>
      <c r="AD63" s="155">
        <f t="shared" si="14"/>
        <v>0.4</v>
      </c>
      <c r="AE63" s="115" t="str">
        <f t="shared" si="15"/>
        <v>MEDIA</v>
      </c>
      <c r="AF63" s="131">
        <f>IF(OR(V63="prevenir",V63="detectar"),(M63-(M63*AD63)), M63)</f>
        <v>0.48</v>
      </c>
      <c r="AG63" s="244" t="str">
        <f t="shared" ref="AG63" si="18">IF(AH63&lt;=20%,"LEVE",IF(AH63&lt;=40%,"MENOR",IF(AH63&lt;=60%,"MODERADO",IF(AH63&lt;=80%,"MAYOR","CATASTROFICO"))))</f>
        <v>MENOR</v>
      </c>
      <c r="AH63" s="244">
        <f>IF(V63="corregir",(O63-(O63*AD63)), O63)</f>
        <v>0.4</v>
      </c>
      <c r="AI63" s="243" t="s">
        <v>146</v>
      </c>
      <c r="AJ63" s="226" t="s">
        <v>86</v>
      </c>
      <c r="AK63" s="248"/>
      <c r="AL63" s="227"/>
      <c r="AM63" s="218">
        <v>45279</v>
      </c>
      <c r="AN63" s="218" t="s">
        <v>1823</v>
      </c>
      <c r="AO63" s="218"/>
      <c r="AP63" s="218" t="s">
        <v>62</v>
      </c>
      <c r="AQ63" s="222" t="s">
        <v>1824</v>
      </c>
      <c r="AR63" s="218" t="s">
        <v>1825</v>
      </c>
      <c r="AS63" s="218"/>
      <c r="AT63" s="222" t="s">
        <v>1826</v>
      </c>
      <c r="AU63" s="218" t="s">
        <v>1825</v>
      </c>
      <c r="AV63" s="218"/>
      <c r="AW63" s="222" t="s">
        <v>1827</v>
      </c>
      <c r="AX63" s="218"/>
      <c r="AY63" s="218" t="s">
        <v>62</v>
      </c>
      <c r="AZ63" s="222" t="s">
        <v>1828</v>
      </c>
      <c r="BA63" s="218" t="s">
        <v>1825</v>
      </c>
      <c r="BB63" s="218"/>
      <c r="BC63" s="222" t="s">
        <v>1829</v>
      </c>
      <c r="BD63" s="218"/>
      <c r="BE63" s="218" t="s">
        <v>62</v>
      </c>
      <c r="BF63" s="222" t="s">
        <v>1830</v>
      </c>
      <c r="BG63" s="222" t="s">
        <v>1774</v>
      </c>
      <c r="BH63" s="222" t="s">
        <v>2042</v>
      </c>
    </row>
    <row r="64" spans="1:60" s="9" customFormat="1" ht="37.5" x14ac:dyDescent="0.25">
      <c r="A64" s="285"/>
      <c r="B64" s="231"/>
      <c r="C64" s="224"/>
      <c r="D64" s="226"/>
      <c r="E64" s="226"/>
      <c r="F64" s="226"/>
      <c r="G64" s="311"/>
      <c r="H64" s="226"/>
      <c r="I64" s="226"/>
      <c r="J64" s="251"/>
      <c r="K64" s="226"/>
      <c r="L64" s="226"/>
      <c r="M64" s="245"/>
      <c r="N64" s="246"/>
      <c r="O64" s="247"/>
      <c r="P64" s="224"/>
      <c r="Q64" s="243"/>
      <c r="R64" s="168" t="s">
        <v>1356</v>
      </c>
      <c r="S64" s="106" t="s">
        <v>78</v>
      </c>
      <c r="T64" s="162" t="s">
        <v>1357</v>
      </c>
      <c r="U64" s="106" t="s">
        <v>79</v>
      </c>
      <c r="V64" s="106" t="s">
        <v>80</v>
      </c>
      <c r="W64" s="166">
        <f>VLOOKUP(V64,'[7]Datos Validacion'!$K$6:$L$8,2,0)</f>
        <v>0.25</v>
      </c>
      <c r="X64" s="108" t="s">
        <v>96</v>
      </c>
      <c r="Y64" s="166">
        <f>VLOOKUP(X64,'[7]Datos Validacion'!$M$6:$N$7,2,0)</f>
        <v>0.15</v>
      </c>
      <c r="Z64" s="106" t="s">
        <v>82</v>
      </c>
      <c r="AA64" s="125" t="s">
        <v>1358</v>
      </c>
      <c r="AB64" s="130" t="s">
        <v>84</v>
      </c>
      <c r="AC64" s="108" t="s">
        <v>379</v>
      </c>
      <c r="AD64" s="155">
        <f t="shared" si="14"/>
        <v>0.4</v>
      </c>
      <c r="AE64" s="115" t="str">
        <f t="shared" si="15"/>
        <v>BAJA</v>
      </c>
      <c r="AF64" s="131">
        <f>AF63-(AF63*AD64)</f>
        <v>0.28799999999999998</v>
      </c>
      <c r="AG64" s="244"/>
      <c r="AH64" s="244"/>
      <c r="AI64" s="243"/>
      <c r="AJ64" s="226"/>
      <c r="AK64" s="248"/>
      <c r="AL64" s="227"/>
      <c r="AM64" s="218"/>
      <c r="AN64" s="218"/>
      <c r="AO64" s="218"/>
      <c r="AP64" s="218"/>
      <c r="AQ64" s="222"/>
      <c r="AR64" s="218"/>
      <c r="AS64" s="218"/>
      <c r="AT64" s="222"/>
      <c r="AU64" s="218"/>
      <c r="AV64" s="218"/>
      <c r="AW64" s="222"/>
      <c r="AX64" s="218"/>
      <c r="AY64" s="218"/>
      <c r="AZ64" s="222"/>
      <c r="BA64" s="218"/>
      <c r="BB64" s="218"/>
      <c r="BC64" s="222"/>
      <c r="BD64" s="218"/>
      <c r="BE64" s="218"/>
      <c r="BF64" s="222"/>
      <c r="BG64" s="222"/>
      <c r="BH64" s="221"/>
    </row>
    <row r="65" spans="1:60" s="9" customFormat="1" ht="57.75" customHeight="1" x14ac:dyDescent="0.25">
      <c r="A65" s="285"/>
      <c r="B65" s="231"/>
      <c r="C65" s="224"/>
      <c r="D65" s="226"/>
      <c r="E65" s="226"/>
      <c r="F65" s="226"/>
      <c r="G65" s="311"/>
      <c r="H65" s="226"/>
      <c r="I65" s="226"/>
      <c r="J65" s="251"/>
      <c r="K65" s="226"/>
      <c r="L65" s="226"/>
      <c r="M65" s="245"/>
      <c r="N65" s="246"/>
      <c r="O65" s="247"/>
      <c r="P65" s="224"/>
      <c r="Q65" s="243"/>
      <c r="R65" s="168" t="s">
        <v>1359</v>
      </c>
      <c r="S65" s="106" t="s">
        <v>78</v>
      </c>
      <c r="T65" s="162" t="s">
        <v>1357</v>
      </c>
      <c r="U65" s="106" t="s">
        <v>79</v>
      </c>
      <c r="V65" s="106" t="s">
        <v>80</v>
      </c>
      <c r="W65" s="166">
        <f>VLOOKUP(V65,'[7]Datos Validacion'!$K$6:$L$8,2,0)</f>
        <v>0.25</v>
      </c>
      <c r="X65" s="108" t="s">
        <v>96</v>
      </c>
      <c r="Y65" s="166">
        <f>VLOOKUP(X65,'[7]Datos Validacion'!$M$6:$N$7,2,0)</f>
        <v>0.15</v>
      </c>
      <c r="Z65" s="106" t="s">
        <v>82</v>
      </c>
      <c r="AA65" s="125" t="s">
        <v>1360</v>
      </c>
      <c r="AB65" s="130" t="s">
        <v>84</v>
      </c>
      <c r="AC65" s="108" t="s">
        <v>379</v>
      </c>
      <c r="AD65" s="155">
        <f t="shared" si="14"/>
        <v>0.4</v>
      </c>
      <c r="AE65" s="115" t="str">
        <f t="shared" si="15"/>
        <v>MUY BAJA</v>
      </c>
      <c r="AF65" s="131">
        <f t="shared" ref="AF65:AF69" si="19">AF64-(AF64*AD65)</f>
        <v>0.17279999999999998</v>
      </c>
      <c r="AG65" s="244"/>
      <c r="AH65" s="244"/>
      <c r="AI65" s="243"/>
      <c r="AJ65" s="226"/>
      <c r="AK65" s="248"/>
      <c r="AL65" s="227"/>
      <c r="AM65" s="218"/>
      <c r="AN65" s="218"/>
      <c r="AO65" s="218"/>
      <c r="AP65" s="218"/>
      <c r="AQ65" s="222"/>
      <c r="AR65" s="218"/>
      <c r="AS65" s="218"/>
      <c r="AT65" s="222"/>
      <c r="AU65" s="218"/>
      <c r="AV65" s="218"/>
      <c r="AW65" s="222"/>
      <c r="AX65" s="218"/>
      <c r="AY65" s="218"/>
      <c r="AZ65" s="222"/>
      <c r="BA65" s="218"/>
      <c r="BB65" s="218"/>
      <c r="BC65" s="222"/>
      <c r="BD65" s="218"/>
      <c r="BE65" s="218"/>
      <c r="BF65" s="222"/>
      <c r="BG65" s="222"/>
      <c r="BH65" s="221"/>
    </row>
    <row r="66" spans="1:60" s="9" customFormat="1" ht="47.25" customHeight="1" x14ac:dyDescent="0.25">
      <c r="A66" s="285"/>
      <c r="B66" s="231"/>
      <c r="C66" s="224"/>
      <c r="D66" s="226"/>
      <c r="E66" s="226"/>
      <c r="F66" s="226"/>
      <c r="G66" s="311"/>
      <c r="H66" s="226"/>
      <c r="I66" s="226"/>
      <c r="J66" s="251"/>
      <c r="K66" s="226"/>
      <c r="L66" s="226"/>
      <c r="M66" s="245"/>
      <c r="N66" s="246"/>
      <c r="O66" s="247"/>
      <c r="P66" s="224"/>
      <c r="Q66" s="243"/>
      <c r="R66" s="168" t="s">
        <v>1361</v>
      </c>
      <c r="S66" s="106" t="s">
        <v>78</v>
      </c>
      <c r="T66" s="162" t="s">
        <v>1354</v>
      </c>
      <c r="U66" s="106" t="s">
        <v>79</v>
      </c>
      <c r="V66" s="106" t="s">
        <v>80</v>
      </c>
      <c r="W66" s="166">
        <f>VLOOKUP(V66,'[7]Datos Validacion'!$K$6:$L$8,2,0)</f>
        <v>0.25</v>
      </c>
      <c r="X66" s="108" t="s">
        <v>96</v>
      </c>
      <c r="Y66" s="166">
        <f>VLOOKUP(X66,'[7]Datos Validacion'!$M$6:$N$7,2,0)</f>
        <v>0.15</v>
      </c>
      <c r="Z66" s="106" t="s">
        <v>82</v>
      </c>
      <c r="AA66" s="125" t="s">
        <v>1362</v>
      </c>
      <c r="AB66" s="130" t="s">
        <v>84</v>
      </c>
      <c r="AC66" s="108" t="s">
        <v>379</v>
      </c>
      <c r="AD66" s="155">
        <f t="shared" si="14"/>
        <v>0.4</v>
      </c>
      <c r="AE66" s="115" t="str">
        <f t="shared" si="15"/>
        <v>MUY BAJA</v>
      </c>
      <c r="AF66" s="131">
        <f t="shared" si="19"/>
        <v>0.10367999999999998</v>
      </c>
      <c r="AG66" s="244"/>
      <c r="AH66" s="244"/>
      <c r="AI66" s="243"/>
      <c r="AJ66" s="226"/>
      <c r="AK66" s="248"/>
      <c r="AL66" s="227"/>
      <c r="AM66" s="218"/>
      <c r="AN66" s="218"/>
      <c r="AO66" s="218"/>
      <c r="AP66" s="218"/>
      <c r="AQ66" s="222"/>
      <c r="AR66" s="218"/>
      <c r="AS66" s="218"/>
      <c r="AT66" s="222"/>
      <c r="AU66" s="218"/>
      <c r="AV66" s="218"/>
      <c r="AW66" s="222"/>
      <c r="AX66" s="218"/>
      <c r="AY66" s="218"/>
      <c r="AZ66" s="222"/>
      <c r="BA66" s="218"/>
      <c r="BB66" s="218"/>
      <c r="BC66" s="222"/>
      <c r="BD66" s="218"/>
      <c r="BE66" s="218"/>
      <c r="BF66" s="222"/>
      <c r="BG66" s="222"/>
      <c r="BH66" s="221"/>
    </row>
    <row r="67" spans="1:60" s="9" customFormat="1" ht="56.25" customHeight="1" x14ac:dyDescent="0.25">
      <c r="A67" s="285"/>
      <c r="B67" s="231"/>
      <c r="C67" s="224"/>
      <c r="D67" s="226"/>
      <c r="E67" s="226"/>
      <c r="F67" s="111" t="s">
        <v>67</v>
      </c>
      <c r="G67" s="116" t="s">
        <v>1363</v>
      </c>
      <c r="H67" s="226"/>
      <c r="I67" s="226"/>
      <c r="J67" s="251"/>
      <c r="K67" s="226"/>
      <c r="L67" s="226"/>
      <c r="M67" s="245"/>
      <c r="N67" s="246"/>
      <c r="O67" s="247"/>
      <c r="P67" s="224"/>
      <c r="Q67" s="243"/>
      <c r="R67" s="168" t="s">
        <v>1384</v>
      </c>
      <c r="S67" s="106" t="s">
        <v>78</v>
      </c>
      <c r="T67" s="116" t="s">
        <v>1364</v>
      </c>
      <c r="U67" s="106" t="s">
        <v>79</v>
      </c>
      <c r="V67" s="106" t="s">
        <v>80</v>
      </c>
      <c r="W67" s="166">
        <f>VLOOKUP(V67,'[7]Datos Validacion'!$K$6:$L$8,2,0)</f>
        <v>0.25</v>
      </c>
      <c r="X67" s="108" t="s">
        <v>96</v>
      </c>
      <c r="Y67" s="166">
        <f>VLOOKUP(X67,'[7]Datos Validacion'!$M$6:$N$7,2,0)</f>
        <v>0.15</v>
      </c>
      <c r="Z67" s="106" t="s">
        <v>82</v>
      </c>
      <c r="AA67" s="125" t="s">
        <v>1365</v>
      </c>
      <c r="AB67" s="130" t="s">
        <v>84</v>
      </c>
      <c r="AC67" s="108" t="s">
        <v>379</v>
      </c>
      <c r="AD67" s="155">
        <f t="shared" si="14"/>
        <v>0.4</v>
      </c>
      <c r="AE67" s="115" t="str">
        <f t="shared" si="15"/>
        <v>MUY BAJA</v>
      </c>
      <c r="AF67" s="131">
        <f t="shared" si="19"/>
        <v>6.2207999999999986E-2</v>
      </c>
      <c r="AG67" s="244"/>
      <c r="AH67" s="244"/>
      <c r="AI67" s="243"/>
      <c r="AJ67" s="226"/>
      <c r="AK67" s="248"/>
      <c r="AL67" s="227"/>
      <c r="AM67" s="218"/>
      <c r="AN67" s="218"/>
      <c r="AO67" s="218"/>
      <c r="AP67" s="218"/>
      <c r="AQ67" s="222"/>
      <c r="AR67" s="218"/>
      <c r="AS67" s="218"/>
      <c r="AT67" s="222"/>
      <c r="AU67" s="218"/>
      <c r="AV67" s="218"/>
      <c r="AW67" s="222"/>
      <c r="AX67" s="218"/>
      <c r="AY67" s="218"/>
      <c r="AZ67" s="222"/>
      <c r="BA67" s="218"/>
      <c r="BB67" s="218"/>
      <c r="BC67" s="222"/>
      <c r="BD67" s="218"/>
      <c r="BE67" s="218"/>
      <c r="BF67" s="222"/>
      <c r="BG67" s="222"/>
      <c r="BH67" s="221"/>
    </row>
    <row r="68" spans="1:60" s="9" customFormat="1" ht="72" customHeight="1" x14ac:dyDescent="0.25">
      <c r="A68" s="285"/>
      <c r="B68" s="231"/>
      <c r="C68" s="224"/>
      <c r="D68" s="226"/>
      <c r="E68" s="226"/>
      <c r="F68" s="111" t="s">
        <v>104</v>
      </c>
      <c r="G68" s="116" t="s">
        <v>1366</v>
      </c>
      <c r="H68" s="226"/>
      <c r="I68" s="226"/>
      <c r="J68" s="251"/>
      <c r="K68" s="226"/>
      <c r="L68" s="226"/>
      <c r="M68" s="245"/>
      <c r="N68" s="246"/>
      <c r="O68" s="247"/>
      <c r="P68" s="224"/>
      <c r="Q68" s="243"/>
      <c r="R68" s="125" t="s">
        <v>1385</v>
      </c>
      <c r="S68" s="106" t="s">
        <v>78</v>
      </c>
      <c r="T68" s="108" t="s">
        <v>1387</v>
      </c>
      <c r="U68" s="106" t="s">
        <v>79</v>
      </c>
      <c r="V68" s="106" t="s">
        <v>80</v>
      </c>
      <c r="W68" s="166">
        <f>VLOOKUP(V68,'[7]Datos Validacion'!$K$6:$L$8,2,0)</f>
        <v>0.25</v>
      </c>
      <c r="X68" s="108" t="s">
        <v>96</v>
      </c>
      <c r="Y68" s="166">
        <f>VLOOKUP(X68,'[7]Datos Validacion'!$M$6:$N$7,2,0)</f>
        <v>0.15</v>
      </c>
      <c r="Z68" s="106" t="s">
        <v>82</v>
      </c>
      <c r="AA68" s="116" t="s">
        <v>1389</v>
      </c>
      <c r="AB68" s="130" t="s">
        <v>84</v>
      </c>
      <c r="AC68" s="108" t="s">
        <v>879</v>
      </c>
      <c r="AD68" s="155">
        <f t="shared" si="14"/>
        <v>0.4</v>
      </c>
      <c r="AE68" s="115" t="str">
        <f t="shared" si="15"/>
        <v>MUY BAJA</v>
      </c>
      <c r="AF68" s="131">
        <f t="shared" si="19"/>
        <v>3.7324799999999991E-2</v>
      </c>
      <c r="AG68" s="244"/>
      <c r="AH68" s="244"/>
      <c r="AI68" s="243"/>
      <c r="AJ68" s="226"/>
      <c r="AK68" s="248"/>
      <c r="AL68" s="227"/>
      <c r="AM68" s="218"/>
      <c r="AN68" s="218"/>
      <c r="AO68" s="218"/>
      <c r="AP68" s="218"/>
      <c r="AQ68" s="222"/>
      <c r="AR68" s="218"/>
      <c r="AS68" s="218"/>
      <c r="AT68" s="222"/>
      <c r="AU68" s="218"/>
      <c r="AV68" s="218"/>
      <c r="AW68" s="222"/>
      <c r="AX68" s="218"/>
      <c r="AY68" s="218"/>
      <c r="AZ68" s="222"/>
      <c r="BA68" s="218"/>
      <c r="BB68" s="218"/>
      <c r="BC68" s="222"/>
      <c r="BD68" s="218"/>
      <c r="BE68" s="218"/>
      <c r="BF68" s="222"/>
      <c r="BG68" s="222"/>
      <c r="BH68" s="221"/>
    </row>
    <row r="69" spans="1:60" s="9" customFormat="1" ht="57.75" customHeight="1" x14ac:dyDescent="0.25">
      <c r="A69" s="285"/>
      <c r="B69" s="231"/>
      <c r="C69" s="224"/>
      <c r="D69" s="226"/>
      <c r="E69" s="226"/>
      <c r="F69" s="111" t="s">
        <v>104</v>
      </c>
      <c r="G69" s="116" t="s">
        <v>1367</v>
      </c>
      <c r="H69" s="226"/>
      <c r="I69" s="226"/>
      <c r="J69" s="251"/>
      <c r="K69" s="226"/>
      <c r="L69" s="226"/>
      <c r="M69" s="245"/>
      <c r="N69" s="246"/>
      <c r="O69" s="247"/>
      <c r="P69" s="224"/>
      <c r="Q69" s="243"/>
      <c r="R69" s="168" t="s">
        <v>1386</v>
      </c>
      <c r="S69" s="106" t="s">
        <v>78</v>
      </c>
      <c r="T69" s="116" t="s">
        <v>1388</v>
      </c>
      <c r="U69" s="106" t="s">
        <v>79</v>
      </c>
      <c r="V69" s="106" t="s">
        <v>80</v>
      </c>
      <c r="W69" s="166">
        <f>VLOOKUP(V69,'[7]Datos Validacion'!$K$6:$L$8,2,0)</f>
        <v>0.25</v>
      </c>
      <c r="X69" s="108" t="s">
        <v>96</v>
      </c>
      <c r="Y69" s="166">
        <f>VLOOKUP(X69,'[7]Datos Validacion'!$M$6:$N$7,2,0)</f>
        <v>0.15</v>
      </c>
      <c r="Z69" s="106" t="s">
        <v>82</v>
      </c>
      <c r="AA69" s="116" t="s">
        <v>1365</v>
      </c>
      <c r="AB69" s="130" t="s">
        <v>84</v>
      </c>
      <c r="AC69" s="108" t="s">
        <v>879</v>
      </c>
      <c r="AD69" s="155">
        <f t="shared" si="14"/>
        <v>0.4</v>
      </c>
      <c r="AE69" s="115" t="str">
        <f t="shared" si="15"/>
        <v>MUY BAJA</v>
      </c>
      <c r="AF69" s="131">
        <f t="shared" si="19"/>
        <v>2.2394879999999992E-2</v>
      </c>
      <c r="AG69" s="244"/>
      <c r="AH69" s="244"/>
      <c r="AI69" s="243"/>
      <c r="AJ69" s="226"/>
      <c r="AK69" s="248"/>
      <c r="AL69" s="227"/>
      <c r="AM69" s="218"/>
      <c r="AN69" s="218"/>
      <c r="AO69" s="218"/>
      <c r="AP69" s="218"/>
      <c r="AQ69" s="222"/>
      <c r="AR69" s="218"/>
      <c r="AS69" s="218"/>
      <c r="AT69" s="222"/>
      <c r="AU69" s="218"/>
      <c r="AV69" s="218"/>
      <c r="AW69" s="222"/>
      <c r="AX69" s="218"/>
      <c r="AY69" s="218"/>
      <c r="AZ69" s="222"/>
      <c r="BA69" s="218"/>
      <c r="BB69" s="218"/>
      <c r="BC69" s="222"/>
      <c r="BD69" s="218"/>
      <c r="BE69" s="218"/>
      <c r="BF69" s="222"/>
      <c r="BG69" s="222"/>
      <c r="BH69" s="221"/>
    </row>
    <row r="70" spans="1:60" s="9" customFormat="1" ht="36.75" customHeight="1" x14ac:dyDescent="0.25">
      <c r="A70" s="285" t="s">
        <v>3</v>
      </c>
      <c r="B70" s="231"/>
      <c r="C70" s="224" t="s">
        <v>1652</v>
      </c>
      <c r="D70" s="251" t="s">
        <v>1328</v>
      </c>
      <c r="E70" s="305" t="s">
        <v>1329</v>
      </c>
      <c r="F70" s="111" t="s">
        <v>67</v>
      </c>
      <c r="G70" s="116" t="s">
        <v>1368</v>
      </c>
      <c r="H70" s="226" t="s">
        <v>1369</v>
      </c>
      <c r="I70" s="226" t="s">
        <v>1370</v>
      </c>
      <c r="J70" s="251" t="s">
        <v>71</v>
      </c>
      <c r="K70" s="224" t="s">
        <v>1371</v>
      </c>
      <c r="L70" s="226" t="s">
        <v>376</v>
      </c>
      <c r="M70" s="245">
        <f>VLOOKUP(L70,'[7]Datos Validacion'!$C$6:$D$10,2,0)</f>
        <v>1</v>
      </c>
      <c r="N70" s="246" t="s">
        <v>74</v>
      </c>
      <c r="O70" s="247">
        <f>VLOOKUP(N70,'[7]Datos Validacion'!$E$6:$F$15,2,0)</f>
        <v>0.4</v>
      </c>
      <c r="P70" s="224" t="s">
        <v>1372</v>
      </c>
      <c r="Q70" s="243" t="s">
        <v>378</v>
      </c>
      <c r="R70" s="311" t="s">
        <v>1373</v>
      </c>
      <c r="S70" s="231" t="s">
        <v>78</v>
      </c>
      <c r="T70" s="311" t="s">
        <v>1374</v>
      </c>
      <c r="U70" s="231" t="s">
        <v>79</v>
      </c>
      <c r="V70" s="231" t="s">
        <v>80</v>
      </c>
      <c r="W70" s="245">
        <f>VLOOKUP(V70,'[7]Datos Validacion'!$K$6:$L$8,2,0)</f>
        <v>0.25</v>
      </c>
      <c r="X70" s="224" t="s">
        <v>96</v>
      </c>
      <c r="Y70" s="245">
        <f>VLOOKUP(X70,'[7]Datos Validacion'!$M$6:$N$7,2,0)</f>
        <v>0.15</v>
      </c>
      <c r="Z70" s="231" t="s">
        <v>82</v>
      </c>
      <c r="AA70" s="316" t="s">
        <v>1375</v>
      </c>
      <c r="AB70" s="231" t="s">
        <v>84</v>
      </c>
      <c r="AC70" s="224" t="s">
        <v>1376</v>
      </c>
      <c r="AD70" s="249">
        <f t="shared" si="14"/>
        <v>0.4</v>
      </c>
      <c r="AE70" s="244" t="str">
        <f t="shared" si="15"/>
        <v>MEDIA</v>
      </c>
      <c r="AF70" s="244">
        <f>IF(OR(V70="prevenir",V70="detectar"),(M70-(M70*AD70)), M70)</f>
        <v>0.6</v>
      </c>
      <c r="AG70" s="244" t="str">
        <f t="shared" si="17"/>
        <v>MENOR</v>
      </c>
      <c r="AH70" s="244">
        <f>IF(V70="corregir",(O70-(O70*AD70)), O70)</f>
        <v>0.4</v>
      </c>
      <c r="AI70" s="243" t="s">
        <v>76</v>
      </c>
      <c r="AJ70" s="226" t="s">
        <v>86</v>
      </c>
      <c r="AK70" s="248"/>
      <c r="AL70" s="227"/>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22" t="s">
        <v>2070</v>
      </c>
    </row>
    <row r="71" spans="1:60" s="9" customFormat="1" ht="46.5" customHeight="1" x14ac:dyDescent="0.25">
      <c r="A71" s="285"/>
      <c r="B71" s="231"/>
      <c r="C71" s="224"/>
      <c r="D71" s="251"/>
      <c r="E71" s="305"/>
      <c r="F71" s="111" t="s">
        <v>67</v>
      </c>
      <c r="G71" s="116" t="s">
        <v>1377</v>
      </c>
      <c r="H71" s="226"/>
      <c r="I71" s="226"/>
      <c r="J71" s="251"/>
      <c r="K71" s="224"/>
      <c r="L71" s="226"/>
      <c r="M71" s="245"/>
      <c r="N71" s="246"/>
      <c r="O71" s="247"/>
      <c r="P71" s="224"/>
      <c r="Q71" s="243"/>
      <c r="R71" s="311"/>
      <c r="S71" s="231"/>
      <c r="T71" s="311"/>
      <c r="U71" s="231"/>
      <c r="V71" s="231"/>
      <c r="W71" s="245"/>
      <c r="X71" s="224"/>
      <c r="Y71" s="245"/>
      <c r="Z71" s="231"/>
      <c r="AA71" s="316"/>
      <c r="AB71" s="231"/>
      <c r="AC71" s="224"/>
      <c r="AD71" s="249"/>
      <c r="AE71" s="244"/>
      <c r="AF71" s="244"/>
      <c r="AG71" s="244"/>
      <c r="AH71" s="244"/>
      <c r="AI71" s="243"/>
      <c r="AJ71" s="226"/>
      <c r="AK71" s="248"/>
      <c r="AL71" s="227"/>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21"/>
    </row>
    <row r="72" spans="1:60" s="9" customFormat="1" ht="59" customHeight="1" x14ac:dyDescent="0.25">
      <c r="A72" s="285"/>
      <c r="B72" s="231"/>
      <c r="C72" s="224"/>
      <c r="D72" s="251"/>
      <c r="E72" s="305"/>
      <c r="F72" s="111" t="s">
        <v>67</v>
      </c>
      <c r="G72" s="116" t="s">
        <v>1378</v>
      </c>
      <c r="H72" s="226"/>
      <c r="I72" s="226"/>
      <c r="J72" s="251"/>
      <c r="K72" s="224"/>
      <c r="L72" s="226"/>
      <c r="M72" s="245"/>
      <c r="N72" s="246"/>
      <c r="O72" s="247"/>
      <c r="P72" s="224"/>
      <c r="Q72" s="243"/>
      <c r="R72" s="311"/>
      <c r="S72" s="231"/>
      <c r="T72" s="311"/>
      <c r="U72" s="231"/>
      <c r="V72" s="231"/>
      <c r="W72" s="245"/>
      <c r="X72" s="224"/>
      <c r="Y72" s="245"/>
      <c r="Z72" s="231"/>
      <c r="AA72" s="316"/>
      <c r="AB72" s="231"/>
      <c r="AC72" s="224"/>
      <c r="AD72" s="249"/>
      <c r="AE72" s="244"/>
      <c r="AF72" s="244"/>
      <c r="AG72" s="244"/>
      <c r="AH72" s="244"/>
      <c r="AI72" s="243"/>
      <c r="AJ72" s="226"/>
      <c r="AK72" s="248"/>
      <c r="AL72" s="227"/>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21"/>
    </row>
    <row r="73" spans="1:60" ht="51" customHeight="1" x14ac:dyDescent="0.3">
      <c r="A73" s="308" t="s">
        <v>3</v>
      </c>
      <c r="B73" s="309"/>
      <c r="C73" s="305" t="s">
        <v>1652</v>
      </c>
      <c r="D73" s="305" t="s">
        <v>1328</v>
      </c>
      <c r="E73" s="305" t="s">
        <v>1329</v>
      </c>
      <c r="F73" s="111" t="s">
        <v>67</v>
      </c>
      <c r="G73" s="147" t="s">
        <v>1391</v>
      </c>
      <c r="H73" s="231" t="s">
        <v>1390</v>
      </c>
      <c r="I73" s="305" t="s">
        <v>1394</v>
      </c>
      <c r="J73" s="305" t="s">
        <v>71</v>
      </c>
      <c r="K73" s="305" t="s">
        <v>1395</v>
      </c>
      <c r="L73" s="357" t="s">
        <v>246</v>
      </c>
      <c r="M73" s="268">
        <v>0.8</v>
      </c>
      <c r="N73" s="358" t="s">
        <v>76</v>
      </c>
      <c r="O73" s="268">
        <v>0.6</v>
      </c>
      <c r="P73" s="305" t="s">
        <v>1396</v>
      </c>
      <c r="Q73" s="359" t="s">
        <v>378</v>
      </c>
      <c r="R73" s="146" t="s">
        <v>1397</v>
      </c>
      <c r="S73" s="106" t="s">
        <v>78</v>
      </c>
      <c r="T73" s="162" t="s">
        <v>1406</v>
      </c>
      <c r="U73" s="106" t="s">
        <v>79</v>
      </c>
      <c r="V73" s="106" t="s">
        <v>80</v>
      </c>
      <c r="W73" s="166">
        <f>VLOOKUP(V73,'[7]Datos Validacion'!$K$6:$L$8,2,0)</f>
        <v>0.25</v>
      </c>
      <c r="X73" s="108" t="s">
        <v>96</v>
      </c>
      <c r="Y73" s="166">
        <f>VLOOKUP(X73,'[7]Datos Validacion'!$M$6:$N$7,2,0)</f>
        <v>0.15</v>
      </c>
      <c r="Z73" s="106" t="s">
        <v>492</v>
      </c>
      <c r="AA73" s="116" t="s">
        <v>1400</v>
      </c>
      <c r="AB73" s="130" t="s">
        <v>84</v>
      </c>
      <c r="AC73" s="108" t="s">
        <v>1403</v>
      </c>
      <c r="AD73" s="155">
        <f t="shared" ref="AD73:AD95" si="20">+W73+Y73</f>
        <v>0.4</v>
      </c>
      <c r="AE73" s="115" t="str">
        <f>IF(AF73&lt;=20%,"MUY BAJA",IF(AF73&lt;=40%,"BAJA",IF(AF73&lt;=60%,"MEDIA",IF(AF73&lt;=80%,"ALTA","MUY ALTA"))))</f>
        <v>MEDIA</v>
      </c>
      <c r="AF73" s="115">
        <f>IF(OR(V73="prevenir",V73="detectar"),(M73-(M73*AD73)), M73)</f>
        <v>0.48</v>
      </c>
      <c r="AG73" s="244" t="str">
        <f t="shared" ref="AG73" si="21">IF(AH73&lt;=20%,"LEVE",IF(AH73&lt;=40%,"MENOR",IF(AH73&lt;=60%,"MODERADO",IF(AH73&lt;=80%,"MAYOR","CATASTROFICO"))))</f>
        <v>MODERADO</v>
      </c>
      <c r="AH73" s="244">
        <f>IF(V73="corregir",(O73-(O73*AD73)), O73)</f>
        <v>0.6</v>
      </c>
      <c r="AI73" s="243" t="s">
        <v>76</v>
      </c>
      <c r="AJ73" s="226" t="s">
        <v>86</v>
      </c>
      <c r="AK73" s="107"/>
      <c r="AL73" s="107"/>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22" t="s">
        <v>2070</v>
      </c>
    </row>
    <row r="74" spans="1:60" ht="51" customHeight="1" x14ac:dyDescent="0.3">
      <c r="A74" s="308"/>
      <c r="B74" s="309"/>
      <c r="C74" s="305"/>
      <c r="D74" s="305"/>
      <c r="E74" s="305"/>
      <c r="F74" s="111" t="s">
        <v>67</v>
      </c>
      <c r="G74" s="162" t="s">
        <v>1392</v>
      </c>
      <c r="H74" s="231"/>
      <c r="I74" s="305"/>
      <c r="J74" s="305"/>
      <c r="K74" s="305"/>
      <c r="L74" s="357"/>
      <c r="M74" s="309"/>
      <c r="N74" s="358"/>
      <c r="O74" s="309"/>
      <c r="P74" s="305"/>
      <c r="Q74" s="359"/>
      <c r="R74" s="146" t="s">
        <v>1398</v>
      </c>
      <c r="S74" s="106" t="s">
        <v>78</v>
      </c>
      <c r="T74" s="162" t="s">
        <v>1407</v>
      </c>
      <c r="U74" s="106" t="s">
        <v>79</v>
      </c>
      <c r="V74" s="106" t="s">
        <v>80</v>
      </c>
      <c r="W74" s="166">
        <f>VLOOKUP(V74,'[7]Datos Validacion'!$K$6:$L$8,2,0)</f>
        <v>0.25</v>
      </c>
      <c r="X74" s="108" t="s">
        <v>96</v>
      </c>
      <c r="Y74" s="166">
        <f>VLOOKUP(X74,'[7]Datos Validacion'!$M$6:$N$7,2,0)</f>
        <v>0.15</v>
      </c>
      <c r="Z74" s="106" t="s">
        <v>82</v>
      </c>
      <c r="AA74" s="116" t="s">
        <v>1401</v>
      </c>
      <c r="AB74" s="130" t="s">
        <v>84</v>
      </c>
      <c r="AC74" s="108" t="s">
        <v>1404</v>
      </c>
      <c r="AD74" s="155">
        <f t="shared" si="20"/>
        <v>0.4</v>
      </c>
      <c r="AE74" s="115" t="str">
        <f t="shared" ref="AE74:AE75" si="22">IF(AF74&lt;=20%,"MUY BAJA",IF(AF74&lt;=40%,"BAJA",IF(AF74&lt;=60%,"MEDIA",IF(AF74&lt;=80%,"ALTA","MUY ALTA"))))</f>
        <v>BAJA</v>
      </c>
      <c r="AF74" s="115">
        <f>+AF73-(AF73*AD74)</f>
        <v>0.28799999999999998</v>
      </c>
      <c r="AG74" s="244"/>
      <c r="AH74" s="244"/>
      <c r="AI74" s="243"/>
      <c r="AJ74" s="226"/>
      <c r="AK74" s="107"/>
      <c r="AL74" s="107"/>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21"/>
    </row>
    <row r="75" spans="1:60" ht="51" customHeight="1" x14ac:dyDescent="0.3">
      <c r="A75" s="308"/>
      <c r="B75" s="309"/>
      <c r="C75" s="305"/>
      <c r="D75" s="305"/>
      <c r="E75" s="305"/>
      <c r="F75" s="111" t="s">
        <v>67</v>
      </c>
      <c r="G75" s="162" t="s">
        <v>1393</v>
      </c>
      <c r="H75" s="231"/>
      <c r="I75" s="305"/>
      <c r="J75" s="305"/>
      <c r="K75" s="305"/>
      <c r="L75" s="357"/>
      <c r="M75" s="309"/>
      <c r="N75" s="358"/>
      <c r="O75" s="309"/>
      <c r="P75" s="305"/>
      <c r="Q75" s="359"/>
      <c r="R75" s="146" t="s">
        <v>1399</v>
      </c>
      <c r="S75" s="106" t="s">
        <v>78</v>
      </c>
      <c r="T75" s="162" t="s">
        <v>1408</v>
      </c>
      <c r="U75" s="106" t="s">
        <v>79</v>
      </c>
      <c r="V75" s="106" t="s">
        <v>80</v>
      </c>
      <c r="W75" s="166">
        <f>VLOOKUP(V75,'[7]Datos Validacion'!$K$6:$L$8,2,0)</f>
        <v>0.25</v>
      </c>
      <c r="X75" s="108" t="s">
        <v>96</v>
      </c>
      <c r="Y75" s="166">
        <f>VLOOKUP(X75,'[7]Datos Validacion'!$M$6:$N$7,2,0)</f>
        <v>0.15</v>
      </c>
      <c r="Z75" s="106" t="s">
        <v>82</v>
      </c>
      <c r="AA75" s="116" t="s">
        <v>1402</v>
      </c>
      <c r="AB75" s="130" t="s">
        <v>84</v>
      </c>
      <c r="AC75" s="108" t="s">
        <v>1405</v>
      </c>
      <c r="AD75" s="155">
        <f t="shared" si="20"/>
        <v>0.4</v>
      </c>
      <c r="AE75" s="115" t="str">
        <f t="shared" si="22"/>
        <v>MUY BAJA</v>
      </c>
      <c r="AF75" s="115">
        <f>+AF74-(AF74*AD75)</f>
        <v>0.17279999999999998</v>
      </c>
      <c r="AG75" s="244"/>
      <c r="AH75" s="244"/>
      <c r="AI75" s="243"/>
      <c r="AJ75" s="226"/>
      <c r="AK75" s="107"/>
      <c r="AL75" s="107"/>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21"/>
    </row>
    <row r="76" spans="1:60" s="48" customFormat="1" ht="99" customHeight="1" x14ac:dyDescent="0.35">
      <c r="A76" s="118" t="s">
        <v>3</v>
      </c>
      <c r="B76" s="49"/>
      <c r="C76" s="49" t="s">
        <v>381</v>
      </c>
      <c r="D76" s="111" t="s">
        <v>382</v>
      </c>
      <c r="E76" s="111" t="s">
        <v>383</v>
      </c>
      <c r="F76" s="111" t="s">
        <v>67</v>
      </c>
      <c r="G76" s="164" t="s">
        <v>384</v>
      </c>
      <c r="H76" s="49" t="s">
        <v>385</v>
      </c>
      <c r="I76" s="136" t="s">
        <v>386</v>
      </c>
      <c r="J76" s="111" t="s">
        <v>71</v>
      </c>
      <c r="K76" s="111" t="s">
        <v>387</v>
      </c>
      <c r="L76" s="111" t="s">
        <v>152</v>
      </c>
      <c r="M76" s="114">
        <f>VLOOKUP(L76,'[8]Datos Validacion'!$C$6:$D$10,2,0)</f>
        <v>0.4</v>
      </c>
      <c r="N76" s="194" t="s">
        <v>76</v>
      </c>
      <c r="O76" s="123">
        <f>VLOOKUP(N76,'[8]Datos Validacion'!$E$6:$F$15,2,0)</f>
        <v>0.6</v>
      </c>
      <c r="P76" s="108" t="s">
        <v>388</v>
      </c>
      <c r="Q76" s="112" t="s">
        <v>76</v>
      </c>
      <c r="R76" s="165" t="s">
        <v>389</v>
      </c>
      <c r="S76" s="49" t="s">
        <v>78</v>
      </c>
      <c r="T76" s="49" t="s">
        <v>390</v>
      </c>
      <c r="U76" s="49" t="s">
        <v>79</v>
      </c>
      <c r="V76" s="49" t="s">
        <v>80</v>
      </c>
      <c r="W76" s="114">
        <f>VLOOKUP(V76,'[8]Datos Validacion'!$K$6:$L$8,2,0)</f>
        <v>0.25</v>
      </c>
      <c r="X76" s="119" t="s">
        <v>96</v>
      </c>
      <c r="Y76" s="114">
        <f>VLOOKUP(X76,'[8]Datos Validacion'!$M$6:$N$7,2,0)</f>
        <v>0.15</v>
      </c>
      <c r="Z76" s="49" t="s">
        <v>82</v>
      </c>
      <c r="AA76" s="120" t="s">
        <v>391</v>
      </c>
      <c r="AB76" s="49" t="s">
        <v>84</v>
      </c>
      <c r="AC76" s="119" t="s">
        <v>392</v>
      </c>
      <c r="AD76" s="138">
        <f t="shared" si="20"/>
        <v>0.4</v>
      </c>
      <c r="AE76" s="113" t="str">
        <f>IF(AF76&lt;=20%,"MUY BAJA",IF(AF76&lt;=40%,"BAJA",IF(AF76&lt;=60%,"MEDIA",IF(AF76&lt;=80%,"ALTA","MUY ALTA"))))</f>
        <v>BAJA</v>
      </c>
      <c r="AF76" s="195">
        <f>IF(OR(V76="prevenir",V76="detectar"),(M76-(M76*AD76)), M76)</f>
        <v>0.24</v>
      </c>
      <c r="AG76" s="113" t="str">
        <f>IF(AH76&lt;=20%,"LEVE",IF(AH76&lt;=40%,"MENOR",IF(AH76&lt;=60%,"MODERADO",IF(AH76&lt;=80%,"MAYOR","CATASTROFICO"))))</f>
        <v>MODERADO</v>
      </c>
      <c r="AH76" s="113">
        <f>IF(V76="corregir",(O76-(O76*AD76)), O76)</f>
        <v>0.6</v>
      </c>
      <c r="AI76" s="112" t="s">
        <v>76</v>
      </c>
      <c r="AJ76" s="111" t="s">
        <v>86</v>
      </c>
      <c r="AK76" s="107"/>
      <c r="AL76" s="107"/>
      <c r="AM76" s="81">
        <v>45280</v>
      </c>
      <c r="AN76" s="108" t="s">
        <v>1955</v>
      </c>
      <c r="AO76" s="162"/>
      <c r="AP76" s="108" t="s">
        <v>3</v>
      </c>
      <c r="AQ76" s="109" t="s">
        <v>1956</v>
      </c>
      <c r="AR76" s="162" t="s">
        <v>3</v>
      </c>
      <c r="AS76" s="162"/>
      <c r="AT76" s="109" t="s">
        <v>1957</v>
      </c>
      <c r="AU76" s="108" t="s">
        <v>3</v>
      </c>
      <c r="AV76" s="108"/>
      <c r="AW76" s="109" t="s">
        <v>1958</v>
      </c>
      <c r="AX76" s="108"/>
      <c r="AY76" s="108" t="s">
        <v>3</v>
      </c>
      <c r="AZ76" s="109" t="s">
        <v>1959</v>
      </c>
      <c r="BA76" s="108" t="s">
        <v>3</v>
      </c>
      <c r="BB76" s="108"/>
      <c r="BC76" s="109" t="s">
        <v>1960</v>
      </c>
      <c r="BD76" s="108"/>
      <c r="BE76" s="108" t="s">
        <v>3</v>
      </c>
      <c r="BF76" s="109" t="s">
        <v>1961</v>
      </c>
      <c r="BG76" s="208" t="s">
        <v>1962</v>
      </c>
      <c r="BH76" s="109" t="s">
        <v>2006</v>
      </c>
    </row>
    <row r="77" spans="1:60" ht="104.5" customHeight="1" x14ac:dyDescent="0.3">
      <c r="A77" s="321" t="s">
        <v>3</v>
      </c>
      <c r="B77" s="226"/>
      <c r="C77" s="226" t="s">
        <v>381</v>
      </c>
      <c r="D77" s="226" t="s">
        <v>382</v>
      </c>
      <c r="E77" s="226" t="s">
        <v>383</v>
      </c>
      <c r="F77" s="111" t="s">
        <v>67</v>
      </c>
      <c r="G77" s="164" t="s">
        <v>393</v>
      </c>
      <c r="H77" s="226" t="s">
        <v>394</v>
      </c>
      <c r="I77" s="250" t="s">
        <v>395</v>
      </c>
      <c r="J77" s="226" t="s">
        <v>71</v>
      </c>
      <c r="K77" s="226" t="s">
        <v>396</v>
      </c>
      <c r="L77" s="226" t="s">
        <v>152</v>
      </c>
      <c r="M77" s="245">
        <f>VLOOKUP(L77,'[8]Datos Validacion'!$C$6:$D$10,2,0)</f>
        <v>0.4</v>
      </c>
      <c r="N77" s="246" t="s">
        <v>76</v>
      </c>
      <c r="O77" s="247">
        <f>VLOOKUP(N77,'[8]Datos Validacion'!$E$6:$F$15,2,0)</f>
        <v>0.6</v>
      </c>
      <c r="P77" s="224" t="s">
        <v>397</v>
      </c>
      <c r="Q77" s="243" t="s">
        <v>76</v>
      </c>
      <c r="R77" s="165" t="s">
        <v>398</v>
      </c>
      <c r="S77" s="49" t="s">
        <v>78</v>
      </c>
      <c r="T77" s="49" t="s">
        <v>390</v>
      </c>
      <c r="U77" s="49" t="s">
        <v>79</v>
      </c>
      <c r="V77" s="49" t="s">
        <v>80</v>
      </c>
      <c r="W77" s="114">
        <f>VLOOKUP(V77,'[8]Datos Validacion'!$K$6:$L$8,2,0)</f>
        <v>0.25</v>
      </c>
      <c r="X77" s="119" t="s">
        <v>96</v>
      </c>
      <c r="Y77" s="114">
        <f>VLOOKUP(X77,'[8]Datos Validacion'!$M$6:$N$7,2,0)</f>
        <v>0.15</v>
      </c>
      <c r="Z77" s="49" t="s">
        <v>82</v>
      </c>
      <c r="AA77" s="120" t="s">
        <v>399</v>
      </c>
      <c r="AB77" s="49" t="s">
        <v>84</v>
      </c>
      <c r="AC77" s="119" t="s">
        <v>400</v>
      </c>
      <c r="AD77" s="138">
        <f t="shared" si="20"/>
        <v>0.4</v>
      </c>
      <c r="AE77" s="113" t="str">
        <f t="shared" ref="AE77:AE95" si="23">IF(AF77&lt;=20%,"MUY BAJA",IF(AF77&lt;=40%,"BAJA",IF(AF77&lt;=60%,"MEDIA",IF(AF77&lt;=80%,"ALTA","MUY ALTA"))))</f>
        <v>BAJA</v>
      </c>
      <c r="AF77" s="113">
        <f>IF(OR(V77="prevenir",V77="detectar"),(M77-(M77*AD77)), M77)</f>
        <v>0.24</v>
      </c>
      <c r="AG77" s="242" t="str">
        <f t="shared" ref="AG77:AG79" si="24">IF(AH77&lt;=20%,"LEVE",IF(AH77&lt;=40%,"MENOR",IF(AH77&lt;=60%,"MODERADO",IF(AH77&lt;=80%,"MAYOR","CATASTROFICO"))))</f>
        <v>MODERADO</v>
      </c>
      <c r="AH77" s="242">
        <f>IF(V77="corregir",(O77-(O77*AD77)), O77)</f>
        <v>0.6</v>
      </c>
      <c r="AI77" s="243" t="s">
        <v>76</v>
      </c>
      <c r="AJ77" s="226" t="s">
        <v>86</v>
      </c>
      <c r="AK77" s="227"/>
      <c r="AL77" s="227"/>
      <c r="AM77" s="232">
        <v>45280</v>
      </c>
      <c r="AN77" s="224" t="s">
        <v>1955</v>
      </c>
      <c r="AO77" s="224"/>
      <c r="AP77" s="224" t="s">
        <v>3</v>
      </c>
      <c r="AQ77" s="223" t="s">
        <v>1969</v>
      </c>
      <c r="AR77" s="224" t="s">
        <v>1700</v>
      </c>
      <c r="AS77" s="162"/>
      <c r="AT77" s="223" t="s">
        <v>1963</v>
      </c>
      <c r="AU77" s="224" t="s">
        <v>3</v>
      </c>
      <c r="AV77" s="224"/>
      <c r="AW77" s="223" t="s">
        <v>1964</v>
      </c>
      <c r="AX77" s="224"/>
      <c r="AY77" s="224" t="s">
        <v>3</v>
      </c>
      <c r="AZ77" s="223" t="s">
        <v>1965</v>
      </c>
      <c r="BA77" s="224" t="s">
        <v>3</v>
      </c>
      <c r="BB77" s="224"/>
      <c r="BC77" s="223" t="s">
        <v>1966</v>
      </c>
      <c r="BD77" s="224"/>
      <c r="BE77" s="224" t="s">
        <v>3</v>
      </c>
      <c r="BF77" s="223" t="s">
        <v>1967</v>
      </c>
      <c r="BG77" s="376" t="s">
        <v>1968</v>
      </c>
      <c r="BH77" s="222" t="s">
        <v>2006</v>
      </c>
    </row>
    <row r="78" spans="1:60" ht="104.5" customHeight="1" x14ac:dyDescent="0.3">
      <c r="A78" s="321"/>
      <c r="B78" s="226"/>
      <c r="C78" s="226"/>
      <c r="D78" s="226"/>
      <c r="E78" s="226"/>
      <c r="F78" s="111" t="s">
        <v>67</v>
      </c>
      <c r="G78" s="164" t="s">
        <v>401</v>
      </c>
      <c r="H78" s="226"/>
      <c r="I78" s="250"/>
      <c r="J78" s="226"/>
      <c r="K78" s="226"/>
      <c r="L78" s="226"/>
      <c r="M78" s="245"/>
      <c r="N78" s="246"/>
      <c r="O78" s="247"/>
      <c r="P78" s="224"/>
      <c r="Q78" s="243"/>
      <c r="R78" s="165" t="s">
        <v>402</v>
      </c>
      <c r="S78" s="49" t="s">
        <v>78</v>
      </c>
      <c r="T78" s="49" t="s">
        <v>390</v>
      </c>
      <c r="U78" s="49" t="s">
        <v>79</v>
      </c>
      <c r="V78" s="49" t="s">
        <v>80</v>
      </c>
      <c r="W78" s="114">
        <f>VLOOKUP(V78,'[8]Datos Validacion'!$K$6:$L$8,2,0)</f>
        <v>0.25</v>
      </c>
      <c r="X78" s="119" t="s">
        <v>96</v>
      </c>
      <c r="Y78" s="114">
        <f>VLOOKUP(X78,'[8]Datos Validacion'!$M$6:$N$7,2,0)</f>
        <v>0.15</v>
      </c>
      <c r="Z78" s="49" t="s">
        <v>82</v>
      </c>
      <c r="AA78" s="120" t="s">
        <v>403</v>
      </c>
      <c r="AB78" s="49" t="s">
        <v>84</v>
      </c>
      <c r="AC78" s="119" t="s">
        <v>404</v>
      </c>
      <c r="AD78" s="138">
        <f t="shared" si="20"/>
        <v>0.4</v>
      </c>
      <c r="AE78" s="113" t="str">
        <f t="shared" si="23"/>
        <v>MUY BAJA</v>
      </c>
      <c r="AF78" s="113">
        <f>AF77-(AF77*AD78)</f>
        <v>0.14399999999999999</v>
      </c>
      <c r="AG78" s="242"/>
      <c r="AH78" s="242"/>
      <c r="AI78" s="243"/>
      <c r="AJ78" s="226"/>
      <c r="AK78" s="227"/>
      <c r="AL78" s="227"/>
      <c r="AM78" s="232"/>
      <c r="AN78" s="224"/>
      <c r="AO78" s="224"/>
      <c r="AP78" s="224"/>
      <c r="AQ78" s="223"/>
      <c r="AR78" s="224"/>
      <c r="AS78" s="162"/>
      <c r="AT78" s="223"/>
      <c r="AU78" s="224"/>
      <c r="AV78" s="224"/>
      <c r="AW78" s="223"/>
      <c r="AX78" s="224"/>
      <c r="AY78" s="224"/>
      <c r="AZ78" s="223"/>
      <c r="BA78" s="224"/>
      <c r="BB78" s="224"/>
      <c r="BC78" s="223"/>
      <c r="BD78" s="224"/>
      <c r="BE78" s="224"/>
      <c r="BF78" s="223"/>
      <c r="BG78" s="376"/>
      <c r="BH78" s="221"/>
    </row>
    <row r="79" spans="1:60" ht="76" customHeight="1" x14ac:dyDescent="0.3">
      <c r="A79" s="321" t="s">
        <v>3</v>
      </c>
      <c r="B79" s="254"/>
      <c r="C79" s="226" t="s">
        <v>381</v>
      </c>
      <c r="D79" s="226" t="s">
        <v>382</v>
      </c>
      <c r="E79" s="226" t="s">
        <v>383</v>
      </c>
      <c r="F79" s="226" t="s">
        <v>67</v>
      </c>
      <c r="G79" s="230" t="s">
        <v>405</v>
      </c>
      <c r="H79" s="226" t="s">
        <v>406</v>
      </c>
      <c r="I79" s="250" t="s">
        <v>407</v>
      </c>
      <c r="J79" s="226" t="s">
        <v>71</v>
      </c>
      <c r="K79" s="251" t="s">
        <v>408</v>
      </c>
      <c r="L79" s="226" t="s">
        <v>246</v>
      </c>
      <c r="M79" s="245">
        <f>VLOOKUP(L79,'[8]Datos Validacion'!$C$6:$D$10,2,0)</f>
        <v>0.8</v>
      </c>
      <c r="N79" s="246" t="s">
        <v>76</v>
      </c>
      <c r="O79" s="247">
        <f>VLOOKUP(N79,'[8]Datos Validacion'!$E$6:$F$15,2,0)</f>
        <v>0.6</v>
      </c>
      <c r="P79" s="224" t="s">
        <v>409</v>
      </c>
      <c r="Q79" s="243" t="s">
        <v>378</v>
      </c>
      <c r="R79" s="165" t="s">
        <v>410</v>
      </c>
      <c r="S79" s="49" t="s">
        <v>78</v>
      </c>
      <c r="T79" s="49" t="s">
        <v>390</v>
      </c>
      <c r="U79" s="49" t="s">
        <v>79</v>
      </c>
      <c r="V79" s="49" t="s">
        <v>80</v>
      </c>
      <c r="W79" s="114">
        <f>VLOOKUP(V79,'[8]Datos Validacion'!$K$6:$L$8,2,0)</f>
        <v>0.25</v>
      </c>
      <c r="X79" s="119" t="s">
        <v>96</v>
      </c>
      <c r="Y79" s="114">
        <f>VLOOKUP(X79,'[8]Datos Validacion'!$M$6:$N$7,2,0)</f>
        <v>0.15</v>
      </c>
      <c r="Z79" s="49" t="s">
        <v>82</v>
      </c>
      <c r="AA79" s="120" t="s">
        <v>411</v>
      </c>
      <c r="AB79" s="49" t="s">
        <v>84</v>
      </c>
      <c r="AC79" s="119" t="s">
        <v>412</v>
      </c>
      <c r="AD79" s="138">
        <f t="shared" si="20"/>
        <v>0.4</v>
      </c>
      <c r="AE79" s="113" t="str">
        <f t="shared" si="23"/>
        <v>MEDIA</v>
      </c>
      <c r="AF79" s="113">
        <f>IF(OR(V79="prevenir",V79="detectar"),(M79-(M79*AD79)), M79)</f>
        <v>0.48</v>
      </c>
      <c r="AG79" s="242" t="str">
        <f t="shared" si="24"/>
        <v>MODERADO</v>
      </c>
      <c r="AH79" s="242">
        <f>IF(V79="corregir",(O79-(O79*AD79)), O79)</f>
        <v>0.6</v>
      </c>
      <c r="AI79" s="243" t="s">
        <v>76</v>
      </c>
      <c r="AJ79" s="226" t="s">
        <v>86</v>
      </c>
      <c r="AK79" s="227"/>
      <c r="AL79" s="227"/>
      <c r="AM79" s="232">
        <v>45280</v>
      </c>
      <c r="AN79" s="224" t="s">
        <v>1955</v>
      </c>
      <c r="AO79" s="224"/>
      <c r="AP79" s="224" t="s">
        <v>3</v>
      </c>
      <c r="AQ79" s="223" t="s">
        <v>1975</v>
      </c>
      <c r="AR79" s="224" t="s">
        <v>3</v>
      </c>
      <c r="AS79" s="224"/>
      <c r="AT79" s="223" t="s">
        <v>1970</v>
      </c>
      <c r="AU79" s="224" t="s">
        <v>3</v>
      </c>
      <c r="AV79" s="231"/>
      <c r="AW79" s="223" t="s">
        <v>1971</v>
      </c>
      <c r="AX79" s="224"/>
      <c r="AY79" s="224" t="s">
        <v>3</v>
      </c>
      <c r="AZ79" s="223" t="s">
        <v>1972</v>
      </c>
      <c r="BA79" s="224" t="s">
        <v>3</v>
      </c>
      <c r="BB79" s="224"/>
      <c r="BC79" s="223" t="s">
        <v>1973</v>
      </c>
      <c r="BD79" s="224"/>
      <c r="BE79" s="224" t="s">
        <v>3</v>
      </c>
      <c r="BF79" s="223" t="s">
        <v>1972</v>
      </c>
      <c r="BG79" s="376" t="s">
        <v>1974</v>
      </c>
      <c r="BH79" s="222" t="s">
        <v>2006</v>
      </c>
    </row>
    <row r="80" spans="1:60" ht="76" customHeight="1" x14ac:dyDescent="0.3">
      <c r="A80" s="321"/>
      <c r="B80" s="254"/>
      <c r="C80" s="226"/>
      <c r="D80" s="226"/>
      <c r="E80" s="226"/>
      <c r="F80" s="226"/>
      <c r="G80" s="230"/>
      <c r="H80" s="226"/>
      <c r="I80" s="250"/>
      <c r="J80" s="226"/>
      <c r="K80" s="251"/>
      <c r="L80" s="226"/>
      <c r="M80" s="245"/>
      <c r="N80" s="246"/>
      <c r="O80" s="247"/>
      <c r="P80" s="224"/>
      <c r="Q80" s="243"/>
      <c r="R80" s="165" t="s">
        <v>413</v>
      </c>
      <c r="S80" s="49" t="s">
        <v>78</v>
      </c>
      <c r="T80" s="49" t="s">
        <v>390</v>
      </c>
      <c r="U80" s="49" t="s">
        <v>79</v>
      </c>
      <c r="V80" s="49" t="s">
        <v>80</v>
      </c>
      <c r="W80" s="114">
        <f>VLOOKUP(V80,'[8]Datos Validacion'!$K$6:$L$8,2,0)</f>
        <v>0.25</v>
      </c>
      <c r="X80" s="119" t="s">
        <v>96</v>
      </c>
      <c r="Y80" s="114">
        <f>VLOOKUP(X80,'[8]Datos Validacion'!$M$6:$N$7,2,0)</f>
        <v>0.15</v>
      </c>
      <c r="Z80" s="49" t="s">
        <v>82</v>
      </c>
      <c r="AA80" s="120" t="s">
        <v>414</v>
      </c>
      <c r="AB80" s="49" t="s">
        <v>84</v>
      </c>
      <c r="AC80" s="119" t="s">
        <v>415</v>
      </c>
      <c r="AD80" s="138">
        <f t="shared" si="20"/>
        <v>0.4</v>
      </c>
      <c r="AE80" s="113" t="str">
        <f t="shared" si="23"/>
        <v>BAJA</v>
      </c>
      <c r="AF80" s="113">
        <f>AF79-(AF79*AD80)</f>
        <v>0.28799999999999998</v>
      </c>
      <c r="AG80" s="242"/>
      <c r="AH80" s="242"/>
      <c r="AI80" s="243"/>
      <c r="AJ80" s="226"/>
      <c r="AK80" s="227"/>
      <c r="AL80" s="227"/>
      <c r="AM80" s="232"/>
      <c r="AN80" s="224"/>
      <c r="AO80" s="224"/>
      <c r="AP80" s="224"/>
      <c r="AQ80" s="223"/>
      <c r="AR80" s="224"/>
      <c r="AS80" s="224"/>
      <c r="AT80" s="223"/>
      <c r="AU80" s="224"/>
      <c r="AV80" s="231"/>
      <c r="AW80" s="223"/>
      <c r="AX80" s="224"/>
      <c r="AY80" s="224"/>
      <c r="AZ80" s="223"/>
      <c r="BA80" s="224"/>
      <c r="BB80" s="224"/>
      <c r="BC80" s="223"/>
      <c r="BD80" s="224"/>
      <c r="BE80" s="224"/>
      <c r="BF80" s="223"/>
      <c r="BG80" s="376"/>
      <c r="BH80" s="221"/>
    </row>
    <row r="81" spans="1:60" ht="76" customHeight="1" x14ac:dyDescent="0.3">
      <c r="A81" s="321"/>
      <c r="B81" s="254"/>
      <c r="C81" s="226"/>
      <c r="D81" s="226"/>
      <c r="E81" s="226"/>
      <c r="F81" s="111" t="s">
        <v>67</v>
      </c>
      <c r="G81" s="164" t="s">
        <v>416</v>
      </c>
      <c r="H81" s="226"/>
      <c r="I81" s="250"/>
      <c r="J81" s="226"/>
      <c r="K81" s="251"/>
      <c r="L81" s="226"/>
      <c r="M81" s="245"/>
      <c r="N81" s="246"/>
      <c r="O81" s="247"/>
      <c r="P81" s="224"/>
      <c r="Q81" s="243"/>
      <c r="R81" s="165" t="s">
        <v>417</v>
      </c>
      <c r="S81" s="49" t="s">
        <v>78</v>
      </c>
      <c r="T81" s="49" t="s">
        <v>390</v>
      </c>
      <c r="U81" s="49" t="s">
        <v>79</v>
      </c>
      <c r="V81" s="49" t="s">
        <v>80</v>
      </c>
      <c r="W81" s="114">
        <f>VLOOKUP(V81,'[8]Datos Validacion'!$K$6:$L$8,2,0)</f>
        <v>0.25</v>
      </c>
      <c r="X81" s="119" t="s">
        <v>96</v>
      </c>
      <c r="Y81" s="114">
        <f>VLOOKUP(X81,'[8]Datos Validacion'!$M$6:$N$7,2,0)</f>
        <v>0.15</v>
      </c>
      <c r="Z81" s="49" t="s">
        <v>82</v>
      </c>
      <c r="AA81" s="120" t="s">
        <v>418</v>
      </c>
      <c r="AB81" s="49" t="s">
        <v>84</v>
      </c>
      <c r="AC81" s="119" t="s">
        <v>419</v>
      </c>
      <c r="AD81" s="138">
        <f t="shared" si="20"/>
        <v>0.4</v>
      </c>
      <c r="AE81" s="113" t="str">
        <f t="shared" si="23"/>
        <v>MUY BAJA</v>
      </c>
      <c r="AF81" s="113">
        <f>AF80-(AF80*AD81)</f>
        <v>0.17279999999999998</v>
      </c>
      <c r="AG81" s="242"/>
      <c r="AH81" s="242"/>
      <c r="AI81" s="243"/>
      <c r="AJ81" s="226"/>
      <c r="AK81" s="227"/>
      <c r="AL81" s="227"/>
      <c r="AM81" s="232"/>
      <c r="AN81" s="224"/>
      <c r="AO81" s="224"/>
      <c r="AP81" s="224"/>
      <c r="AQ81" s="223"/>
      <c r="AR81" s="224"/>
      <c r="AS81" s="224"/>
      <c r="AT81" s="223"/>
      <c r="AU81" s="224"/>
      <c r="AV81" s="231"/>
      <c r="AW81" s="223"/>
      <c r="AX81" s="224"/>
      <c r="AY81" s="224"/>
      <c r="AZ81" s="223"/>
      <c r="BA81" s="224"/>
      <c r="BB81" s="224"/>
      <c r="BC81" s="223"/>
      <c r="BD81" s="224"/>
      <c r="BE81" s="224"/>
      <c r="BF81" s="223"/>
      <c r="BG81" s="376"/>
      <c r="BH81" s="221"/>
    </row>
    <row r="82" spans="1:60" ht="60" hidden="1" customHeight="1" x14ac:dyDescent="0.3">
      <c r="A82" s="306" t="s">
        <v>3</v>
      </c>
      <c r="B82" s="254"/>
      <c r="C82" s="228" t="s">
        <v>381</v>
      </c>
      <c r="D82" s="226" t="s">
        <v>420</v>
      </c>
      <c r="E82" s="226" t="s">
        <v>421</v>
      </c>
      <c r="F82" s="111" t="s">
        <v>67</v>
      </c>
      <c r="G82" s="164" t="s">
        <v>422</v>
      </c>
      <c r="H82" s="226" t="s">
        <v>423</v>
      </c>
      <c r="I82" s="250" t="s">
        <v>424</v>
      </c>
      <c r="J82" s="226" t="s">
        <v>425</v>
      </c>
      <c r="K82" s="224" t="s">
        <v>426</v>
      </c>
      <c r="L82" s="226" t="s">
        <v>246</v>
      </c>
      <c r="M82" s="245">
        <f>VLOOKUP(L82,'[8]Datos Validacion'!$C$6:$D$10,2,0)</f>
        <v>0.8</v>
      </c>
      <c r="N82" s="246" t="s">
        <v>377</v>
      </c>
      <c r="O82" s="247">
        <f>VLOOKUP(N82,'[8]Datos Validacion'!$E$6:$F$15,2,0)</f>
        <v>0.8</v>
      </c>
      <c r="P82" s="224" t="s">
        <v>427</v>
      </c>
      <c r="Q82" s="243" t="s">
        <v>378</v>
      </c>
      <c r="R82" s="162" t="s">
        <v>428</v>
      </c>
      <c r="S82" s="49" t="s">
        <v>78</v>
      </c>
      <c r="T82" s="119" t="s">
        <v>429</v>
      </c>
      <c r="U82" s="49" t="s">
        <v>79</v>
      </c>
      <c r="V82" s="49" t="s">
        <v>80</v>
      </c>
      <c r="W82" s="114">
        <f>VLOOKUP(V82,'[8]Datos Validacion'!$K$6:$L$8,2,0)</f>
        <v>0.25</v>
      </c>
      <c r="X82" s="119" t="s">
        <v>96</v>
      </c>
      <c r="Y82" s="114">
        <f>VLOOKUP(X82,'[8]Datos Validacion'!$M$6:$N$7,2,0)</f>
        <v>0.15</v>
      </c>
      <c r="Z82" s="49" t="s">
        <v>82</v>
      </c>
      <c r="AA82" s="120" t="s">
        <v>430</v>
      </c>
      <c r="AB82" s="49" t="s">
        <v>84</v>
      </c>
      <c r="AC82" s="119" t="s">
        <v>431</v>
      </c>
      <c r="AD82" s="138">
        <f t="shared" si="20"/>
        <v>0.4</v>
      </c>
      <c r="AE82" s="113" t="str">
        <f t="shared" si="23"/>
        <v>MEDIA</v>
      </c>
      <c r="AF82" s="113">
        <f>IF(OR(V82="prevenir",V82="detectar"),(M82-(M82*AD82)), M82)</f>
        <v>0.48</v>
      </c>
      <c r="AG82" s="242" t="str">
        <f t="shared" ref="AG82:AG89" si="25">IF(AH82&lt;=20%,"LEVE",IF(AH82&lt;=40%,"MENOR",IF(AH82&lt;=60%,"MODERADO",IF(AH82&lt;=80%,"MAYOR","CATASTROFICO"))))</f>
        <v>MAYOR</v>
      </c>
      <c r="AH82" s="242">
        <f>IF(V82="corregir",(O82-(O82*AD82)), O82)</f>
        <v>0.8</v>
      </c>
      <c r="AI82" s="243" t="s">
        <v>378</v>
      </c>
      <c r="AJ82" s="226" t="s">
        <v>237</v>
      </c>
      <c r="AK82" s="248">
        <v>466</v>
      </c>
      <c r="AL82" s="227"/>
      <c r="AM82" s="232">
        <v>45280</v>
      </c>
      <c r="AN82" s="224" t="s">
        <v>1955</v>
      </c>
      <c r="AO82" s="224"/>
      <c r="AP82" s="224" t="s">
        <v>3</v>
      </c>
      <c r="AQ82" s="223" t="s">
        <v>1976</v>
      </c>
      <c r="AR82" s="224" t="s">
        <v>1700</v>
      </c>
      <c r="AS82" s="224"/>
      <c r="AT82" s="223" t="s">
        <v>1980</v>
      </c>
      <c r="AU82" s="224" t="s">
        <v>1700</v>
      </c>
      <c r="AV82" s="224"/>
      <c r="AW82" s="223" t="s">
        <v>1983</v>
      </c>
      <c r="AX82" s="224" t="s">
        <v>1700</v>
      </c>
      <c r="AY82" s="224"/>
      <c r="AZ82" s="223" t="s">
        <v>1985</v>
      </c>
      <c r="BA82" s="224" t="s">
        <v>1700</v>
      </c>
      <c r="BB82" s="224"/>
      <c r="BC82" s="223" t="s">
        <v>1986</v>
      </c>
      <c r="BD82" s="224" t="s">
        <v>1700</v>
      </c>
      <c r="BE82" s="224"/>
      <c r="BF82" s="223" t="s">
        <v>1987</v>
      </c>
      <c r="BG82" s="376" t="s">
        <v>1988</v>
      </c>
      <c r="BH82" s="222" t="s">
        <v>2006</v>
      </c>
    </row>
    <row r="83" spans="1:60" ht="60" hidden="1" customHeight="1" x14ac:dyDescent="0.3">
      <c r="A83" s="306"/>
      <c r="B83" s="254"/>
      <c r="C83" s="228"/>
      <c r="D83" s="226"/>
      <c r="E83" s="226"/>
      <c r="F83" s="111" t="s">
        <v>67</v>
      </c>
      <c r="G83" s="164" t="s">
        <v>433</v>
      </c>
      <c r="H83" s="226"/>
      <c r="I83" s="250"/>
      <c r="J83" s="226"/>
      <c r="K83" s="224"/>
      <c r="L83" s="226"/>
      <c r="M83" s="245"/>
      <c r="N83" s="246"/>
      <c r="O83" s="247"/>
      <c r="P83" s="224"/>
      <c r="Q83" s="243"/>
      <c r="R83" s="162" t="s">
        <v>434</v>
      </c>
      <c r="S83" s="49" t="s">
        <v>78</v>
      </c>
      <c r="T83" s="119" t="s">
        <v>429</v>
      </c>
      <c r="U83" s="49" t="s">
        <v>79</v>
      </c>
      <c r="V83" s="49" t="s">
        <v>80</v>
      </c>
      <c r="W83" s="114">
        <f>VLOOKUP(V83,'[8]Datos Validacion'!$K$6:$L$8,2,0)</f>
        <v>0.25</v>
      </c>
      <c r="X83" s="119" t="s">
        <v>96</v>
      </c>
      <c r="Y83" s="114">
        <f>VLOOKUP(X83,'[8]Datos Validacion'!$M$6:$N$7,2,0)</f>
        <v>0.15</v>
      </c>
      <c r="Z83" s="49" t="s">
        <v>82</v>
      </c>
      <c r="AA83" s="120" t="s">
        <v>435</v>
      </c>
      <c r="AB83" s="49" t="s">
        <v>84</v>
      </c>
      <c r="AC83" s="119" t="s">
        <v>431</v>
      </c>
      <c r="AD83" s="138">
        <f t="shared" si="20"/>
        <v>0.4</v>
      </c>
      <c r="AE83" s="113" t="str">
        <f t="shared" si="23"/>
        <v>BAJA</v>
      </c>
      <c r="AF83" s="113">
        <f t="shared" ref="AF83:AF88" si="26">AF82-(AF82*AD83)</f>
        <v>0.28799999999999998</v>
      </c>
      <c r="AG83" s="242"/>
      <c r="AH83" s="242"/>
      <c r="AI83" s="243"/>
      <c r="AJ83" s="226"/>
      <c r="AK83" s="248"/>
      <c r="AL83" s="227"/>
      <c r="AM83" s="232"/>
      <c r="AN83" s="224"/>
      <c r="AO83" s="224"/>
      <c r="AP83" s="224"/>
      <c r="AQ83" s="223"/>
      <c r="AR83" s="224"/>
      <c r="AS83" s="224"/>
      <c r="AT83" s="223"/>
      <c r="AU83" s="224"/>
      <c r="AV83" s="224"/>
      <c r="AW83" s="223"/>
      <c r="AX83" s="224"/>
      <c r="AY83" s="224"/>
      <c r="AZ83" s="223"/>
      <c r="BA83" s="224"/>
      <c r="BB83" s="224"/>
      <c r="BC83" s="223"/>
      <c r="BD83" s="224"/>
      <c r="BE83" s="224"/>
      <c r="BF83" s="223"/>
      <c r="BG83" s="376"/>
      <c r="BH83" s="221"/>
    </row>
    <row r="84" spans="1:60" ht="79" hidden="1" customHeight="1" x14ac:dyDescent="0.3">
      <c r="A84" s="306"/>
      <c r="B84" s="254"/>
      <c r="C84" s="228"/>
      <c r="D84" s="226"/>
      <c r="E84" s="226"/>
      <c r="F84" s="111" t="s">
        <v>67</v>
      </c>
      <c r="G84" s="164" t="s">
        <v>436</v>
      </c>
      <c r="H84" s="226"/>
      <c r="I84" s="250"/>
      <c r="J84" s="226"/>
      <c r="K84" s="224"/>
      <c r="L84" s="226"/>
      <c r="M84" s="245"/>
      <c r="N84" s="246"/>
      <c r="O84" s="247"/>
      <c r="P84" s="224"/>
      <c r="Q84" s="243"/>
      <c r="R84" s="116" t="s">
        <v>437</v>
      </c>
      <c r="S84" s="49" t="s">
        <v>78</v>
      </c>
      <c r="T84" s="119" t="s">
        <v>438</v>
      </c>
      <c r="U84" s="49" t="s">
        <v>79</v>
      </c>
      <c r="V84" s="49" t="s">
        <v>80</v>
      </c>
      <c r="W84" s="114">
        <f>VLOOKUP(V84,'[8]Datos Validacion'!$K$6:$L$8,2,0)</f>
        <v>0.25</v>
      </c>
      <c r="X84" s="119" t="s">
        <v>96</v>
      </c>
      <c r="Y84" s="114">
        <f>VLOOKUP(X84,'[8]Datos Validacion'!$M$6:$N$7,2,0)</f>
        <v>0.15</v>
      </c>
      <c r="Z84" s="49" t="s">
        <v>82</v>
      </c>
      <c r="AA84" s="120" t="s">
        <v>439</v>
      </c>
      <c r="AB84" s="49" t="s">
        <v>84</v>
      </c>
      <c r="AC84" s="119" t="s">
        <v>440</v>
      </c>
      <c r="AD84" s="138">
        <f t="shared" si="20"/>
        <v>0.4</v>
      </c>
      <c r="AE84" s="113" t="str">
        <f t="shared" si="23"/>
        <v>MUY BAJA</v>
      </c>
      <c r="AF84" s="113">
        <f t="shared" si="26"/>
        <v>0.17279999999999998</v>
      </c>
      <c r="AG84" s="242"/>
      <c r="AH84" s="242"/>
      <c r="AI84" s="243"/>
      <c r="AJ84" s="226"/>
      <c r="AK84" s="248"/>
      <c r="AL84" s="227"/>
      <c r="AM84" s="232"/>
      <c r="AN84" s="224"/>
      <c r="AO84" s="224"/>
      <c r="AP84" s="224"/>
      <c r="AQ84" s="222" t="s">
        <v>1977</v>
      </c>
      <c r="AR84" s="224"/>
      <c r="AS84" s="224"/>
      <c r="AT84" s="222" t="s">
        <v>1981</v>
      </c>
      <c r="AU84" s="224"/>
      <c r="AV84" s="224"/>
      <c r="AW84" s="223" t="s">
        <v>1984</v>
      </c>
      <c r="AX84" s="224"/>
      <c r="AY84" s="224"/>
      <c r="AZ84" s="223"/>
      <c r="BA84" s="224"/>
      <c r="BB84" s="224"/>
      <c r="BC84" s="223"/>
      <c r="BD84" s="224"/>
      <c r="BE84" s="224"/>
      <c r="BF84" s="223"/>
      <c r="BG84" s="221" t="s">
        <v>1989</v>
      </c>
      <c r="BH84" s="221"/>
    </row>
    <row r="85" spans="1:60" ht="79" hidden="1" customHeight="1" x14ac:dyDescent="0.3">
      <c r="A85" s="306"/>
      <c r="B85" s="254"/>
      <c r="C85" s="228"/>
      <c r="D85" s="226"/>
      <c r="E85" s="226"/>
      <c r="F85" s="111" t="s">
        <v>67</v>
      </c>
      <c r="G85" s="164" t="s">
        <v>441</v>
      </c>
      <c r="H85" s="226"/>
      <c r="I85" s="250"/>
      <c r="J85" s="226"/>
      <c r="K85" s="224"/>
      <c r="L85" s="226"/>
      <c r="M85" s="245"/>
      <c r="N85" s="246"/>
      <c r="O85" s="247"/>
      <c r="P85" s="224"/>
      <c r="Q85" s="243"/>
      <c r="R85" s="116" t="s">
        <v>442</v>
      </c>
      <c r="S85" s="49" t="s">
        <v>78</v>
      </c>
      <c r="T85" s="119" t="s">
        <v>438</v>
      </c>
      <c r="U85" s="49" t="s">
        <v>79</v>
      </c>
      <c r="V85" s="49" t="s">
        <v>80</v>
      </c>
      <c r="W85" s="114">
        <f>VLOOKUP(V85,'[8]Datos Validacion'!$K$6:$L$8,2,0)</f>
        <v>0.25</v>
      </c>
      <c r="X85" s="119" t="s">
        <v>96</v>
      </c>
      <c r="Y85" s="114">
        <f>VLOOKUP(X85,'[8]Datos Validacion'!$M$6:$N$7,2,0)</f>
        <v>0.15</v>
      </c>
      <c r="Z85" s="49" t="s">
        <v>82</v>
      </c>
      <c r="AA85" s="120" t="s">
        <v>439</v>
      </c>
      <c r="AB85" s="49" t="s">
        <v>84</v>
      </c>
      <c r="AC85" s="119" t="s">
        <v>443</v>
      </c>
      <c r="AD85" s="138">
        <f t="shared" si="20"/>
        <v>0.4</v>
      </c>
      <c r="AE85" s="113" t="str">
        <f t="shared" si="23"/>
        <v>MUY BAJA</v>
      </c>
      <c r="AF85" s="113">
        <f t="shared" si="26"/>
        <v>0.10367999999999998</v>
      </c>
      <c r="AG85" s="242"/>
      <c r="AH85" s="242"/>
      <c r="AI85" s="243"/>
      <c r="AJ85" s="226"/>
      <c r="AK85" s="248"/>
      <c r="AL85" s="227"/>
      <c r="AM85" s="232"/>
      <c r="AN85" s="224"/>
      <c r="AO85" s="224"/>
      <c r="AP85" s="224"/>
      <c r="AQ85" s="222"/>
      <c r="AR85" s="224"/>
      <c r="AS85" s="224"/>
      <c r="AT85" s="222"/>
      <c r="AU85" s="224"/>
      <c r="AV85" s="224"/>
      <c r="AW85" s="223"/>
      <c r="AX85" s="224"/>
      <c r="AY85" s="224"/>
      <c r="AZ85" s="223"/>
      <c r="BA85" s="224"/>
      <c r="BB85" s="224"/>
      <c r="BC85" s="223"/>
      <c r="BD85" s="224"/>
      <c r="BE85" s="224"/>
      <c r="BF85" s="223"/>
      <c r="BG85" s="221"/>
      <c r="BH85" s="221"/>
    </row>
    <row r="86" spans="1:60" ht="160.5" hidden="1" customHeight="1" x14ac:dyDescent="0.3">
      <c r="A86" s="306"/>
      <c r="B86" s="254"/>
      <c r="C86" s="228"/>
      <c r="D86" s="226"/>
      <c r="E86" s="226"/>
      <c r="F86" s="111" t="s">
        <v>67</v>
      </c>
      <c r="G86" s="164" t="s">
        <v>444</v>
      </c>
      <c r="H86" s="226"/>
      <c r="I86" s="250"/>
      <c r="J86" s="226"/>
      <c r="K86" s="224"/>
      <c r="L86" s="226"/>
      <c r="M86" s="245"/>
      <c r="N86" s="246"/>
      <c r="O86" s="247"/>
      <c r="P86" s="224"/>
      <c r="Q86" s="243"/>
      <c r="R86" s="116" t="s">
        <v>445</v>
      </c>
      <c r="S86" s="49" t="s">
        <v>78</v>
      </c>
      <c r="T86" s="119" t="s">
        <v>446</v>
      </c>
      <c r="U86" s="49" t="s">
        <v>79</v>
      </c>
      <c r="V86" s="49" t="s">
        <v>80</v>
      </c>
      <c r="W86" s="114">
        <f>VLOOKUP(V86,'[8]Datos Validacion'!$K$6:$L$8,2,0)</f>
        <v>0.25</v>
      </c>
      <c r="X86" s="119" t="s">
        <v>96</v>
      </c>
      <c r="Y86" s="114">
        <f>VLOOKUP(X86,'[8]Datos Validacion'!$M$6:$N$7,2,0)</f>
        <v>0.15</v>
      </c>
      <c r="Z86" s="49" t="s">
        <v>82</v>
      </c>
      <c r="AA86" s="120" t="s">
        <v>447</v>
      </c>
      <c r="AB86" s="49" t="s">
        <v>84</v>
      </c>
      <c r="AC86" s="119" t="s">
        <v>448</v>
      </c>
      <c r="AD86" s="138">
        <f t="shared" si="20"/>
        <v>0.4</v>
      </c>
      <c r="AE86" s="113" t="str">
        <f t="shared" si="23"/>
        <v>MUY BAJA</v>
      </c>
      <c r="AF86" s="113">
        <f t="shared" si="26"/>
        <v>6.2207999999999986E-2</v>
      </c>
      <c r="AG86" s="242"/>
      <c r="AH86" s="242"/>
      <c r="AI86" s="243"/>
      <c r="AJ86" s="226"/>
      <c r="AK86" s="248"/>
      <c r="AL86" s="227"/>
      <c r="AM86" s="232"/>
      <c r="AN86" s="224"/>
      <c r="AO86" s="224"/>
      <c r="AP86" s="224"/>
      <c r="AQ86" s="93" t="s">
        <v>1978</v>
      </c>
      <c r="AR86" s="224"/>
      <c r="AS86" s="224"/>
      <c r="AT86" s="93" t="s">
        <v>1982</v>
      </c>
      <c r="AU86" s="224"/>
      <c r="AV86" s="224"/>
      <c r="AW86" s="109" t="s">
        <v>1984</v>
      </c>
      <c r="AX86" s="224"/>
      <c r="AY86" s="224"/>
      <c r="AZ86" s="223"/>
      <c r="BA86" s="224"/>
      <c r="BB86" s="224"/>
      <c r="BC86" s="223"/>
      <c r="BD86" s="224"/>
      <c r="BE86" s="224"/>
      <c r="BF86" s="223"/>
      <c r="BG86" s="221"/>
      <c r="BH86" s="221"/>
    </row>
    <row r="87" spans="1:60" ht="80" hidden="1" customHeight="1" x14ac:dyDescent="0.3">
      <c r="A87" s="306"/>
      <c r="B87" s="254"/>
      <c r="C87" s="228"/>
      <c r="D87" s="226"/>
      <c r="E87" s="226"/>
      <c r="F87" s="226" t="s">
        <v>67</v>
      </c>
      <c r="G87" s="322" t="s">
        <v>449</v>
      </c>
      <c r="H87" s="226"/>
      <c r="I87" s="250"/>
      <c r="J87" s="226"/>
      <c r="K87" s="224"/>
      <c r="L87" s="226"/>
      <c r="M87" s="245"/>
      <c r="N87" s="246"/>
      <c r="O87" s="247"/>
      <c r="P87" s="224"/>
      <c r="Q87" s="243"/>
      <c r="R87" s="116" t="s">
        <v>450</v>
      </c>
      <c r="S87" s="49" t="s">
        <v>78</v>
      </c>
      <c r="T87" s="119" t="s">
        <v>451</v>
      </c>
      <c r="U87" s="49" t="s">
        <v>79</v>
      </c>
      <c r="V87" s="49" t="s">
        <v>80</v>
      </c>
      <c r="W87" s="114">
        <f>VLOOKUP(V87,'[8]Datos Validacion'!$K$6:$L$8,2,0)</f>
        <v>0.25</v>
      </c>
      <c r="X87" s="119" t="s">
        <v>96</v>
      </c>
      <c r="Y87" s="114">
        <f>VLOOKUP(X87,'[8]Datos Validacion'!$M$6:$N$7,2,0)</f>
        <v>0.15</v>
      </c>
      <c r="Z87" s="49" t="s">
        <v>82</v>
      </c>
      <c r="AA87" s="120" t="s">
        <v>452</v>
      </c>
      <c r="AB87" s="49" t="s">
        <v>84</v>
      </c>
      <c r="AC87" s="119" t="s">
        <v>453</v>
      </c>
      <c r="AD87" s="138">
        <f t="shared" si="20"/>
        <v>0.4</v>
      </c>
      <c r="AE87" s="113" t="str">
        <f t="shared" si="23"/>
        <v>MUY BAJA</v>
      </c>
      <c r="AF87" s="113">
        <f t="shared" si="26"/>
        <v>3.7324799999999991E-2</v>
      </c>
      <c r="AG87" s="242"/>
      <c r="AH87" s="242"/>
      <c r="AI87" s="243"/>
      <c r="AJ87" s="226"/>
      <c r="AK87" s="248"/>
      <c r="AL87" s="227"/>
      <c r="AM87" s="232"/>
      <c r="AN87" s="224"/>
      <c r="AO87" s="224"/>
      <c r="AP87" s="224"/>
      <c r="AQ87" s="222" t="s">
        <v>1979</v>
      </c>
      <c r="AR87" s="224"/>
      <c r="AS87" s="224"/>
      <c r="AT87" s="222" t="s">
        <v>1982</v>
      </c>
      <c r="AU87" s="224"/>
      <c r="AV87" s="224"/>
      <c r="AW87" s="223" t="s">
        <v>1984</v>
      </c>
      <c r="AX87" s="224"/>
      <c r="AY87" s="224"/>
      <c r="AZ87" s="223"/>
      <c r="BA87" s="224"/>
      <c r="BB87" s="224"/>
      <c r="BC87" s="223"/>
      <c r="BD87" s="224"/>
      <c r="BE87" s="224"/>
      <c r="BF87" s="223"/>
      <c r="BG87" s="221"/>
      <c r="BH87" s="221"/>
    </row>
    <row r="88" spans="1:60" ht="80" hidden="1" customHeight="1" x14ac:dyDescent="0.3">
      <c r="A88" s="306"/>
      <c r="B88" s="254"/>
      <c r="C88" s="228"/>
      <c r="D88" s="226"/>
      <c r="E88" s="226"/>
      <c r="F88" s="226"/>
      <c r="G88" s="322"/>
      <c r="H88" s="226"/>
      <c r="I88" s="250"/>
      <c r="J88" s="226"/>
      <c r="K88" s="224"/>
      <c r="L88" s="226"/>
      <c r="M88" s="245"/>
      <c r="N88" s="246"/>
      <c r="O88" s="247"/>
      <c r="P88" s="224"/>
      <c r="Q88" s="243"/>
      <c r="R88" s="116" t="s">
        <v>454</v>
      </c>
      <c r="S88" s="49" t="s">
        <v>78</v>
      </c>
      <c r="T88" s="119" t="s">
        <v>455</v>
      </c>
      <c r="U88" s="49" t="s">
        <v>79</v>
      </c>
      <c r="V88" s="49" t="s">
        <v>80</v>
      </c>
      <c r="W88" s="114">
        <f>VLOOKUP(V88,'[8]Datos Validacion'!$K$6:$L$8,2,0)</f>
        <v>0.25</v>
      </c>
      <c r="X88" s="119" t="s">
        <v>96</v>
      </c>
      <c r="Y88" s="114">
        <f>VLOOKUP(X88,'[8]Datos Validacion'!$M$6:$N$7,2,0)</f>
        <v>0.15</v>
      </c>
      <c r="Z88" s="49" t="s">
        <v>82</v>
      </c>
      <c r="AA88" s="120" t="s">
        <v>452</v>
      </c>
      <c r="AB88" s="49" t="s">
        <v>84</v>
      </c>
      <c r="AC88" s="119" t="s">
        <v>456</v>
      </c>
      <c r="AD88" s="138">
        <f t="shared" si="20"/>
        <v>0.4</v>
      </c>
      <c r="AE88" s="113" t="str">
        <f t="shared" si="23"/>
        <v>MUY BAJA</v>
      </c>
      <c r="AF88" s="113">
        <f t="shared" si="26"/>
        <v>2.2394879999999992E-2</v>
      </c>
      <c r="AG88" s="242"/>
      <c r="AH88" s="242"/>
      <c r="AI88" s="243"/>
      <c r="AJ88" s="226"/>
      <c r="AK88" s="248"/>
      <c r="AL88" s="227"/>
      <c r="AM88" s="232"/>
      <c r="AN88" s="224"/>
      <c r="AO88" s="224"/>
      <c r="AP88" s="224"/>
      <c r="AQ88" s="221"/>
      <c r="AR88" s="224"/>
      <c r="AS88" s="224"/>
      <c r="AT88" s="221"/>
      <c r="AU88" s="224"/>
      <c r="AV88" s="224"/>
      <c r="AW88" s="223"/>
      <c r="AX88" s="224"/>
      <c r="AY88" s="224"/>
      <c r="AZ88" s="223"/>
      <c r="BA88" s="224"/>
      <c r="BB88" s="224"/>
      <c r="BC88" s="223"/>
      <c r="BD88" s="224"/>
      <c r="BE88" s="224"/>
      <c r="BF88" s="223"/>
      <c r="BG88" s="221"/>
      <c r="BH88" s="221"/>
    </row>
    <row r="89" spans="1:60" ht="85.5" customHeight="1" x14ac:dyDescent="0.3">
      <c r="A89" s="306" t="s">
        <v>3</v>
      </c>
      <c r="B89" s="254"/>
      <c r="C89" s="228" t="s">
        <v>381</v>
      </c>
      <c r="D89" s="226" t="s">
        <v>382</v>
      </c>
      <c r="E89" s="226" t="s">
        <v>421</v>
      </c>
      <c r="F89" s="226" t="s">
        <v>67</v>
      </c>
      <c r="G89" s="322" t="s">
        <v>457</v>
      </c>
      <c r="H89" s="226" t="s">
        <v>458</v>
      </c>
      <c r="I89" s="250" t="s">
        <v>1289</v>
      </c>
      <c r="J89" s="226" t="s">
        <v>1159</v>
      </c>
      <c r="K89" s="224" t="s">
        <v>459</v>
      </c>
      <c r="L89" s="226" t="s">
        <v>246</v>
      </c>
      <c r="M89" s="245">
        <f>VLOOKUP(L89,'[8]Datos Validacion'!$C$6:$D$10,2,0)</f>
        <v>0.8</v>
      </c>
      <c r="N89" s="246" t="s">
        <v>76</v>
      </c>
      <c r="O89" s="247">
        <f>VLOOKUP(N89,'[8]Datos Validacion'!$E$6:$F$15,2,0)</f>
        <v>0.6</v>
      </c>
      <c r="P89" s="224" t="s">
        <v>460</v>
      </c>
      <c r="Q89" s="243" t="s">
        <v>378</v>
      </c>
      <c r="R89" s="116" t="s">
        <v>1292</v>
      </c>
      <c r="S89" s="49" t="s">
        <v>78</v>
      </c>
      <c r="T89" s="119" t="s">
        <v>293</v>
      </c>
      <c r="U89" s="49" t="s">
        <v>79</v>
      </c>
      <c r="V89" s="49" t="s">
        <v>80</v>
      </c>
      <c r="W89" s="114">
        <f>VLOOKUP(V89,'[8]Datos Validacion'!$K$6:$L$8,2,0)</f>
        <v>0.25</v>
      </c>
      <c r="X89" s="119" t="s">
        <v>96</v>
      </c>
      <c r="Y89" s="114">
        <f>VLOOKUP(X89,'[8]Datos Validacion'!$M$6:$N$7,2,0)</f>
        <v>0.15</v>
      </c>
      <c r="Z89" s="49" t="s">
        <v>82</v>
      </c>
      <c r="AA89" s="120" t="s">
        <v>1300</v>
      </c>
      <c r="AB89" s="49" t="s">
        <v>84</v>
      </c>
      <c r="AC89" s="119" t="s">
        <v>1305</v>
      </c>
      <c r="AD89" s="138">
        <f t="shared" si="20"/>
        <v>0.4</v>
      </c>
      <c r="AE89" s="113" t="str">
        <f t="shared" si="23"/>
        <v>MEDIA</v>
      </c>
      <c r="AF89" s="113">
        <f t="shared" ref="AF89:AF95" si="27">IF(OR(V89="prevenir",V89="detectar"),(M89-(M89*AD89)), M89)</f>
        <v>0.48</v>
      </c>
      <c r="AG89" s="242" t="str">
        <f t="shared" si="25"/>
        <v>MODERADO</v>
      </c>
      <c r="AH89" s="242">
        <v>0.6</v>
      </c>
      <c r="AI89" s="243" t="s">
        <v>76</v>
      </c>
      <c r="AJ89" s="226" t="s">
        <v>86</v>
      </c>
      <c r="AK89" s="248"/>
      <c r="AL89" s="248"/>
      <c r="AM89" s="211">
        <v>45280</v>
      </c>
      <c r="AN89" s="218" t="s">
        <v>1955</v>
      </c>
      <c r="AO89" s="211"/>
      <c r="AP89" s="211" t="s">
        <v>1700</v>
      </c>
      <c r="AQ89" s="109" t="s">
        <v>1990</v>
      </c>
      <c r="AR89" s="211" t="s">
        <v>1700</v>
      </c>
      <c r="AS89" s="211"/>
      <c r="AT89" s="109" t="s">
        <v>1992</v>
      </c>
      <c r="AU89" s="211" t="s">
        <v>1700</v>
      </c>
      <c r="AV89" s="211"/>
      <c r="AW89" s="109" t="s">
        <v>1994</v>
      </c>
      <c r="AX89" s="211" t="s">
        <v>1700</v>
      </c>
      <c r="AY89" s="211"/>
      <c r="AZ89" s="222" t="s">
        <v>1985</v>
      </c>
      <c r="BA89" s="211" t="s">
        <v>1700</v>
      </c>
      <c r="BB89" s="211"/>
      <c r="BC89" s="109" t="s">
        <v>1995</v>
      </c>
      <c r="BD89" s="211" t="s">
        <v>1700</v>
      </c>
      <c r="BE89" s="211"/>
      <c r="BF89" s="222" t="s">
        <v>1987</v>
      </c>
      <c r="BG89" s="209" t="s">
        <v>1997</v>
      </c>
      <c r="BH89" s="222" t="s">
        <v>2006</v>
      </c>
    </row>
    <row r="90" spans="1:60" ht="85.5" customHeight="1" x14ac:dyDescent="0.3">
      <c r="A90" s="306"/>
      <c r="B90" s="254"/>
      <c r="C90" s="228"/>
      <c r="D90" s="226"/>
      <c r="E90" s="226"/>
      <c r="F90" s="226"/>
      <c r="G90" s="322"/>
      <c r="H90" s="226"/>
      <c r="I90" s="250"/>
      <c r="J90" s="226"/>
      <c r="K90" s="224"/>
      <c r="L90" s="226"/>
      <c r="M90" s="245"/>
      <c r="N90" s="246"/>
      <c r="O90" s="247"/>
      <c r="P90" s="224"/>
      <c r="Q90" s="243"/>
      <c r="R90" s="116" t="s">
        <v>1293</v>
      </c>
      <c r="S90" s="49" t="s">
        <v>78</v>
      </c>
      <c r="T90" s="119" t="s">
        <v>1298</v>
      </c>
      <c r="U90" s="49" t="s">
        <v>79</v>
      </c>
      <c r="V90" s="49" t="s">
        <v>80</v>
      </c>
      <c r="W90" s="114">
        <f>VLOOKUP(V90,'[8]Datos Validacion'!$K$6:$L$8,2,0)</f>
        <v>0.25</v>
      </c>
      <c r="X90" s="119" t="s">
        <v>96</v>
      </c>
      <c r="Y90" s="114">
        <f>VLOOKUP(X90,'[8]Datos Validacion'!$M$6:$N$7,2,0)</f>
        <v>0.15</v>
      </c>
      <c r="Z90" s="49" t="s">
        <v>82</v>
      </c>
      <c r="AA90" s="120" t="s">
        <v>1301</v>
      </c>
      <c r="AB90" s="49" t="s">
        <v>84</v>
      </c>
      <c r="AC90" s="119" t="s">
        <v>1306</v>
      </c>
      <c r="AD90" s="138">
        <f t="shared" si="20"/>
        <v>0.4</v>
      </c>
      <c r="AE90" s="113" t="str">
        <f t="shared" si="23"/>
        <v>MUY BAJA</v>
      </c>
      <c r="AF90" s="113">
        <f t="shared" si="27"/>
        <v>0</v>
      </c>
      <c r="AG90" s="242"/>
      <c r="AH90" s="242"/>
      <c r="AI90" s="243"/>
      <c r="AJ90" s="226"/>
      <c r="AK90" s="248"/>
      <c r="AL90" s="248"/>
      <c r="AM90" s="211"/>
      <c r="AN90" s="218"/>
      <c r="AO90" s="211"/>
      <c r="AP90" s="211"/>
      <c r="AQ90" s="109" t="s">
        <v>1991</v>
      </c>
      <c r="AR90" s="211"/>
      <c r="AS90" s="211"/>
      <c r="AT90" s="109" t="s">
        <v>1993</v>
      </c>
      <c r="AU90" s="211"/>
      <c r="AV90" s="211"/>
      <c r="AW90" s="109" t="s">
        <v>1994</v>
      </c>
      <c r="AX90" s="211"/>
      <c r="AY90" s="211"/>
      <c r="AZ90" s="222"/>
      <c r="BA90" s="211"/>
      <c r="BB90" s="211"/>
      <c r="BC90" s="109" t="s">
        <v>1996</v>
      </c>
      <c r="BD90" s="211"/>
      <c r="BE90" s="211"/>
      <c r="BF90" s="222"/>
      <c r="BG90" s="210" t="s">
        <v>1989</v>
      </c>
      <c r="BH90" s="221"/>
    </row>
    <row r="91" spans="1:60" ht="61.5" customHeight="1" x14ac:dyDescent="0.3">
      <c r="A91" s="306"/>
      <c r="B91" s="254"/>
      <c r="C91" s="228"/>
      <c r="D91" s="226"/>
      <c r="E91" s="226"/>
      <c r="F91" s="226" t="s">
        <v>67</v>
      </c>
      <c r="G91" s="322" t="s">
        <v>1291</v>
      </c>
      <c r="H91" s="226"/>
      <c r="I91" s="250"/>
      <c r="J91" s="226"/>
      <c r="K91" s="224"/>
      <c r="L91" s="226"/>
      <c r="M91" s="245"/>
      <c r="N91" s="246"/>
      <c r="O91" s="247"/>
      <c r="P91" s="224"/>
      <c r="Q91" s="243"/>
      <c r="R91" s="116" t="s">
        <v>1294</v>
      </c>
      <c r="S91" s="49" t="s">
        <v>78</v>
      </c>
      <c r="T91" s="119" t="s">
        <v>429</v>
      </c>
      <c r="U91" s="49" t="s">
        <v>79</v>
      </c>
      <c r="V91" s="49" t="s">
        <v>80</v>
      </c>
      <c r="W91" s="114">
        <f>VLOOKUP(V91,'[8]Datos Validacion'!$K$6:$L$8,2,0)</f>
        <v>0.25</v>
      </c>
      <c r="X91" s="119" t="s">
        <v>96</v>
      </c>
      <c r="Y91" s="114">
        <f>VLOOKUP(X91,'[8]Datos Validacion'!$M$6:$N$7,2,0)</f>
        <v>0.15</v>
      </c>
      <c r="Z91" s="49" t="s">
        <v>82</v>
      </c>
      <c r="AA91" s="120" t="s">
        <v>1302</v>
      </c>
      <c r="AB91" s="49" t="s">
        <v>84</v>
      </c>
      <c r="AC91" s="119" t="s">
        <v>431</v>
      </c>
      <c r="AD91" s="138">
        <f t="shared" si="20"/>
        <v>0.4</v>
      </c>
      <c r="AE91" s="113" t="str">
        <f t="shared" si="23"/>
        <v>MUY BAJA</v>
      </c>
      <c r="AF91" s="113">
        <f t="shared" si="27"/>
        <v>0</v>
      </c>
      <c r="AG91" s="242"/>
      <c r="AH91" s="242"/>
      <c r="AI91" s="243"/>
      <c r="AJ91" s="226"/>
      <c r="AK91" s="248"/>
      <c r="AL91" s="248"/>
      <c r="AM91" s="211"/>
      <c r="AN91" s="218"/>
      <c r="AO91" s="211"/>
      <c r="AP91" s="211"/>
      <c r="AQ91" s="222" t="s">
        <v>1978</v>
      </c>
      <c r="AR91" s="211"/>
      <c r="AS91" s="211"/>
      <c r="AT91" s="223" t="s">
        <v>1980</v>
      </c>
      <c r="AU91" s="211"/>
      <c r="AV91" s="211"/>
      <c r="AW91" s="223" t="s">
        <v>1983</v>
      </c>
      <c r="AX91" s="211"/>
      <c r="AY91" s="211"/>
      <c r="AZ91" s="222"/>
      <c r="BA91" s="211"/>
      <c r="BB91" s="211"/>
      <c r="BC91" s="223" t="s">
        <v>1986</v>
      </c>
      <c r="BD91" s="211"/>
      <c r="BE91" s="211"/>
      <c r="BF91" s="222"/>
      <c r="BG91" s="377" t="s">
        <v>1988</v>
      </c>
      <c r="BH91" s="221"/>
    </row>
    <row r="92" spans="1:60" ht="61.5" customHeight="1" x14ac:dyDescent="0.3">
      <c r="A92" s="306"/>
      <c r="B92" s="254"/>
      <c r="C92" s="228"/>
      <c r="D92" s="226"/>
      <c r="E92" s="226"/>
      <c r="F92" s="226"/>
      <c r="G92" s="322"/>
      <c r="H92" s="226"/>
      <c r="I92" s="250"/>
      <c r="J92" s="226"/>
      <c r="K92" s="224"/>
      <c r="L92" s="226"/>
      <c r="M92" s="245"/>
      <c r="N92" s="246"/>
      <c r="O92" s="247"/>
      <c r="P92" s="224"/>
      <c r="Q92" s="243"/>
      <c r="R92" s="116" t="s">
        <v>1295</v>
      </c>
      <c r="S92" s="49" t="s">
        <v>78</v>
      </c>
      <c r="T92" s="119" t="s">
        <v>429</v>
      </c>
      <c r="U92" s="49" t="s">
        <v>79</v>
      </c>
      <c r="V92" s="49" t="s">
        <v>80</v>
      </c>
      <c r="W92" s="114">
        <f>VLOOKUP(V92,'[8]Datos Validacion'!$K$6:$L$8,2,0)</f>
        <v>0.25</v>
      </c>
      <c r="X92" s="119" t="s">
        <v>96</v>
      </c>
      <c r="Y92" s="114">
        <f>VLOOKUP(X92,'[8]Datos Validacion'!$M$6:$N$7,2,0)</f>
        <v>0.15</v>
      </c>
      <c r="Z92" s="49" t="s">
        <v>82</v>
      </c>
      <c r="AA92" s="120" t="s">
        <v>1303</v>
      </c>
      <c r="AB92" s="49" t="s">
        <v>84</v>
      </c>
      <c r="AC92" s="119" t="s">
        <v>431</v>
      </c>
      <c r="AD92" s="138">
        <f t="shared" si="20"/>
        <v>0.4</v>
      </c>
      <c r="AE92" s="113" t="str">
        <f t="shared" si="23"/>
        <v>MUY BAJA</v>
      </c>
      <c r="AF92" s="113">
        <f t="shared" si="27"/>
        <v>0</v>
      </c>
      <c r="AG92" s="242"/>
      <c r="AH92" s="242"/>
      <c r="AI92" s="243"/>
      <c r="AJ92" s="226"/>
      <c r="AK92" s="248"/>
      <c r="AL92" s="248"/>
      <c r="AM92" s="211"/>
      <c r="AN92" s="218"/>
      <c r="AO92" s="211"/>
      <c r="AP92" s="211"/>
      <c r="AQ92" s="222"/>
      <c r="AR92" s="211"/>
      <c r="AS92" s="211"/>
      <c r="AT92" s="223"/>
      <c r="AU92" s="211"/>
      <c r="AV92" s="211"/>
      <c r="AW92" s="223"/>
      <c r="AX92" s="211"/>
      <c r="AY92" s="211"/>
      <c r="AZ92" s="222"/>
      <c r="BA92" s="211"/>
      <c r="BB92" s="211"/>
      <c r="BC92" s="223"/>
      <c r="BD92" s="211"/>
      <c r="BE92" s="211"/>
      <c r="BF92" s="222"/>
      <c r="BG92" s="377"/>
      <c r="BH92" s="221"/>
    </row>
    <row r="93" spans="1:60" ht="61.5" customHeight="1" x14ac:dyDescent="0.3">
      <c r="A93" s="306"/>
      <c r="B93" s="254"/>
      <c r="C93" s="228"/>
      <c r="D93" s="226"/>
      <c r="E93" s="226"/>
      <c r="F93" s="226"/>
      <c r="G93" s="322"/>
      <c r="H93" s="226"/>
      <c r="I93" s="250"/>
      <c r="J93" s="226"/>
      <c r="K93" s="224"/>
      <c r="L93" s="226"/>
      <c r="M93" s="245"/>
      <c r="N93" s="246"/>
      <c r="O93" s="247"/>
      <c r="P93" s="224"/>
      <c r="Q93" s="243"/>
      <c r="R93" s="116" t="s">
        <v>1296</v>
      </c>
      <c r="S93" s="49" t="s">
        <v>78</v>
      </c>
      <c r="T93" s="119" t="s">
        <v>1299</v>
      </c>
      <c r="U93" s="49" t="s">
        <v>79</v>
      </c>
      <c r="V93" s="49" t="s">
        <v>80</v>
      </c>
      <c r="W93" s="114">
        <f>VLOOKUP(V93,'[8]Datos Validacion'!$K$6:$L$8,2,0)</f>
        <v>0.25</v>
      </c>
      <c r="X93" s="119" t="s">
        <v>96</v>
      </c>
      <c r="Y93" s="114">
        <f>VLOOKUP(X93,'[8]Datos Validacion'!$M$6:$N$7,2,0)</f>
        <v>0.15</v>
      </c>
      <c r="Z93" s="49" t="s">
        <v>82</v>
      </c>
      <c r="AA93" s="120" t="s">
        <v>1302</v>
      </c>
      <c r="AB93" s="49" t="s">
        <v>84</v>
      </c>
      <c r="AC93" s="119" t="s">
        <v>431</v>
      </c>
      <c r="AD93" s="138">
        <f t="shared" si="20"/>
        <v>0.4</v>
      </c>
      <c r="AE93" s="113" t="str">
        <f t="shared" si="23"/>
        <v>MUY BAJA</v>
      </c>
      <c r="AF93" s="113">
        <f t="shared" si="27"/>
        <v>0</v>
      </c>
      <c r="AG93" s="242"/>
      <c r="AH93" s="242"/>
      <c r="AI93" s="243"/>
      <c r="AJ93" s="226"/>
      <c r="AK93" s="248"/>
      <c r="AL93" s="248"/>
      <c r="AM93" s="211"/>
      <c r="AN93" s="218"/>
      <c r="AO93" s="211"/>
      <c r="AP93" s="211"/>
      <c r="AQ93" s="222"/>
      <c r="AR93" s="211"/>
      <c r="AS93" s="211"/>
      <c r="AT93" s="223"/>
      <c r="AU93" s="211"/>
      <c r="AV93" s="211"/>
      <c r="AW93" s="223"/>
      <c r="AX93" s="211"/>
      <c r="AY93" s="211"/>
      <c r="AZ93" s="222"/>
      <c r="BA93" s="211"/>
      <c r="BB93" s="211"/>
      <c r="BC93" s="223"/>
      <c r="BD93" s="211"/>
      <c r="BE93" s="211"/>
      <c r="BF93" s="222"/>
      <c r="BG93" s="377"/>
      <c r="BH93" s="221"/>
    </row>
    <row r="94" spans="1:60" ht="85.5" customHeight="1" x14ac:dyDescent="0.3">
      <c r="A94" s="306"/>
      <c r="B94" s="254"/>
      <c r="C94" s="228"/>
      <c r="D94" s="226"/>
      <c r="E94" s="226"/>
      <c r="F94" s="111" t="s">
        <v>67</v>
      </c>
      <c r="G94" s="116" t="s">
        <v>1290</v>
      </c>
      <c r="H94" s="226"/>
      <c r="I94" s="250"/>
      <c r="J94" s="226"/>
      <c r="K94" s="224"/>
      <c r="L94" s="226"/>
      <c r="M94" s="245"/>
      <c r="N94" s="246"/>
      <c r="O94" s="247"/>
      <c r="P94" s="224"/>
      <c r="Q94" s="243"/>
      <c r="R94" s="116" t="s">
        <v>1297</v>
      </c>
      <c r="S94" s="49" t="s">
        <v>78</v>
      </c>
      <c r="T94" s="119" t="s">
        <v>293</v>
      </c>
      <c r="U94" s="49" t="s">
        <v>79</v>
      </c>
      <c r="V94" s="49" t="s">
        <v>80</v>
      </c>
      <c r="W94" s="114">
        <f>VLOOKUP(V94,'[8]Datos Validacion'!$K$6:$L$8,2,0)</f>
        <v>0.25</v>
      </c>
      <c r="X94" s="119" t="s">
        <v>96</v>
      </c>
      <c r="Y94" s="114">
        <f>VLOOKUP(X94,'[8]Datos Validacion'!$M$6:$N$7,2,0)</f>
        <v>0.15</v>
      </c>
      <c r="Z94" s="49" t="s">
        <v>82</v>
      </c>
      <c r="AA94" s="120" t="s">
        <v>1304</v>
      </c>
      <c r="AB94" s="49" t="s">
        <v>84</v>
      </c>
      <c r="AC94" s="119" t="s">
        <v>1307</v>
      </c>
      <c r="AD94" s="138">
        <f t="shared" si="20"/>
        <v>0.4</v>
      </c>
      <c r="AE94" s="113" t="str">
        <f t="shared" si="23"/>
        <v>MUY BAJA</v>
      </c>
      <c r="AF94" s="113">
        <f t="shared" si="27"/>
        <v>0</v>
      </c>
      <c r="AG94" s="242"/>
      <c r="AH94" s="242"/>
      <c r="AI94" s="243"/>
      <c r="AJ94" s="226"/>
      <c r="AK94" s="248"/>
      <c r="AL94" s="248"/>
      <c r="AM94" s="211"/>
      <c r="AN94" s="218"/>
      <c r="AO94" s="211"/>
      <c r="AP94" s="211"/>
      <c r="AQ94" s="109" t="s">
        <v>1991</v>
      </c>
      <c r="AR94" s="211"/>
      <c r="AS94" s="211"/>
      <c r="AT94" s="109" t="s">
        <v>1993</v>
      </c>
      <c r="AU94" s="211"/>
      <c r="AV94" s="211"/>
      <c r="AW94" s="109" t="s">
        <v>1994</v>
      </c>
      <c r="AX94" s="211"/>
      <c r="AY94" s="211"/>
      <c r="AZ94" s="222"/>
      <c r="BA94" s="211"/>
      <c r="BB94" s="211"/>
      <c r="BC94" s="109" t="s">
        <v>1996</v>
      </c>
      <c r="BD94" s="211"/>
      <c r="BE94" s="211"/>
      <c r="BF94" s="222"/>
      <c r="BG94" s="210" t="s">
        <v>1989</v>
      </c>
      <c r="BH94" s="221"/>
    </row>
    <row r="95" spans="1:60" s="51" customFormat="1" ht="31" hidden="1" customHeight="1" x14ac:dyDescent="0.3">
      <c r="A95" s="228" t="s">
        <v>3</v>
      </c>
      <c r="B95" s="228"/>
      <c r="C95" s="228" t="s">
        <v>381</v>
      </c>
      <c r="D95" s="226" t="s">
        <v>420</v>
      </c>
      <c r="E95" s="226" t="s">
        <v>421</v>
      </c>
      <c r="F95" s="226" t="s">
        <v>104</v>
      </c>
      <c r="G95" s="228" t="s">
        <v>461</v>
      </c>
      <c r="H95" s="226" t="s">
        <v>462</v>
      </c>
      <c r="I95" s="226" t="s">
        <v>463</v>
      </c>
      <c r="J95" s="226" t="s">
        <v>71</v>
      </c>
      <c r="K95" s="226" t="s">
        <v>464</v>
      </c>
      <c r="L95" s="226" t="s">
        <v>73</v>
      </c>
      <c r="M95" s="245">
        <f>VLOOKUP(L95,'[8]Datos Validacion'!$C$6:$D$10,2,0)</f>
        <v>0.6</v>
      </c>
      <c r="N95" s="323" t="s">
        <v>377</v>
      </c>
      <c r="O95" s="247">
        <f>VLOOKUP(N95,'[8]Datos Validacion'!$E$6:$F$15,2,0)</f>
        <v>0.8</v>
      </c>
      <c r="P95" s="226" t="s">
        <v>224</v>
      </c>
      <c r="Q95" s="243" t="s">
        <v>378</v>
      </c>
      <c r="R95" s="317" t="s">
        <v>465</v>
      </c>
      <c r="S95" s="254" t="s">
        <v>78</v>
      </c>
      <c r="T95" s="312" t="s">
        <v>293</v>
      </c>
      <c r="U95" s="254" t="s">
        <v>79</v>
      </c>
      <c r="V95" s="254" t="s">
        <v>80</v>
      </c>
      <c r="W95" s="245">
        <f>VLOOKUP(V95,'[8]Datos Validacion'!$K$6:$L$8,2,0)</f>
        <v>0.25</v>
      </c>
      <c r="X95" s="228" t="s">
        <v>81</v>
      </c>
      <c r="Y95" s="245">
        <f>VLOOKUP(X95,'[8]Datos Validacion'!$M$6:$N$7,2,0)</f>
        <v>0.25</v>
      </c>
      <c r="Z95" s="254" t="s">
        <v>82</v>
      </c>
      <c r="AA95" s="317" t="s">
        <v>466</v>
      </c>
      <c r="AB95" s="254" t="s">
        <v>84</v>
      </c>
      <c r="AC95" s="312" t="s">
        <v>467</v>
      </c>
      <c r="AD95" s="240">
        <f t="shared" si="20"/>
        <v>0.5</v>
      </c>
      <c r="AE95" s="241" t="str">
        <f t="shared" si="23"/>
        <v>BAJA</v>
      </c>
      <c r="AF95" s="241">
        <f t="shared" si="27"/>
        <v>0.3</v>
      </c>
      <c r="AG95" s="241" t="str">
        <f t="shared" ref="AG95" si="28">IF(AH95&lt;=20%,"LEVE",IF(AH95&lt;=40%,"MENOR",IF(AH95&lt;=60%,"MODERADO",IF(AH95&lt;=80%,"MAYOR","CATASTROFICO"))))</f>
        <v>MAYOR</v>
      </c>
      <c r="AH95" s="241">
        <f>IF(V95="corregir",(O95-(O95*AD95)), O95)</f>
        <v>0.8</v>
      </c>
      <c r="AI95" s="243" t="s">
        <v>378</v>
      </c>
      <c r="AJ95" s="226" t="s">
        <v>86</v>
      </c>
      <c r="AK95" s="226" t="s">
        <v>468</v>
      </c>
      <c r="AL95" s="226"/>
      <c r="AM95" s="232">
        <v>45280</v>
      </c>
      <c r="AN95" s="224" t="s">
        <v>1955</v>
      </c>
      <c r="AO95" s="224"/>
      <c r="AP95" s="224" t="s">
        <v>1700</v>
      </c>
      <c r="AQ95" s="223" t="s">
        <v>1998</v>
      </c>
      <c r="AR95" s="224" t="s">
        <v>3</v>
      </c>
      <c r="AS95" s="224"/>
      <c r="AT95" s="223" t="s">
        <v>1999</v>
      </c>
      <c r="AU95" s="224" t="s">
        <v>3</v>
      </c>
      <c r="AV95" s="224"/>
      <c r="AW95" s="223" t="s">
        <v>2000</v>
      </c>
      <c r="AX95" s="224" t="s">
        <v>3</v>
      </c>
      <c r="AY95" s="224"/>
      <c r="AZ95" s="223" t="s">
        <v>2001</v>
      </c>
      <c r="BA95" s="224" t="s">
        <v>3</v>
      </c>
      <c r="BB95" s="224"/>
      <c r="BC95" s="223" t="s">
        <v>2002</v>
      </c>
      <c r="BD95" s="224" t="s">
        <v>3</v>
      </c>
      <c r="BE95" s="224"/>
      <c r="BF95" s="223" t="s">
        <v>2003</v>
      </c>
      <c r="BG95" s="377" t="s">
        <v>2004</v>
      </c>
      <c r="BH95" s="222" t="s">
        <v>2006</v>
      </c>
    </row>
    <row r="96" spans="1:60" s="51" customFormat="1" ht="25.5" hidden="1" customHeight="1" x14ac:dyDescent="0.3">
      <c r="A96" s="228"/>
      <c r="B96" s="228"/>
      <c r="C96" s="228"/>
      <c r="D96" s="226"/>
      <c r="E96" s="226"/>
      <c r="F96" s="226"/>
      <c r="G96" s="228"/>
      <c r="H96" s="226"/>
      <c r="I96" s="226"/>
      <c r="J96" s="226"/>
      <c r="K96" s="226"/>
      <c r="L96" s="226"/>
      <c r="M96" s="245"/>
      <c r="N96" s="323" t="s">
        <v>469</v>
      </c>
      <c r="O96" s="247"/>
      <c r="P96" s="226"/>
      <c r="Q96" s="243"/>
      <c r="R96" s="317"/>
      <c r="S96" s="254"/>
      <c r="T96" s="312"/>
      <c r="U96" s="254"/>
      <c r="V96" s="254"/>
      <c r="W96" s="245"/>
      <c r="X96" s="228"/>
      <c r="Y96" s="245"/>
      <c r="Z96" s="254"/>
      <c r="AA96" s="317"/>
      <c r="AB96" s="254"/>
      <c r="AC96" s="312"/>
      <c r="AD96" s="240"/>
      <c r="AE96" s="241"/>
      <c r="AF96" s="241"/>
      <c r="AG96" s="241"/>
      <c r="AH96" s="241"/>
      <c r="AI96" s="243"/>
      <c r="AJ96" s="226"/>
      <c r="AK96" s="226"/>
      <c r="AL96" s="226"/>
      <c r="AM96" s="232"/>
      <c r="AN96" s="224"/>
      <c r="AO96" s="224"/>
      <c r="AP96" s="224"/>
      <c r="AQ96" s="223"/>
      <c r="AR96" s="224"/>
      <c r="AS96" s="224"/>
      <c r="AT96" s="223"/>
      <c r="AU96" s="224"/>
      <c r="AV96" s="224"/>
      <c r="AW96" s="223"/>
      <c r="AX96" s="224"/>
      <c r="AY96" s="224"/>
      <c r="AZ96" s="223"/>
      <c r="BA96" s="224"/>
      <c r="BB96" s="224"/>
      <c r="BC96" s="223"/>
      <c r="BD96" s="224"/>
      <c r="BE96" s="224"/>
      <c r="BF96" s="223"/>
      <c r="BG96" s="377"/>
      <c r="BH96" s="221"/>
    </row>
    <row r="97" spans="1:60" s="51" customFormat="1" ht="31.5" hidden="1" customHeight="1" x14ac:dyDescent="0.3">
      <c r="A97" s="228"/>
      <c r="B97" s="228"/>
      <c r="C97" s="228"/>
      <c r="D97" s="226"/>
      <c r="E97" s="226"/>
      <c r="F97" s="226"/>
      <c r="G97" s="228"/>
      <c r="H97" s="226"/>
      <c r="I97" s="226"/>
      <c r="J97" s="226"/>
      <c r="K97" s="226"/>
      <c r="L97" s="226"/>
      <c r="M97" s="245"/>
      <c r="N97" s="323" t="s">
        <v>469</v>
      </c>
      <c r="O97" s="247"/>
      <c r="P97" s="226"/>
      <c r="Q97" s="243"/>
      <c r="R97" s="120" t="s">
        <v>470</v>
      </c>
      <c r="S97" s="49" t="s">
        <v>78</v>
      </c>
      <c r="T97" s="132" t="s">
        <v>293</v>
      </c>
      <c r="U97" s="49" t="s">
        <v>79</v>
      </c>
      <c r="V97" s="49" t="s">
        <v>80</v>
      </c>
      <c r="W97" s="114">
        <f>VLOOKUP(V97,'[8]Datos Validacion'!$K$6:$L$8,2,0)</f>
        <v>0.25</v>
      </c>
      <c r="X97" s="119" t="s">
        <v>81</v>
      </c>
      <c r="Y97" s="114">
        <f>VLOOKUP(X97,'[8]Datos Validacion'!$M$6:$N$7,2,0)</f>
        <v>0.25</v>
      </c>
      <c r="Z97" s="49" t="s">
        <v>82</v>
      </c>
      <c r="AA97" s="139" t="s">
        <v>471</v>
      </c>
      <c r="AB97" s="49" t="s">
        <v>84</v>
      </c>
      <c r="AC97" s="132" t="s">
        <v>472</v>
      </c>
      <c r="AD97" s="138">
        <f>+W97+Y97</f>
        <v>0.5</v>
      </c>
      <c r="AE97" s="148" t="str">
        <f t="shared" ref="AE97:AE103" si="29">IF(AF97&lt;=20%,"MUY BAJA",IF(AF97&lt;=40%,"BAJA",IF(AF97&lt;=60%,"MEDIA",IF(AF97&lt;=80%,"ALTA","MUY ALTA"))))</f>
        <v>MUY BAJA</v>
      </c>
      <c r="AF97" s="148">
        <f>AF95-(AF95*AD97)</f>
        <v>0.15</v>
      </c>
      <c r="AG97" s="241"/>
      <c r="AH97" s="241"/>
      <c r="AI97" s="243"/>
      <c r="AJ97" s="226"/>
      <c r="AK97" s="226"/>
      <c r="AL97" s="226"/>
      <c r="AM97" s="232"/>
      <c r="AN97" s="224"/>
      <c r="AO97" s="224"/>
      <c r="AP97" s="224"/>
      <c r="AQ97" s="223"/>
      <c r="AR97" s="224"/>
      <c r="AS97" s="224"/>
      <c r="AT97" s="223"/>
      <c r="AU97" s="224"/>
      <c r="AV97" s="224"/>
      <c r="AW97" s="223"/>
      <c r="AX97" s="224"/>
      <c r="AY97" s="224"/>
      <c r="AZ97" s="223"/>
      <c r="BA97" s="224"/>
      <c r="BB97" s="224"/>
      <c r="BC97" s="223"/>
      <c r="BD97" s="224"/>
      <c r="BE97" s="224"/>
      <c r="BF97" s="223"/>
      <c r="BG97" s="377"/>
      <c r="BH97" s="221"/>
    </row>
    <row r="98" spans="1:60" s="51" customFormat="1" ht="43.5" hidden="1" customHeight="1" x14ac:dyDescent="0.3">
      <c r="A98" s="228"/>
      <c r="B98" s="228"/>
      <c r="C98" s="228"/>
      <c r="D98" s="226"/>
      <c r="E98" s="226"/>
      <c r="F98" s="111" t="s">
        <v>67</v>
      </c>
      <c r="G98" s="164" t="s">
        <v>473</v>
      </c>
      <c r="H98" s="226"/>
      <c r="I98" s="226"/>
      <c r="J98" s="226"/>
      <c r="K98" s="226"/>
      <c r="L98" s="226"/>
      <c r="M98" s="245"/>
      <c r="N98" s="323" t="s">
        <v>469</v>
      </c>
      <c r="O98" s="247"/>
      <c r="P98" s="226"/>
      <c r="Q98" s="243"/>
      <c r="R98" s="317" t="s">
        <v>474</v>
      </c>
      <c r="S98" s="254" t="s">
        <v>78</v>
      </c>
      <c r="T98" s="312" t="s">
        <v>475</v>
      </c>
      <c r="U98" s="254" t="s">
        <v>79</v>
      </c>
      <c r="V98" s="254" t="s">
        <v>80</v>
      </c>
      <c r="W98" s="245">
        <f>VLOOKUP(V98,'[8]Datos Validacion'!$K$6:$L$8,2,0)</f>
        <v>0.25</v>
      </c>
      <c r="X98" s="228" t="s">
        <v>81</v>
      </c>
      <c r="Y98" s="245">
        <f>VLOOKUP(X98,'[8]Datos Validacion'!$M$6:$N$7,2,0)</f>
        <v>0.25</v>
      </c>
      <c r="Z98" s="254" t="s">
        <v>82</v>
      </c>
      <c r="AA98" s="317" t="s">
        <v>466</v>
      </c>
      <c r="AB98" s="254" t="s">
        <v>84</v>
      </c>
      <c r="AC98" s="312" t="s">
        <v>476</v>
      </c>
      <c r="AD98" s="240">
        <f>+W98+Y98</f>
        <v>0.5</v>
      </c>
      <c r="AE98" s="241" t="str">
        <f t="shared" si="29"/>
        <v>MUY BAJA</v>
      </c>
      <c r="AF98" s="241">
        <f>AF97-(AF97*AD98)</f>
        <v>7.4999999999999997E-2</v>
      </c>
      <c r="AG98" s="241"/>
      <c r="AH98" s="241"/>
      <c r="AI98" s="243"/>
      <c r="AJ98" s="226"/>
      <c r="AK98" s="226"/>
      <c r="AL98" s="226"/>
      <c r="AM98" s="232"/>
      <c r="AN98" s="224"/>
      <c r="AO98" s="224"/>
      <c r="AP98" s="224"/>
      <c r="AQ98" s="223"/>
      <c r="AR98" s="224"/>
      <c r="AS98" s="224"/>
      <c r="AT98" s="223"/>
      <c r="AU98" s="224"/>
      <c r="AV98" s="224"/>
      <c r="AW98" s="223"/>
      <c r="AX98" s="224"/>
      <c r="AY98" s="224"/>
      <c r="AZ98" s="223"/>
      <c r="BA98" s="224"/>
      <c r="BB98" s="224"/>
      <c r="BC98" s="223"/>
      <c r="BD98" s="224"/>
      <c r="BE98" s="224"/>
      <c r="BF98" s="223"/>
      <c r="BG98" s="377"/>
      <c r="BH98" s="221"/>
    </row>
    <row r="99" spans="1:60" s="51" customFormat="1" ht="43.5" hidden="1" customHeight="1" x14ac:dyDescent="0.3">
      <c r="A99" s="228"/>
      <c r="B99" s="228"/>
      <c r="C99" s="228"/>
      <c r="D99" s="226"/>
      <c r="E99" s="226"/>
      <c r="F99" s="111" t="s">
        <v>67</v>
      </c>
      <c r="G99" s="164" t="s">
        <v>477</v>
      </c>
      <c r="H99" s="226"/>
      <c r="I99" s="226"/>
      <c r="J99" s="226"/>
      <c r="K99" s="226"/>
      <c r="L99" s="226"/>
      <c r="M99" s="245"/>
      <c r="N99" s="323"/>
      <c r="O99" s="247"/>
      <c r="P99" s="226"/>
      <c r="Q99" s="243"/>
      <c r="R99" s="317"/>
      <c r="S99" s="254"/>
      <c r="T99" s="312"/>
      <c r="U99" s="254"/>
      <c r="V99" s="254"/>
      <c r="W99" s="245"/>
      <c r="X99" s="228"/>
      <c r="Y99" s="245"/>
      <c r="Z99" s="254"/>
      <c r="AA99" s="317"/>
      <c r="AB99" s="254"/>
      <c r="AC99" s="312"/>
      <c r="AD99" s="240"/>
      <c r="AE99" s="241"/>
      <c r="AF99" s="241"/>
      <c r="AG99" s="241"/>
      <c r="AH99" s="241"/>
      <c r="AI99" s="243"/>
      <c r="AJ99" s="226"/>
      <c r="AK99" s="226"/>
      <c r="AL99" s="226"/>
      <c r="AM99" s="232"/>
      <c r="AN99" s="224"/>
      <c r="AO99" s="224"/>
      <c r="AP99" s="224"/>
      <c r="AQ99" s="223"/>
      <c r="AR99" s="224"/>
      <c r="AS99" s="224"/>
      <c r="AT99" s="223"/>
      <c r="AU99" s="224"/>
      <c r="AV99" s="224"/>
      <c r="AW99" s="223"/>
      <c r="AX99" s="224"/>
      <c r="AY99" s="224"/>
      <c r="AZ99" s="223"/>
      <c r="BA99" s="224"/>
      <c r="BB99" s="224"/>
      <c r="BC99" s="223"/>
      <c r="BD99" s="224"/>
      <c r="BE99" s="224"/>
      <c r="BF99" s="223"/>
      <c r="BG99" s="377"/>
      <c r="BH99" s="221"/>
    </row>
    <row r="100" spans="1:60" s="51" customFormat="1" ht="43.5" hidden="1" customHeight="1" x14ac:dyDescent="0.3">
      <c r="A100" s="228"/>
      <c r="B100" s="228"/>
      <c r="C100" s="228"/>
      <c r="D100" s="226"/>
      <c r="E100" s="226"/>
      <c r="F100" s="111" t="s">
        <v>67</v>
      </c>
      <c r="G100" s="164" t="s">
        <v>478</v>
      </c>
      <c r="H100" s="226"/>
      <c r="I100" s="226"/>
      <c r="J100" s="226"/>
      <c r="K100" s="226"/>
      <c r="L100" s="226"/>
      <c r="M100" s="245"/>
      <c r="N100" s="323"/>
      <c r="O100" s="247"/>
      <c r="P100" s="226"/>
      <c r="Q100" s="243"/>
      <c r="R100" s="317"/>
      <c r="S100" s="254"/>
      <c r="T100" s="312"/>
      <c r="U100" s="254"/>
      <c r="V100" s="254"/>
      <c r="W100" s="245"/>
      <c r="X100" s="228"/>
      <c r="Y100" s="245"/>
      <c r="Z100" s="254"/>
      <c r="AA100" s="317"/>
      <c r="AB100" s="254"/>
      <c r="AC100" s="312"/>
      <c r="AD100" s="240"/>
      <c r="AE100" s="241"/>
      <c r="AF100" s="241"/>
      <c r="AG100" s="241"/>
      <c r="AH100" s="241"/>
      <c r="AI100" s="243"/>
      <c r="AJ100" s="226"/>
      <c r="AK100" s="226"/>
      <c r="AL100" s="226"/>
      <c r="AM100" s="232"/>
      <c r="AN100" s="224"/>
      <c r="AO100" s="224"/>
      <c r="AP100" s="224"/>
      <c r="AQ100" s="223"/>
      <c r="AR100" s="224"/>
      <c r="AS100" s="224"/>
      <c r="AT100" s="223"/>
      <c r="AU100" s="224"/>
      <c r="AV100" s="224"/>
      <c r="AW100" s="223"/>
      <c r="AX100" s="224"/>
      <c r="AY100" s="224"/>
      <c r="AZ100" s="223"/>
      <c r="BA100" s="224"/>
      <c r="BB100" s="224"/>
      <c r="BC100" s="223"/>
      <c r="BD100" s="224"/>
      <c r="BE100" s="224"/>
      <c r="BF100" s="223"/>
      <c r="BG100" s="377"/>
      <c r="BH100" s="221"/>
    </row>
    <row r="101" spans="1:60" s="51" customFormat="1" ht="43.5" hidden="1" customHeight="1" x14ac:dyDescent="0.3">
      <c r="A101" s="228"/>
      <c r="B101" s="228"/>
      <c r="C101" s="228"/>
      <c r="D101" s="226"/>
      <c r="E101" s="226"/>
      <c r="F101" s="111" t="s">
        <v>67</v>
      </c>
      <c r="G101" s="164" t="s">
        <v>479</v>
      </c>
      <c r="H101" s="226"/>
      <c r="I101" s="226"/>
      <c r="J101" s="226"/>
      <c r="K101" s="226"/>
      <c r="L101" s="226"/>
      <c r="M101" s="245"/>
      <c r="N101" s="323"/>
      <c r="O101" s="247"/>
      <c r="P101" s="226"/>
      <c r="Q101" s="243"/>
      <c r="R101" s="139" t="s">
        <v>480</v>
      </c>
      <c r="S101" s="49" t="s">
        <v>78</v>
      </c>
      <c r="T101" s="132" t="s">
        <v>293</v>
      </c>
      <c r="U101" s="49" t="s">
        <v>79</v>
      </c>
      <c r="V101" s="49" t="s">
        <v>80</v>
      </c>
      <c r="W101" s="114">
        <f>VLOOKUP(V101,'[8]Datos Validacion'!$K$6:$L$8,2,0)</f>
        <v>0.25</v>
      </c>
      <c r="X101" s="119" t="s">
        <v>81</v>
      </c>
      <c r="Y101" s="114">
        <f>VLOOKUP(X101,'[8]Datos Validacion'!$M$6:$N$7,2,0)</f>
        <v>0.25</v>
      </c>
      <c r="Z101" s="49" t="s">
        <v>82</v>
      </c>
      <c r="AA101" s="139" t="s">
        <v>471</v>
      </c>
      <c r="AB101" s="49" t="s">
        <v>84</v>
      </c>
      <c r="AC101" s="132" t="s">
        <v>481</v>
      </c>
      <c r="AD101" s="138">
        <f t="shared" ref="AD101:AD137" si="30">+W101+Y101</f>
        <v>0.5</v>
      </c>
      <c r="AE101" s="148" t="str">
        <f t="shared" si="29"/>
        <v>MUY BAJA</v>
      </c>
      <c r="AF101" s="148">
        <f>AF98-(AF98*AD101)</f>
        <v>3.7499999999999999E-2</v>
      </c>
      <c r="AG101" s="241"/>
      <c r="AH101" s="241"/>
      <c r="AI101" s="243"/>
      <c r="AJ101" s="226"/>
      <c r="AK101" s="226"/>
      <c r="AL101" s="226"/>
      <c r="AM101" s="232"/>
      <c r="AN101" s="224"/>
      <c r="AO101" s="224"/>
      <c r="AP101" s="224"/>
      <c r="AQ101" s="223"/>
      <c r="AR101" s="224"/>
      <c r="AS101" s="224"/>
      <c r="AT101" s="223"/>
      <c r="AU101" s="224"/>
      <c r="AV101" s="224"/>
      <c r="AW101" s="223"/>
      <c r="AX101" s="224"/>
      <c r="AY101" s="224"/>
      <c r="AZ101" s="223"/>
      <c r="BA101" s="224"/>
      <c r="BB101" s="224"/>
      <c r="BC101" s="223"/>
      <c r="BD101" s="224"/>
      <c r="BE101" s="224"/>
      <c r="BF101" s="223"/>
      <c r="BG101" s="377"/>
      <c r="BH101" s="221"/>
    </row>
    <row r="102" spans="1:60" s="51" customFormat="1" ht="43.5" hidden="1" customHeight="1" x14ac:dyDescent="0.3">
      <c r="A102" s="228"/>
      <c r="B102" s="228"/>
      <c r="C102" s="228"/>
      <c r="D102" s="226"/>
      <c r="E102" s="226"/>
      <c r="F102" s="111" t="s">
        <v>67</v>
      </c>
      <c r="G102" s="164" t="s">
        <v>482</v>
      </c>
      <c r="H102" s="226"/>
      <c r="I102" s="226"/>
      <c r="J102" s="226"/>
      <c r="K102" s="226"/>
      <c r="L102" s="226"/>
      <c r="M102" s="245"/>
      <c r="N102" s="323"/>
      <c r="O102" s="247"/>
      <c r="P102" s="226"/>
      <c r="Q102" s="243"/>
      <c r="R102" s="139" t="s">
        <v>483</v>
      </c>
      <c r="S102" s="49" t="s">
        <v>78</v>
      </c>
      <c r="T102" s="132" t="s">
        <v>475</v>
      </c>
      <c r="U102" s="49" t="s">
        <v>79</v>
      </c>
      <c r="V102" s="49" t="s">
        <v>80</v>
      </c>
      <c r="W102" s="114">
        <f>VLOOKUP(V102,'[8]Datos Validacion'!$K$6:$L$8,2,0)</f>
        <v>0.25</v>
      </c>
      <c r="X102" s="119" t="s">
        <v>81</v>
      </c>
      <c r="Y102" s="114">
        <f>VLOOKUP(X102,'[8]Datos Validacion'!$M$6:$N$7,2,0)</f>
        <v>0.25</v>
      </c>
      <c r="Z102" s="49" t="s">
        <v>82</v>
      </c>
      <c r="AA102" s="139" t="s">
        <v>466</v>
      </c>
      <c r="AB102" s="49" t="s">
        <v>84</v>
      </c>
      <c r="AC102" s="132" t="s">
        <v>484</v>
      </c>
      <c r="AD102" s="138">
        <f t="shared" si="30"/>
        <v>0.5</v>
      </c>
      <c r="AE102" s="148" t="str">
        <f t="shared" si="29"/>
        <v>MUY BAJA</v>
      </c>
      <c r="AF102" s="148">
        <f>AF101-(AF101*AD102)</f>
        <v>1.8749999999999999E-2</v>
      </c>
      <c r="AG102" s="241"/>
      <c r="AH102" s="241"/>
      <c r="AI102" s="243"/>
      <c r="AJ102" s="226"/>
      <c r="AK102" s="226"/>
      <c r="AL102" s="226"/>
      <c r="AM102" s="232"/>
      <c r="AN102" s="224"/>
      <c r="AO102" s="224"/>
      <c r="AP102" s="224"/>
      <c r="AQ102" s="223"/>
      <c r="AR102" s="224"/>
      <c r="AS102" s="224"/>
      <c r="AT102" s="223"/>
      <c r="AU102" s="224"/>
      <c r="AV102" s="224"/>
      <c r="AW102" s="223"/>
      <c r="AX102" s="224"/>
      <c r="AY102" s="224"/>
      <c r="AZ102" s="223"/>
      <c r="BA102" s="224"/>
      <c r="BB102" s="224"/>
      <c r="BC102" s="223"/>
      <c r="BD102" s="224"/>
      <c r="BE102" s="224"/>
      <c r="BF102" s="223"/>
      <c r="BG102" s="377"/>
      <c r="BH102" s="221"/>
    </row>
    <row r="103" spans="1:60" s="51" customFormat="1" ht="43.5" hidden="1" customHeight="1" x14ac:dyDescent="0.3">
      <c r="A103" s="228"/>
      <c r="B103" s="228"/>
      <c r="C103" s="228"/>
      <c r="D103" s="226"/>
      <c r="E103" s="226"/>
      <c r="F103" s="111" t="s">
        <v>104</v>
      </c>
      <c r="G103" s="164" t="s">
        <v>485</v>
      </c>
      <c r="H103" s="226"/>
      <c r="I103" s="226"/>
      <c r="J103" s="226"/>
      <c r="K103" s="226"/>
      <c r="L103" s="226"/>
      <c r="M103" s="245"/>
      <c r="N103" s="323" t="s">
        <v>469</v>
      </c>
      <c r="O103" s="247"/>
      <c r="P103" s="226"/>
      <c r="Q103" s="243"/>
      <c r="R103" s="139" t="s">
        <v>486</v>
      </c>
      <c r="S103" s="49" t="s">
        <v>78</v>
      </c>
      <c r="T103" s="132" t="s">
        <v>293</v>
      </c>
      <c r="U103" s="49" t="s">
        <v>79</v>
      </c>
      <c r="V103" s="49" t="s">
        <v>80</v>
      </c>
      <c r="W103" s="114">
        <f>VLOOKUP(V103,'[8]Datos Validacion'!$K$6:$L$8,2,0)</f>
        <v>0.25</v>
      </c>
      <c r="X103" s="119" t="s">
        <v>81</v>
      </c>
      <c r="Y103" s="114">
        <f>VLOOKUP(X103,'[8]Datos Validacion'!$M$6:$N$7,2,0)</f>
        <v>0.25</v>
      </c>
      <c r="Z103" s="49" t="s">
        <v>82</v>
      </c>
      <c r="AA103" s="139" t="s">
        <v>466</v>
      </c>
      <c r="AB103" s="49" t="s">
        <v>84</v>
      </c>
      <c r="AC103" s="132" t="s">
        <v>476</v>
      </c>
      <c r="AD103" s="138">
        <f t="shared" si="30"/>
        <v>0.5</v>
      </c>
      <c r="AE103" s="148" t="str">
        <f t="shared" si="29"/>
        <v>MUY BAJA</v>
      </c>
      <c r="AF103" s="148">
        <f>AF102-(AF102*AD103)</f>
        <v>9.3749999999999997E-3</v>
      </c>
      <c r="AG103" s="241"/>
      <c r="AH103" s="241"/>
      <c r="AI103" s="243"/>
      <c r="AJ103" s="226"/>
      <c r="AK103" s="226"/>
      <c r="AL103" s="226"/>
      <c r="AM103" s="232"/>
      <c r="AN103" s="224"/>
      <c r="AO103" s="224"/>
      <c r="AP103" s="224"/>
      <c r="AQ103" s="223"/>
      <c r="AR103" s="224"/>
      <c r="AS103" s="224"/>
      <c r="AT103" s="223"/>
      <c r="AU103" s="224"/>
      <c r="AV103" s="224"/>
      <c r="AW103" s="223"/>
      <c r="AX103" s="224"/>
      <c r="AY103" s="224"/>
      <c r="AZ103" s="223"/>
      <c r="BA103" s="224"/>
      <c r="BB103" s="224"/>
      <c r="BC103" s="223"/>
      <c r="BD103" s="224"/>
      <c r="BE103" s="224"/>
      <c r="BF103" s="223"/>
      <c r="BG103" s="377"/>
      <c r="BH103" s="221"/>
    </row>
    <row r="104" spans="1:60" ht="93" customHeight="1" x14ac:dyDescent="0.3">
      <c r="A104" s="306" t="s">
        <v>3</v>
      </c>
      <c r="B104" s="254"/>
      <c r="C104" s="228" t="s">
        <v>1424</v>
      </c>
      <c r="D104" s="226" t="s">
        <v>1445</v>
      </c>
      <c r="E104" s="226" t="s">
        <v>1446</v>
      </c>
      <c r="F104" s="111" t="s">
        <v>67</v>
      </c>
      <c r="G104" s="120" t="s">
        <v>1447</v>
      </c>
      <c r="H104" s="226" t="s">
        <v>1448</v>
      </c>
      <c r="I104" s="250" t="s">
        <v>1449</v>
      </c>
      <c r="J104" s="226" t="s">
        <v>71</v>
      </c>
      <c r="K104" s="224" t="s">
        <v>1450</v>
      </c>
      <c r="L104" s="226" t="s">
        <v>73</v>
      </c>
      <c r="M104" s="245">
        <f>VLOOKUP(L104,'[9]Datos Validacion'!$C$6:$D$10,2,0)</f>
        <v>0.6</v>
      </c>
      <c r="N104" s="246" t="s">
        <v>223</v>
      </c>
      <c r="O104" s="247">
        <f>VLOOKUP(N104,'[9]Datos Validacion'!$E$6:$F$15,2,0)</f>
        <v>0.2</v>
      </c>
      <c r="P104" s="224" t="s">
        <v>291</v>
      </c>
      <c r="Q104" s="243" t="s">
        <v>76</v>
      </c>
      <c r="R104" s="196" t="s">
        <v>1451</v>
      </c>
      <c r="S104" s="49" t="s">
        <v>78</v>
      </c>
      <c r="T104" s="119" t="s">
        <v>1452</v>
      </c>
      <c r="U104" s="49" t="s">
        <v>79</v>
      </c>
      <c r="V104" s="49" t="s">
        <v>80</v>
      </c>
      <c r="W104" s="114">
        <f>VLOOKUP(V104,'[9]Datos Validacion'!$K$6:$L$8,2,0)</f>
        <v>0.25</v>
      </c>
      <c r="X104" s="119" t="s">
        <v>96</v>
      </c>
      <c r="Y104" s="114">
        <f>VLOOKUP(X104,'[9]Datos Validacion'!$M$6:$N$7,2,0)</f>
        <v>0.15</v>
      </c>
      <c r="Z104" s="49" t="s">
        <v>82</v>
      </c>
      <c r="AA104" s="120" t="s">
        <v>1453</v>
      </c>
      <c r="AB104" s="49" t="s">
        <v>84</v>
      </c>
      <c r="AC104" s="119" t="s">
        <v>1454</v>
      </c>
      <c r="AD104" s="121">
        <f t="shared" si="30"/>
        <v>0.4</v>
      </c>
      <c r="AE104" s="113" t="str">
        <f>IF(AF104&lt;=20%,"MUY BAJA",IF(AF104&lt;=40%,"BAJA",IF(AF104&lt;=60%,"MEDIA",IF(AF104&lt;=80%,"ALTA","MUY ALTA"))))</f>
        <v>BAJA</v>
      </c>
      <c r="AF104" s="113">
        <f>IF(OR(V104="prevenir",V104="detectar"),(M104-(M104*AD104)), M104)</f>
        <v>0.36</v>
      </c>
      <c r="AG104" s="242" t="str">
        <f t="shared" ref="AG104:AG127" si="31">IF(AH104&lt;=20%,"LEVE",IF(AH104&lt;=40%,"MENOR",IF(AH104&lt;=60%,"MODERADO",IF(AH104&lt;=80%,"MAYOR","CATASTROFICO"))))</f>
        <v>LEVE</v>
      </c>
      <c r="AH104" s="242">
        <f>IF(V104="corregir",(O104-(O104*AD104)), O104)</f>
        <v>0.2</v>
      </c>
      <c r="AI104" s="243" t="s">
        <v>146</v>
      </c>
      <c r="AJ104" s="226" t="s">
        <v>86</v>
      </c>
      <c r="AK104" s="227"/>
      <c r="AL104" s="227"/>
      <c r="AM104" s="218">
        <v>45275</v>
      </c>
      <c r="AN104" s="226" t="s">
        <v>1691</v>
      </c>
      <c r="AO104" s="218"/>
      <c r="AP104" s="233" t="s">
        <v>3</v>
      </c>
      <c r="AQ104" s="93" t="s">
        <v>1692</v>
      </c>
      <c r="AR104" s="88" t="s">
        <v>3</v>
      </c>
      <c r="AS104" s="89"/>
      <c r="AT104" s="93" t="s">
        <v>1693</v>
      </c>
      <c r="AU104" s="88" t="s">
        <v>3</v>
      </c>
      <c r="AV104" s="202"/>
      <c r="AW104" s="93" t="s">
        <v>1694</v>
      </c>
      <c r="AX104" s="202"/>
      <c r="AY104" s="88" t="s">
        <v>3</v>
      </c>
      <c r="AZ104" s="93" t="s">
        <v>1695</v>
      </c>
      <c r="BA104" s="202"/>
      <c r="BB104" s="88" t="s">
        <v>3</v>
      </c>
      <c r="BC104" s="93" t="s">
        <v>490</v>
      </c>
      <c r="BD104" s="202"/>
      <c r="BE104" s="88" t="s">
        <v>3</v>
      </c>
      <c r="BF104" s="93" t="s">
        <v>1696</v>
      </c>
      <c r="BG104" s="93" t="s">
        <v>1697</v>
      </c>
      <c r="BH104" s="222" t="s">
        <v>1924</v>
      </c>
    </row>
    <row r="105" spans="1:60" ht="93" customHeight="1" x14ac:dyDescent="0.3">
      <c r="A105" s="306"/>
      <c r="B105" s="254"/>
      <c r="C105" s="228"/>
      <c r="D105" s="226"/>
      <c r="E105" s="226"/>
      <c r="F105" s="111" t="s">
        <v>67</v>
      </c>
      <c r="G105" s="120" t="s">
        <v>1455</v>
      </c>
      <c r="H105" s="226"/>
      <c r="I105" s="250"/>
      <c r="J105" s="226"/>
      <c r="K105" s="224"/>
      <c r="L105" s="226"/>
      <c r="M105" s="245"/>
      <c r="N105" s="246"/>
      <c r="O105" s="247"/>
      <c r="P105" s="224"/>
      <c r="Q105" s="243"/>
      <c r="R105" s="196" t="s">
        <v>1456</v>
      </c>
      <c r="S105" s="49" t="s">
        <v>78</v>
      </c>
      <c r="T105" s="119" t="s">
        <v>1457</v>
      </c>
      <c r="U105" s="49" t="s">
        <v>79</v>
      </c>
      <c r="V105" s="49" t="s">
        <v>184</v>
      </c>
      <c r="W105" s="114">
        <f>VLOOKUP(V105,'[9]Datos Validacion'!$K$6:$L$8,2,0)</f>
        <v>0.15</v>
      </c>
      <c r="X105" s="119" t="s">
        <v>96</v>
      </c>
      <c r="Y105" s="114">
        <f>VLOOKUP(X105,'[9]Datos Validacion'!$M$6:$N$7,2,0)</f>
        <v>0.15</v>
      </c>
      <c r="Z105" s="49" t="s">
        <v>82</v>
      </c>
      <c r="AA105" s="120" t="s">
        <v>1458</v>
      </c>
      <c r="AB105" s="49" t="s">
        <v>84</v>
      </c>
      <c r="AC105" s="119" t="s">
        <v>1459</v>
      </c>
      <c r="AD105" s="121">
        <f t="shared" si="30"/>
        <v>0.3</v>
      </c>
      <c r="AE105" s="113" t="str">
        <f>IF(AF105&lt;=20%,"MUY BAJA",IF(AF105&lt;=40%,"BAJA",IF(AF105&lt;=60%,"MEDIA",IF(AF105&lt;=80%,"ALTA","MUY ALTA"))))</f>
        <v>BAJA</v>
      </c>
      <c r="AF105" s="115">
        <f>+AF104-(AF104*AD105)</f>
        <v>0.252</v>
      </c>
      <c r="AG105" s="242"/>
      <c r="AH105" s="242"/>
      <c r="AI105" s="243"/>
      <c r="AJ105" s="226"/>
      <c r="AK105" s="227"/>
      <c r="AL105" s="227"/>
      <c r="AM105" s="218"/>
      <c r="AN105" s="226"/>
      <c r="AO105" s="218"/>
      <c r="AP105" s="233"/>
      <c r="AQ105" s="93" t="s">
        <v>1692</v>
      </c>
      <c r="AR105" s="88" t="s">
        <v>3</v>
      </c>
      <c r="AS105" s="89"/>
      <c r="AT105" s="93" t="s">
        <v>1693</v>
      </c>
      <c r="AU105" s="88" t="s">
        <v>3</v>
      </c>
      <c r="AV105" s="202"/>
      <c r="AW105" s="93" t="s">
        <v>1694</v>
      </c>
      <c r="AX105" s="202"/>
      <c r="AY105" s="88" t="s">
        <v>3</v>
      </c>
      <c r="AZ105" s="93" t="s">
        <v>1695</v>
      </c>
      <c r="BA105" s="202"/>
      <c r="BB105" s="88" t="s">
        <v>3</v>
      </c>
      <c r="BC105" s="93" t="s">
        <v>490</v>
      </c>
      <c r="BD105" s="202"/>
      <c r="BE105" s="88" t="s">
        <v>3</v>
      </c>
      <c r="BF105" s="93" t="s">
        <v>1696</v>
      </c>
      <c r="BG105" s="93" t="s">
        <v>1697</v>
      </c>
      <c r="BH105" s="222"/>
    </row>
    <row r="106" spans="1:60" ht="64.5" hidden="1" customHeight="1" x14ac:dyDescent="0.3">
      <c r="A106" s="285" t="s">
        <v>3</v>
      </c>
      <c r="B106" s="231"/>
      <c r="C106" s="224" t="s">
        <v>1424</v>
      </c>
      <c r="D106" s="224" t="s">
        <v>487</v>
      </c>
      <c r="E106" s="224" t="s">
        <v>488</v>
      </c>
      <c r="F106" s="111" t="s">
        <v>104</v>
      </c>
      <c r="G106" s="162" t="s">
        <v>1575</v>
      </c>
      <c r="H106" s="231" t="s">
        <v>1593</v>
      </c>
      <c r="I106" s="325" t="s">
        <v>1599</v>
      </c>
      <c r="J106" s="224" t="s">
        <v>71</v>
      </c>
      <c r="K106" s="326" t="s">
        <v>1425</v>
      </c>
      <c r="L106" s="327" t="s">
        <v>152</v>
      </c>
      <c r="M106" s="328">
        <v>0.4</v>
      </c>
      <c r="N106" s="323" t="s">
        <v>377</v>
      </c>
      <c r="O106" s="328">
        <v>0.8</v>
      </c>
      <c r="P106" s="226" t="s">
        <v>1608</v>
      </c>
      <c r="Q106" s="243" t="s">
        <v>378</v>
      </c>
      <c r="R106" s="109" t="s">
        <v>1610</v>
      </c>
      <c r="S106" s="106" t="s">
        <v>78</v>
      </c>
      <c r="T106" s="111" t="s">
        <v>488</v>
      </c>
      <c r="U106" s="106" t="s">
        <v>79</v>
      </c>
      <c r="V106" s="106" t="s">
        <v>80</v>
      </c>
      <c r="W106" s="114">
        <f>VLOOKUP(V106,'[9]Datos Validacion'!$K$6:$L$8,2,0)</f>
        <v>0.25</v>
      </c>
      <c r="X106" s="108" t="s">
        <v>96</v>
      </c>
      <c r="Y106" s="114">
        <v>0.15</v>
      </c>
      <c r="Z106" s="106" t="s">
        <v>82</v>
      </c>
      <c r="AA106" s="117" t="s">
        <v>1624</v>
      </c>
      <c r="AB106" s="106" t="s">
        <v>84</v>
      </c>
      <c r="AC106" s="111" t="s">
        <v>1629</v>
      </c>
      <c r="AD106" s="121">
        <f t="shared" si="30"/>
        <v>0.4</v>
      </c>
      <c r="AE106" s="113" t="str">
        <f t="shared" ref="AE106:AE140" si="32">IF(AF106&lt;=20%,"MUY BAJA",IF(AF106&lt;=40%,"BAJA",IF(AF106&lt;=60%,"MEDIA",IF(AF106&lt;=80%,"ALTA","MUY ALTA"))))</f>
        <v>BAJA</v>
      </c>
      <c r="AF106" s="115">
        <f>IF(OR(V106="prevenir",V106="detectar"),(M106-(M106*AD106)), M106)</f>
        <v>0.24</v>
      </c>
      <c r="AG106" s="242" t="str">
        <f t="shared" si="31"/>
        <v>MAYOR</v>
      </c>
      <c r="AH106" s="242">
        <f>IF(V106="corregir",(O106-(O106*AD106)), O106)</f>
        <v>0.8</v>
      </c>
      <c r="AI106" s="364" t="s">
        <v>378</v>
      </c>
      <c r="AJ106" s="226" t="s">
        <v>237</v>
      </c>
      <c r="AK106" s="107"/>
      <c r="AL106" s="107"/>
      <c r="AM106" s="201"/>
      <c r="AN106" s="201"/>
      <c r="AO106" s="201"/>
      <c r="AP106" s="90"/>
      <c r="AQ106" s="97"/>
      <c r="AR106" s="90"/>
      <c r="AS106" s="90"/>
      <c r="AT106" s="97"/>
      <c r="AU106" s="201"/>
      <c r="AV106" s="201"/>
      <c r="AW106" s="97"/>
      <c r="AX106" s="201"/>
      <c r="AY106" s="201"/>
      <c r="AZ106" s="97"/>
      <c r="BA106" s="201"/>
      <c r="BB106" s="201"/>
      <c r="BC106" s="97"/>
      <c r="BD106" s="201"/>
      <c r="BE106" s="201"/>
      <c r="BF106" s="97"/>
      <c r="BG106" s="97"/>
      <c r="BH106" s="97"/>
    </row>
    <row r="107" spans="1:60" ht="61.5" hidden="1" customHeight="1" x14ac:dyDescent="0.3">
      <c r="A107" s="285"/>
      <c r="B107" s="231"/>
      <c r="C107" s="224"/>
      <c r="D107" s="224"/>
      <c r="E107" s="224"/>
      <c r="F107" s="111" t="s">
        <v>67</v>
      </c>
      <c r="G107" s="162" t="s">
        <v>1576</v>
      </c>
      <c r="H107" s="231"/>
      <c r="I107" s="325"/>
      <c r="J107" s="224"/>
      <c r="K107" s="226"/>
      <c r="L107" s="327"/>
      <c r="M107" s="328"/>
      <c r="N107" s="323"/>
      <c r="O107" s="328"/>
      <c r="P107" s="226"/>
      <c r="Q107" s="243"/>
      <c r="R107" s="146" t="s">
        <v>1611</v>
      </c>
      <c r="S107" s="106" t="s">
        <v>78</v>
      </c>
      <c r="T107" s="111" t="s">
        <v>488</v>
      </c>
      <c r="U107" s="106" t="s">
        <v>79</v>
      </c>
      <c r="V107" s="106" t="s">
        <v>80</v>
      </c>
      <c r="W107" s="114">
        <f>VLOOKUP(V107,'[9]Datos Validacion'!$K$6:$L$8,2,0)</f>
        <v>0.25</v>
      </c>
      <c r="X107" s="108" t="s">
        <v>96</v>
      </c>
      <c r="Y107" s="114">
        <v>0.15</v>
      </c>
      <c r="Z107" s="106" t="s">
        <v>82</v>
      </c>
      <c r="AA107" s="117" t="s">
        <v>1624</v>
      </c>
      <c r="AB107" s="106" t="s">
        <v>84</v>
      </c>
      <c r="AC107" s="111" t="s">
        <v>1636</v>
      </c>
      <c r="AD107" s="121">
        <f t="shared" si="30"/>
        <v>0.4</v>
      </c>
      <c r="AE107" s="113" t="str">
        <f t="shared" si="32"/>
        <v>MUY BAJA</v>
      </c>
      <c r="AF107" s="115">
        <f>+AF106-(AF106*AD107)</f>
        <v>0.14399999999999999</v>
      </c>
      <c r="AG107" s="242"/>
      <c r="AH107" s="242"/>
      <c r="AI107" s="364"/>
      <c r="AJ107" s="226"/>
      <c r="AK107" s="107"/>
      <c r="AL107" s="107"/>
      <c r="AM107" s="201"/>
      <c r="AN107" s="201"/>
      <c r="AO107" s="201"/>
      <c r="AP107" s="90"/>
      <c r="AQ107" s="97"/>
      <c r="AR107" s="90"/>
      <c r="AS107" s="90"/>
      <c r="AT107" s="97"/>
      <c r="AU107" s="201"/>
      <c r="AV107" s="201"/>
      <c r="AW107" s="97"/>
      <c r="AX107" s="201"/>
      <c r="AY107" s="201"/>
      <c r="AZ107" s="97"/>
      <c r="BA107" s="201"/>
      <c r="BB107" s="201"/>
      <c r="BC107" s="97"/>
      <c r="BD107" s="201"/>
      <c r="BE107" s="201"/>
      <c r="BF107" s="97"/>
      <c r="BG107" s="97"/>
      <c r="BH107" s="97"/>
    </row>
    <row r="108" spans="1:60" ht="63" hidden="1" customHeight="1" x14ac:dyDescent="0.3">
      <c r="A108" s="285"/>
      <c r="B108" s="231"/>
      <c r="C108" s="224"/>
      <c r="D108" s="224"/>
      <c r="E108" s="224"/>
      <c r="F108" s="111" t="s">
        <v>67</v>
      </c>
      <c r="G108" s="162" t="s">
        <v>1577</v>
      </c>
      <c r="H108" s="231"/>
      <c r="I108" s="325"/>
      <c r="J108" s="224"/>
      <c r="K108" s="226"/>
      <c r="L108" s="327"/>
      <c r="M108" s="328"/>
      <c r="N108" s="323"/>
      <c r="O108" s="328"/>
      <c r="P108" s="226"/>
      <c r="Q108" s="243"/>
      <c r="R108" s="109" t="s">
        <v>1612</v>
      </c>
      <c r="S108" s="106" t="s">
        <v>78</v>
      </c>
      <c r="T108" s="111" t="s">
        <v>1622</v>
      </c>
      <c r="U108" s="106" t="s">
        <v>79</v>
      </c>
      <c r="V108" s="106" t="s">
        <v>80</v>
      </c>
      <c r="W108" s="114">
        <v>0.25</v>
      </c>
      <c r="X108" s="108" t="s">
        <v>96</v>
      </c>
      <c r="Y108" s="114">
        <v>0.15</v>
      </c>
      <c r="Z108" s="106"/>
      <c r="AA108" s="117"/>
      <c r="AB108" s="106"/>
      <c r="AC108" s="111"/>
      <c r="AD108" s="121">
        <f t="shared" si="30"/>
        <v>0.4</v>
      </c>
      <c r="AE108" s="113" t="str">
        <f t="shared" si="32"/>
        <v>MUY BAJA</v>
      </c>
      <c r="AF108" s="115">
        <f t="shared" ref="AF108:AF112" si="33">+AF107-(AF107*AD108)</f>
        <v>8.6399999999999991E-2</v>
      </c>
      <c r="AG108" s="242"/>
      <c r="AH108" s="242"/>
      <c r="AI108" s="364"/>
      <c r="AJ108" s="226"/>
      <c r="AK108" s="107"/>
      <c r="AL108" s="107"/>
      <c r="AM108" s="201"/>
      <c r="AN108" s="201"/>
      <c r="AO108" s="201"/>
      <c r="AP108" s="90"/>
      <c r="AQ108" s="97"/>
      <c r="AR108" s="90"/>
      <c r="AS108" s="90"/>
      <c r="AT108" s="97"/>
      <c r="AU108" s="201"/>
      <c r="AV108" s="201"/>
      <c r="AW108" s="97"/>
      <c r="AX108" s="201"/>
      <c r="AY108" s="201"/>
      <c r="AZ108" s="97"/>
      <c r="BA108" s="201"/>
      <c r="BB108" s="201"/>
      <c r="BC108" s="97"/>
      <c r="BD108" s="201"/>
      <c r="BE108" s="201"/>
      <c r="BF108" s="97"/>
      <c r="BG108" s="97"/>
      <c r="BH108" s="97"/>
    </row>
    <row r="109" spans="1:60" ht="87.75" hidden="1" customHeight="1" x14ac:dyDescent="0.3">
      <c r="A109" s="285"/>
      <c r="B109" s="231"/>
      <c r="C109" s="224"/>
      <c r="D109" s="224"/>
      <c r="E109" s="224"/>
      <c r="F109" s="111" t="s">
        <v>67</v>
      </c>
      <c r="G109" s="162" t="s">
        <v>1642</v>
      </c>
      <c r="H109" s="231"/>
      <c r="I109" s="325"/>
      <c r="J109" s="224"/>
      <c r="K109" s="226"/>
      <c r="L109" s="327"/>
      <c r="M109" s="328"/>
      <c r="N109" s="323"/>
      <c r="O109" s="328"/>
      <c r="P109" s="226"/>
      <c r="Q109" s="243"/>
      <c r="R109" s="109" t="s">
        <v>1613</v>
      </c>
      <c r="S109" s="106" t="s">
        <v>78</v>
      </c>
      <c r="T109" s="111" t="s">
        <v>1623</v>
      </c>
      <c r="U109" s="106" t="s">
        <v>79</v>
      </c>
      <c r="V109" s="106" t="s">
        <v>80</v>
      </c>
      <c r="W109" s="114">
        <v>0.25</v>
      </c>
      <c r="X109" s="108" t="s">
        <v>96</v>
      </c>
      <c r="Y109" s="114">
        <v>0.15</v>
      </c>
      <c r="Z109" s="106" t="s">
        <v>82</v>
      </c>
      <c r="AA109" s="117" t="s">
        <v>1625</v>
      </c>
      <c r="AB109" s="106" t="s">
        <v>84</v>
      </c>
      <c r="AC109" s="111" t="s">
        <v>1630</v>
      </c>
      <c r="AD109" s="121">
        <f t="shared" si="30"/>
        <v>0.4</v>
      </c>
      <c r="AE109" s="113" t="str">
        <f t="shared" si="32"/>
        <v>MUY BAJA</v>
      </c>
      <c r="AF109" s="115">
        <f t="shared" si="33"/>
        <v>5.183999999999999E-2</v>
      </c>
      <c r="AG109" s="242"/>
      <c r="AH109" s="242"/>
      <c r="AI109" s="364"/>
      <c r="AJ109" s="226"/>
      <c r="AK109" s="107"/>
      <c r="AL109" s="107"/>
      <c r="AM109" s="201"/>
      <c r="AN109" s="201"/>
      <c r="AO109" s="201"/>
      <c r="AP109" s="90"/>
      <c r="AQ109" s="97"/>
      <c r="AR109" s="90"/>
      <c r="AS109" s="90"/>
      <c r="AT109" s="97"/>
      <c r="AU109" s="201"/>
      <c r="AV109" s="201"/>
      <c r="AW109" s="97"/>
      <c r="AX109" s="201"/>
      <c r="AY109" s="201"/>
      <c r="AZ109" s="97"/>
      <c r="BA109" s="201"/>
      <c r="BB109" s="201"/>
      <c r="BC109" s="97"/>
      <c r="BD109" s="201"/>
      <c r="BE109" s="201"/>
      <c r="BF109" s="97"/>
      <c r="BG109" s="97"/>
      <c r="BH109" s="97"/>
    </row>
    <row r="110" spans="1:60" ht="66.75" hidden="1" customHeight="1" x14ac:dyDescent="0.3">
      <c r="A110" s="285"/>
      <c r="B110" s="231"/>
      <c r="C110" s="224"/>
      <c r="D110" s="224"/>
      <c r="E110" s="224"/>
      <c r="F110" s="226" t="s">
        <v>67</v>
      </c>
      <c r="G110" s="224" t="s">
        <v>1578</v>
      </c>
      <c r="H110" s="231"/>
      <c r="I110" s="325"/>
      <c r="J110" s="224"/>
      <c r="K110" s="226"/>
      <c r="L110" s="327"/>
      <c r="M110" s="328"/>
      <c r="N110" s="323"/>
      <c r="O110" s="328"/>
      <c r="P110" s="226"/>
      <c r="Q110" s="243"/>
      <c r="R110" s="110" t="s">
        <v>1431</v>
      </c>
      <c r="S110" s="108" t="s">
        <v>78</v>
      </c>
      <c r="T110" s="108" t="s">
        <v>1426</v>
      </c>
      <c r="U110" s="106" t="s">
        <v>238</v>
      </c>
      <c r="V110" s="106" t="s">
        <v>80</v>
      </c>
      <c r="W110" s="114">
        <f>VLOOKUP(V110,'[9]Datos Validacion'!$K$6:$L$8,2,0)</f>
        <v>0.25</v>
      </c>
      <c r="X110" s="108" t="s">
        <v>96</v>
      </c>
      <c r="Y110" s="114">
        <f>VLOOKUP(X110,'[9]Datos Validacion'!$M$6:$N$7,2,0)</f>
        <v>0.15</v>
      </c>
      <c r="Z110" s="106" t="s">
        <v>82</v>
      </c>
      <c r="AA110" s="116" t="s">
        <v>1432</v>
      </c>
      <c r="AB110" s="106" t="s">
        <v>84</v>
      </c>
      <c r="AC110" s="108" t="s">
        <v>1433</v>
      </c>
      <c r="AD110" s="121">
        <f t="shared" si="30"/>
        <v>0.4</v>
      </c>
      <c r="AE110" s="113" t="str">
        <f t="shared" si="32"/>
        <v>MUY BAJA</v>
      </c>
      <c r="AF110" s="115">
        <f t="shared" si="33"/>
        <v>3.1103999999999993E-2</v>
      </c>
      <c r="AG110" s="242"/>
      <c r="AH110" s="242"/>
      <c r="AI110" s="364"/>
      <c r="AJ110" s="226"/>
      <c r="AK110" s="107"/>
      <c r="AL110" s="107"/>
      <c r="AM110" s="201"/>
      <c r="AN110" s="201"/>
      <c r="AO110" s="201"/>
      <c r="AP110" s="90"/>
      <c r="AQ110" s="97"/>
      <c r="AR110" s="90"/>
      <c r="AS110" s="90"/>
      <c r="AT110" s="97"/>
      <c r="AU110" s="201"/>
      <c r="AV110" s="201"/>
      <c r="AW110" s="97"/>
      <c r="AX110" s="201"/>
      <c r="AY110" s="201"/>
      <c r="AZ110" s="97"/>
      <c r="BA110" s="201"/>
      <c r="BB110" s="201"/>
      <c r="BC110" s="97"/>
      <c r="BD110" s="201"/>
      <c r="BE110" s="201"/>
      <c r="BF110" s="97"/>
      <c r="BG110" s="97"/>
      <c r="BH110" s="97"/>
    </row>
    <row r="111" spans="1:60" ht="66.75" hidden="1" customHeight="1" x14ac:dyDescent="0.3">
      <c r="A111" s="285"/>
      <c r="B111" s="231"/>
      <c r="C111" s="224"/>
      <c r="D111" s="224"/>
      <c r="E111" s="224"/>
      <c r="F111" s="226"/>
      <c r="G111" s="224"/>
      <c r="H111" s="231"/>
      <c r="I111" s="325"/>
      <c r="J111" s="224"/>
      <c r="K111" s="226"/>
      <c r="L111" s="327"/>
      <c r="M111" s="328"/>
      <c r="N111" s="323"/>
      <c r="O111" s="328"/>
      <c r="P111" s="226"/>
      <c r="Q111" s="243"/>
      <c r="R111" s="151" t="s">
        <v>1429</v>
      </c>
      <c r="S111" s="106" t="s">
        <v>78</v>
      </c>
      <c r="T111" s="108" t="s">
        <v>1426</v>
      </c>
      <c r="U111" s="106" t="s">
        <v>238</v>
      </c>
      <c r="V111" s="106" t="s">
        <v>80</v>
      </c>
      <c r="W111" s="114">
        <f>VLOOKUP(V111,'[9]Datos Validacion'!$K$6:$L$8,2,0)</f>
        <v>0.25</v>
      </c>
      <c r="X111" s="108" t="s">
        <v>96</v>
      </c>
      <c r="Y111" s="114">
        <f>VLOOKUP(X111,'[9]Datos Validacion'!$M$6:$N$7,2,0)</f>
        <v>0.15</v>
      </c>
      <c r="Z111" s="106" t="s">
        <v>82</v>
      </c>
      <c r="AA111" s="116" t="s">
        <v>1430</v>
      </c>
      <c r="AB111" s="106" t="s">
        <v>84</v>
      </c>
      <c r="AC111" s="108" t="s">
        <v>1428</v>
      </c>
      <c r="AD111" s="121">
        <f t="shared" si="30"/>
        <v>0.4</v>
      </c>
      <c r="AE111" s="113" t="str">
        <f t="shared" si="32"/>
        <v>MUY BAJA</v>
      </c>
      <c r="AF111" s="115">
        <f t="shared" si="33"/>
        <v>1.8662399999999996E-2</v>
      </c>
      <c r="AG111" s="242"/>
      <c r="AH111" s="242"/>
      <c r="AI111" s="364"/>
      <c r="AJ111" s="226"/>
      <c r="AK111" s="107"/>
      <c r="AL111" s="107"/>
      <c r="AM111" s="201"/>
      <c r="AN111" s="201"/>
      <c r="AO111" s="201"/>
      <c r="AP111" s="90"/>
      <c r="AQ111" s="97"/>
      <c r="AR111" s="90"/>
      <c r="AS111" s="90"/>
      <c r="AT111" s="97"/>
      <c r="AU111" s="201"/>
      <c r="AV111" s="201"/>
      <c r="AW111" s="97"/>
      <c r="AX111" s="201"/>
      <c r="AY111" s="201"/>
      <c r="AZ111" s="97"/>
      <c r="BA111" s="201"/>
      <c r="BB111" s="201"/>
      <c r="BC111" s="97"/>
      <c r="BD111" s="201"/>
      <c r="BE111" s="201"/>
      <c r="BF111" s="97"/>
      <c r="BG111" s="97"/>
      <c r="BH111" s="97"/>
    </row>
    <row r="112" spans="1:60" ht="52.5" hidden="1" customHeight="1" x14ac:dyDescent="0.3">
      <c r="A112" s="285"/>
      <c r="B112" s="231"/>
      <c r="C112" s="224"/>
      <c r="D112" s="224"/>
      <c r="E112" s="224"/>
      <c r="F112" s="226"/>
      <c r="G112" s="224"/>
      <c r="H112" s="231"/>
      <c r="I112" s="325"/>
      <c r="J112" s="224"/>
      <c r="K112" s="226"/>
      <c r="L112" s="327"/>
      <c r="M112" s="328"/>
      <c r="N112" s="323"/>
      <c r="O112" s="328"/>
      <c r="P112" s="226"/>
      <c r="Q112" s="243"/>
      <c r="R112" s="146" t="s">
        <v>1614</v>
      </c>
      <c r="S112" s="106" t="s">
        <v>78</v>
      </c>
      <c r="T112" s="127" t="s">
        <v>1623</v>
      </c>
      <c r="U112" s="106" t="s">
        <v>79</v>
      </c>
      <c r="V112" s="106" t="s">
        <v>80</v>
      </c>
      <c r="W112" s="114">
        <v>0.25</v>
      </c>
      <c r="X112" s="108" t="s">
        <v>96</v>
      </c>
      <c r="Y112" s="114">
        <v>0.15</v>
      </c>
      <c r="Z112" s="106" t="s">
        <v>82</v>
      </c>
      <c r="AA112" s="116" t="s">
        <v>1432</v>
      </c>
      <c r="AB112" s="106" t="s">
        <v>84</v>
      </c>
      <c r="AC112" s="108" t="s">
        <v>1637</v>
      </c>
      <c r="AD112" s="121">
        <f t="shared" si="30"/>
        <v>0.4</v>
      </c>
      <c r="AE112" s="113" t="str">
        <f t="shared" si="32"/>
        <v>MUY BAJA</v>
      </c>
      <c r="AF112" s="115">
        <f t="shared" si="33"/>
        <v>1.1197439999999996E-2</v>
      </c>
      <c r="AG112" s="242"/>
      <c r="AH112" s="242"/>
      <c r="AI112" s="364"/>
      <c r="AJ112" s="226"/>
      <c r="AK112" s="107"/>
      <c r="AL112" s="107"/>
      <c r="AM112" s="201"/>
      <c r="AN112" s="201"/>
      <c r="AO112" s="201"/>
      <c r="AP112" s="90"/>
      <c r="AQ112" s="97"/>
      <c r="AR112" s="90"/>
      <c r="AS112" s="90"/>
      <c r="AT112" s="97"/>
      <c r="AU112" s="201"/>
      <c r="AV112" s="201"/>
      <c r="AW112" s="97"/>
      <c r="AX112" s="201"/>
      <c r="AY112" s="201"/>
      <c r="AZ112" s="97"/>
      <c r="BA112" s="201"/>
      <c r="BB112" s="201"/>
      <c r="BC112" s="97"/>
      <c r="BD112" s="201"/>
      <c r="BE112" s="201"/>
      <c r="BF112" s="97"/>
      <c r="BG112" s="97"/>
      <c r="BH112" s="97"/>
    </row>
    <row r="113" spans="1:60" ht="95.25" customHeight="1" x14ac:dyDescent="0.3">
      <c r="A113" s="285" t="s">
        <v>3</v>
      </c>
      <c r="B113" s="231"/>
      <c r="C113" s="224" t="s">
        <v>1424</v>
      </c>
      <c r="D113" s="224" t="s">
        <v>487</v>
      </c>
      <c r="E113" s="224" t="s">
        <v>488</v>
      </c>
      <c r="F113" s="111" t="s">
        <v>67</v>
      </c>
      <c r="G113" s="162" t="s">
        <v>1643</v>
      </c>
      <c r="H113" s="231" t="s">
        <v>1594</v>
      </c>
      <c r="I113" s="325" t="s">
        <v>1600</v>
      </c>
      <c r="J113" s="224" t="s">
        <v>71</v>
      </c>
      <c r="K113" s="226" t="s">
        <v>1604</v>
      </c>
      <c r="L113" s="329" t="s">
        <v>73</v>
      </c>
      <c r="M113" s="328">
        <v>0.6</v>
      </c>
      <c r="N113" s="323" t="s">
        <v>377</v>
      </c>
      <c r="O113" s="328">
        <v>0.6</v>
      </c>
      <c r="P113" s="226" t="s">
        <v>1609</v>
      </c>
      <c r="Q113" s="243" t="s">
        <v>378</v>
      </c>
      <c r="R113" s="109" t="s">
        <v>1613</v>
      </c>
      <c r="S113" s="106" t="s">
        <v>78</v>
      </c>
      <c r="T113" s="108" t="s">
        <v>1426</v>
      </c>
      <c r="U113" s="106" t="s">
        <v>238</v>
      </c>
      <c r="V113" s="106" t="s">
        <v>80</v>
      </c>
      <c r="W113" s="114">
        <f>VLOOKUP(V113,'[9]Datos Validacion'!$K$6:$L$8,2,0)</f>
        <v>0.25</v>
      </c>
      <c r="X113" s="108" t="s">
        <v>96</v>
      </c>
      <c r="Y113" s="114">
        <f>VLOOKUP(X113,'[9]Datos Validacion'!$M$6:$N$7,2,0)</f>
        <v>0.15</v>
      </c>
      <c r="Z113" s="106" t="s">
        <v>82</v>
      </c>
      <c r="AA113" s="116" t="s">
        <v>1427</v>
      </c>
      <c r="AB113" s="106" t="s">
        <v>84</v>
      </c>
      <c r="AC113" s="108" t="s">
        <v>1428</v>
      </c>
      <c r="AD113" s="121">
        <f t="shared" si="30"/>
        <v>0.4</v>
      </c>
      <c r="AE113" s="113" t="str">
        <f t="shared" si="32"/>
        <v>BAJA</v>
      </c>
      <c r="AF113" s="115">
        <f>IF(OR(V113="prevenir",V113="detectar"),(M113-(M113*AD113)), M113)</f>
        <v>0.36</v>
      </c>
      <c r="AG113" s="242" t="str">
        <f t="shared" si="31"/>
        <v>MODERADO</v>
      </c>
      <c r="AH113" s="242">
        <f>IF(V113="corregir",(O113-(O113*AD113)), O113)</f>
        <v>0.6</v>
      </c>
      <c r="AI113" s="259" t="s">
        <v>76</v>
      </c>
      <c r="AJ113" s="226" t="s">
        <v>86</v>
      </c>
      <c r="AK113" s="107"/>
      <c r="AL113" s="107"/>
      <c r="AM113" s="218">
        <v>45280</v>
      </c>
      <c r="AN113" s="218" t="s">
        <v>2044</v>
      </c>
      <c r="AO113" s="218"/>
      <c r="AP113" s="218"/>
      <c r="AQ113" s="218"/>
      <c r="AR113" s="218"/>
      <c r="AS113" s="218"/>
      <c r="AT113" s="218"/>
      <c r="AU113" s="218"/>
      <c r="AV113" s="218"/>
      <c r="AW113" s="218"/>
      <c r="AX113" s="218"/>
      <c r="AY113" s="218"/>
      <c r="AZ113" s="218"/>
      <c r="BA113" s="218"/>
      <c r="BB113" s="218"/>
      <c r="BC113" s="218" t="s">
        <v>1706</v>
      </c>
      <c r="BD113" s="218" t="s">
        <v>3</v>
      </c>
      <c r="BE113" s="218"/>
      <c r="BF113" s="222" t="s">
        <v>2045</v>
      </c>
      <c r="BG113" s="222" t="s">
        <v>2061</v>
      </c>
      <c r="BH113" s="222" t="s">
        <v>2058</v>
      </c>
    </row>
    <row r="114" spans="1:60" ht="81.75" customHeight="1" x14ac:dyDescent="0.3">
      <c r="A114" s="285"/>
      <c r="B114" s="231"/>
      <c r="C114" s="224"/>
      <c r="D114" s="224"/>
      <c r="E114" s="224"/>
      <c r="F114" s="111" t="s">
        <v>67</v>
      </c>
      <c r="G114" s="162" t="s">
        <v>1579</v>
      </c>
      <c r="H114" s="231"/>
      <c r="I114" s="325"/>
      <c r="J114" s="224"/>
      <c r="K114" s="226"/>
      <c r="L114" s="329"/>
      <c r="M114" s="328"/>
      <c r="N114" s="323"/>
      <c r="O114" s="328"/>
      <c r="P114" s="226"/>
      <c r="Q114" s="243"/>
      <c r="R114" s="109" t="s">
        <v>1638</v>
      </c>
      <c r="S114" s="106"/>
      <c r="T114" s="111"/>
      <c r="U114" s="106"/>
      <c r="V114" s="106"/>
      <c r="W114" s="114"/>
      <c r="X114" s="108"/>
      <c r="Y114" s="114"/>
      <c r="Z114" s="106"/>
      <c r="AA114" s="117"/>
      <c r="AB114" s="106"/>
      <c r="AC114" s="111"/>
      <c r="AD114" s="121">
        <f t="shared" si="30"/>
        <v>0</v>
      </c>
      <c r="AE114" s="113" t="str">
        <f t="shared" si="32"/>
        <v>BAJA</v>
      </c>
      <c r="AF114" s="115">
        <f>+AF113-(AF113*AD114)</f>
        <v>0.36</v>
      </c>
      <c r="AG114" s="242"/>
      <c r="AH114" s="242"/>
      <c r="AI114" s="259"/>
      <c r="AJ114" s="226"/>
      <c r="AK114" s="107"/>
      <c r="AL114" s="107"/>
      <c r="AM114" s="218"/>
      <c r="AN114" s="218"/>
      <c r="AO114" s="218"/>
      <c r="AP114" s="218"/>
      <c r="AQ114" s="218"/>
      <c r="AR114" s="218"/>
      <c r="AS114" s="218"/>
      <c r="AT114" s="218"/>
      <c r="AU114" s="218"/>
      <c r="AV114" s="218"/>
      <c r="AW114" s="218"/>
      <c r="AX114" s="218"/>
      <c r="AY114" s="218"/>
      <c r="AZ114" s="218"/>
      <c r="BA114" s="218"/>
      <c r="BB114" s="218"/>
      <c r="BC114" s="218"/>
      <c r="BD114" s="218"/>
      <c r="BE114" s="218"/>
      <c r="BF114" s="222"/>
      <c r="BG114" s="222"/>
      <c r="BH114" s="221"/>
    </row>
    <row r="115" spans="1:60" ht="48.75" customHeight="1" x14ac:dyDescent="0.3">
      <c r="A115" s="285" t="s">
        <v>3</v>
      </c>
      <c r="B115" s="231"/>
      <c r="C115" s="224" t="s">
        <v>1424</v>
      </c>
      <c r="D115" s="224" t="s">
        <v>487</v>
      </c>
      <c r="E115" s="224" t="s">
        <v>488</v>
      </c>
      <c r="F115" s="111" t="s">
        <v>67</v>
      </c>
      <c r="G115" s="162" t="s">
        <v>1580</v>
      </c>
      <c r="H115" s="231" t="s">
        <v>1595</v>
      </c>
      <c r="I115" s="325" t="s">
        <v>1601</v>
      </c>
      <c r="J115" s="224" t="s">
        <v>71</v>
      </c>
      <c r="K115" s="326" t="s">
        <v>1605</v>
      </c>
      <c r="L115" s="329" t="s">
        <v>73</v>
      </c>
      <c r="M115" s="328">
        <v>0.6</v>
      </c>
      <c r="N115" s="329" t="s">
        <v>76</v>
      </c>
      <c r="O115" s="328">
        <v>0.6</v>
      </c>
      <c r="P115" s="226" t="s">
        <v>1434</v>
      </c>
      <c r="Q115" s="243" t="s">
        <v>76</v>
      </c>
      <c r="R115" s="180" t="s">
        <v>1633</v>
      </c>
      <c r="S115" s="130" t="s">
        <v>78</v>
      </c>
      <c r="T115" s="126" t="s">
        <v>1426</v>
      </c>
      <c r="U115" s="130" t="s">
        <v>79</v>
      </c>
      <c r="V115" s="130" t="s">
        <v>80</v>
      </c>
      <c r="W115" s="149">
        <f>VLOOKUP(V115,'[9]Datos Validacion'!$K$6:$L$8,2,0)</f>
        <v>0.25</v>
      </c>
      <c r="X115" s="126" t="s">
        <v>96</v>
      </c>
      <c r="Y115" s="149">
        <f>VLOOKUP(X115,'[9]Datos Validacion'!$M$6:$N$7,2,0)</f>
        <v>0.15</v>
      </c>
      <c r="Z115" s="130" t="s">
        <v>82</v>
      </c>
      <c r="AA115" s="116" t="s">
        <v>1639</v>
      </c>
      <c r="AB115" s="49" t="s">
        <v>84</v>
      </c>
      <c r="AC115" s="49" t="s">
        <v>1442</v>
      </c>
      <c r="AD115" s="121">
        <f t="shared" si="30"/>
        <v>0.4</v>
      </c>
      <c r="AE115" s="113" t="str">
        <f t="shared" si="32"/>
        <v>BAJA</v>
      </c>
      <c r="AF115" s="115">
        <f>IF(OR(V115="prevenir",V115="detectar"),(M115-(M115*AD115)), M115)</f>
        <v>0.36</v>
      </c>
      <c r="AG115" s="242" t="str">
        <f t="shared" si="31"/>
        <v>MODERADO</v>
      </c>
      <c r="AH115" s="242">
        <f>IF(V115="corregir",(O115-(O115*AD115)), O115)</f>
        <v>0.6</v>
      </c>
      <c r="AI115" s="259" t="s">
        <v>76</v>
      </c>
      <c r="AJ115" s="226" t="s">
        <v>86</v>
      </c>
      <c r="AK115" s="107"/>
      <c r="AL115" s="107"/>
      <c r="AM115" s="218">
        <v>45280</v>
      </c>
      <c r="AN115" s="218" t="s">
        <v>2044</v>
      </c>
      <c r="AO115" s="218"/>
      <c r="AP115" s="218" t="s">
        <v>3</v>
      </c>
      <c r="AQ115" s="222" t="s">
        <v>2052</v>
      </c>
      <c r="AR115" s="218" t="s">
        <v>1700</v>
      </c>
      <c r="AS115" s="218"/>
      <c r="AT115" s="222" t="s">
        <v>2045</v>
      </c>
      <c r="AU115" s="231" t="s">
        <v>1700</v>
      </c>
      <c r="AV115" s="218"/>
      <c r="AW115" s="222" t="s">
        <v>2053</v>
      </c>
      <c r="AX115" s="218" t="s">
        <v>3</v>
      </c>
      <c r="AY115" s="218"/>
      <c r="AZ115" s="222" t="s">
        <v>2045</v>
      </c>
      <c r="BA115" s="218"/>
      <c r="BB115" s="218"/>
      <c r="BC115" s="218" t="s">
        <v>1706</v>
      </c>
      <c r="BD115" s="218" t="s">
        <v>3</v>
      </c>
      <c r="BE115" s="218"/>
      <c r="BF115" s="222" t="s">
        <v>2051</v>
      </c>
      <c r="BG115" s="222" t="s">
        <v>2071</v>
      </c>
      <c r="BH115" s="222" t="s">
        <v>2058</v>
      </c>
    </row>
    <row r="116" spans="1:60" ht="55.5" customHeight="1" x14ac:dyDescent="0.3">
      <c r="A116" s="285"/>
      <c r="B116" s="231"/>
      <c r="C116" s="224"/>
      <c r="D116" s="224"/>
      <c r="E116" s="224"/>
      <c r="F116" s="111" t="s">
        <v>67</v>
      </c>
      <c r="G116" s="162" t="s">
        <v>1581</v>
      </c>
      <c r="H116" s="231"/>
      <c r="I116" s="325"/>
      <c r="J116" s="224"/>
      <c r="K116" s="226"/>
      <c r="L116" s="329"/>
      <c r="M116" s="328"/>
      <c r="N116" s="329"/>
      <c r="O116" s="328"/>
      <c r="P116" s="226"/>
      <c r="Q116" s="243"/>
      <c r="R116" s="146" t="s">
        <v>1615</v>
      </c>
      <c r="S116" s="106" t="s">
        <v>78</v>
      </c>
      <c r="T116" s="111" t="s">
        <v>488</v>
      </c>
      <c r="U116" s="106" t="s">
        <v>79</v>
      </c>
      <c r="V116" s="106" t="s">
        <v>80</v>
      </c>
      <c r="W116" s="114">
        <v>0.25</v>
      </c>
      <c r="X116" s="108" t="s">
        <v>96</v>
      </c>
      <c r="Y116" s="114">
        <v>0.15</v>
      </c>
      <c r="Z116" s="106" t="s">
        <v>82</v>
      </c>
      <c r="AA116" s="116" t="s">
        <v>1430</v>
      </c>
      <c r="AB116" s="106" t="s">
        <v>84</v>
      </c>
      <c r="AC116" s="119" t="s">
        <v>1640</v>
      </c>
      <c r="AD116" s="121">
        <f t="shared" si="30"/>
        <v>0.4</v>
      </c>
      <c r="AE116" s="113" t="str">
        <f t="shared" si="32"/>
        <v>BAJA</v>
      </c>
      <c r="AF116" s="115">
        <f>+AF115-(AF115*AD116)</f>
        <v>0.216</v>
      </c>
      <c r="AG116" s="242"/>
      <c r="AH116" s="242"/>
      <c r="AI116" s="259"/>
      <c r="AJ116" s="226"/>
      <c r="AK116" s="107"/>
      <c r="AL116" s="107"/>
      <c r="AM116" s="218"/>
      <c r="AN116" s="218"/>
      <c r="AO116" s="218"/>
      <c r="AP116" s="218"/>
      <c r="AQ116" s="222"/>
      <c r="AR116" s="218"/>
      <c r="AS116" s="218"/>
      <c r="AT116" s="222"/>
      <c r="AU116" s="231"/>
      <c r="AV116" s="218"/>
      <c r="AW116" s="222"/>
      <c r="AX116" s="218"/>
      <c r="AY116" s="218"/>
      <c r="AZ116" s="222"/>
      <c r="BA116" s="218"/>
      <c r="BB116" s="218"/>
      <c r="BC116" s="218"/>
      <c r="BD116" s="218"/>
      <c r="BE116" s="218"/>
      <c r="BF116" s="222"/>
      <c r="BG116" s="222"/>
      <c r="BH116" s="222"/>
    </row>
    <row r="117" spans="1:60" ht="44.25" customHeight="1" x14ac:dyDescent="0.3">
      <c r="A117" s="285"/>
      <c r="B117" s="231"/>
      <c r="C117" s="224"/>
      <c r="D117" s="224"/>
      <c r="E117" s="224"/>
      <c r="F117" s="111" t="s">
        <v>67</v>
      </c>
      <c r="G117" s="162" t="s">
        <v>1582</v>
      </c>
      <c r="H117" s="231"/>
      <c r="I117" s="325"/>
      <c r="J117" s="224"/>
      <c r="K117" s="226"/>
      <c r="L117" s="329"/>
      <c r="M117" s="328"/>
      <c r="N117" s="329"/>
      <c r="O117" s="328"/>
      <c r="P117" s="226"/>
      <c r="Q117" s="243"/>
      <c r="R117" s="109" t="s">
        <v>1616</v>
      </c>
      <c r="S117" s="106" t="s">
        <v>78</v>
      </c>
      <c r="T117" s="111" t="s">
        <v>488</v>
      </c>
      <c r="U117" s="106" t="s">
        <v>79</v>
      </c>
      <c r="V117" s="106" t="s">
        <v>80</v>
      </c>
      <c r="W117" s="114">
        <v>0.25</v>
      </c>
      <c r="X117" s="108" t="s">
        <v>96</v>
      </c>
      <c r="Y117" s="114">
        <v>0.15</v>
      </c>
      <c r="Z117" s="106"/>
      <c r="AA117" s="117"/>
      <c r="AB117" s="49"/>
      <c r="AC117" s="111"/>
      <c r="AD117" s="121">
        <f t="shared" si="30"/>
        <v>0.4</v>
      </c>
      <c r="AE117" s="113" t="str">
        <f t="shared" si="32"/>
        <v>MUY BAJA</v>
      </c>
      <c r="AF117" s="115">
        <f t="shared" ref="AF117:AF121" si="34">+AF116-(AF116*AD117)</f>
        <v>0.12959999999999999</v>
      </c>
      <c r="AG117" s="242"/>
      <c r="AH117" s="242"/>
      <c r="AI117" s="259"/>
      <c r="AJ117" s="226"/>
      <c r="AK117" s="107"/>
      <c r="AL117" s="107"/>
      <c r="AM117" s="218"/>
      <c r="AN117" s="218"/>
      <c r="AO117" s="218"/>
      <c r="AP117" s="218"/>
      <c r="AQ117" s="222"/>
      <c r="AR117" s="218"/>
      <c r="AS117" s="218"/>
      <c r="AT117" s="222"/>
      <c r="AU117" s="231"/>
      <c r="AV117" s="218"/>
      <c r="AW117" s="222"/>
      <c r="AX117" s="218"/>
      <c r="AY117" s="218"/>
      <c r="AZ117" s="222"/>
      <c r="BA117" s="218"/>
      <c r="BB117" s="218"/>
      <c r="BC117" s="218"/>
      <c r="BD117" s="218"/>
      <c r="BE117" s="218"/>
      <c r="BF117" s="222"/>
      <c r="BG117" s="222"/>
      <c r="BH117" s="222"/>
    </row>
    <row r="118" spans="1:60" ht="65.25" customHeight="1" x14ac:dyDescent="0.3">
      <c r="A118" s="285"/>
      <c r="B118" s="231"/>
      <c r="C118" s="224"/>
      <c r="D118" s="224"/>
      <c r="E118" s="224"/>
      <c r="F118" s="226" t="s">
        <v>67</v>
      </c>
      <c r="G118" s="311" t="s">
        <v>1583</v>
      </c>
      <c r="H118" s="231"/>
      <c r="I118" s="325"/>
      <c r="J118" s="224"/>
      <c r="K118" s="226"/>
      <c r="L118" s="329"/>
      <c r="M118" s="328"/>
      <c r="N118" s="329"/>
      <c r="O118" s="328"/>
      <c r="P118" s="226"/>
      <c r="Q118" s="243"/>
      <c r="R118" s="109" t="s">
        <v>1617</v>
      </c>
      <c r="S118" s="106" t="s">
        <v>78</v>
      </c>
      <c r="T118" s="111" t="s">
        <v>488</v>
      </c>
      <c r="U118" s="106" t="s">
        <v>79</v>
      </c>
      <c r="V118" s="106" t="s">
        <v>80</v>
      </c>
      <c r="W118" s="114">
        <v>0.25</v>
      </c>
      <c r="X118" s="108" t="s">
        <v>96</v>
      </c>
      <c r="Y118" s="114">
        <v>0.15</v>
      </c>
      <c r="Z118" s="106" t="s">
        <v>82</v>
      </c>
      <c r="AA118" s="117" t="s">
        <v>1626</v>
      </c>
      <c r="AB118" s="49" t="s">
        <v>84</v>
      </c>
      <c r="AC118" s="111" t="s">
        <v>1631</v>
      </c>
      <c r="AD118" s="121">
        <f t="shared" si="30"/>
        <v>0.4</v>
      </c>
      <c r="AE118" s="113" t="str">
        <f t="shared" si="32"/>
        <v>MUY BAJA</v>
      </c>
      <c r="AF118" s="115">
        <f t="shared" si="34"/>
        <v>7.7759999999999996E-2</v>
      </c>
      <c r="AG118" s="242"/>
      <c r="AH118" s="242"/>
      <c r="AI118" s="259"/>
      <c r="AJ118" s="226"/>
      <c r="AK118" s="107"/>
      <c r="AL118" s="107"/>
      <c r="AM118" s="218"/>
      <c r="AN118" s="218"/>
      <c r="AO118" s="218"/>
      <c r="AP118" s="218"/>
      <c r="AQ118" s="222"/>
      <c r="AR118" s="218"/>
      <c r="AS118" s="218"/>
      <c r="AT118" s="222"/>
      <c r="AU118" s="231"/>
      <c r="AV118" s="218"/>
      <c r="AW118" s="222"/>
      <c r="AX118" s="218"/>
      <c r="AY118" s="218"/>
      <c r="AZ118" s="222"/>
      <c r="BA118" s="218"/>
      <c r="BB118" s="218"/>
      <c r="BC118" s="218"/>
      <c r="BD118" s="218"/>
      <c r="BE118" s="218"/>
      <c r="BF118" s="222"/>
      <c r="BG118" s="222"/>
      <c r="BH118" s="222"/>
    </row>
    <row r="119" spans="1:60" ht="65.25" customHeight="1" x14ac:dyDescent="0.3">
      <c r="A119" s="285"/>
      <c r="B119" s="231"/>
      <c r="C119" s="224"/>
      <c r="D119" s="224"/>
      <c r="E119" s="224"/>
      <c r="F119" s="226"/>
      <c r="G119" s="311"/>
      <c r="H119" s="231"/>
      <c r="I119" s="325"/>
      <c r="J119" s="224"/>
      <c r="K119" s="226"/>
      <c r="L119" s="329"/>
      <c r="M119" s="328"/>
      <c r="N119" s="329"/>
      <c r="O119" s="328"/>
      <c r="P119" s="226"/>
      <c r="Q119" s="243"/>
      <c r="R119" s="110" t="s">
        <v>1435</v>
      </c>
      <c r="S119" s="108" t="s">
        <v>78</v>
      </c>
      <c r="T119" s="108" t="s">
        <v>1436</v>
      </c>
      <c r="U119" s="106" t="s">
        <v>238</v>
      </c>
      <c r="V119" s="106" t="s">
        <v>80</v>
      </c>
      <c r="W119" s="114">
        <f>VLOOKUP(V119,'[9]Datos Validacion'!$K$6:$L$8,2,0)</f>
        <v>0.25</v>
      </c>
      <c r="X119" s="108" t="s">
        <v>96</v>
      </c>
      <c r="Y119" s="114">
        <f>VLOOKUP(X119,'[9]Datos Validacion'!$M$6:$N$7,2,0)</f>
        <v>0.15</v>
      </c>
      <c r="Z119" s="106" t="s">
        <v>82</v>
      </c>
      <c r="AA119" s="116" t="s">
        <v>1437</v>
      </c>
      <c r="AB119" s="106" t="s">
        <v>84</v>
      </c>
      <c r="AC119" s="108" t="s">
        <v>1438</v>
      </c>
      <c r="AD119" s="121">
        <f t="shared" si="30"/>
        <v>0.4</v>
      </c>
      <c r="AE119" s="113" t="str">
        <f t="shared" si="32"/>
        <v>MUY BAJA</v>
      </c>
      <c r="AF119" s="115">
        <f t="shared" si="34"/>
        <v>4.6655999999999996E-2</v>
      </c>
      <c r="AG119" s="242"/>
      <c r="AH119" s="242"/>
      <c r="AI119" s="259"/>
      <c r="AJ119" s="226"/>
      <c r="AK119" s="107"/>
      <c r="AL119" s="107"/>
      <c r="AM119" s="218"/>
      <c r="AN119" s="218"/>
      <c r="AO119" s="218"/>
      <c r="AP119" s="218"/>
      <c r="AQ119" s="222"/>
      <c r="AR119" s="218"/>
      <c r="AS119" s="218"/>
      <c r="AT119" s="222"/>
      <c r="AU119" s="231"/>
      <c r="AV119" s="218"/>
      <c r="AW119" s="222"/>
      <c r="AX119" s="218"/>
      <c r="AY119" s="218"/>
      <c r="AZ119" s="222"/>
      <c r="BA119" s="218"/>
      <c r="BB119" s="218"/>
      <c r="BC119" s="218"/>
      <c r="BD119" s="218"/>
      <c r="BE119" s="218"/>
      <c r="BF119" s="222"/>
      <c r="BG119" s="222"/>
      <c r="BH119" s="222"/>
    </row>
    <row r="120" spans="1:60" ht="65.25" customHeight="1" x14ac:dyDescent="0.3">
      <c r="A120" s="285"/>
      <c r="B120" s="231"/>
      <c r="C120" s="224"/>
      <c r="D120" s="224"/>
      <c r="E120" s="224"/>
      <c r="F120" s="226"/>
      <c r="G120" s="311"/>
      <c r="H120" s="231"/>
      <c r="I120" s="325"/>
      <c r="J120" s="224"/>
      <c r="K120" s="226"/>
      <c r="L120" s="329"/>
      <c r="M120" s="328"/>
      <c r="N120" s="329"/>
      <c r="O120" s="328"/>
      <c r="P120" s="226"/>
      <c r="Q120" s="243"/>
      <c r="R120" s="110" t="s">
        <v>1439</v>
      </c>
      <c r="S120" s="106" t="s">
        <v>78</v>
      </c>
      <c r="T120" s="108" t="s">
        <v>1426</v>
      </c>
      <c r="U120" s="106" t="s">
        <v>79</v>
      </c>
      <c r="V120" s="106" t="s">
        <v>80</v>
      </c>
      <c r="W120" s="114">
        <f>VLOOKUP(V120,'[9]Datos Validacion'!$K$6:$L$8,2,0)</f>
        <v>0.25</v>
      </c>
      <c r="X120" s="108" t="s">
        <v>96</v>
      </c>
      <c r="Y120" s="114">
        <f>VLOOKUP(X120,'[9]Datos Validacion'!$M$6:$N$7,2,0)</f>
        <v>0.15</v>
      </c>
      <c r="Z120" s="106" t="s">
        <v>82</v>
      </c>
      <c r="AA120" s="116" t="s">
        <v>1440</v>
      </c>
      <c r="AB120" s="106" t="s">
        <v>84</v>
      </c>
      <c r="AC120" s="108" t="s">
        <v>1441</v>
      </c>
      <c r="AD120" s="121">
        <f t="shared" si="30"/>
        <v>0.4</v>
      </c>
      <c r="AE120" s="113" t="str">
        <f t="shared" si="32"/>
        <v>MUY BAJA</v>
      </c>
      <c r="AF120" s="115">
        <f t="shared" si="34"/>
        <v>2.7993599999999997E-2</v>
      </c>
      <c r="AG120" s="242"/>
      <c r="AH120" s="242"/>
      <c r="AI120" s="259"/>
      <c r="AJ120" s="226"/>
      <c r="AK120" s="107"/>
      <c r="AL120" s="107"/>
      <c r="AM120" s="218"/>
      <c r="AN120" s="218"/>
      <c r="AO120" s="218"/>
      <c r="AP120" s="218"/>
      <c r="AQ120" s="222"/>
      <c r="AR120" s="218"/>
      <c r="AS120" s="218"/>
      <c r="AT120" s="222"/>
      <c r="AU120" s="231"/>
      <c r="AV120" s="218"/>
      <c r="AW120" s="222"/>
      <c r="AX120" s="218"/>
      <c r="AY120" s="218"/>
      <c r="AZ120" s="222"/>
      <c r="BA120" s="218"/>
      <c r="BB120" s="218"/>
      <c r="BC120" s="218"/>
      <c r="BD120" s="218"/>
      <c r="BE120" s="218"/>
      <c r="BF120" s="222"/>
      <c r="BG120" s="222"/>
      <c r="BH120" s="222"/>
    </row>
    <row r="121" spans="1:60" ht="72.75" customHeight="1" x14ac:dyDescent="0.3">
      <c r="A121" s="285"/>
      <c r="B121" s="231"/>
      <c r="C121" s="224"/>
      <c r="D121" s="224"/>
      <c r="E121" s="224"/>
      <c r="F121" s="111" t="s">
        <v>67</v>
      </c>
      <c r="G121" s="162" t="s">
        <v>1584</v>
      </c>
      <c r="H121" s="231"/>
      <c r="I121" s="325"/>
      <c r="J121" s="224"/>
      <c r="K121" s="226"/>
      <c r="L121" s="329"/>
      <c r="M121" s="328"/>
      <c r="N121" s="329"/>
      <c r="O121" s="328"/>
      <c r="P121" s="226"/>
      <c r="Q121" s="243"/>
      <c r="R121" s="146" t="s">
        <v>1618</v>
      </c>
      <c r="S121" s="106" t="s">
        <v>78</v>
      </c>
      <c r="T121" s="111" t="s">
        <v>488</v>
      </c>
      <c r="U121" s="106" t="s">
        <v>79</v>
      </c>
      <c r="V121" s="106" t="s">
        <v>80</v>
      </c>
      <c r="W121" s="114">
        <v>0.25</v>
      </c>
      <c r="X121" s="108" t="s">
        <v>96</v>
      </c>
      <c r="Y121" s="114">
        <v>0.15</v>
      </c>
      <c r="Z121" s="106" t="s">
        <v>492</v>
      </c>
      <c r="AA121" s="117"/>
      <c r="AB121" s="49" t="s">
        <v>1641</v>
      </c>
      <c r="AC121" s="111"/>
      <c r="AD121" s="121">
        <f t="shared" si="30"/>
        <v>0.4</v>
      </c>
      <c r="AE121" s="113" t="str">
        <f t="shared" si="32"/>
        <v>MUY BAJA</v>
      </c>
      <c r="AF121" s="115">
        <f t="shared" si="34"/>
        <v>1.6796159999999997E-2</v>
      </c>
      <c r="AG121" s="242"/>
      <c r="AH121" s="242"/>
      <c r="AI121" s="259"/>
      <c r="AJ121" s="226"/>
      <c r="AK121" s="107"/>
      <c r="AL121" s="107"/>
      <c r="AM121" s="218"/>
      <c r="AN121" s="218"/>
      <c r="AO121" s="218"/>
      <c r="AP121" s="218"/>
      <c r="AQ121" s="222"/>
      <c r="AR121" s="218"/>
      <c r="AS121" s="218"/>
      <c r="AT121" s="222"/>
      <c r="AU121" s="231"/>
      <c r="AV121" s="218"/>
      <c r="AW121" s="222"/>
      <c r="AX121" s="218"/>
      <c r="AY121" s="218"/>
      <c r="AZ121" s="222"/>
      <c r="BA121" s="218"/>
      <c r="BB121" s="218"/>
      <c r="BC121" s="218"/>
      <c r="BD121" s="218"/>
      <c r="BE121" s="218"/>
      <c r="BF121" s="222"/>
      <c r="BG121" s="222"/>
      <c r="BH121" s="222"/>
    </row>
    <row r="122" spans="1:60" ht="49.5" customHeight="1" x14ac:dyDescent="0.3">
      <c r="A122" s="285" t="s">
        <v>3</v>
      </c>
      <c r="B122" s="231"/>
      <c r="C122" s="224" t="s">
        <v>1424</v>
      </c>
      <c r="D122" s="226" t="s">
        <v>487</v>
      </c>
      <c r="E122" s="226" t="s">
        <v>488</v>
      </c>
      <c r="F122" s="111" t="s">
        <v>67</v>
      </c>
      <c r="G122" s="162" t="s">
        <v>1585</v>
      </c>
      <c r="H122" s="226" t="s">
        <v>1596</v>
      </c>
      <c r="I122" s="226" t="s">
        <v>1644</v>
      </c>
      <c r="J122" s="226" t="s">
        <v>71</v>
      </c>
      <c r="K122" s="226" t="s">
        <v>1606</v>
      </c>
      <c r="L122" s="356" t="s">
        <v>117</v>
      </c>
      <c r="M122" s="328">
        <v>0.2</v>
      </c>
      <c r="N122" s="329" t="s">
        <v>76</v>
      </c>
      <c r="O122" s="328">
        <v>0.6</v>
      </c>
      <c r="P122" s="226" t="s">
        <v>1434</v>
      </c>
      <c r="Q122" s="243" t="s">
        <v>76</v>
      </c>
      <c r="R122" s="109" t="s">
        <v>1619</v>
      </c>
      <c r="S122" s="106" t="s">
        <v>78</v>
      </c>
      <c r="T122" s="111" t="s">
        <v>1623</v>
      </c>
      <c r="U122" s="106" t="s">
        <v>79</v>
      </c>
      <c r="V122" s="106" t="s">
        <v>80</v>
      </c>
      <c r="W122" s="114">
        <v>0.25</v>
      </c>
      <c r="X122" s="108" t="s">
        <v>96</v>
      </c>
      <c r="Y122" s="114">
        <v>0.15</v>
      </c>
      <c r="Z122" s="106" t="s">
        <v>82</v>
      </c>
      <c r="AA122" s="117" t="s">
        <v>1627</v>
      </c>
      <c r="AB122" s="106" t="s">
        <v>84</v>
      </c>
      <c r="AC122" s="111" t="s">
        <v>1632</v>
      </c>
      <c r="AD122" s="121">
        <f t="shared" si="30"/>
        <v>0.4</v>
      </c>
      <c r="AE122" s="113" t="str">
        <f t="shared" si="32"/>
        <v>MUY BAJA</v>
      </c>
      <c r="AF122" s="115">
        <f>IF(OR(V122="prevenir",V122="detectar"),(M122-(M122*AD122)), M122)</f>
        <v>0.12</v>
      </c>
      <c r="AG122" s="242" t="str">
        <f t="shared" si="31"/>
        <v>MODERADO</v>
      </c>
      <c r="AH122" s="242">
        <f>IF(V122="corregir",(O122-(O122*AD122)), O122)</f>
        <v>0.6</v>
      </c>
      <c r="AI122" s="259" t="s">
        <v>76</v>
      </c>
      <c r="AJ122" s="226" t="s">
        <v>86</v>
      </c>
      <c r="AK122" s="107"/>
      <c r="AL122" s="107"/>
      <c r="AM122" s="211">
        <v>45280</v>
      </c>
      <c r="AN122" s="211" t="s">
        <v>1906</v>
      </c>
      <c r="AO122" s="211"/>
      <c r="AP122" s="211" t="s">
        <v>3</v>
      </c>
      <c r="AQ122" s="222" t="s">
        <v>2054</v>
      </c>
      <c r="AR122" s="211" t="s">
        <v>3</v>
      </c>
      <c r="AS122" s="211"/>
      <c r="AT122" s="221" t="s">
        <v>2055</v>
      </c>
      <c r="AU122" s="211" t="s">
        <v>3</v>
      </c>
      <c r="AV122" s="211"/>
      <c r="AW122" s="221" t="s">
        <v>2055</v>
      </c>
      <c r="AX122" s="211" t="s">
        <v>3</v>
      </c>
      <c r="AY122" s="211"/>
      <c r="AZ122" s="222" t="s">
        <v>2045</v>
      </c>
      <c r="BA122" s="211"/>
      <c r="BB122" s="211"/>
      <c r="BC122" s="211" t="s">
        <v>1706</v>
      </c>
      <c r="BD122" s="211" t="s">
        <v>3</v>
      </c>
      <c r="BE122" s="211"/>
      <c r="BF122" s="222" t="s">
        <v>2051</v>
      </c>
      <c r="BG122" s="222" t="s">
        <v>2047</v>
      </c>
      <c r="BH122" s="222" t="s">
        <v>2059</v>
      </c>
    </row>
    <row r="123" spans="1:60" ht="42" customHeight="1" x14ac:dyDescent="0.3">
      <c r="A123" s="285"/>
      <c r="B123" s="231"/>
      <c r="C123" s="224"/>
      <c r="D123" s="226"/>
      <c r="E123" s="226"/>
      <c r="F123" s="111" t="s">
        <v>67</v>
      </c>
      <c r="G123" s="162" t="s">
        <v>1586</v>
      </c>
      <c r="H123" s="226"/>
      <c r="I123" s="226"/>
      <c r="J123" s="226"/>
      <c r="K123" s="226"/>
      <c r="L123" s="356"/>
      <c r="M123" s="328"/>
      <c r="N123" s="329"/>
      <c r="O123" s="328"/>
      <c r="P123" s="226"/>
      <c r="Q123" s="243"/>
      <c r="R123" s="146" t="s">
        <v>1633</v>
      </c>
      <c r="S123" s="130" t="s">
        <v>78</v>
      </c>
      <c r="T123" s="126" t="s">
        <v>1426</v>
      </c>
      <c r="U123" s="130" t="s">
        <v>79</v>
      </c>
      <c r="V123" s="130" t="s">
        <v>80</v>
      </c>
      <c r="W123" s="149">
        <f>VLOOKUP(V123,'[9]Datos Validacion'!$K$6:$L$8,2,0)</f>
        <v>0.25</v>
      </c>
      <c r="X123" s="126" t="s">
        <v>96</v>
      </c>
      <c r="Y123" s="149">
        <f>VLOOKUP(X123,'[9]Datos Validacion'!$M$6:$N$7,2,0)</f>
        <v>0.15</v>
      </c>
      <c r="Z123" s="130" t="s">
        <v>82</v>
      </c>
      <c r="AA123" s="116" t="s">
        <v>1634</v>
      </c>
      <c r="AB123" s="106" t="s">
        <v>84</v>
      </c>
      <c r="AC123" s="106" t="s">
        <v>1442</v>
      </c>
      <c r="AD123" s="121">
        <f t="shared" si="30"/>
        <v>0.4</v>
      </c>
      <c r="AE123" s="113" t="str">
        <f t="shared" si="32"/>
        <v>MUY BAJA</v>
      </c>
      <c r="AF123" s="115">
        <f>+AF122-(AF122*AD123)</f>
        <v>7.1999999999999995E-2</v>
      </c>
      <c r="AG123" s="242"/>
      <c r="AH123" s="242"/>
      <c r="AI123" s="259"/>
      <c r="AJ123" s="226"/>
      <c r="AK123" s="107"/>
      <c r="AL123" s="107"/>
      <c r="AM123" s="211"/>
      <c r="AN123" s="211"/>
      <c r="AO123" s="211"/>
      <c r="AP123" s="211"/>
      <c r="AQ123" s="222"/>
      <c r="AR123" s="211"/>
      <c r="AS123" s="211"/>
      <c r="AT123" s="221"/>
      <c r="AU123" s="211"/>
      <c r="AV123" s="211"/>
      <c r="AW123" s="221"/>
      <c r="AX123" s="211"/>
      <c r="AY123" s="211"/>
      <c r="AZ123" s="222"/>
      <c r="BA123" s="211"/>
      <c r="BB123" s="211"/>
      <c r="BC123" s="211"/>
      <c r="BD123" s="211"/>
      <c r="BE123" s="211"/>
      <c r="BF123" s="222"/>
      <c r="BG123" s="222"/>
      <c r="BH123" s="222"/>
    </row>
    <row r="124" spans="1:60" ht="38.25" customHeight="1" x14ac:dyDescent="0.3">
      <c r="A124" s="285"/>
      <c r="B124" s="231"/>
      <c r="C124" s="224"/>
      <c r="D124" s="226"/>
      <c r="E124" s="226"/>
      <c r="F124" s="111" t="s">
        <v>67</v>
      </c>
      <c r="G124" s="162" t="s">
        <v>1587</v>
      </c>
      <c r="H124" s="226"/>
      <c r="I124" s="226"/>
      <c r="J124" s="226"/>
      <c r="K124" s="226"/>
      <c r="L124" s="356"/>
      <c r="M124" s="328"/>
      <c r="N124" s="329"/>
      <c r="O124" s="328"/>
      <c r="P124" s="226"/>
      <c r="Q124" s="243"/>
      <c r="R124" s="146" t="s">
        <v>1638</v>
      </c>
      <c r="S124" s="106"/>
      <c r="T124" s="111"/>
      <c r="U124" s="106"/>
      <c r="V124" s="106"/>
      <c r="W124" s="114"/>
      <c r="X124" s="108"/>
      <c r="Y124" s="114"/>
      <c r="Z124" s="106"/>
      <c r="AA124" s="116"/>
      <c r="AB124" s="106"/>
      <c r="AC124" s="111"/>
      <c r="AD124" s="121">
        <f t="shared" si="30"/>
        <v>0</v>
      </c>
      <c r="AE124" s="113" t="str">
        <f t="shared" si="32"/>
        <v>MUY BAJA</v>
      </c>
      <c r="AF124" s="115">
        <f>+AF123-(AF123*AD124)</f>
        <v>7.1999999999999995E-2</v>
      </c>
      <c r="AG124" s="242"/>
      <c r="AH124" s="242"/>
      <c r="AI124" s="259"/>
      <c r="AJ124" s="226"/>
      <c r="AK124" s="107"/>
      <c r="AL124" s="107"/>
      <c r="AM124" s="211"/>
      <c r="AN124" s="211"/>
      <c r="AO124" s="211"/>
      <c r="AP124" s="211"/>
      <c r="AQ124" s="222"/>
      <c r="AR124" s="211"/>
      <c r="AS124" s="211"/>
      <c r="AT124" s="221"/>
      <c r="AU124" s="211"/>
      <c r="AV124" s="211"/>
      <c r="AW124" s="221"/>
      <c r="AX124" s="211"/>
      <c r="AY124" s="211"/>
      <c r="AZ124" s="222"/>
      <c r="BA124" s="211"/>
      <c r="BB124" s="211"/>
      <c r="BC124" s="211"/>
      <c r="BD124" s="211"/>
      <c r="BE124" s="211"/>
      <c r="BF124" s="222"/>
      <c r="BG124" s="222"/>
      <c r="BH124" s="222"/>
    </row>
    <row r="125" spans="1:60" ht="61.5" customHeight="1" x14ac:dyDescent="0.3">
      <c r="A125" s="285" t="s">
        <v>3</v>
      </c>
      <c r="B125" s="231"/>
      <c r="C125" s="224" t="s">
        <v>1424</v>
      </c>
      <c r="D125" s="224" t="s">
        <v>487</v>
      </c>
      <c r="E125" s="224" t="s">
        <v>488</v>
      </c>
      <c r="F125" s="111" t="s">
        <v>67</v>
      </c>
      <c r="G125" s="162" t="s">
        <v>1588</v>
      </c>
      <c r="H125" s="226" t="s">
        <v>1597</v>
      </c>
      <c r="I125" s="325" t="s">
        <v>1602</v>
      </c>
      <c r="J125" s="224" t="s">
        <v>71</v>
      </c>
      <c r="K125" s="226" t="s">
        <v>1607</v>
      </c>
      <c r="L125" s="323" t="s">
        <v>246</v>
      </c>
      <c r="M125" s="328">
        <v>0.8</v>
      </c>
      <c r="N125" s="329" t="s">
        <v>76</v>
      </c>
      <c r="O125" s="328">
        <v>0.6</v>
      </c>
      <c r="P125" s="226" t="s">
        <v>1645</v>
      </c>
      <c r="Q125" s="243" t="s">
        <v>378</v>
      </c>
      <c r="R125" s="325" t="s">
        <v>1620</v>
      </c>
      <c r="S125" s="231" t="s">
        <v>78</v>
      </c>
      <c r="T125" s="226" t="s">
        <v>1623</v>
      </c>
      <c r="U125" s="231" t="s">
        <v>79</v>
      </c>
      <c r="V125" s="231" t="s">
        <v>80</v>
      </c>
      <c r="W125" s="245">
        <v>0.25</v>
      </c>
      <c r="X125" s="224" t="s">
        <v>96</v>
      </c>
      <c r="Y125" s="245">
        <v>0.15</v>
      </c>
      <c r="Z125" s="231" t="s">
        <v>492</v>
      </c>
      <c r="AA125" s="311"/>
      <c r="AB125" s="231" t="s">
        <v>1641</v>
      </c>
      <c r="AC125" s="226"/>
      <c r="AD125" s="121">
        <f t="shared" si="30"/>
        <v>0.4</v>
      </c>
      <c r="AE125" s="115" t="str">
        <f t="shared" si="32"/>
        <v>MEDIA</v>
      </c>
      <c r="AF125" s="115">
        <f>IF(OR(V125="prevenir",V125="detectar"),(M125-(M125*AD125)), M125)</f>
        <v>0.48</v>
      </c>
      <c r="AG125" s="244" t="str">
        <f t="shared" si="31"/>
        <v>MODERADO</v>
      </c>
      <c r="AH125" s="244">
        <f>IF(V125="corregir",(O125-(O125*AD125)), O125)</f>
        <v>0.6</v>
      </c>
      <c r="AI125" s="259" t="s">
        <v>76</v>
      </c>
      <c r="AJ125" s="226" t="s">
        <v>86</v>
      </c>
      <c r="AK125" s="107"/>
      <c r="AL125" s="107"/>
      <c r="AM125" s="211">
        <v>45280</v>
      </c>
      <c r="AN125" s="211" t="s">
        <v>1906</v>
      </c>
      <c r="AO125" s="211"/>
      <c r="AP125" s="211" t="s">
        <v>3</v>
      </c>
      <c r="AQ125" s="222" t="s">
        <v>2048</v>
      </c>
      <c r="AR125" s="211" t="s">
        <v>3</v>
      </c>
      <c r="AS125" s="211"/>
      <c r="AT125" s="222" t="s">
        <v>2056</v>
      </c>
      <c r="AU125" s="211" t="s">
        <v>3</v>
      </c>
      <c r="AV125" s="211"/>
      <c r="AW125" s="221" t="s">
        <v>2049</v>
      </c>
      <c r="AX125" s="211" t="s">
        <v>3</v>
      </c>
      <c r="AY125" s="211"/>
      <c r="AZ125" s="222" t="s">
        <v>2045</v>
      </c>
      <c r="BA125" s="211"/>
      <c r="BB125" s="211"/>
      <c r="BC125" s="211" t="s">
        <v>1706</v>
      </c>
      <c r="BD125" s="211"/>
      <c r="BE125" s="211"/>
      <c r="BF125" s="222" t="s">
        <v>2051</v>
      </c>
      <c r="BG125" s="222" t="s">
        <v>2047</v>
      </c>
      <c r="BH125" s="222" t="s">
        <v>2057</v>
      </c>
    </row>
    <row r="126" spans="1:60" ht="61.5" customHeight="1" x14ac:dyDescent="0.3">
      <c r="A126" s="285"/>
      <c r="B126" s="231"/>
      <c r="C126" s="224"/>
      <c r="D126" s="224"/>
      <c r="E126" s="224"/>
      <c r="F126" s="111" t="s">
        <v>67</v>
      </c>
      <c r="G126" s="162" t="s">
        <v>1589</v>
      </c>
      <c r="H126" s="226"/>
      <c r="I126" s="325"/>
      <c r="J126" s="224"/>
      <c r="K126" s="226"/>
      <c r="L126" s="323"/>
      <c r="M126" s="328"/>
      <c r="N126" s="329"/>
      <c r="O126" s="328"/>
      <c r="P126" s="226"/>
      <c r="Q126" s="243"/>
      <c r="R126" s="325"/>
      <c r="S126" s="231"/>
      <c r="T126" s="226"/>
      <c r="U126" s="231"/>
      <c r="V126" s="231"/>
      <c r="W126" s="245"/>
      <c r="X126" s="224"/>
      <c r="Y126" s="245"/>
      <c r="Z126" s="231"/>
      <c r="AA126" s="311"/>
      <c r="AB126" s="231"/>
      <c r="AC126" s="226"/>
      <c r="AD126" s="121">
        <f t="shared" si="30"/>
        <v>0</v>
      </c>
      <c r="AE126" s="115" t="str">
        <f t="shared" si="32"/>
        <v>MEDIA</v>
      </c>
      <c r="AF126" s="115">
        <f>+AF125-(AF125*AD126)</f>
        <v>0.48</v>
      </c>
      <c r="AG126" s="244"/>
      <c r="AH126" s="244"/>
      <c r="AI126" s="259"/>
      <c r="AJ126" s="226"/>
      <c r="AK126" s="107"/>
      <c r="AL126" s="107"/>
      <c r="AM126" s="211"/>
      <c r="AN126" s="211"/>
      <c r="AO126" s="211"/>
      <c r="AP126" s="211"/>
      <c r="AQ126" s="222"/>
      <c r="AR126" s="211"/>
      <c r="AS126" s="211"/>
      <c r="AT126" s="222"/>
      <c r="AU126" s="211"/>
      <c r="AV126" s="211"/>
      <c r="AW126" s="221"/>
      <c r="AX126" s="211"/>
      <c r="AY126" s="211"/>
      <c r="AZ126" s="222"/>
      <c r="BA126" s="211"/>
      <c r="BB126" s="211"/>
      <c r="BC126" s="211"/>
      <c r="BD126" s="211"/>
      <c r="BE126" s="211"/>
      <c r="BF126" s="222"/>
      <c r="BG126" s="222"/>
      <c r="BH126" s="222"/>
    </row>
    <row r="127" spans="1:60" ht="95.25" customHeight="1" x14ac:dyDescent="0.3">
      <c r="A127" s="306" t="s">
        <v>3</v>
      </c>
      <c r="B127" s="254"/>
      <c r="C127" s="228" t="s">
        <v>1424</v>
      </c>
      <c r="D127" s="228" t="s">
        <v>487</v>
      </c>
      <c r="E127" s="228" t="s">
        <v>488</v>
      </c>
      <c r="F127" s="111" t="s">
        <v>67</v>
      </c>
      <c r="G127" s="162" t="s">
        <v>1590</v>
      </c>
      <c r="H127" s="226" t="s">
        <v>1598</v>
      </c>
      <c r="I127" s="325" t="s">
        <v>1603</v>
      </c>
      <c r="J127" s="228" t="s">
        <v>71</v>
      </c>
      <c r="K127" s="226" t="s">
        <v>1606</v>
      </c>
      <c r="L127" s="327" t="s">
        <v>152</v>
      </c>
      <c r="M127" s="328">
        <v>0.4</v>
      </c>
      <c r="N127" s="329" t="s">
        <v>76</v>
      </c>
      <c r="O127" s="328">
        <v>0.6</v>
      </c>
      <c r="P127" s="226" t="s">
        <v>1434</v>
      </c>
      <c r="Q127" s="243" t="s">
        <v>76</v>
      </c>
      <c r="R127" s="109" t="s">
        <v>1621</v>
      </c>
      <c r="S127" s="49" t="s">
        <v>78</v>
      </c>
      <c r="T127" s="111" t="s">
        <v>1623</v>
      </c>
      <c r="U127" s="49" t="s">
        <v>79</v>
      </c>
      <c r="V127" s="49" t="s">
        <v>80</v>
      </c>
      <c r="W127" s="114">
        <v>0.25</v>
      </c>
      <c r="X127" s="119" t="s">
        <v>96</v>
      </c>
      <c r="Y127" s="114">
        <v>0.15</v>
      </c>
      <c r="Z127" s="49" t="s">
        <v>82</v>
      </c>
      <c r="AA127" s="117" t="s">
        <v>1628</v>
      </c>
      <c r="AB127" s="49" t="s">
        <v>84</v>
      </c>
      <c r="AC127" s="111" t="s">
        <v>521</v>
      </c>
      <c r="AD127" s="121">
        <f t="shared" si="30"/>
        <v>0.4</v>
      </c>
      <c r="AE127" s="113" t="str">
        <f t="shared" si="32"/>
        <v>BAJA</v>
      </c>
      <c r="AF127" s="115">
        <f>IF(OR(V127="prevenir",V127="detectar"),(M127-(M127*AD127)), M127)</f>
        <v>0.24</v>
      </c>
      <c r="AG127" s="242" t="str">
        <f t="shared" si="31"/>
        <v>MODERADO</v>
      </c>
      <c r="AH127" s="242">
        <f>IF(V127="corregir",(O127-(O127*AD127)), O127)</f>
        <v>0.6</v>
      </c>
      <c r="AI127" s="259" t="s">
        <v>76</v>
      </c>
      <c r="AJ127" s="226" t="s">
        <v>86</v>
      </c>
      <c r="AK127" s="107"/>
      <c r="AL127" s="107"/>
      <c r="AM127" s="211">
        <v>45280</v>
      </c>
      <c r="AN127" s="211" t="s">
        <v>1906</v>
      </c>
      <c r="AO127" s="211"/>
      <c r="AP127" s="211" t="s">
        <v>3</v>
      </c>
      <c r="AQ127" s="222" t="s">
        <v>2050</v>
      </c>
      <c r="AR127" s="211" t="s">
        <v>3</v>
      </c>
      <c r="AS127" s="211"/>
      <c r="AT127" s="222" t="s">
        <v>2046</v>
      </c>
      <c r="AU127" s="211" t="s">
        <v>1700</v>
      </c>
      <c r="AV127" s="211"/>
      <c r="AW127" s="222" t="s">
        <v>2046</v>
      </c>
      <c r="AX127" s="211" t="s">
        <v>3</v>
      </c>
      <c r="AY127" s="211"/>
      <c r="AZ127" s="222" t="s">
        <v>2045</v>
      </c>
      <c r="BA127" s="211"/>
      <c r="BB127" s="211"/>
      <c r="BC127" s="211" t="s">
        <v>1706</v>
      </c>
      <c r="BD127" s="211" t="s">
        <v>3</v>
      </c>
      <c r="BE127" s="211"/>
      <c r="BF127" s="222" t="s">
        <v>2060</v>
      </c>
      <c r="BG127" s="225" t="s">
        <v>2047</v>
      </c>
      <c r="BH127" s="222" t="s">
        <v>2058</v>
      </c>
    </row>
    <row r="128" spans="1:60" ht="43.5" customHeight="1" x14ac:dyDescent="0.3">
      <c r="A128" s="306"/>
      <c r="B128" s="254"/>
      <c r="C128" s="228"/>
      <c r="D128" s="228"/>
      <c r="E128" s="228"/>
      <c r="F128" s="111" t="s">
        <v>67</v>
      </c>
      <c r="G128" s="162" t="s">
        <v>1591</v>
      </c>
      <c r="H128" s="226"/>
      <c r="I128" s="325"/>
      <c r="J128" s="228"/>
      <c r="K128" s="226"/>
      <c r="L128" s="327"/>
      <c r="M128" s="328"/>
      <c r="N128" s="329"/>
      <c r="O128" s="328"/>
      <c r="P128" s="226"/>
      <c r="Q128" s="243"/>
      <c r="R128" s="180" t="s">
        <v>1635</v>
      </c>
      <c r="S128" s="49" t="s">
        <v>78</v>
      </c>
      <c r="T128" s="119" t="s">
        <v>1426</v>
      </c>
      <c r="U128" s="49" t="s">
        <v>79</v>
      </c>
      <c r="V128" s="49" t="s">
        <v>80</v>
      </c>
      <c r="W128" s="114">
        <f>VLOOKUP(V128,'[9]Datos Validacion'!$K$6:$L$8,2,0)</f>
        <v>0.25</v>
      </c>
      <c r="X128" s="119" t="s">
        <v>96</v>
      </c>
      <c r="Y128" s="114">
        <f>VLOOKUP(X128,'[9]Datos Validacion'!$M$6:$N$7,2,0)</f>
        <v>0.15</v>
      </c>
      <c r="Z128" s="49" t="s">
        <v>82</v>
      </c>
      <c r="AA128" s="120" t="s">
        <v>1443</v>
      </c>
      <c r="AB128" s="49" t="s">
        <v>84</v>
      </c>
      <c r="AC128" s="119" t="s">
        <v>1444</v>
      </c>
      <c r="AD128" s="121">
        <f t="shared" si="30"/>
        <v>0.4</v>
      </c>
      <c r="AE128" s="113" t="str">
        <f t="shared" si="32"/>
        <v>MUY BAJA</v>
      </c>
      <c r="AF128" s="115">
        <f>+AF127-(AF127*AD128)</f>
        <v>0.14399999999999999</v>
      </c>
      <c r="AG128" s="242"/>
      <c r="AH128" s="242"/>
      <c r="AI128" s="259"/>
      <c r="AJ128" s="226"/>
      <c r="AK128" s="107"/>
      <c r="AL128" s="107"/>
      <c r="AM128" s="211"/>
      <c r="AN128" s="211"/>
      <c r="AO128" s="211"/>
      <c r="AP128" s="211"/>
      <c r="AQ128" s="222"/>
      <c r="AR128" s="211"/>
      <c r="AS128" s="211"/>
      <c r="AT128" s="222"/>
      <c r="AU128" s="211"/>
      <c r="AV128" s="211"/>
      <c r="AW128" s="222"/>
      <c r="AX128" s="211"/>
      <c r="AY128" s="211"/>
      <c r="AZ128" s="222"/>
      <c r="BA128" s="211"/>
      <c r="BB128" s="211"/>
      <c r="BC128" s="211"/>
      <c r="BD128" s="211"/>
      <c r="BE128" s="211"/>
      <c r="BF128" s="222"/>
      <c r="BG128" s="225"/>
      <c r="BH128" s="221"/>
    </row>
    <row r="129" spans="1:60" ht="50.25" customHeight="1" x14ac:dyDescent="0.3">
      <c r="A129" s="306"/>
      <c r="B129" s="254"/>
      <c r="C129" s="228"/>
      <c r="D129" s="228"/>
      <c r="E129" s="228"/>
      <c r="F129" s="111" t="s">
        <v>67</v>
      </c>
      <c r="G129" s="162" t="s">
        <v>1592</v>
      </c>
      <c r="H129" s="226"/>
      <c r="I129" s="325"/>
      <c r="J129" s="228"/>
      <c r="K129" s="226"/>
      <c r="L129" s="327"/>
      <c r="M129" s="328"/>
      <c r="N129" s="329"/>
      <c r="O129" s="328"/>
      <c r="P129" s="226"/>
      <c r="Q129" s="243"/>
      <c r="R129" s="109" t="s">
        <v>1638</v>
      </c>
      <c r="S129" s="49"/>
      <c r="T129" s="119"/>
      <c r="U129" s="49"/>
      <c r="V129" s="49"/>
      <c r="W129" s="114"/>
      <c r="X129" s="119"/>
      <c r="Y129" s="114"/>
      <c r="Z129" s="49"/>
      <c r="AA129" s="120"/>
      <c r="AB129" s="49"/>
      <c r="AC129" s="119"/>
      <c r="AD129" s="121">
        <f t="shared" si="30"/>
        <v>0</v>
      </c>
      <c r="AE129" s="113" t="str">
        <f t="shared" si="32"/>
        <v>MUY BAJA</v>
      </c>
      <c r="AF129" s="115">
        <f>+AF128-(AF128*AD129)</f>
        <v>0.14399999999999999</v>
      </c>
      <c r="AG129" s="242"/>
      <c r="AH129" s="242"/>
      <c r="AI129" s="259"/>
      <c r="AJ129" s="226"/>
      <c r="AK129" s="107"/>
      <c r="AL129" s="107"/>
      <c r="AM129" s="211"/>
      <c r="AN129" s="211"/>
      <c r="AO129" s="211"/>
      <c r="AP129" s="211"/>
      <c r="AQ129" s="222"/>
      <c r="AR129" s="211"/>
      <c r="AS129" s="211"/>
      <c r="AT129" s="222"/>
      <c r="AU129" s="211"/>
      <c r="AV129" s="211"/>
      <c r="AW129" s="222"/>
      <c r="AX129" s="211"/>
      <c r="AY129" s="211"/>
      <c r="AZ129" s="222"/>
      <c r="BA129" s="211"/>
      <c r="BB129" s="211"/>
      <c r="BC129" s="211"/>
      <c r="BD129" s="211"/>
      <c r="BE129" s="211"/>
      <c r="BF129" s="222"/>
      <c r="BG129" s="225"/>
      <c r="BH129" s="221"/>
    </row>
    <row r="130" spans="1:60" ht="92.5" customHeight="1" x14ac:dyDescent="0.3">
      <c r="A130" s="308" t="s">
        <v>3</v>
      </c>
      <c r="B130" s="324"/>
      <c r="C130" s="305" t="s">
        <v>1460</v>
      </c>
      <c r="D130" s="251" t="s">
        <v>1461</v>
      </c>
      <c r="E130" s="251" t="s">
        <v>1462</v>
      </c>
      <c r="F130" s="251" t="s">
        <v>67</v>
      </c>
      <c r="G130" s="168" t="s">
        <v>1463</v>
      </c>
      <c r="H130" s="226" t="s">
        <v>1464</v>
      </c>
      <c r="I130" s="251" t="s">
        <v>1465</v>
      </c>
      <c r="J130" s="226" t="s">
        <v>1466</v>
      </c>
      <c r="K130" s="226" t="s">
        <v>1467</v>
      </c>
      <c r="L130" s="226" t="s">
        <v>73</v>
      </c>
      <c r="M130" s="245">
        <f>VLOOKUP(L130,'[10]Datos Validacion'!$C$6:$D$10,2,0)</f>
        <v>0.6</v>
      </c>
      <c r="N130" s="246" t="s">
        <v>223</v>
      </c>
      <c r="O130" s="247">
        <f>VLOOKUP(N130,'[10]Datos Validacion'!$E$6:$F$15,2,0)</f>
        <v>0.2</v>
      </c>
      <c r="P130" s="224" t="s">
        <v>1468</v>
      </c>
      <c r="Q130" s="243" t="s">
        <v>76</v>
      </c>
      <c r="R130" s="163" t="s">
        <v>1469</v>
      </c>
      <c r="S130" s="106" t="s">
        <v>78</v>
      </c>
      <c r="T130" s="106" t="s">
        <v>491</v>
      </c>
      <c r="U130" s="106" t="s">
        <v>79</v>
      </c>
      <c r="V130" s="106" t="s">
        <v>80</v>
      </c>
      <c r="W130" s="114">
        <f>VLOOKUP(V130,'[10]Datos Validacion'!$K$6:$L$8,2,0)</f>
        <v>0.25</v>
      </c>
      <c r="X130" s="108" t="s">
        <v>96</v>
      </c>
      <c r="Y130" s="114">
        <f>VLOOKUP(X130,'[10]Datos Validacion'!$M$6:$N$7,2,0)</f>
        <v>0.15</v>
      </c>
      <c r="Z130" s="106" t="s">
        <v>82</v>
      </c>
      <c r="AA130" s="120" t="s">
        <v>1470</v>
      </c>
      <c r="AB130" s="106" t="s">
        <v>84</v>
      </c>
      <c r="AC130" s="108" t="s">
        <v>1471</v>
      </c>
      <c r="AD130" s="121">
        <f t="shared" si="30"/>
        <v>0.4</v>
      </c>
      <c r="AE130" s="115" t="str">
        <f t="shared" si="32"/>
        <v>BAJA</v>
      </c>
      <c r="AF130" s="115">
        <f>IF(OR(V130="prevenir",V130="detectar"),(M130-(M130*AD130)), M130)</f>
        <v>0.36</v>
      </c>
      <c r="AG130" s="244" t="str">
        <f>IF(AH130&lt;=20%,"LEVE",IF(AH130&lt;=40%,"MENOR",IF(AH130&lt;=60%,"MODERADO",IF(AH130&lt;=80%,"MAYOR","CATASTROFICO"))))</f>
        <v>LEVE</v>
      </c>
      <c r="AH130" s="244">
        <f>IF(V130="corregir",(O130-(O130*AD130)), O130)</f>
        <v>0.2</v>
      </c>
      <c r="AI130" s="243" t="s">
        <v>146</v>
      </c>
      <c r="AJ130" s="226" t="s">
        <v>86</v>
      </c>
      <c r="AK130" s="330"/>
      <c r="AL130" s="330"/>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22" t="s">
        <v>2064</v>
      </c>
    </row>
    <row r="131" spans="1:60" ht="96" customHeight="1" x14ac:dyDescent="0.3">
      <c r="A131" s="308"/>
      <c r="B131" s="324"/>
      <c r="C131" s="305"/>
      <c r="D131" s="251"/>
      <c r="E131" s="251"/>
      <c r="F131" s="251"/>
      <c r="G131" s="168" t="s">
        <v>1472</v>
      </c>
      <c r="H131" s="226"/>
      <c r="I131" s="251"/>
      <c r="J131" s="226"/>
      <c r="K131" s="226"/>
      <c r="L131" s="226"/>
      <c r="M131" s="245"/>
      <c r="N131" s="246"/>
      <c r="O131" s="247"/>
      <c r="P131" s="224"/>
      <c r="Q131" s="243"/>
      <c r="R131" s="182" t="s">
        <v>1473</v>
      </c>
      <c r="S131" s="106" t="s">
        <v>380</v>
      </c>
      <c r="T131" s="106" t="s">
        <v>491</v>
      </c>
      <c r="U131" s="106" t="s">
        <v>79</v>
      </c>
      <c r="V131" s="106" t="s">
        <v>80</v>
      </c>
      <c r="W131" s="114">
        <f>VLOOKUP(V131,'[10]Datos Validacion'!$K$6:$L$8,2,0)</f>
        <v>0.25</v>
      </c>
      <c r="X131" s="108" t="s">
        <v>96</v>
      </c>
      <c r="Y131" s="114">
        <f>VLOOKUP(X131,'[10]Datos Validacion'!$M$6:$N$7,2,0)</f>
        <v>0.15</v>
      </c>
      <c r="Z131" s="106" t="s">
        <v>492</v>
      </c>
      <c r="AA131" s="120"/>
      <c r="AB131" s="106" t="s">
        <v>84</v>
      </c>
      <c r="AC131" s="108" t="s">
        <v>1471</v>
      </c>
      <c r="AD131" s="121">
        <f t="shared" si="30"/>
        <v>0.4</v>
      </c>
      <c r="AE131" s="115" t="str">
        <f t="shared" si="32"/>
        <v>BAJA</v>
      </c>
      <c r="AF131" s="115">
        <f>+AF130-(AF130*AD131)</f>
        <v>0.216</v>
      </c>
      <c r="AG131" s="244"/>
      <c r="AH131" s="244"/>
      <c r="AI131" s="243"/>
      <c r="AJ131" s="226"/>
      <c r="AK131" s="330"/>
      <c r="AL131" s="330"/>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21"/>
    </row>
    <row r="132" spans="1:60" ht="202" customHeight="1" x14ac:dyDescent="0.3">
      <c r="A132" s="135" t="s">
        <v>3</v>
      </c>
      <c r="B132" s="188"/>
      <c r="C132" s="128" t="s">
        <v>1460</v>
      </c>
      <c r="D132" s="127" t="s">
        <v>171</v>
      </c>
      <c r="E132" s="127" t="s">
        <v>307</v>
      </c>
      <c r="F132" s="127" t="s">
        <v>104</v>
      </c>
      <c r="G132" s="125" t="s">
        <v>1474</v>
      </c>
      <c r="H132" s="111" t="s">
        <v>1475</v>
      </c>
      <c r="I132" s="126" t="s">
        <v>1476</v>
      </c>
      <c r="J132" s="111" t="s">
        <v>71</v>
      </c>
      <c r="K132" s="108" t="s">
        <v>1477</v>
      </c>
      <c r="L132" s="111" t="s">
        <v>117</v>
      </c>
      <c r="M132" s="114">
        <f>VLOOKUP(L132,'[10]Datos Validacion'!$C$6:$D$10,2,0)</f>
        <v>0.2</v>
      </c>
      <c r="N132" s="122" t="s">
        <v>76</v>
      </c>
      <c r="O132" s="123">
        <f>VLOOKUP(N132,'[10]Datos Validacion'!$E$6:$F$15,2,0)</f>
        <v>0.6</v>
      </c>
      <c r="P132" s="108" t="s">
        <v>1478</v>
      </c>
      <c r="Q132" s="112" t="s">
        <v>76</v>
      </c>
      <c r="R132" s="125" t="s">
        <v>1479</v>
      </c>
      <c r="S132" s="49" t="s">
        <v>78</v>
      </c>
      <c r="T132" s="119" t="s">
        <v>1480</v>
      </c>
      <c r="U132" s="49" t="s">
        <v>79</v>
      </c>
      <c r="V132" s="49" t="s">
        <v>80</v>
      </c>
      <c r="W132" s="114">
        <f>VLOOKUP(V132,'[10]Datos Validacion'!$K$6:$L$8,2,0)</f>
        <v>0.25</v>
      </c>
      <c r="X132" s="119" t="s">
        <v>96</v>
      </c>
      <c r="Y132" s="114">
        <f>VLOOKUP(X132,'[10]Datos Validacion'!$M$6:$N$7,2,0)</f>
        <v>0.15</v>
      </c>
      <c r="Z132" s="49" t="s">
        <v>82</v>
      </c>
      <c r="AA132" s="120" t="s">
        <v>1481</v>
      </c>
      <c r="AB132" s="49" t="s">
        <v>84</v>
      </c>
      <c r="AC132" s="49" t="s">
        <v>1482</v>
      </c>
      <c r="AD132" s="121">
        <f t="shared" si="30"/>
        <v>0.4</v>
      </c>
      <c r="AE132" s="113" t="str">
        <f t="shared" si="32"/>
        <v>MUY BAJA</v>
      </c>
      <c r="AF132" s="113">
        <f>IF(OR(V132="prevenir",V132="detectar"),(M132-(M132*AD132)), M132)</f>
        <v>0.12</v>
      </c>
      <c r="AG132" s="113" t="str">
        <f>IF(AH132&lt;=20%,"LEVE",IF(AH132&lt;=40%,"MENOR",IF(AH132&lt;=60%,"MODERADO",IF(AH132&lt;=80%,"MAYOR","CATASTROFICO"))))</f>
        <v>MODERADO</v>
      </c>
      <c r="AH132" s="113">
        <f>IF(V132="corregir",(O132-(O132*AD132)), O132)</f>
        <v>0.6</v>
      </c>
      <c r="AI132" s="112" t="s">
        <v>76</v>
      </c>
      <c r="AJ132" s="111" t="s">
        <v>86</v>
      </c>
      <c r="AK132" s="169"/>
      <c r="AL132" s="169"/>
      <c r="AM132" s="201"/>
      <c r="AN132" s="201"/>
      <c r="AO132" s="201"/>
      <c r="AP132" s="90"/>
      <c r="AQ132" s="97"/>
      <c r="AR132" s="90"/>
      <c r="AS132" s="90"/>
      <c r="AT132" s="97"/>
      <c r="AU132" s="201"/>
      <c r="AV132" s="201"/>
      <c r="AW132" s="97"/>
      <c r="AX132" s="201"/>
      <c r="AY132" s="201"/>
      <c r="AZ132" s="97"/>
      <c r="BA132" s="201"/>
      <c r="BB132" s="201"/>
      <c r="BC132" s="97"/>
      <c r="BD132" s="201"/>
      <c r="BE132" s="201"/>
      <c r="BF132" s="97"/>
      <c r="BG132" s="97"/>
      <c r="BH132" s="93" t="s">
        <v>2064</v>
      </c>
    </row>
    <row r="133" spans="1:60" s="48" customFormat="1" ht="145" customHeight="1" x14ac:dyDescent="0.35">
      <c r="A133" s="308" t="s">
        <v>3</v>
      </c>
      <c r="B133" s="324"/>
      <c r="C133" s="305" t="s">
        <v>1460</v>
      </c>
      <c r="D133" s="251" t="s">
        <v>1483</v>
      </c>
      <c r="E133" s="251" t="s">
        <v>1484</v>
      </c>
      <c r="F133" s="251" t="s">
        <v>67</v>
      </c>
      <c r="G133" s="305" t="s">
        <v>1485</v>
      </c>
      <c r="H133" s="226" t="s">
        <v>1486</v>
      </c>
      <c r="I133" s="251" t="s">
        <v>1487</v>
      </c>
      <c r="J133" s="226" t="s">
        <v>1466</v>
      </c>
      <c r="K133" s="226" t="s">
        <v>1488</v>
      </c>
      <c r="L133" s="226" t="s">
        <v>73</v>
      </c>
      <c r="M133" s="245">
        <f>VLOOKUP(L133,'[11]Datos Validacion'!$C$6:$D$10,2,0)</f>
        <v>0.6</v>
      </c>
      <c r="N133" s="246" t="s">
        <v>223</v>
      </c>
      <c r="O133" s="247">
        <f>VLOOKUP(N133,'[11]Datos Validacion'!$E$6:$F$15,2,0)</f>
        <v>0.2</v>
      </c>
      <c r="P133" s="224" t="s">
        <v>1489</v>
      </c>
      <c r="Q133" s="243" t="s">
        <v>76</v>
      </c>
      <c r="R133" s="182" t="s">
        <v>1490</v>
      </c>
      <c r="S133" s="49" t="s">
        <v>78</v>
      </c>
      <c r="T133" s="119" t="s">
        <v>1491</v>
      </c>
      <c r="U133" s="49" t="s">
        <v>79</v>
      </c>
      <c r="V133" s="49" t="s">
        <v>80</v>
      </c>
      <c r="W133" s="114">
        <f>VLOOKUP(V133,'[11]Datos Validacion'!$K$6:$L$8,2,0)</f>
        <v>0.25</v>
      </c>
      <c r="X133" s="119" t="s">
        <v>81</v>
      </c>
      <c r="Y133" s="114">
        <f>VLOOKUP(X133,'[11]Datos Validacion'!$M$6:$N$7,2,0)</f>
        <v>0.25</v>
      </c>
      <c r="Z133" s="49" t="s">
        <v>82</v>
      </c>
      <c r="AA133" s="120" t="s">
        <v>1492</v>
      </c>
      <c r="AB133" s="49" t="s">
        <v>84</v>
      </c>
      <c r="AC133" s="119" t="s">
        <v>1493</v>
      </c>
      <c r="AD133" s="121">
        <f t="shared" si="30"/>
        <v>0.5</v>
      </c>
      <c r="AE133" s="113" t="str">
        <f t="shared" si="32"/>
        <v>BAJA</v>
      </c>
      <c r="AF133" s="113">
        <f>IF(OR(V133="prevenir",V133="detectar"),(M133-(M133*AD133)), M133)</f>
        <v>0.3</v>
      </c>
      <c r="AG133" s="242" t="str">
        <f>IF(AH133&lt;=20%,"LEVE",IF(AH133&lt;=40%,"MENOR",IF(AH133&lt;=60%,"MODERADO",IF(AH133&lt;=80%,"MAYOR","CATASTROFICO"))))</f>
        <v>LEVE</v>
      </c>
      <c r="AH133" s="242">
        <f>IF(V133="corregir",(O133-(O133*AD133)), O133)</f>
        <v>0.2</v>
      </c>
      <c r="AI133" s="243" t="s">
        <v>146</v>
      </c>
      <c r="AJ133" s="226" t="s">
        <v>86</v>
      </c>
      <c r="AK133" s="227"/>
      <c r="AL133" s="227"/>
      <c r="AM133" s="211">
        <v>45275</v>
      </c>
      <c r="AN133" s="89" t="s">
        <v>2020</v>
      </c>
      <c r="AO133" s="201"/>
      <c r="AP133" s="90" t="s">
        <v>3</v>
      </c>
      <c r="AQ133" s="93" t="s">
        <v>2021</v>
      </c>
      <c r="AR133" s="90" t="s">
        <v>3</v>
      </c>
      <c r="AS133" s="201"/>
      <c r="AT133" s="93" t="s">
        <v>2022</v>
      </c>
      <c r="AU133" s="90" t="s">
        <v>3</v>
      </c>
      <c r="AV133" s="201"/>
      <c r="AW133" s="93" t="s">
        <v>2023</v>
      </c>
      <c r="AX133" s="90" t="s">
        <v>3</v>
      </c>
      <c r="AY133" s="201"/>
      <c r="AZ133" s="93" t="s">
        <v>2024</v>
      </c>
      <c r="BA133" s="90" t="s">
        <v>3</v>
      </c>
      <c r="BB133" s="201"/>
      <c r="BC133" s="93" t="s">
        <v>2025</v>
      </c>
      <c r="BD133" s="90" t="s">
        <v>3</v>
      </c>
      <c r="BE133" s="201"/>
      <c r="BF133" s="93" t="s">
        <v>2026</v>
      </c>
      <c r="BG133" s="93" t="s">
        <v>2027</v>
      </c>
      <c r="BH133" s="222" t="s">
        <v>2006</v>
      </c>
    </row>
    <row r="134" spans="1:60" s="48" customFormat="1" ht="145" customHeight="1" x14ac:dyDescent="0.35">
      <c r="A134" s="308"/>
      <c r="B134" s="324"/>
      <c r="C134" s="305"/>
      <c r="D134" s="251"/>
      <c r="E134" s="251"/>
      <c r="F134" s="251"/>
      <c r="G134" s="305"/>
      <c r="H134" s="226"/>
      <c r="I134" s="251"/>
      <c r="J134" s="226"/>
      <c r="K134" s="226"/>
      <c r="L134" s="226"/>
      <c r="M134" s="245"/>
      <c r="N134" s="246"/>
      <c r="O134" s="247"/>
      <c r="P134" s="224"/>
      <c r="Q134" s="243"/>
      <c r="R134" s="163" t="s">
        <v>1494</v>
      </c>
      <c r="S134" s="49" t="s">
        <v>78</v>
      </c>
      <c r="T134" s="119" t="s">
        <v>1491</v>
      </c>
      <c r="U134" s="49" t="s">
        <v>79</v>
      </c>
      <c r="V134" s="49" t="s">
        <v>184</v>
      </c>
      <c r="W134" s="114">
        <f>VLOOKUP(V134,'[11]Datos Validacion'!$K$6:$L$8,2,0)</f>
        <v>0.15</v>
      </c>
      <c r="X134" s="119" t="s">
        <v>81</v>
      </c>
      <c r="Y134" s="114">
        <f>VLOOKUP(X134,'[11]Datos Validacion'!$M$6:$N$7,2,0)</f>
        <v>0.25</v>
      </c>
      <c r="Z134" s="49" t="s">
        <v>82</v>
      </c>
      <c r="AA134" s="120" t="s">
        <v>1495</v>
      </c>
      <c r="AB134" s="49" t="s">
        <v>84</v>
      </c>
      <c r="AC134" s="119" t="s">
        <v>1496</v>
      </c>
      <c r="AD134" s="121">
        <f t="shared" si="30"/>
        <v>0.4</v>
      </c>
      <c r="AE134" s="113" t="str">
        <f t="shared" si="32"/>
        <v>MUY BAJA</v>
      </c>
      <c r="AF134" s="137">
        <f>+AF133-(AF133*AD134)</f>
        <v>0.18</v>
      </c>
      <c r="AG134" s="242"/>
      <c r="AH134" s="242"/>
      <c r="AI134" s="243"/>
      <c r="AJ134" s="226"/>
      <c r="AK134" s="227"/>
      <c r="AL134" s="227"/>
      <c r="AM134" s="211"/>
      <c r="AN134" s="89" t="s">
        <v>2020</v>
      </c>
      <c r="AO134" s="201"/>
      <c r="AP134" s="90" t="s">
        <v>3</v>
      </c>
      <c r="AQ134" s="93" t="s">
        <v>2028</v>
      </c>
      <c r="AR134" s="90" t="s">
        <v>3</v>
      </c>
      <c r="AS134" s="201"/>
      <c r="AT134" s="93" t="s">
        <v>2029</v>
      </c>
      <c r="AU134" s="90" t="s">
        <v>3</v>
      </c>
      <c r="AV134" s="201"/>
      <c r="AW134" s="93" t="s">
        <v>2030</v>
      </c>
      <c r="AX134" s="90" t="s">
        <v>3</v>
      </c>
      <c r="AY134" s="201"/>
      <c r="AZ134" s="93" t="s">
        <v>2024</v>
      </c>
      <c r="BA134" s="90" t="s">
        <v>3</v>
      </c>
      <c r="BB134" s="201"/>
      <c r="BC134" s="93" t="s">
        <v>2025</v>
      </c>
      <c r="BD134" s="90" t="s">
        <v>3</v>
      </c>
      <c r="BE134" s="201"/>
      <c r="BF134" s="93" t="s">
        <v>2031</v>
      </c>
      <c r="BG134" s="93" t="s">
        <v>2027</v>
      </c>
      <c r="BH134" s="222"/>
    </row>
    <row r="135" spans="1:60" ht="144" customHeight="1" x14ac:dyDescent="0.3">
      <c r="A135" s="308" t="s">
        <v>3</v>
      </c>
      <c r="B135" s="324"/>
      <c r="C135" s="305" t="s">
        <v>1460</v>
      </c>
      <c r="D135" s="251" t="s">
        <v>1483</v>
      </c>
      <c r="E135" s="251" t="s">
        <v>1497</v>
      </c>
      <c r="F135" s="251" t="s">
        <v>67</v>
      </c>
      <c r="G135" s="305" t="s">
        <v>1498</v>
      </c>
      <c r="H135" s="226" t="s">
        <v>1499</v>
      </c>
      <c r="I135" s="251" t="s">
        <v>1500</v>
      </c>
      <c r="J135" s="226" t="s">
        <v>1466</v>
      </c>
      <c r="K135" s="226" t="s">
        <v>1501</v>
      </c>
      <c r="L135" s="226" t="s">
        <v>73</v>
      </c>
      <c r="M135" s="245">
        <f>VLOOKUP(L135,'[11]Datos Validacion'!$C$6:$D$10,2,0)</f>
        <v>0.6</v>
      </c>
      <c r="N135" s="246" t="s">
        <v>76</v>
      </c>
      <c r="O135" s="247">
        <f>VLOOKUP(N135,'[11]Datos Validacion'!$E$6:$F$15,2,0)</f>
        <v>0.6</v>
      </c>
      <c r="P135" s="224" t="s">
        <v>427</v>
      </c>
      <c r="Q135" s="243" t="s">
        <v>76</v>
      </c>
      <c r="R135" s="182" t="s">
        <v>1502</v>
      </c>
      <c r="S135" s="106" t="s">
        <v>78</v>
      </c>
      <c r="T135" s="108" t="s">
        <v>1503</v>
      </c>
      <c r="U135" s="106" t="s">
        <v>79</v>
      </c>
      <c r="V135" s="106" t="s">
        <v>80</v>
      </c>
      <c r="W135" s="114">
        <f>VLOOKUP(V135,'[11]Datos Validacion'!$K$6:$L$8,2,0)</f>
        <v>0.25</v>
      </c>
      <c r="X135" s="108" t="s">
        <v>96</v>
      </c>
      <c r="Y135" s="114">
        <f>VLOOKUP(X135,'[11]Datos Validacion'!$M$6:$N$7,2,0)</f>
        <v>0.15</v>
      </c>
      <c r="Z135" s="106" t="s">
        <v>82</v>
      </c>
      <c r="AA135" s="120" t="s">
        <v>1504</v>
      </c>
      <c r="AB135" s="106" t="s">
        <v>84</v>
      </c>
      <c r="AC135" s="119" t="s">
        <v>1505</v>
      </c>
      <c r="AD135" s="121">
        <f t="shared" si="30"/>
        <v>0.4</v>
      </c>
      <c r="AE135" s="115" t="str">
        <f t="shared" si="32"/>
        <v>BAJA</v>
      </c>
      <c r="AF135" s="115">
        <f>IF(OR(V135="prevenir",V135="detectar"),(M135-(M135*AD135)), M135)</f>
        <v>0.36</v>
      </c>
      <c r="AG135" s="244" t="str">
        <f t="shared" ref="AG135" si="35">IF(AH135&lt;=20%,"LEVE",IF(AH135&lt;=40%,"MENOR",IF(AH135&lt;=60%,"MODERADO",IF(AH135&lt;=80%,"MAYOR","CATASTROFICO"))))</f>
        <v>MODERADO</v>
      </c>
      <c r="AH135" s="244">
        <f>IF(V135="corregir",(O135-(O135*AD135)), O135)</f>
        <v>0.6</v>
      </c>
      <c r="AI135" s="243" t="s">
        <v>76</v>
      </c>
      <c r="AJ135" s="226" t="s">
        <v>86</v>
      </c>
      <c r="AK135" s="224"/>
      <c r="AL135" s="227"/>
      <c r="AM135" s="211">
        <v>45275</v>
      </c>
      <c r="AN135" s="89" t="s">
        <v>2020</v>
      </c>
      <c r="AO135" s="201"/>
      <c r="AP135" s="90" t="s">
        <v>3</v>
      </c>
      <c r="AQ135" s="93" t="s">
        <v>2032</v>
      </c>
      <c r="AR135" s="90" t="s">
        <v>3</v>
      </c>
      <c r="AS135" s="201"/>
      <c r="AT135" s="93" t="s">
        <v>2033</v>
      </c>
      <c r="AU135" s="90" t="s">
        <v>3</v>
      </c>
      <c r="AV135" s="201"/>
      <c r="AW135" s="93" t="s">
        <v>2034</v>
      </c>
      <c r="AX135" s="90" t="s">
        <v>3</v>
      </c>
      <c r="AY135" s="201"/>
      <c r="AZ135" s="93" t="s">
        <v>2024</v>
      </c>
      <c r="BA135" s="90" t="s">
        <v>3</v>
      </c>
      <c r="BB135" s="201"/>
      <c r="BC135" s="93" t="s">
        <v>2035</v>
      </c>
      <c r="BD135" s="90" t="s">
        <v>3</v>
      </c>
      <c r="BE135" s="201"/>
      <c r="BF135" s="93" t="s">
        <v>2026</v>
      </c>
      <c r="BG135" s="93" t="s">
        <v>2027</v>
      </c>
      <c r="BH135" s="222" t="s">
        <v>2006</v>
      </c>
    </row>
    <row r="136" spans="1:60" ht="144" customHeight="1" x14ac:dyDescent="0.3">
      <c r="A136" s="308"/>
      <c r="B136" s="324"/>
      <c r="C136" s="305"/>
      <c r="D136" s="251"/>
      <c r="E136" s="251"/>
      <c r="F136" s="251"/>
      <c r="G136" s="305"/>
      <c r="H136" s="226"/>
      <c r="I136" s="251"/>
      <c r="J136" s="226"/>
      <c r="K136" s="226"/>
      <c r="L136" s="226"/>
      <c r="M136" s="245"/>
      <c r="N136" s="246"/>
      <c r="O136" s="247"/>
      <c r="P136" s="224"/>
      <c r="Q136" s="243"/>
      <c r="R136" s="182" t="s">
        <v>1506</v>
      </c>
      <c r="S136" s="106" t="s">
        <v>78</v>
      </c>
      <c r="T136" s="119" t="s">
        <v>1491</v>
      </c>
      <c r="U136" s="106" t="s">
        <v>79</v>
      </c>
      <c r="V136" s="106" t="s">
        <v>80</v>
      </c>
      <c r="W136" s="114">
        <f>VLOOKUP(V136,'[11]Datos Validacion'!$K$6:$L$8,2,0)</f>
        <v>0.25</v>
      </c>
      <c r="X136" s="108" t="s">
        <v>96</v>
      </c>
      <c r="Y136" s="114">
        <f>VLOOKUP(X136,'[11]Datos Validacion'!$M$6:$N$7,2,0)</f>
        <v>0.15</v>
      </c>
      <c r="Z136" s="106" t="s">
        <v>82</v>
      </c>
      <c r="AA136" s="120"/>
      <c r="AB136" s="106" t="s">
        <v>84</v>
      </c>
      <c r="AC136" s="119" t="s">
        <v>1507</v>
      </c>
      <c r="AD136" s="121">
        <f t="shared" si="30"/>
        <v>0.4</v>
      </c>
      <c r="AE136" s="115" t="str">
        <f t="shared" si="32"/>
        <v>BAJA</v>
      </c>
      <c r="AF136" s="113">
        <f>AF135-(AF135*AD136)</f>
        <v>0.216</v>
      </c>
      <c r="AG136" s="244"/>
      <c r="AH136" s="244"/>
      <c r="AI136" s="243"/>
      <c r="AJ136" s="226"/>
      <c r="AK136" s="224"/>
      <c r="AL136" s="227"/>
      <c r="AM136" s="211"/>
      <c r="AN136" s="89" t="s">
        <v>2020</v>
      </c>
      <c r="AO136" s="201"/>
      <c r="AP136" s="90" t="s">
        <v>3</v>
      </c>
      <c r="AQ136" s="93" t="s">
        <v>2032</v>
      </c>
      <c r="AR136" s="90" t="s">
        <v>3</v>
      </c>
      <c r="AS136" s="201"/>
      <c r="AT136" s="93" t="s">
        <v>2033</v>
      </c>
      <c r="AU136" s="90" t="s">
        <v>3</v>
      </c>
      <c r="AV136" s="201"/>
      <c r="AW136" s="93" t="s">
        <v>2034</v>
      </c>
      <c r="AX136" s="90" t="s">
        <v>3</v>
      </c>
      <c r="AY136" s="201"/>
      <c r="AZ136" s="93" t="s">
        <v>2024</v>
      </c>
      <c r="BA136" s="90" t="s">
        <v>3</v>
      </c>
      <c r="BB136" s="201"/>
      <c r="BC136" s="93" t="s">
        <v>2035</v>
      </c>
      <c r="BD136" s="90" t="s">
        <v>3</v>
      </c>
      <c r="BE136" s="201"/>
      <c r="BF136" s="93" t="s">
        <v>2026</v>
      </c>
      <c r="BG136" s="93" t="s">
        <v>2027</v>
      </c>
      <c r="BH136" s="222"/>
    </row>
    <row r="137" spans="1:60" ht="58" customHeight="1" x14ac:dyDescent="0.3">
      <c r="A137" s="308" t="s">
        <v>3</v>
      </c>
      <c r="B137" s="324"/>
      <c r="C137" s="305" t="s">
        <v>1460</v>
      </c>
      <c r="D137" s="305" t="s">
        <v>1508</v>
      </c>
      <c r="E137" s="305" t="s">
        <v>1509</v>
      </c>
      <c r="F137" s="127" t="s">
        <v>493</v>
      </c>
      <c r="G137" s="146" t="s">
        <v>1510</v>
      </c>
      <c r="H137" s="224" t="s">
        <v>1511</v>
      </c>
      <c r="I137" s="331" t="s">
        <v>1512</v>
      </c>
      <c r="J137" s="226" t="s">
        <v>1466</v>
      </c>
      <c r="K137" s="224" t="s">
        <v>1513</v>
      </c>
      <c r="L137" s="226" t="s">
        <v>246</v>
      </c>
      <c r="M137" s="245">
        <f>VLOOKUP(L137,'[11]Datos Validacion'!$C$6:$D$10,2,0)</f>
        <v>0.8</v>
      </c>
      <c r="N137" s="246" t="s">
        <v>223</v>
      </c>
      <c r="O137" s="247">
        <f>VLOOKUP(N137,'[11]Datos Validacion'!$E$6:$F$15,2,0)</f>
        <v>0.2</v>
      </c>
      <c r="P137" s="224" t="s">
        <v>1514</v>
      </c>
      <c r="Q137" s="243" t="s">
        <v>76</v>
      </c>
      <c r="R137" s="311" t="s">
        <v>1515</v>
      </c>
      <c r="S137" s="231" t="s">
        <v>78</v>
      </c>
      <c r="T137" s="224" t="s">
        <v>1516</v>
      </c>
      <c r="U137" s="231" t="s">
        <v>79</v>
      </c>
      <c r="V137" s="231" t="s">
        <v>80</v>
      </c>
      <c r="W137" s="245">
        <f>VLOOKUP(V137,'[11]Datos Validacion'!$K$6:$L$8,2,0)</f>
        <v>0.25</v>
      </c>
      <c r="X137" s="224" t="s">
        <v>96</v>
      </c>
      <c r="Y137" s="245">
        <f>VLOOKUP(X137,'[11]Datos Validacion'!$M$6:$N$7,2,0)</f>
        <v>0.15</v>
      </c>
      <c r="Z137" s="231" t="s">
        <v>82</v>
      </c>
      <c r="AA137" s="116" t="s">
        <v>1517</v>
      </c>
      <c r="AB137" s="179" t="s">
        <v>84</v>
      </c>
      <c r="AC137" s="361" t="s">
        <v>1518</v>
      </c>
      <c r="AD137" s="360">
        <f t="shared" si="30"/>
        <v>0.4</v>
      </c>
      <c r="AE137" s="244" t="str">
        <f t="shared" si="32"/>
        <v>MEDIA</v>
      </c>
      <c r="AF137" s="244">
        <f>IF(OR(V137="prevenir",V137="detectar"),(M137-(M137*AD137)), M137)</f>
        <v>0.48</v>
      </c>
      <c r="AG137" s="362" t="s">
        <v>223</v>
      </c>
      <c r="AH137" s="244">
        <v>0.15</v>
      </c>
      <c r="AI137" s="363" t="s">
        <v>146</v>
      </c>
      <c r="AJ137" s="226" t="s">
        <v>86</v>
      </c>
      <c r="AK137" s="224"/>
      <c r="AL137" s="224"/>
      <c r="AM137" s="211">
        <v>45275</v>
      </c>
      <c r="AN137" s="218" t="s">
        <v>1516</v>
      </c>
      <c r="AO137" s="211"/>
      <c r="AP137" s="211" t="s">
        <v>3</v>
      </c>
      <c r="AQ137" s="222" t="s">
        <v>1856</v>
      </c>
      <c r="AR137" s="211" t="s">
        <v>3</v>
      </c>
      <c r="AS137" s="211"/>
      <c r="AT137" s="222" t="s">
        <v>1857</v>
      </c>
      <c r="AU137" s="211" t="s">
        <v>3</v>
      </c>
      <c r="AV137" s="211"/>
      <c r="AW137" s="222" t="s">
        <v>1858</v>
      </c>
      <c r="AX137" s="211"/>
      <c r="AY137" s="211" t="s">
        <v>3</v>
      </c>
      <c r="AZ137" s="222" t="s">
        <v>1859</v>
      </c>
      <c r="BA137" s="211" t="s">
        <v>1706</v>
      </c>
      <c r="BB137" s="211" t="s">
        <v>1706</v>
      </c>
      <c r="BC137" s="221" t="s">
        <v>1706</v>
      </c>
      <c r="BD137" s="211"/>
      <c r="BE137" s="211" t="s">
        <v>3</v>
      </c>
      <c r="BF137" s="222" t="s">
        <v>1860</v>
      </c>
      <c r="BG137" s="222" t="s">
        <v>1861</v>
      </c>
      <c r="BH137" s="222" t="s">
        <v>1918</v>
      </c>
    </row>
    <row r="138" spans="1:60" ht="58" customHeight="1" x14ac:dyDescent="0.3">
      <c r="A138" s="308"/>
      <c r="B138" s="324"/>
      <c r="C138" s="305"/>
      <c r="D138" s="305"/>
      <c r="E138" s="305"/>
      <c r="F138" s="127" t="s">
        <v>67</v>
      </c>
      <c r="G138" s="146" t="s">
        <v>1519</v>
      </c>
      <c r="H138" s="224"/>
      <c r="I138" s="331"/>
      <c r="J138" s="226"/>
      <c r="K138" s="224"/>
      <c r="L138" s="226"/>
      <c r="M138" s="245"/>
      <c r="N138" s="246"/>
      <c r="O138" s="247"/>
      <c r="P138" s="224"/>
      <c r="Q138" s="243"/>
      <c r="R138" s="311"/>
      <c r="S138" s="231"/>
      <c r="T138" s="224"/>
      <c r="U138" s="231"/>
      <c r="V138" s="231"/>
      <c r="W138" s="245"/>
      <c r="X138" s="224"/>
      <c r="Y138" s="245"/>
      <c r="Z138" s="231"/>
      <c r="AA138" s="116" t="s">
        <v>1520</v>
      </c>
      <c r="AB138" s="179"/>
      <c r="AC138" s="361"/>
      <c r="AD138" s="360"/>
      <c r="AE138" s="244"/>
      <c r="AF138" s="244"/>
      <c r="AG138" s="362"/>
      <c r="AH138" s="244"/>
      <c r="AI138" s="363"/>
      <c r="AJ138" s="226"/>
      <c r="AK138" s="224"/>
      <c r="AL138" s="224"/>
      <c r="AM138" s="211"/>
      <c r="AN138" s="218"/>
      <c r="AO138" s="211"/>
      <c r="AP138" s="211"/>
      <c r="AQ138" s="222"/>
      <c r="AR138" s="211"/>
      <c r="AS138" s="211"/>
      <c r="AT138" s="222"/>
      <c r="AU138" s="211"/>
      <c r="AV138" s="211"/>
      <c r="AW138" s="222"/>
      <c r="AX138" s="211"/>
      <c r="AY138" s="211"/>
      <c r="AZ138" s="222"/>
      <c r="BA138" s="211"/>
      <c r="BB138" s="211"/>
      <c r="BC138" s="221"/>
      <c r="BD138" s="211"/>
      <c r="BE138" s="211"/>
      <c r="BF138" s="222"/>
      <c r="BG138" s="222"/>
      <c r="BH138" s="221"/>
    </row>
    <row r="139" spans="1:60" ht="135" customHeight="1" x14ac:dyDescent="0.3">
      <c r="A139" s="308"/>
      <c r="B139" s="324"/>
      <c r="C139" s="305"/>
      <c r="D139" s="305"/>
      <c r="E139" s="305"/>
      <c r="F139" s="127" t="s">
        <v>67</v>
      </c>
      <c r="G139" s="146" t="s">
        <v>1521</v>
      </c>
      <c r="H139" s="224"/>
      <c r="I139" s="331"/>
      <c r="J139" s="226"/>
      <c r="K139" s="224"/>
      <c r="L139" s="226"/>
      <c r="M139" s="245"/>
      <c r="N139" s="246"/>
      <c r="O139" s="247"/>
      <c r="P139" s="224"/>
      <c r="Q139" s="243"/>
      <c r="R139" s="162" t="s">
        <v>1522</v>
      </c>
      <c r="S139" s="106" t="s">
        <v>78</v>
      </c>
      <c r="T139" s="108" t="s">
        <v>1523</v>
      </c>
      <c r="U139" s="106" t="s">
        <v>79</v>
      </c>
      <c r="V139" s="106" t="s">
        <v>80</v>
      </c>
      <c r="W139" s="114">
        <f>VLOOKUP(V139,'[11]Datos Validacion'!$K$6:$L$8,2,0)</f>
        <v>0.25</v>
      </c>
      <c r="X139" s="108" t="s">
        <v>96</v>
      </c>
      <c r="Y139" s="114">
        <f>VLOOKUP(X139,'[11]Datos Validacion'!$M$6:$N$7,2,0)</f>
        <v>0.15</v>
      </c>
      <c r="Z139" s="106" t="s">
        <v>82</v>
      </c>
      <c r="AA139" s="116" t="s">
        <v>1524</v>
      </c>
      <c r="AB139" s="179" t="s">
        <v>84</v>
      </c>
      <c r="AC139" s="124" t="s">
        <v>494</v>
      </c>
      <c r="AD139" s="121">
        <f t="shared" ref="AD139:AD170" si="36">+W139+Y139</f>
        <v>0.4</v>
      </c>
      <c r="AE139" s="115" t="str">
        <f t="shared" si="32"/>
        <v>BAJA</v>
      </c>
      <c r="AF139" s="115">
        <f>+AF137-(AF137*AD139)</f>
        <v>0.28799999999999998</v>
      </c>
      <c r="AG139" s="362"/>
      <c r="AH139" s="244"/>
      <c r="AI139" s="363"/>
      <c r="AJ139" s="226"/>
      <c r="AK139" s="224"/>
      <c r="AL139" s="224"/>
      <c r="AM139" s="211"/>
      <c r="AN139" s="89" t="s">
        <v>1516</v>
      </c>
      <c r="AO139" s="90"/>
      <c r="AP139" s="211"/>
      <c r="AQ139" s="93" t="s">
        <v>1862</v>
      </c>
      <c r="AR139" s="90" t="s">
        <v>3</v>
      </c>
      <c r="AS139" s="90"/>
      <c r="AT139" s="93" t="s">
        <v>1863</v>
      </c>
      <c r="AU139" s="90" t="s">
        <v>3</v>
      </c>
      <c r="AV139" s="90"/>
      <c r="AW139" s="93" t="s">
        <v>1864</v>
      </c>
      <c r="AX139" s="90"/>
      <c r="AY139" s="90" t="s">
        <v>3</v>
      </c>
      <c r="AZ139" s="93" t="s">
        <v>1865</v>
      </c>
      <c r="BA139" s="90" t="s">
        <v>1706</v>
      </c>
      <c r="BB139" s="90" t="s">
        <v>1706</v>
      </c>
      <c r="BC139" s="97" t="s">
        <v>1706</v>
      </c>
      <c r="BD139" s="90"/>
      <c r="BE139" s="90" t="s">
        <v>3</v>
      </c>
      <c r="BF139" s="93" t="s">
        <v>1860</v>
      </c>
      <c r="BG139" s="97" t="s">
        <v>1861</v>
      </c>
      <c r="BH139" s="221"/>
    </row>
    <row r="140" spans="1:60" ht="195" customHeight="1" x14ac:dyDescent="0.3">
      <c r="A140" s="308"/>
      <c r="B140" s="324"/>
      <c r="C140" s="305"/>
      <c r="D140" s="305"/>
      <c r="E140" s="305"/>
      <c r="F140" s="127" t="s">
        <v>493</v>
      </c>
      <c r="G140" s="146" t="s">
        <v>1525</v>
      </c>
      <c r="H140" s="224"/>
      <c r="I140" s="331"/>
      <c r="J140" s="226"/>
      <c r="K140" s="224"/>
      <c r="L140" s="226"/>
      <c r="M140" s="245"/>
      <c r="N140" s="246"/>
      <c r="O140" s="247"/>
      <c r="P140" s="224"/>
      <c r="Q140" s="243"/>
      <c r="R140" s="162" t="s">
        <v>1526</v>
      </c>
      <c r="S140" s="106" t="s">
        <v>78</v>
      </c>
      <c r="T140" s="108" t="s">
        <v>1516</v>
      </c>
      <c r="U140" s="106" t="s">
        <v>79</v>
      </c>
      <c r="V140" s="106" t="s">
        <v>80</v>
      </c>
      <c r="W140" s="114">
        <f>VLOOKUP(V140,'[11]Datos Validacion'!$K$6:$L$8,2,0)</f>
        <v>0.25</v>
      </c>
      <c r="X140" s="108" t="s">
        <v>96</v>
      </c>
      <c r="Y140" s="114">
        <f>VLOOKUP(X140,'[11]Datos Validacion'!$M$6:$N$7,2,0)</f>
        <v>0.15</v>
      </c>
      <c r="Z140" s="106" t="s">
        <v>82</v>
      </c>
      <c r="AA140" s="116" t="s">
        <v>1524</v>
      </c>
      <c r="AB140" s="179" t="s">
        <v>84</v>
      </c>
      <c r="AC140" s="124" t="s">
        <v>1527</v>
      </c>
      <c r="AD140" s="121">
        <f t="shared" si="36"/>
        <v>0.4</v>
      </c>
      <c r="AE140" s="115" t="str">
        <f t="shared" si="32"/>
        <v>MUY BAJA</v>
      </c>
      <c r="AF140" s="115">
        <f>+AF139-(AF139*AD140)</f>
        <v>0.17279999999999998</v>
      </c>
      <c r="AG140" s="362"/>
      <c r="AH140" s="244"/>
      <c r="AI140" s="363"/>
      <c r="AJ140" s="226"/>
      <c r="AK140" s="224"/>
      <c r="AL140" s="224"/>
      <c r="AM140" s="211"/>
      <c r="AN140" s="89" t="s">
        <v>1516</v>
      </c>
      <c r="AO140" s="90"/>
      <c r="AP140" s="211"/>
      <c r="AQ140" s="93" t="s">
        <v>1866</v>
      </c>
      <c r="AR140" s="90" t="s">
        <v>3</v>
      </c>
      <c r="AS140" s="90"/>
      <c r="AT140" s="93" t="s">
        <v>1867</v>
      </c>
      <c r="AU140" s="90" t="s">
        <v>3</v>
      </c>
      <c r="AV140" s="90"/>
      <c r="AW140" s="93" t="s">
        <v>1868</v>
      </c>
      <c r="AX140" s="90"/>
      <c r="AY140" s="90" t="s">
        <v>3</v>
      </c>
      <c r="AZ140" s="93" t="s">
        <v>1865</v>
      </c>
      <c r="BA140" s="90" t="s">
        <v>1706</v>
      </c>
      <c r="BB140" s="90" t="s">
        <v>1706</v>
      </c>
      <c r="BC140" s="97" t="s">
        <v>1706</v>
      </c>
      <c r="BD140" s="90"/>
      <c r="BE140" s="90" t="s">
        <v>3</v>
      </c>
      <c r="BF140" s="93" t="s">
        <v>1860</v>
      </c>
      <c r="BG140" s="97" t="s">
        <v>1861</v>
      </c>
      <c r="BH140" s="221"/>
    </row>
    <row r="141" spans="1:60" s="48" customFormat="1" ht="68.25" customHeight="1" x14ac:dyDescent="0.35">
      <c r="A141" s="308" t="s">
        <v>3</v>
      </c>
      <c r="B141" s="231"/>
      <c r="C141" s="224" t="s">
        <v>495</v>
      </c>
      <c r="D141" s="226" t="s">
        <v>496</v>
      </c>
      <c r="E141" s="226" t="s">
        <v>497</v>
      </c>
      <c r="F141" s="111" t="s">
        <v>67</v>
      </c>
      <c r="G141" s="109" t="s">
        <v>498</v>
      </c>
      <c r="H141" s="226" t="s">
        <v>499</v>
      </c>
      <c r="I141" s="226" t="s">
        <v>500</v>
      </c>
      <c r="J141" s="226" t="s">
        <v>71</v>
      </c>
      <c r="K141" s="226" t="s">
        <v>501</v>
      </c>
      <c r="L141" s="226" t="s">
        <v>152</v>
      </c>
      <c r="M141" s="245">
        <f>VLOOKUP(L141,'[12]Datos Validacion'!$C$6:$D$10,2,0)</f>
        <v>0.4</v>
      </c>
      <c r="N141" s="246" t="s">
        <v>74</v>
      </c>
      <c r="O141" s="247">
        <f>VLOOKUP(N141,'[12]Datos Validacion'!$E$6:$F$15,2,0)</f>
        <v>0.4</v>
      </c>
      <c r="P141" s="224" t="s">
        <v>502</v>
      </c>
      <c r="Q141" s="243" t="s">
        <v>76</v>
      </c>
      <c r="R141" s="110" t="s">
        <v>503</v>
      </c>
      <c r="S141" s="106" t="s">
        <v>78</v>
      </c>
      <c r="T141" s="108" t="s">
        <v>504</v>
      </c>
      <c r="U141" s="106" t="s">
        <v>79</v>
      </c>
      <c r="V141" s="106" t="s">
        <v>80</v>
      </c>
      <c r="W141" s="166">
        <f>VLOOKUP(V141,'[13]Datos Validacion'!$K$6:$L$8,2,0)</f>
        <v>0.25</v>
      </c>
      <c r="X141" s="108" t="s">
        <v>96</v>
      </c>
      <c r="Y141" s="114">
        <f>VLOOKUP(X141,'[13]Datos Validacion'!$M$6:$N$7,2,0)</f>
        <v>0.15</v>
      </c>
      <c r="Z141" s="106" t="s">
        <v>82</v>
      </c>
      <c r="AA141" s="116" t="s">
        <v>505</v>
      </c>
      <c r="AB141" s="106" t="s">
        <v>84</v>
      </c>
      <c r="AC141" s="108" t="s">
        <v>506</v>
      </c>
      <c r="AD141" s="138">
        <f t="shared" si="36"/>
        <v>0.4</v>
      </c>
      <c r="AE141" s="115" t="str">
        <f t="shared" ref="AE141:AE166" si="37">IF(AF141&lt;=20%,"MUY BAJA",IF(AF141&lt;=40%,"BAJA",IF(AF141&lt;=60%,"media",IF(AF141&lt;=80%,"alta","MUY alta"))))</f>
        <v>BAJA</v>
      </c>
      <c r="AF141" s="113">
        <f>IF(OR(V141="prevenir",V141="detectar"),(M141-(M141*AD141)), M141)</f>
        <v>0.24</v>
      </c>
      <c r="AG141" s="242" t="str">
        <f>IF(AH141&lt;=20%,"LEVE",IF(AH141&lt;=40%,"MENOR",IF(AH141&lt;=60%,"MODERADO",IF(AH141&lt;=80%,"MAYOR","CATASTROFICO"))))</f>
        <v>MENOR</v>
      </c>
      <c r="AH141" s="242">
        <f>IF(V141="corregir",(O141-(O141*AD141)), O141)</f>
        <v>0.4</v>
      </c>
      <c r="AI141" s="243" t="s">
        <v>146</v>
      </c>
      <c r="AJ141" s="226" t="s">
        <v>86</v>
      </c>
      <c r="AK141" s="227"/>
      <c r="AL141" s="227"/>
      <c r="AM141" s="211">
        <v>45278</v>
      </c>
      <c r="AN141" s="89" t="s">
        <v>1786</v>
      </c>
      <c r="AO141" s="211"/>
      <c r="AP141" s="211" t="s">
        <v>3</v>
      </c>
      <c r="AQ141" s="109" t="s">
        <v>1787</v>
      </c>
      <c r="AR141" s="90" t="s">
        <v>3</v>
      </c>
      <c r="AS141" s="90"/>
      <c r="AT141" s="97" t="s">
        <v>1788</v>
      </c>
      <c r="AU141" s="90" t="s">
        <v>3</v>
      </c>
      <c r="AV141" s="90"/>
      <c r="AW141" s="109" t="s">
        <v>1789</v>
      </c>
      <c r="AX141" s="90" t="s">
        <v>3</v>
      </c>
      <c r="AY141" s="90"/>
      <c r="AZ141" s="109" t="s">
        <v>1790</v>
      </c>
      <c r="BA141" s="90"/>
      <c r="BB141" s="90"/>
      <c r="BC141" s="97" t="s">
        <v>1791</v>
      </c>
      <c r="BD141" s="90" t="s">
        <v>1700</v>
      </c>
      <c r="BE141" s="90"/>
      <c r="BF141" s="109" t="s">
        <v>1792</v>
      </c>
      <c r="BG141" s="97"/>
      <c r="BH141" s="222" t="s">
        <v>1890</v>
      </c>
    </row>
    <row r="142" spans="1:60" ht="54.5" customHeight="1" x14ac:dyDescent="0.3">
      <c r="A142" s="308"/>
      <c r="B142" s="231"/>
      <c r="C142" s="224"/>
      <c r="D142" s="226"/>
      <c r="E142" s="226"/>
      <c r="F142" s="226" t="s">
        <v>67</v>
      </c>
      <c r="G142" s="223" t="s">
        <v>507</v>
      </c>
      <c r="H142" s="226"/>
      <c r="I142" s="226"/>
      <c r="J142" s="226"/>
      <c r="K142" s="226"/>
      <c r="L142" s="226"/>
      <c r="M142" s="245"/>
      <c r="N142" s="246"/>
      <c r="O142" s="247"/>
      <c r="P142" s="224"/>
      <c r="Q142" s="243"/>
      <c r="R142" s="110" t="s">
        <v>508</v>
      </c>
      <c r="S142" s="106" t="s">
        <v>78</v>
      </c>
      <c r="T142" s="108" t="s">
        <v>504</v>
      </c>
      <c r="U142" s="106" t="s">
        <v>79</v>
      </c>
      <c r="V142" s="106" t="s">
        <v>80</v>
      </c>
      <c r="W142" s="166">
        <f>VLOOKUP(V142,'[13]Datos Validacion'!$K$6:$L$8,2,0)</f>
        <v>0.25</v>
      </c>
      <c r="X142" s="108" t="s">
        <v>96</v>
      </c>
      <c r="Y142" s="114">
        <f>VLOOKUP(X142,'[13]Datos Validacion'!$M$6:$N$7,2,0)</f>
        <v>0.15</v>
      </c>
      <c r="Z142" s="106" t="s">
        <v>82</v>
      </c>
      <c r="AA142" s="116" t="s">
        <v>509</v>
      </c>
      <c r="AB142" s="106" t="s">
        <v>84</v>
      </c>
      <c r="AC142" s="108" t="s">
        <v>506</v>
      </c>
      <c r="AD142" s="138">
        <f t="shared" si="36"/>
        <v>0.4</v>
      </c>
      <c r="AE142" s="115" t="str">
        <f t="shared" si="37"/>
        <v>MUY BAJA</v>
      </c>
      <c r="AF142" s="115">
        <f>+AF141-(AF141*AD142)</f>
        <v>0.14399999999999999</v>
      </c>
      <c r="AG142" s="242"/>
      <c r="AH142" s="242"/>
      <c r="AI142" s="243"/>
      <c r="AJ142" s="226"/>
      <c r="AK142" s="227"/>
      <c r="AL142" s="227"/>
      <c r="AM142" s="211"/>
      <c r="AN142" s="89" t="s">
        <v>1786</v>
      </c>
      <c r="AO142" s="211"/>
      <c r="AP142" s="211"/>
      <c r="AQ142" s="109" t="s">
        <v>1793</v>
      </c>
      <c r="AR142" s="90" t="s">
        <v>3</v>
      </c>
      <c r="AS142" s="90"/>
      <c r="AT142" s="97" t="s">
        <v>1788</v>
      </c>
      <c r="AU142" s="90" t="s">
        <v>3</v>
      </c>
      <c r="AV142" s="90"/>
      <c r="AW142" s="97"/>
      <c r="AX142" s="90" t="s">
        <v>3</v>
      </c>
      <c r="AY142" s="90"/>
      <c r="AZ142" s="109" t="s">
        <v>1790</v>
      </c>
      <c r="BA142" s="90"/>
      <c r="BB142" s="90"/>
      <c r="BC142" s="97" t="s">
        <v>1791</v>
      </c>
      <c r="BD142" s="90" t="s">
        <v>1700</v>
      </c>
      <c r="BE142" s="90"/>
      <c r="BF142" s="109" t="s">
        <v>1792</v>
      </c>
      <c r="BG142" s="97"/>
      <c r="BH142" s="221"/>
    </row>
    <row r="143" spans="1:60" ht="54.5" customHeight="1" x14ac:dyDescent="0.3">
      <c r="A143" s="308"/>
      <c r="B143" s="231"/>
      <c r="C143" s="224"/>
      <c r="D143" s="226"/>
      <c r="E143" s="226"/>
      <c r="F143" s="226"/>
      <c r="G143" s="223"/>
      <c r="H143" s="226"/>
      <c r="I143" s="226"/>
      <c r="J143" s="226"/>
      <c r="K143" s="226"/>
      <c r="L143" s="226"/>
      <c r="M143" s="245"/>
      <c r="N143" s="246"/>
      <c r="O143" s="247"/>
      <c r="P143" s="224"/>
      <c r="Q143" s="243"/>
      <c r="R143" s="110" t="s">
        <v>510</v>
      </c>
      <c r="S143" s="106" t="s">
        <v>78</v>
      </c>
      <c r="T143" s="108" t="s">
        <v>504</v>
      </c>
      <c r="U143" s="106" t="s">
        <v>79</v>
      </c>
      <c r="V143" s="106" t="s">
        <v>80</v>
      </c>
      <c r="W143" s="166">
        <f>VLOOKUP(V143,'[13]Datos Validacion'!$K$6:$L$8,2,0)</f>
        <v>0.25</v>
      </c>
      <c r="X143" s="108" t="s">
        <v>96</v>
      </c>
      <c r="Y143" s="114">
        <f>VLOOKUP(X143,'[13]Datos Validacion'!$M$6:$N$7,2,0)</f>
        <v>0.15</v>
      </c>
      <c r="Z143" s="106" t="s">
        <v>82</v>
      </c>
      <c r="AA143" s="116" t="s">
        <v>511</v>
      </c>
      <c r="AB143" s="106" t="s">
        <v>84</v>
      </c>
      <c r="AC143" s="108" t="s">
        <v>512</v>
      </c>
      <c r="AD143" s="138">
        <f t="shared" si="36"/>
        <v>0.4</v>
      </c>
      <c r="AE143" s="115" t="str">
        <f t="shared" si="37"/>
        <v>MUY BAJA</v>
      </c>
      <c r="AF143" s="115">
        <f>+AF142-(AF142*AD143)</f>
        <v>8.6399999999999991E-2</v>
      </c>
      <c r="AG143" s="242"/>
      <c r="AH143" s="242"/>
      <c r="AI143" s="243"/>
      <c r="AJ143" s="226"/>
      <c r="AK143" s="227"/>
      <c r="AL143" s="227"/>
      <c r="AM143" s="211"/>
      <c r="AN143" s="89" t="s">
        <v>1786</v>
      </c>
      <c r="AO143" s="211"/>
      <c r="AP143" s="211"/>
      <c r="AQ143" s="109" t="s">
        <v>1787</v>
      </c>
      <c r="AR143" s="90" t="s">
        <v>3</v>
      </c>
      <c r="AS143" s="90"/>
      <c r="AT143" s="97" t="s">
        <v>1788</v>
      </c>
      <c r="AU143" s="90" t="s">
        <v>3</v>
      </c>
      <c r="AV143" s="90"/>
      <c r="AW143" s="97"/>
      <c r="AX143" s="90" t="s">
        <v>3</v>
      </c>
      <c r="AY143" s="90"/>
      <c r="AZ143" s="109" t="s">
        <v>1794</v>
      </c>
      <c r="BA143" s="90"/>
      <c r="BB143" s="90"/>
      <c r="BC143" s="97" t="s">
        <v>1791</v>
      </c>
      <c r="BD143" s="90" t="s">
        <v>1700</v>
      </c>
      <c r="BE143" s="90"/>
      <c r="BF143" s="109" t="s">
        <v>1792</v>
      </c>
      <c r="BG143" s="97"/>
      <c r="BH143" s="221"/>
    </row>
    <row r="144" spans="1:60" ht="59.25" customHeight="1" x14ac:dyDescent="0.3">
      <c r="A144" s="308" t="s">
        <v>3</v>
      </c>
      <c r="B144" s="231"/>
      <c r="C144" s="224" t="s">
        <v>495</v>
      </c>
      <c r="D144" s="226" t="s">
        <v>513</v>
      </c>
      <c r="E144" s="226" t="s">
        <v>497</v>
      </c>
      <c r="F144" s="111" t="s">
        <v>67</v>
      </c>
      <c r="G144" s="109" t="s">
        <v>514</v>
      </c>
      <c r="H144" s="226" t="s">
        <v>515</v>
      </c>
      <c r="I144" s="226" t="s">
        <v>516</v>
      </c>
      <c r="J144" s="226" t="s">
        <v>244</v>
      </c>
      <c r="K144" s="226" t="s">
        <v>517</v>
      </c>
      <c r="L144" s="226" t="s">
        <v>73</v>
      </c>
      <c r="M144" s="245">
        <f>VLOOKUP(L144,'[13]Datos Validacion'!$C$6:$D$10,2,0)</f>
        <v>0.6</v>
      </c>
      <c r="N144" s="246" t="s">
        <v>76</v>
      </c>
      <c r="O144" s="247">
        <f>VLOOKUP(N144,'[12]Datos Validacion'!$E$6:$F$15,2,0)</f>
        <v>0.6</v>
      </c>
      <c r="P144" s="224" t="s">
        <v>518</v>
      </c>
      <c r="Q144" s="243" t="s">
        <v>76</v>
      </c>
      <c r="R144" s="110" t="s">
        <v>1309</v>
      </c>
      <c r="S144" s="106" t="s">
        <v>78</v>
      </c>
      <c r="T144" s="116" t="s">
        <v>504</v>
      </c>
      <c r="U144" s="106" t="s">
        <v>79</v>
      </c>
      <c r="V144" s="106" t="s">
        <v>80</v>
      </c>
      <c r="W144" s="166">
        <f>VLOOKUP(V144,'[13]Datos Validacion'!$K$6:$L$8,2,0)</f>
        <v>0.25</v>
      </c>
      <c r="X144" s="108" t="s">
        <v>81</v>
      </c>
      <c r="Y144" s="114">
        <f>VLOOKUP(X144,'[13]Datos Validacion'!$M$6:$N$7,2,0)</f>
        <v>0.25</v>
      </c>
      <c r="Z144" s="106" t="s">
        <v>492</v>
      </c>
      <c r="AA144" s="116"/>
      <c r="AB144" s="106" t="s">
        <v>84</v>
      </c>
      <c r="AC144" s="108" t="s">
        <v>519</v>
      </c>
      <c r="AD144" s="138">
        <f t="shared" si="36"/>
        <v>0.5</v>
      </c>
      <c r="AE144" s="115" t="str">
        <f t="shared" si="37"/>
        <v>BAJA</v>
      </c>
      <c r="AF144" s="115">
        <f>IF(OR(V144="prevenir",V144="detectar"),(M144-(M144*AD144)), M144)</f>
        <v>0.3</v>
      </c>
      <c r="AG144" s="242" t="str">
        <f t="shared" ref="AG144:AG165" si="38">IF(AH144&lt;=20%,"LEVE",IF(AH144&lt;=40%,"MENOR",IF(AH144&lt;=60%,"MODERADO",IF(AH144&lt;=80%,"MAYOR","CATASTROFICO"))))</f>
        <v>MODERADO</v>
      </c>
      <c r="AH144" s="242">
        <f>IF(V144="corregir",(O144-(O144*AD144)), O144)</f>
        <v>0.6</v>
      </c>
      <c r="AI144" s="243" t="s">
        <v>76</v>
      </c>
      <c r="AJ144" s="226" t="s">
        <v>86</v>
      </c>
      <c r="AK144" s="227"/>
      <c r="AL144" s="227"/>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22" t="s">
        <v>2062</v>
      </c>
    </row>
    <row r="145" spans="1:60" ht="63.75" customHeight="1" x14ac:dyDescent="0.3">
      <c r="A145" s="308"/>
      <c r="B145" s="231"/>
      <c r="C145" s="224"/>
      <c r="D145" s="226"/>
      <c r="E145" s="226"/>
      <c r="F145" s="226" t="s">
        <v>104</v>
      </c>
      <c r="G145" s="311" t="s">
        <v>520</v>
      </c>
      <c r="H145" s="226"/>
      <c r="I145" s="226"/>
      <c r="J145" s="226"/>
      <c r="K145" s="226"/>
      <c r="L145" s="226"/>
      <c r="M145" s="245"/>
      <c r="N145" s="246"/>
      <c r="O145" s="247"/>
      <c r="P145" s="224"/>
      <c r="Q145" s="243"/>
      <c r="R145" s="110" t="s">
        <v>1310</v>
      </c>
      <c r="S145" s="106" t="s">
        <v>78</v>
      </c>
      <c r="T145" s="116" t="s">
        <v>504</v>
      </c>
      <c r="U145" s="106" t="s">
        <v>79</v>
      </c>
      <c r="V145" s="106" t="s">
        <v>80</v>
      </c>
      <c r="W145" s="166">
        <f>VLOOKUP(V145,'[13]Datos Validacion'!$K$6:$L$8,2,0)</f>
        <v>0.25</v>
      </c>
      <c r="X145" s="108" t="s">
        <v>96</v>
      </c>
      <c r="Y145" s="114">
        <f>VLOOKUP(X145,'[13]Datos Validacion'!$M$6:$N$7,2,0)</f>
        <v>0.15</v>
      </c>
      <c r="Z145" s="106" t="s">
        <v>492</v>
      </c>
      <c r="AA145" s="116"/>
      <c r="AB145" s="106" t="s">
        <v>84</v>
      </c>
      <c r="AC145" s="108" t="s">
        <v>521</v>
      </c>
      <c r="AD145" s="138">
        <f t="shared" si="36"/>
        <v>0.4</v>
      </c>
      <c r="AE145" s="115" t="str">
        <f t="shared" si="37"/>
        <v>MUY BAJA</v>
      </c>
      <c r="AF145" s="115">
        <f>+AF144-(AF144*AD145)</f>
        <v>0.18</v>
      </c>
      <c r="AG145" s="242"/>
      <c r="AH145" s="242"/>
      <c r="AI145" s="243"/>
      <c r="AJ145" s="226"/>
      <c r="AK145" s="227"/>
      <c r="AL145" s="227"/>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22"/>
    </row>
    <row r="146" spans="1:60" ht="58.5" customHeight="1" x14ac:dyDescent="0.3">
      <c r="A146" s="308"/>
      <c r="B146" s="231"/>
      <c r="C146" s="224"/>
      <c r="D146" s="226"/>
      <c r="E146" s="226"/>
      <c r="F146" s="226"/>
      <c r="G146" s="311"/>
      <c r="H146" s="226"/>
      <c r="I146" s="226"/>
      <c r="J146" s="226"/>
      <c r="K146" s="226"/>
      <c r="L146" s="226"/>
      <c r="M146" s="245"/>
      <c r="N146" s="246"/>
      <c r="O146" s="247"/>
      <c r="P146" s="224"/>
      <c r="Q146" s="243"/>
      <c r="R146" s="110" t="s">
        <v>1309</v>
      </c>
      <c r="S146" s="106" t="s">
        <v>78</v>
      </c>
      <c r="T146" s="116" t="s">
        <v>1312</v>
      </c>
      <c r="U146" s="106" t="s">
        <v>79</v>
      </c>
      <c r="V146" s="106" t="s">
        <v>80</v>
      </c>
      <c r="W146" s="166">
        <f>VLOOKUP(V146,'[13]Datos Validacion'!$K$6:$L$8,2,0)</f>
        <v>0.25</v>
      </c>
      <c r="X146" s="108" t="s">
        <v>96</v>
      </c>
      <c r="Y146" s="114">
        <f>VLOOKUP(X146,'[13]Datos Validacion'!$M$6:$N$7,2,0)</f>
        <v>0.15</v>
      </c>
      <c r="Z146" s="106" t="s">
        <v>492</v>
      </c>
      <c r="AA146" s="116"/>
      <c r="AB146" s="106"/>
      <c r="AC146" s="108"/>
      <c r="AD146" s="138">
        <f t="shared" si="36"/>
        <v>0.4</v>
      </c>
      <c r="AE146" s="115" t="str">
        <f t="shared" si="37"/>
        <v>MUY BAJA</v>
      </c>
      <c r="AF146" s="115">
        <f>+AF145-(AF145*AD146)</f>
        <v>0.108</v>
      </c>
      <c r="AG146" s="242"/>
      <c r="AH146" s="242"/>
      <c r="AI146" s="243"/>
      <c r="AJ146" s="226"/>
      <c r="AK146" s="227"/>
      <c r="AL146" s="227"/>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22"/>
    </row>
    <row r="147" spans="1:60" ht="62.25" customHeight="1" x14ac:dyDescent="0.3">
      <c r="A147" s="308"/>
      <c r="B147" s="231"/>
      <c r="C147" s="224"/>
      <c r="D147" s="226"/>
      <c r="E147" s="226"/>
      <c r="F147" s="226" t="s">
        <v>67</v>
      </c>
      <c r="G147" s="311" t="s">
        <v>1308</v>
      </c>
      <c r="H147" s="226"/>
      <c r="I147" s="226"/>
      <c r="J147" s="226"/>
      <c r="K147" s="226"/>
      <c r="L147" s="226"/>
      <c r="M147" s="245"/>
      <c r="N147" s="246"/>
      <c r="O147" s="247"/>
      <c r="P147" s="224"/>
      <c r="Q147" s="243"/>
      <c r="R147" s="110" t="s">
        <v>1311</v>
      </c>
      <c r="S147" s="106" t="s">
        <v>78</v>
      </c>
      <c r="T147" s="116" t="s">
        <v>1312</v>
      </c>
      <c r="U147" s="106" t="s">
        <v>79</v>
      </c>
      <c r="V147" s="106" t="s">
        <v>80</v>
      </c>
      <c r="W147" s="166">
        <f>VLOOKUP(V147,'[13]Datos Validacion'!$K$6:$L$8,2,0)</f>
        <v>0.25</v>
      </c>
      <c r="X147" s="108" t="s">
        <v>96</v>
      </c>
      <c r="Y147" s="114">
        <f>VLOOKUP(X147,'[13]Datos Validacion'!$M$6:$N$7,2,0)</f>
        <v>0.15</v>
      </c>
      <c r="Z147" s="106" t="s">
        <v>82</v>
      </c>
      <c r="AA147" s="116" t="s">
        <v>522</v>
      </c>
      <c r="AB147" s="106" t="s">
        <v>84</v>
      </c>
      <c r="AC147" s="108" t="s">
        <v>523</v>
      </c>
      <c r="AD147" s="138">
        <f t="shared" si="36"/>
        <v>0.4</v>
      </c>
      <c r="AE147" s="115" t="str">
        <f t="shared" si="37"/>
        <v>MUY BAJA</v>
      </c>
      <c r="AF147" s="115">
        <f>+AF145-(AF145*AD147)</f>
        <v>0.108</v>
      </c>
      <c r="AG147" s="242"/>
      <c r="AH147" s="242"/>
      <c r="AI147" s="243"/>
      <c r="AJ147" s="226"/>
      <c r="AK147" s="227"/>
      <c r="AL147" s="227"/>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22"/>
    </row>
    <row r="148" spans="1:60" ht="62.5" x14ac:dyDescent="0.3">
      <c r="A148" s="308"/>
      <c r="B148" s="231"/>
      <c r="C148" s="224"/>
      <c r="D148" s="226"/>
      <c r="E148" s="226"/>
      <c r="F148" s="226"/>
      <c r="G148" s="311"/>
      <c r="H148" s="226"/>
      <c r="I148" s="226"/>
      <c r="J148" s="226"/>
      <c r="K148" s="226"/>
      <c r="L148" s="226"/>
      <c r="M148" s="245"/>
      <c r="N148" s="246"/>
      <c r="O148" s="247"/>
      <c r="P148" s="224"/>
      <c r="Q148" s="243"/>
      <c r="R148" s="110" t="s">
        <v>524</v>
      </c>
      <c r="S148" s="106" t="s">
        <v>78</v>
      </c>
      <c r="T148" s="108" t="s">
        <v>525</v>
      </c>
      <c r="U148" s="106" t="s">
        <v>79</v>
      </c>
      <c r="V148" s="106" t="s">
        <v>80</v>
      </c>
      <c r="W148" s="166">
        <f>VLOOKUP(V148,'[13]Datos Validacion'!$K$6:$L$8,2,0)</f>
        <v>0.25</v>
      </c>
      <c r="X148" s="108" t="s">
        <v>96</v>
      </c>
      <c r="Y148" s="114">
        <f>VLOOKUP(X148,'[13]Datos Validacion'!$M$6:$N$7,2,0)</f>
        <v>0.15</v>
      </c>
      <c r="Z148" s="106" t="s">
        <v>82</v>
      </c>
      <c r="AA148" s="116" t="s">
        <v>526</v>
      </c>
      <c r="AB148" s="106" t="s">
        <v>84</v>
      </c>
      <c r="AC148" s="108" t="s">
        <v>527</v>
      </c>
      <c r="AD148" s="138">
        <f t="shared" si="36"/>
        <v>0.4</v>
      </c>
      <c r="AE148" s="115" t="str">
        <f t="shared" si="37"/>
        <v>MUY BAJA</v>
      </c>
      <c r="AF148" s="115">
        <f t="shared" ref="AF148:AF151" si="39">+AF147-(AF147*AD148)</f>
        <v>6.4799999999999996E-2</v>
      </c>
      <c r="AG148" s="242"/>
      <c r="AH148" s="242"/>
      <c r="AI148" s="243"/>
      <c r="AJ148" s="226"/>
      <c r="AK148" s="227"/>
      <c r="AL148" s="227"/>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22"/>
    </row>
    <row r="149" spans="1:60" ht="67.5" customHeight="1" x14ac:dyDescent="0.3">
      <c r="A149" s="308" t="s">
        <v>3</v>
      </c>
      <c r="B149" s="231"/>
      <c r="C149" s="224" t="s">
        <v>495</v>
      </c>
      <c r="D149" s="226" t="s">
        <v>513</v>
      </c>
      <c r="E149" s="226" t="s">
        <v>497</v>
      </c>
      <c r="F149" s="111" t="s">
        <v>67</v>
      </c>
      <c r="G149" s="109" t="s">
        <v>1313</v>
      </c>
      <c r="H149" s="226" t="s">
        <v>528</v>
      </c>
      <c r="I149" s="226" t="s">
        <v>529</v>
      </c>
      <c r="J149" s="226" t="s">
        <v>71</v>
      </c>
      <c r="K149" s="226" t="s">
        <v>530</v>
      </c>
      <c r="L149" s="226" t="s">
        <v>73</v>
      </c>
      <c r="M149" s="245">
        <f>VLOOKUP(L149,'[13]Datos Validacion'!$C$6:$D$10,2,0)</f>
        <v>0.6</v>
      </c>
      <c r="N149" s="246" t="s">
        <v>76</v>
      </c>
      <c r="O149" s="247">
        <f>VLOOKUP(N149,'[12]Datos Validacion'!$E$6:$F$15,2,0)</f>
        <v>0.6</v>
      </c>
      <c r="P149" s="224" t="s">
        <v>531</v>
      </c>
      <c r="Q149" s="243" t="s">
        <v>76</v>
      </c>
      <c r="R149" s="110" t="s">
        <v>532</v>
      </c>
      <c r="S149" s="106" t="s">
        <v>78</v>
      </c>
      <c r="T149" s="108" t="s">
        <v>504</v>
      </c>
      <c r="U149" s="106" t="s">
        <v>79</v>
      </c>
      <c r="V149" s="106" t="s">
        <v>80</v>
      </c>
      <c r="W149" s="166">
        <f>VLOOKUP(V149,'[13]Datos Validacion'!$K$6:$L$8,2,0)</f>
        <v>0.25</v>
      </c>
      <c r="X149" s="108" t="s">
        <v>96</v>
      </c>
      <c r="Y149" s="114">
        <f>VLOOKUP(X149,'[13]Datos Validacion'!$M$6:$N$7,2,0)</f>
        <v>0.15</v>
      </c>
      <c r="Z149" s="106" t="s">
        <v>82</v>
      </c>
      <c r="AA149" s="116" t="s">
        <v>533</v>
      </c>
      <c r="AB149" s="106" t="s">
        <v>84</v>
      </c>
      <c r="AC149" s="108" t="s">
        <v>534</v>
      </c>
      <c r="AD149" s="138">
        <f t="shared" si="36"/>
        <v>0.4</v>
      </c>
      <c r="AE149" s="115" t="str">
        <f t="shared" si="37"/>
        <v>BAJA</v>
      </c>
      <c r="AF149" s="115">
        <f>IF(OR(V149="prevenir",V149="detectar"),(M149-(M149*AD149)), M149)</f>
        <v>0.36</v>
      </c>
      <c r="AG149" s="242" t="str">
        <f t="shared" si="38"/>
        <v>MODERADO</v>
      </c>
      <c r="AH149" s="242">
        <f>IF(V149="corregir",(O149-(O149*AD149)), O149)</f>
        <v>0.6</v>
      </c>
      <c r="AI149" s="243" t="s">
        <v>76</v>
      </c>
      <c r="AJ149" s="226" t="s">
        <v>86</v>
      </c>
      <c r="AK149" s="227"/>
      <c r="AL149" s="227"/>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22" t="s">
        <v>2062</v>
      </c>
    </row>
    <row r="150" spans="1:60" ht="47.25" customHeight="1" x14ac:dyDescent="0.3">
      <c r="A150" s="308"/>
      <c r="B150" s="231"/>
      <c r="C150" s="224"/>
      <c r="D150" s="226"/>
      <c r="E150" s="226"/>
      <c r="F150" s="226" t="s">
        <v>67</v>
      </c>
      <c r="G150" s="223" t="s">
        <v>1314</v>
      </c>
      <c r="H150" s="226"/>
      <c r="I150" s="226"/>
      <c r="J150" s="226"/>
      <c r="K150" s="226"/>
      <c r="L150" s="226"/>
      <c r="M150" s="245"/>
      <c r="N150" s="246"/>
      <c r="O150" s="247"/>
      <c r="P150" s="224"/>
      <c r="Q150" s="243"/>
      <c r="R150" s="110" t="s">
        <v>535</v>
      </c>
      <c r="S150" s="106" t="s">
        <v>78</v>
      </c>
      <c r="T150" s="108" t="s">
        <v>504</v>
      </c>
      <c r="U150" s="106" t="s">
        <v>79</v>
      </c>
      <c r="V150" s="106" t="s">
        <v>80</v>
      </c>
      <c r="W150" s="166">
        <f>VLOOKUP(V150,'[13]Datos Validacion'!$K$6:$L$8,2,0)</f>
        <v>0.25</v>
      </c>
      <c r="X150" s="108" t="s">
        <v>96</v>
      </c>
      <c r="Y150" s="114">
        <f>VLOOKUP(X150,'[13]Datos Validacion'!$M$6:$N$7,2,0)</f>
        <v>0.15</v>
      </c>
      <c r="Z150" s="106" t="s">
        <v>82</v>
      </c>
      <c r="AA150" s="116" t="s">
        <v>536</v>
      </c>
      <c r="AB150" s="106" t="s">
        <v>84</v>
      </c>
      <c r="AC150" s="108" t="s">
        <v>537</v>
      </c>
      <c r="AD150" s="138">
        <f t="shared" si="36"/>
        <v>0.4</v>
      </c>
      <c r="AE150" s="115" t="str">
        <f t="shared" si="37"/>
        <v>BAJA</v>
      </c>
      <c r="AF150" s="115">
        <f t="shared" si="39"/>
        <v>0.216</v>
      </c>
      <c r="AG150" s="242"/>
      <c r="AH150" s="242"/>
      <c r="AI150" s="243"/>
      <c r="AJ150" s="226"/>
      <c r="AK150" s="227"/>
      <c r="AL150" s="227"/>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21"/>
    </row>
    <row r="151" spans="1:60" ht="68" customHeight="1" x14ac:dyDescent="0.3">
      <c r="A151" s="308"/>
      <c r="B151" s="231"/>
      <c r="C151" s="224"/>
      <c r="D151" s="226"/>
      <c r="E151" s="226"/>
      <c r="F151" s="226"/>
      <c r="G151" s="223"/>
      <c r="H151" s="226"/>
      <c r="I151" s="226"/>
      <c r="J151" s="226"/>
      <c r="K151" s="226"/>
      <c r="L151" s="226"/>
      <c r="M151" s="245"/>
      <c r="N151" s="246"/>
      <c r="O151" s="247"/>
      <c r="P151" s="224"/>
      <c r="Q151" s="243"/>
      <c r="R151" s="110" t="s">
        <v>538</v>
      </c>
      <c r="S151" s="106" t="s">
        <v>78</v>
      </c>
      <c r="T151" s="108" t="s">
        <v>504</v>
      </c>
      <c r="U151" s="106" t="s">
        <v>79</v>
      </c>
      <c r="V151" s="106" t="s">
        <v>80</v>
      </c>
      <c r="W151" s="166">
        <f>VLOOKUP(V151,'[13]Datos Validacion'!$K$6:$L$8,2,0)</f>
        <v>0.25</v>
      </c>
      <c r="X151" s="108" t="s">
        <v>96</v>
      </c>
      <c r="Y151" s="114">
        <f>VLOOKUP(X151,'[13]Datos Validacion'!$M$6:$N$7,2,0)</f>
        <v>0.15</v>
      </c>
      <c r="Z151" s="106" t="s">
        <v>82</v>
      </c>
      <c r="AA151" s="116" t="s">
        <v>539</v>
      </c>
      <c r="AB151" s="106" t="s">
        <v>84</v>
      </c>
      <c r="AC151" s="108" t="s">
        <v>540</v>
      </c>
      <c r="AD151" s="138">
        <f t="shared" si="36"/>
        <v>0.4</v>
      </c>
      <c r="AE151" s="115" t="str">
        <f t="shared" si="37"/>
        <v>MUY BAJA</v>
      </c>
      <c r="AF151" s="115">
        <f t="shared" si="39"/>
        <v>0.12959999999999999</v>
      </c>
      <c r="AG151" s="242"/>
      <c r="AH151" s="242"/>
      <c r="AI151" s="243"/>
      <c r="AJ151" s="226"/>
      <c r="AK151" s="227"/>
      <c r="AL151" s="227"/>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21"/>
    </row>
    <row r="152" spans="1:60" ht="44" customHeight="1" x14ac:dyDescent="0.3">
      <c r="A152" s="308" t="s">
        <v>3</v>
      </c>
      <c r="B152" s="231"/>
      <c r="C152" s="224" t="s">
        <v>495</v>
      </c>
      <c r="D152" s="226" t="s">
        <v>513</v>
      </c>
      <c r="E152" s="226" t="s">
        <v>497</v>
      </c>
      <c r="F152" s="226" t="s">
        <v>67</v>
      </c>
      <c r="G152" s="223" t="s">
        <v>541</v>
      </c>
      <c r="H152" s="226" t="s">
        <v>542</v>
      </c>
      <c r="I152" s="226" t="s">
        <v>543</v>
      </c>
      <c r="J152" s="226" t="s">
        <v>71</v>
      </c>
      <c r="K152" s="226" t="s">
        <v>544</v>
      </c>
      <c r="L152" s="226" t="s">
        <v>152</v>
      </c>
      <c r="M152" s="245">
        <f>VLOOKUP(L152,'[13]Datos Validacion'!$C$6:$D$10,2,0)</f>
        <v>0.4</v>
      </c>
      <c r="N152" s="246" t="s">
        <v>223</v>
      </c>
      <c r="O152" s="247">
        <f>VLOOKUP(N152,'[12]Datos Validacion'!$E$6:$F$15,2,0)</f>
        <v>0.2</v>
      </c>
      <c r="P152" s="224" t="s">
        <v>545</v>
      </c>
      <c r="Q152" s="243" t="s">
        <v>146</v>
      </c>
      <c r="R152" s="110" t="s">
        <v>546</v>
      </c>
      <c r="S152" s="106" t="s">
        <v>78</v>
      </c>
      <c r="T152" s="174" t="s">
        <v>547</v>
      </c>
      <c r="U152" s="106" t="s">
        <v>79</v>
      </c>
      <c r="V152" s="106" t="s">
        <v>80</v>
      </c>
      <c r="W152" s="166">
        <f>VLOOKUP(V152,'[13]Datos Validacion'!$K$6:$L$8,2,0)</f>
        <v>0.25</v>
      </c>
      <c r="X152" s="108" t="s">
        <v>96</v>
      </c>
      <c r="Y152" s="114">
        <f>VLOOKUP(X152,'[13]Datos Validacion'!$M$6:$N$7,2,0)</f>
        <v>0.15</v>
      </c>
      <c r="Z152" s="106" t="s">
        <v>82</v>
      </c>
      <c r="AA152" s="116" t="s">
        <v>548</v>
      </c>
      <c r="AB152" s="106" t="s">
        <v>84</v>
      </c>
      <c r="AC152" s="108" t="s">
        <v>549</v>
      </c>
      <c r="AD152" s="138">
        <f t="shared" si="36"/>
        <v>0.4</v>
      </c>
      <c r="AE152" s="115" t="str">
        <f t="shared" si="37"/>
        <v>BAJA</v>
      </c>
      <c r="AF152" s="115">
        <f>IF(OR(V152="prevenir",V152="detectar"),(M152-(M152*AD152)), M152)</f>
        <v>0.24</v>
      </c>
      <c r="AG152" s="242" t="str">
        <f t="shared" si="38"/>
        <v>LEVE</v>
      </c>
      <c r="AH152" s="242">
        <f>IF(V152="corregir",(O152-(O152*AD152)), O152)</f>
        <v>0.2</v>
      </c>
      <c r="AI152" s="243" t="s">
        <v>146</v>
      </c>
      <c r="AJ152" s="226" t="s">
        <v>86</v>
      </c>
      <c r="AK152" s="227"/>
      <c r="AL152" s="227"/>
      <c r="AM152" s="211">
        <v>45280</v>
      </c>
      <c r="AN152" s="89" t="s">
        <v>1931</v>
      </c>
      <c r="AO152" s="90" t="s">
        <v>3</v>
      </c>
      <c r="AP152" s="201"/>
      <c r="AQ152" s="93" t="s">
        <v>1932</v>
      </c>
      <c r="AR152" s="201"/>
      <c r="AS152" s="90" t="s">
        <v>3</v>
      </c>
      <c r="AT152" s="97" t="s">
        <v>1933</v>
      </c>
      <c r="AU152" s="90" t="s">
        <v>3</v>
      </c>
      <c r="AV152" s="201"/>
      <c r="AW152" s="93" t="s">
        <v>1934</v>
      </c>
      <c r="AX152" s="90" t="s">
        <v>3</v>
      </c>
      <c r="AY152" s="201"/>
      <c r="AZ152" s="93" t="s">
        <v>1935</v>
      </c>
      <c r="BA152" s="201"/>
      <c r="BB152" s="90" t="s">
        <v>3</v>
      </c>
      <c r="BC152" s="97" t="s">
        <v>1936</v>
      </c>
      <c r="BD152" s="90" t="s">
        <v>3</v>
      </c>
      <c r="BE152" s="201"/>
      <c r="BF152" s="97" t="s">
        <v>1937</v>
      </c>
      <c r="BG152" s="211"/>
      <c r="BH152" s="222" t="s">
        <v>2043</v>
      </c>
    </row>
    <row r="153" spans="1:60" ht="38.25" customHeight="1" x14ac:dyDescent="0.3">
      <c r="A153" s="308"/>
      <c r="B153" s="231"/>
      <c r="C153" s="224"/>
      <c r="D153" s="226"/>
      <c r="E153" s="226"/>
      <c r="F153" s="226"/>
      <c r="G153" s="223"/>
      <c r="H153" s="226"/>
      <c r="I153" s="226"/>
      <c r="J153" s="226"/>
      <c r="K153" s="226"/>
      <c r="L153" s="226"/>
      <c r="M153" s="245"/>
      <c r="N153" s="246"/>
      <c r="O153" s="247"/>
      <c r="P153" s="224"/>
      <c r="Q153" s="243"/>
      <c r="R153" s="110" t="s">
        <v>550</v>
      </c>
      <c r="S153" s="106" t="s">
        <v>78</v>
      </c>
      <c r="T153" s="174" t="s">
        <v>547</v>
      </c>
      <c r="U153" s="106" t="s">
        <v>79</v>
      </c>
      <c r="V153" s="106" t="s">
        <v>80</v>
      </c>
      <c r="W153" s="166">
        <f>VLOOKUP(V153,'[13]Datos Validacion'!$K$6:$L$8,2,0)</f>
        <v>0.25</v>
      </c>
      <c r="X153" s="108" t="s">
        <v>96</v>
      </c>
      <c r="Y153" s="114">
        <f>VLOOKUP(X153,'[13]Datos Validacion'!$M$6:$N$7,2,0)</f>
        <v>0.15</v>
      </c>
      <c r="Z153" s="106" t="s">
        <v>82</v>
      </c>
      <c r="AA153" s="116" t="s">
        <v>551</v>
      </c>
      <c r="AB153" s="106" t="s">
        <v>84</v>
      </c>
      <c r="AC153" s="108" t="s">
        <v>552</v>
      </c>
      <c r="AD153" s="138">
        <f t="shared" si="36"/>
        <v>0.4</v>
      </c>
      <c r="AE153" s="115" t="str">
        <f t="shared" si="37"/>
        <v>MUY BAJA</v>
      </c>
      <c r="AF153" s="115">
        <f>+AF152-(AF152*AD153)</f>
        <v>0.14399999999999999</v>
      </c>
      <c r="AG153" s="242"/>
      <c r="AH153" s="242"/>
      <c r="AI153" s="243"/>
      <c r="AJ153" s="226"/>
      <c r="AK153" s="227"/>
      <c r="AL153" s="227"/>
      <c r="AM153" s="211"/>
      <c r="AN153" s="89" t="s">
        <v>1931</v>
      </c>
      <c r="AO153" s="90"/>
      <c r="AP153" s="211" t="s">
        <v>3</v>
      </c>
      <c r="AQ153" s="93" t="s">
        <v>1938</v>
      </c>
      <c r="AR153" s="201"/>
      <c r="AS153" s="90" t="s">
        <v>3</v>
      </c>
      <c r="AT153" s="97" t="s">
        <v>1933</v>
      </c>
      <c r="AU153" s="90" t="s">
        <v>3</v>
      </c>
      <c r="AV153" s="201"/>
      <c r="AW153" s="93" t="s">
        <v>1934</v>
      </c>
      <c r="AX153" s="90" t="s">
        <v>3</v>
      </c>
      <c r="AY153" s="201"/>
      <c r="AZ153" s="93" t="s">
        <v>1935</v>
      </c>
      <c r="BA153" s="201"/>
      <c r="BB153" s="90" t="s">
        <v>3</v>
      </c>
      <c r="BC153" s="97" t="s">
        <v>1936</v>
      </c>
      <c r="BD153" s="90" t="s">
        <v>3</v>
      </c>
      <c r="BE153" s="201"/>
      <c r="BF153" s="97" t="s">
        <v>1937</v>
      </c>
      <c r="BG153" s="211"/>
      <c r="BH153" s="221"/>
    </row>
    <row r="154" spans="1:60" ht="38.25" customHeight="1" x14ac:dyDescent="0.3">
      <c r="A154" s="308"/>
      <c r="B154" s="231"/>
      <c r="C154" s="224"/>
      <c r="D154" s="226"/>
      <c r="E154" s="226"/>
      <c r="F154" s="226"/>
      <c r="G154" s="223"/>
      <c r="H154" s="226"/>
      <c r="I154" s="226"/>
      <c r="J154" s="226"/>
      <c r="K154" s="226"/>
      <c r="L154" s="226"/>
      <c r="M154" s="245"/>
      <c r="N154" s="246"/>
      <c r="O154" s="247"/>
      <c r="P154" s="224"/>
      <c r="Q154" s="243"/>
      <c r="R154" s="110" t="s">
        <v>553</v>
      </c>
      <c r="S154" s="106" t="s">
        <v>78</v>
      </c>
      <c r="T154" s="174" t="s">
        <v>547</v>
      </c>
      <c r="U154" s="106" t="s">
        <v>79</v>
      </c>
      <c r="V154" s="106" t="s">
        <v>80</v>
      </c>
      <c r="W154" s="166">
        <f>VLOOKUP(V154,'[13]Datos Validacion'!$K$6:$L$8,2,0)</f>
        <v>0.25</v>
      </c>
      <c r="X154" s="108" t="s">
        <v>96</v>
      </c>
      <c r="Y154" s="114">
        <f>VLOOKUP(X154,'[13]Datos Validacion'!$M$6:$N$7,2,0)</f>
        <v>0.15</v>
      </c>
      <c r="Z154" s="106" t="s">
        <v>82</v>
      </c>
      <c r="AA154" s="116" t="s">
        <v>554</v>
      </c>
      <c r="AB154" s="106" t="s">
        <v>84</v>
      </c>
      <c r="AC154" s="108" t="s">
        <v>555</v>
      </c>
      <c r="AD154" s="138">
        <f t="shared" si="36"/>
        <v>0.4</v>
      </c>
      <c r="AE154" s="115" t="str">
        <f t="shared" si="37"/>
        <v>MUY BAJA</v>
      </c>
      <c r="AF154" s="115">
        <f t="shared" ref="AF154:AF160" si="40">+AF153-(AF153*AD154)</f>
        <v>8.6399999999999991E-2</v>
      </c>
      <c r="AG154" s="242"/>
      <c r="AH154" s="242"/>
      <c r="AI154" s="243"/>
      <c r="AJ154" s="226"/>
      <c r="AK154" s="227"/>
      <c r="AL154" s="227"/>
      <c r="AM154" s="211"/>
      <c r="AN154" s="89" t="s">
        <v>1931</v>
      </c>
      <c r="AO154" s="90"/>
      <c r="AP154" s="211"/>
      <c r="AQ154" s="93" t="s">
        <v>1939</v>
      </c>
      <c r="AR154" s="201"/>
      <c r="AS154" s="90" t="s">
        <v>3</v>
      </c>
      <c r="AT154" s="97" t="s">
        <v>1933</v>
      </c>
      <c r="AU154" s="90" t="s">
        <v>3</v>
      </c>
      <c r="AV154" s="201"/>
      <c r="AW154" s="93" t="s">
        <v>1934</v>
      </c>
      <c r="AX154" s="90" t="s">
        <v>3</v>
      </c>
      <c r="AY154" s="201"/>
      <c r="AZ154" s="93" t="s">
        <v>1935</v>
      </c>
      <c r="BA154" s="201"/>
      <c r="BB154" s="90" t="s">
        <v>3</v>
      </c>
      <c r="BC154" s="97" t="s">
        <v>1936</v>
      </c>
      <c r="BD154" s="90" t="s">
        <v>3</v>
      </c>
      <c r="BE154" s="201"/>
      <c r="BF154" s="97" t="s">
        <v>1937</v>
      </c>
      <c r="BG154" s="211"/>
      <c r="BH154" s="221"/>
    </row>
    <row r="155" spans="1:60" ht="38.25" customHeight="1" x14ac:dyDescent="0.3">
      <c r="A155" s="308"/>
      <c r="B155" s="231"/>
      <c r="C155" s="224"/>
      <c r="D155" s="226"/>
      <c r="E155" s="226"/>
      <c r="F155" s="226"/>
      <c r="G155" s="223"/>
      <c r="H155" s="226"/>
      <c r="I155" s="226"/>
      <c r="J155" s="226"/>
      <c r="K155" s="226"/>
      <c r="L155" s="226"/>
      <c r="M155" s="245"/>
      <c r="N155" s="246"/>
      <c r="O155" s="247"/>
      <c r="P155" s="224"/>
      <c r="Q155" s="243"/>
      <c r="R155" s="110" t="s">
        <v>556</v>
      </c>
      <c r="S155" s="106" t="s">
        <v>78</v>
      </c>
      <c r="T155" s="175" t="s">
        <v>557</v>
      </c>
      <c r="U155" s="106" t="s">
        <v>79</v>
      </c>
      <c r="V155" s="106" t="s">
        <v>184</v>
      </c>
      <c r="W155" s="166">
        <f>VLOOKUP(V155,'[13]Datos Validacion'!$K$6:$L$8,2,0)</f>
        <v>0.15</v>
      </c>
      <c r="X155" s="108" t="s">
        <v>96</v>
      </c>
      <c r="Y155" s="114">
        <f>VLOOKUP(X155,'[13]Datos Validacion'!$M$6:$N$7,2,0)</f>
        <v>0.15</v>
      </c>
      <c r="Z155" s="106" t="s">
        <v>82</v>
      </c>
      <c r="AA155" s="116" t="s">
        <v>558</v>
      </c>
      <c r="AB155" s="106" t="s">
        <v>84</v>
      </c>
      <c r="AC155" s="108" t="s">
        <v>559</v>
      </c>
      <c r="AD155" s="138">
        <f t="shared" si="36"/>
        <v>0.3</v>
      </c>
      <c r="AE155" s="115" t="str">
        <f t="shared" si="37"/>
        <v>MUY BAJA</v>
      </c>
      <c r="AF155" s="115">
        <f t="shared" si="40"/>
        <v>6.0479999999999992E-2</v>
      </c>
      <c r="AG155" s="242"/>
      <c r="AH155" s="242"/>
      <c r="AI155" s="243"/>
      <c r="AJ155" s="226"/>
      <c r="AK155" s="227"/>
      <c r="AL155" s="227"/>
      <c r="AM155" s="211"/>
      <c r="AN155" s="89" t="s">
        <v>1931</v>
      </c>
      <c r="AO155" s="90"/>
      <c r="AP155" s="211"/>
      <c r="AQ155" s="93" t="s">
        <v>1940</v>
      </c>
      <c r="AR155" s="201"/>
      <c r="AS155" s="90" t="s">
        <v>3</v>
      </c>
      <c r="AT155" s="97" t="s">
        <v>1933</v>
      </c>
      <c r="AU155" s="90" t="s">
        <v>3</v>
      </c>
      <c r="AV155" s="201"/>
      <c r="AW155" s="93" t="s">
        <v>1934</v>
      </c>
      <c r="AX155" s="90" t="s">
        <v>3</v>
      </c>
      <c r="AY155" s="201"/>
      <c r="AZ155" s="93" t="s">
        <v>1935</v>
      </c>
      <c r="BA155" s="201"/>
      <c r="BB155" s="90" t="s">
        <v>3</v>
      </c>
      <c r="BC155" s="97" t="s">
        <v>1936</v>
      </c>
      <c r="BD155" s="90" t="s">
        <v>3</v>
      </c>
      <c r="BE155" s="201"/>
      <c r="BF155" s="97" t="s">
        <v>1937</v>
      </c>
      <c r="BG155" s="211"/>
      <c r="BH155" s="221"/>
    </row>
    <row r="156" spans="1:60" ht="38.25" customHeight="1" x14ac:dyDescent="0.3">
      <c r="A156" s="308"/>
      <c r="B156" s="231"/>
      <c r="C156" s="224"/>
      <c r="D156" s="226"/>
      <c r="E156" s="226"/>
      <c r="F156" s="226"/>
      <c r="G156" s="223"/>
      <c r="H156" s="226"/>
      <c r="I156" s="226"/>
      <c r="J156" s="226"/>
      <c r="K156" s="226"/>
      <c r="L156" s="226"/>
      <c r="M156" s="245"/>
      <c r="N156" s="246"/>
      <c r="O156" s="247"/>
      <c r="P156" s="224"/>
      <c r="Q156" s="243"/>
      <c r="R156" s="176" t="s">
        <v>560</v>
      </c>
      <c r="S156" s="106" t="s">
        <v>78</v>
      </c>
      <c r="T156" s="108" t="s">
        <v>561</v>
      </c>
      <c r="U156" s="106" t="s">
        <v>79</v>
      </c>
      <c r="V156" s="106" t="s">
        <v>80</v>
      </c>
      <c r="W156" s="166">
        <f>VLOOKUP(V156,'[13]Datos Validacion'!$K$6:$L$8,2,0)</f>
        <v>0.25</v>
      </c>
      <c r="X156" s="108" t="s">
        <v>96</v>
      </c>
      <c r="Y156" s="114">
        <f>VLOOKUP(X156,'[13]Datos Validacion'!$M$6:$N$7,2,0)</f>
        <v>0.15</v>
      </c>
      <c r="Z156" s="106" t="s">
        <v>82</v>
      </c>
      <c r="AA156" s="116" t="s">
        <v>562</v>
      </c>
      <c r="AB156" s="106" t="s">
        <v>84</v>
      </c>
      <c r="AC156" s="108" t="s">
        <v>563</v>
      </c>
      <c r="AD156" s="138">
        <f t="shared" si="36"/>
        <v>0.4</v>
      </c>
      <c r="AE156" s="115" t="str">
        <f t="shared" si="37"/>
        <v>MUY BAJA</v>
      </c>
      <c r="AF156" s="115">
        <f t="shared" si="40"/>
        <v>3.6287999999999994E-2</v>
      </c>
      <c r="AG156" s="242"/>
      <c r="AH156" s="242"/>
      <c r="AI156" s="243"/>
      <c r="AJ156" s="226"/>
      <c r="AK156" s="227"/>
      <c r="AL156" s="227"/>
      <c r="AM156" s="211"/>
      <c r="AN156" s="89" t="s">
        <v>1931</v>
      </c>
      <c r="AO156" s="90"/>
      <c r="AP156" s="211"/>
      <c r="AQ156" s="93" t="s">
        <v>1941</v>
      </c>
      <c r="AR156" s="201"/>
      <c r="AS156" s="90" t="s">
        <v>3</v>
      </c>
      <c r="AT156" s="97" t="s">
        <v>1933</v>
      </c>
      <c r="AU156" s="90" t="s">
        <v>3</v>
      </c>
      <c r="AV156" s="201"/>
      <c r="AW156" s="93" t="s">
        <v>1934</v>
      </c>
      <c r="AX156" s="90" t="s">
        <v>3</v>
      </c>
      <c r="AY156" s="201"/>
      <c r="AZ156" s="93" t="s">
        <v>1935</v>
      </c>
      <c r="BA156" s="201"/>
      <c r="BB156" s="90" t="s">
        <v>3</v>
      </c>
      <c r="BC156" s="97" t="s">
        <v>1936</v>
      </c>
      <c r="BD156" s="90" t="s">
        <v>3</v>
      </c>
      <c r="BE156" s="201"/>
      <c r="BF156" s="97" t="s">
        <v>1937</v>
      </c>
      <c r="BG156" s="211"/>
      <c r="BH156" s="221"/>
    </row>
    <row r="157" spans="1:60" ht="38.25" customHeight="1" x14ac:dyDescent="0.3">
      <c r="A157" s="308"/>
      <c r="B157" s="231"/>
      <c r="C157" s="224"/>
      <c r="D157" s="226"/>
      <c r="E157" s="226"/>
      <c r="F157" s="226" t="s">
        <v>67</v>
      </c>
      <c r="G157" s="223" t="s">
        <v>564</v>
      </c>
      <c r="H157" s="226"/>
      <c r="I157" s="226"/>
      <c r="J157" s="226"/>
      <c r="K157" s="226"/>
      <c r="L157" s="226"/>
      <c r="M157" s="245"/>
      <c r="N157" s="246"/>
      <c r="O157" s="247"/>
      <c r="P157" s="224"/>
      <c r="Q157" s="243"/>
      <c r="R157" s="176" t="s">
        <v>565</v>
      </c>
      <c r="S157" s="106" t="s">
        <v>78</v>
      </c>
      <c r="T157" s="175" t="s">
        <v>566</v>
      </c>
      <c r="U157" s="106" t="s">
        <v>79</v>
      </c>
      <c r="V157" s="106" t="s">
        <v>184</v>
      </c>
      <c r="W157" s="166">
        <f>VLOOKUP(V157,'[13]Datos Validacion'!$K$6:$L$8,2,0)</f>
        <v>0.15</v>
      </c>
      <c r="X157" s="108" t="s">
        <v>96</v>
      </c>
      <c r="Y157" s="114">
        <f>VLOOKUP(X157,'[13]Datos Validacion'!$M$6:$N$7,2,0)</f>
        <v>0.15</v>
      </c>
      <c r="Z157" s="106" t="s">
        <v>82</v>
      </c>
      <c r="AA157" s="116" t="s">
        <v>567</v>
      </c>
      <c r="AB157" s="106" t="s">
        <v>84</v>
      </c>
      <c r="AC157" s="181" t="s">
        <v>568</v>
      </c>
      <c r="AD157" s="138">
        <f t="shared" si="36"/>
        <v>0.3</v>
      </c>
      <c r="AE157" s="115" t="str">
        <f t="shared" si="37"/>
        <v>MUY BAJA</v>
      </c>
      <c r="AF157" s="115">
        <f t="shared" si="40"/>
        <v>2.5401599999999996E-2</v>
      </c>
      <c r="AG157" s="242"/>
      <c r="AH157" s="242"/>
      <c r="AI157" s="243"/>
      <c r="AJ157" s="226"/>
      <c r="AK157" s="227"/>
      <c r="AL157" s="227"/>
      <c r="AM157" s="211"/>
      <c r="AN157" s="89" t="s">
        <v>1931</v>
      </c>
      <c r="AO157" s="90"/>
      <c r="AP157" s="211"/>
      <c r="AQ157" s="93" t="s">
        <v>1942</v>
      </c>
      <c r="AR157" s="201"/>
      <c r="AS157" s="90" t="s">
        <v>3</v>
      </c>
      <c r="AT157" s="97" t="s">
        <v>1933</v>
      </c>
      <c r="AU157" s="90" t="s">
        <v>3</v>
      </c>
      <c r="AV157" s="201"/>
      <c r="AW157" s="93" t="s">
        <v>1934</v>
      </c>
      <c r="AX157" s="90" t="s">
        <v>3</v>
      </c>
      <c r="AY157" s="201"/>
      <c r="AZ157" s="93" t="s">
        <v>1935</v>
      </c>
      <c r="BA157" s="201"/>
      <c r="BB157" s="90" t="s">
        <v>3</v>
      </c>
      <c r="BC157" s="97" t="s">
        <v>1936</v>
      </c>
      <c r="BD157" s="90" t="s">
        <v>3</v>
      </c>
      <c r="BE157" s="201"/>
      <c r="BF157" s="97" t="s">
        <v>1937</v>
      </c>
      <c r="BG157" s="211"/>
      <c r="BH157" s="221"/>
    </row>
    <row r="158" spans="1:60" ht="38.25" customHeight="1" x14ac:dyDescent="0.3">
      <c r="A158" s="308"/>
      <c r="B158" s="231"/>
      <c r="C158" s="224"/>
      <c r="D158" s="226"/>
      <c r="E158" s="226"/>
      <c r="F158" s="226"/>
      <c r="G158" s="223"/>
      <c r="H158" s="226"/>
      <c r="I158" s="226"/>
      <c r="J158" s="226"/>
      <c r="K158" s="226"/>
      <c r="L158" s="226"/>
      <c r="M158" s="245"/>
      <c r="N158" s="246"/>
      <c r="O158" s="247"/>
      <c r="P158" s="224"/>
      <c r="Q158" s="243"/>
      <c r="R158" s="176" t="s">
        <v>569</v>
      </c>
      <c r="S158" s="106" t="s">
        <v>78</v>
      </c>
      <c r="T158" s="108" t="s">
        <v>547</v>
      </c>
      <c r="U158" s="106" t="s">
        <v>79</v>
      </c>
      <c r="V158" s="106" t="s">
        <v>184</v>
      </c>
      <c r="W158" s="166">
        <f>VLOOKUP(V158,'[13]Datos Validacion'!$K$6:$L$8,2,0)</f>
        <v>0.15</v>
      </c>
      <c r="X158" s="108" t="s">
        <v>96</v>
      </c>
      <c r="Y158" s="114">
        <f>VLOOKUP(X158,'[13]Datos Validacion'!$M$6:$N$7,2,0)</f>
        <v>0.15</v>
      </c>
      <c r="Z158" s="106" t="s">
        <v>82</v>
      </c>
      <c r="AA158" s="116" t="s">
        <v>570</v>
      </c>
      <c r="AB158" s="106" t="s">
        <v>84</v>
      </c>
      <c r="AC158" s="181" t="s">
        <v>571</v>
      </c>
      <c r="AD158" s="138">
        <f t="shared" si="36"/>
        <v>0.3</v>
      </c>
      <c r="AE158" s="115" t="str">
        <f t="shared" si="37"/>
        <v>MUY BAJA</v>
      </c>
      <c r="AF158" s="115">
        <f t="shared" si="40"/>
        <v>1.7781119999999997E-2</v>
      </c>
      <c r="AG158" s="242"/>
      <c r="AH158" s="242"/>
      <c r="AI158" s="243"/>
      <c r="AJ158" s="226"/>
      <c r="AK158" s="227"/>
      <c r="AL158" s="227"/>
      <c r="AM158" s="211"/>
      <c r="AN158" s="89" t="s">
        <v>1931</v>
      </c>
      <c r="AO158" s="90"/>
      <c r="AP158" s="211"/>
      <c r="AQ158" s="93" t="s">
        <v>1943</v>
      </c>
      <c r="AR158" s="201"/>
      <c r="AS158" s="90" t="s">
        <v>3</v>
      </c>
      <c r="AT158" s="97" t="s">
        <v>1933</v>
      </c>
      <c r="AU158" s="90" t="s">
        <v>3</v>
      </c>
      <c r="AV158" s="201"/>
      <c r="AW158" s="93" t="s">
        <v>1934</v>
      </c>
      <c r="AX158" s="90" t="s">
        <v>3</v>
      </c>
      <c r="AY158" s="201"/>
      <c r="AZ158" s="93" t="s">
        <v>1935</v>
      </c>
      <c r="BA158" s="201"/>
      <c r="BB158" s="90" t="s">
        <v>3</v>
      </c>
      <c r="BC158" s="97" t="s">
        <v>1936</v>
      </c>
      <c r="BD158" s="90" t="s">
        <v>3</v>
      </c>
      <c r="BE158" s="201"/>
      <c r="BF158" s="97" t="s">
        <v>1937</v>
      </c>
      <c r="BG158" s="211"/>
      <c r="BH158" s="221"/>
    </row>
    <row r="159" spans="1:60" ht="38.25" customHeight="1" x14ac:dyDescent="0.3">
      <c r="A159" s="308"/>
      <c r="B159" s="231"/>
      <c r="C159" s="224"/>
      <c r="D159" s="226"/>
      <c r="E159" s="226"/>
      <c r="F159" s="226"/>
      <c r="G159" s="223"/>
      <c r="H159" s="226"/>
      <c r="I159" s="226"/>
      <c r="J159" s="226"/>
      <c r="K159" s="226"/>
      <c r="L159" s="226"/>
      <c r="M159" s="245"/>
      <c r="N159" s="246"/>
      <c r="O159" s="247"/>
      <c r="P159" s="224"/>
      <c r="Q159" s="243"/>
      <c r="R159" s="176" t="s">
        <v>572</v>
      </c>
      <c r="S159" s="106" t="s">
        <v>78</v>
      </c>
      <c r="T159" s="108" t="s">
        <v>547</v>
      </c>
      <c r="U159" s="106" t="s">
        <v>79</v>
      </c>
      <c r="V159" s="106" t="s">
        <v>184</v>
      </c>
      <c r="W159" s="166">
        <f>VLOOKUP(V159,'[13]Datos Validacion'!$K$6:$L$8,2,0)</f>
        <v>0.15</v>
      </c>
      <c r="X159" s="108" t="s">
        <v>96</v>
      </c>
      <c r="Y159" s="114">
        <f>VLOOKUP(X159,'[13]Datos Validacion'!$M$6:$N$7,2,0)</f>
        <v>0.15</v>
      </c>
      <c r="Z159" s="106" t="s">
        <v>82</v>
      </c>
      <c r="AA159" s="116" t="s">
        <v>573</v>
      </c>
      <c r="AB159" s="106" t="s">
        <v>84</v>
      </c>
      <c r="AC159" s="181" t="s">
        <v>574</v>
      </c>
      <c r="AD159" s="138">
        <f t="shared" si="36"/>
        <v>0.3</v>
      </c>
      <c r="AE159" s="115" t="str">
        <f t="shared" si="37"/>
        <v>MUY BAJA</v>
      </c>
      <c r="AF159" s="115">
        <f t="shared" si="40"/>
        <v>1.2446783999999999E-2</v>
      </c>
      <c r="AG159" s="242"/>
      <c r="AH159" s="242"/>
      <c r="AI159" s="243"/>
      <c r="AJ159" s="226"/>
      <c r="AK159" s="227"/>
      <c r="AL159" s="227"/>
      <c r="AM159" s="211"/>
      <c r="AN159" s="89" t="s">
        <v>1931</v>
      </c>
      <c r="AO159" s="90"/>
      <c r="AP159" s="211"/>
      <c r="AQ159" s="93" t="s">
        <v>1944</v>
      </c>
      <c r="AR159" s="201"/>
      <c r="AS159" s="90" t="s">
        <v>3</v>
      </c>
      <c r="AT159" s="97" t="s">
        <v>1933</v>
      </c>
      <c r="AU159" s="90" t="s">
        <v>3</v>
      </c>
      <c r="AV159" s="201"/>
      <c r="AW159" s="93" t="s">
        <v>1934</v>
      </c>
      <c r="AX159" s="90" t="s">
        <v>3</v>
      </c>
      <c r="AY159" s="201"/>
      <c r="AZ159" s="93" t="s">
        <v>1935</v>
      </c>
      <c r="BA159" s="201"/>
      <c r="BB159" s="90" t="s">
        <v>3</v>
      </c>
      <c r="BC159" s="97" t="s">
        <v>1936</v>
      </c>
      <c r="BD159" s="90" t="s">
        <v>3</v>
      </c>
      <c r="BE159" s="201"/>
      <c r="BF159" s="97" t="s">
        <v>1937</v>
      </c>
      <c r="BG159" s="211"/>
      <c r="BH159" s="221"/>
    </row>
    <row r="160" spans="1:60" ht="38.25" customHeight="1" x14ac:dyDescent="0.3">
      <c r="A160" s="308"/>
      <c r="B160" s="231"/>
      <c r="C160" s="224"/>
      <c r="D160" s="226"/>
      <c r="E160" s="226"/>
      <c r="F160" s="226"/>
      <c r="G160" s="223"/>
      <c r="H160" s="226"/>
      <c r="I160" s="226"/>
      <c r="J160" s="226"/>
      <c r="K160" s="226"/>
      <c r="L160" s="226"/>
      <c r="M160" s="245"/>
      <c r="N160" s="246"/>
      <c r="O160" s="247"/>
      <c r="P160" s="224"/>
      <c r="Q160" s="243"/>
      <c r="R160" s="176" t="s">
        <v>575</v>
      </c>
      <c r="S160" s="106" t="s">
        <v>78</v>
      </c>
      <c r="T160" s="108" t="s">
        <v>576</v>
      </c>
      <c r="U160" s="106" t="s">
        <v>79</v>
      </c>
      <c r="V160" s="106" t="s">
        <v>184</v>
      </c>
      <c r="W160" s="166">
        <f>VLOOKUP(V160,'[13]Datos Validacion'!$K$6:$L$8,2,0)</f>
        <v>0.15</v>
      </c>
      <c r="X160" s="108" t="s">
        <v>96</v>
      </c>
      <c r="Y160" s="114">
        <f>VLOOKUP(X160,'[13]Datos Validacion'!$M$6:$N$7,2,0)</f>
        <v>0.15</v>
      </c>
      <c r="Z160" s="106" t="s">
        <v>82</v>
      </c>
      <c r="AA160" s="116" t="s">
        <v>577</v>
      </c>
      <c r="AB160" s="106" t="s">
        <v>84</v>
      </c>
      <c r="AC160" s="181" t="s">
        <v>578</v>
      </c>
      <c r="AD160" s="138">
        <f t="shared" si="36"/>
        <v>0.3</v>
      </c>
      <c r="AE160" s="115" t="str">
        <f t="shared" si="37"/>
        <v>MUY BAJA</v>
      </c>
      <c r="AF160" s="115">
        <f t="shared" si="40"/>
        <v>8.7127487999999996E-3</v>
      </c>
      <c r="AG160" s="242"/>
      <c r="AH160" s="242"/>
      <c r="AI160" s="243"/>
      <c r="AJ160" s="226"/>
      <c r="AK160" s="227"/>
      <c r="AL160" s="227"/>
      <c r="AM160" s="211"/>
      <c r="AN160" s="89" t="s">
        <v>1931</v>
      </c>
      <c r="AO160" s="90"/>
      <c r="AP160" s="211"/>
      <c r="AQ160" s="93" t="s">
        <v>1945</v>
      </c>
      <c r="AR160" s="201"/>
      <c r="AS160" s="90" t="s">
        <v>3</v>
      </c>
      <c r="AT160" s="97" t="s">
        <v>1933</v>
      </c>
      <c r="AU160" s="90" t="s">
        <v>3</v>
      </c>
      <c r="AV160" s="201"/>
      <c r="AW160" s="93" t="s">
        <v>1934</v>
      </c>
      <c r="AX160" s="90" t="s">
        <v>3</v>
      </c>
      <c r="AY160" s="201"/>
      <c r="AZ160" s="93" t="s">
        <v>1935</v>
      </c>
      <c r="BA160" s="201"/>
      <c r="BB160" s="90" t="s">
        <v>3</v>
      </c>
      <c r="BC160" s="97" t="s">
        <v>1936</v>
      </c>
      <c r="BD160" s="90" t="s">
        <v>3</v>
      </c>
      <c r="BE160" s="201"/>
      <c r="BF160" s="97" t="s">
        <v>1937</v>
      </c>
      <c r="BG160" s="211"/>
      <c r="BH160" s="221"/>
    </row>
    <row r="161" spans="1:60" ht="57" customHeight="1" x14ac:dyDescent="0.3">
      <c r="A161" s="308" t="s">
        <v>3</v>
      </c>
      <c r="B161" s="231"/>
      <c r="C161" s="224" t="s">
        <v>495</v>
      </c>
      <c r="D161" s="226" t="s">
        <v>513</v>
      </c>
      <c r="E161" s="226" t="s">
        <v>497</v>
      </c>
      <c r="F161" s="111" t="s">
        <v>67</v>
      </c>
      <c r="G161" s="109" t="s">
        <v>579</v>
      </c>
      <c r="H161" s="226" t="s">
        <v>580</v>
      </c>
      <c r="I161" s="226" t="s">
        <v>581</v>
      </c>
      <c r="J161" s="111" t="s">
        <v>71</v>
      </c>
      <c r="K161" s="226" t="s">
        <v>582</v>
      </c>
      <c r="L161" s="226" t="s">
        <v>73</v>
      </c>
      <c r="M161" s="245">
        <f>VLOOKUP(L161,'[13]Datos Validacion'!$C$6:$D$10,2,0)</f>
        <v>0.6</v>
      </c>
      <c r="N161" s="246" t="s">
        <v>223</v>
      </c>
      <c r="O161" s="247">
        <f>VLOOKUP(N161,'[12]Datos Validacion'!$E$6:$F$15,2,0)</f>
        <v>0.2</v>
      </c>
      <c r="P161" s="225" t="s">
        <v>291</v>
      </c>
      <c r="Q161" s="243" t="s">
        <v>76</v>
      </c>
      <c r="R161" s="110" t="s">
        <v>1315</v>
      </c>
      <c r="S161" s="106" t="s">
        <v>78</v>
      </c>
      <c r="T161" s="108" t="s">
        <v>583</v>
      </c>
      <c r="U161" s="106" t="s">
        <v>79</v>
      </c>
      <c r="V161" s="106" t="s">
        <v>80</v>
      </c>
      <c r="W161" s="166">
        <f>VLOOKUP(V161,'[13]Datos Validacion'!$K$6:$L$8,2,0)</f>
        <v>0.25</v>
      </c>
      <c r="X161" s="108" t="s">
        <v>96</v>
      </c>
      <c r="Y161" s="114">
        <f>VLOOKUP(X161,'[13]Datos Validacion'!$M$6:$N$7,2,0)</f>
        <v>0.15</v>
      </c>
      <c r="Z161" s="106" t="s">
        <v>82</v>
      </c>
      <c r="AA161" s="116" t="s">
        <v>584</v>
      </c>
      <c r="AB161" s="106" t="s">
        <v>84</v>
      </c>
      <c r="AC161" s="108" t="s">
        <v>585</v>
      </c>
      <c r="AD161" s="138">
        <f t="shared" si="36"/>
        <v>0.4</v>
      </c>
      <c r="AE161" s="115" t="str">
        <f t="shared" si="37"/>
        <v>BAJA</v>
      </c>
      <c r="AF161" s="115">
        <f>IF(OR(V161="prevenir",V161="detectar"),(M161-(M161*AD161)), M161)</f>
        <v>0.36</v>
      </c>
      <c r="AG161" s="242" t="str">
        <f t="shared" si="38"/>
        <v>LEVE</v>
      </c>
      <c r="AH161" s="242">
        <f>IF(V161="corregir",(O161-(O161*AD161)), O161)</f>
        <v>0.2</v>
      </c>
      <c r="AI161" s="243" t="s">
        <v>146</v>
      </c>
      <c r="AJ161" s="226" t="s">
        <v>86</v>
      </c>
      <c r="AK161" s="227"/>
      <c r="AL161" s="227"/>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22" t="s">
        <v>2062</v>
      </c>
    </row>
    <row r="162" spans="1:60" ht="51.75" customHeight="1" x14ac:dyDescent="0.3">
      <c r="A162" s="308"/>
      <c r="B162" s="231"/>
      <c r="C162" s="224"/>
      <c r="D162" s="226"/>
      <c r="E162" s="226"/>
      <c r="F162" s="226" t="s">
        <v>67</v>
      </c>
      <c r="G162" s="311" t="s">
        <v>586</v>
      </c>
      <c r="H162" s="226"/>
      <c r="I162" s="226"/>
      <c r="J162" s="226" t="s">
        <v>71</v>
      </c>
      <c r="K162" s="226"/>
      <c r="L162" s="226"/>
      <c r="M162" s="245"/>
      <c r="N162" s="246"/>
      <c r="O162" s="247"/>
      <c r="P162" s="225"/>
      <c r="Q162" s="243"/>
      <c r="R162" s="110" t="s">
        <v>587</v>
      </c>
      <c r="S162" s="106" t="s">
        <v>78</v>
      </c>
      <c r="T162" s="108" t="s">
        <v>588</v>
      </c>
      <c r="U162" s="106" t="s">
        <v>79</v>
      </c>
      <c r="V162" s="106" t="s">
        <v>80</v>
      </c>
      <c r="W162" s="166">
        <f>VLOOKUP(V162,'[13]Datos Validacion'!$K$6:$L$8,2,0)</f>
        <v>0.25</v>
      </c>
      <c r="X162" s="108" t="s">
        <v>96</v>
      </c>
      <c r="Y162" s="114">
        <f>VLOOKUP(X162,'[13]Datos Validacion'!$M$6:$N$7,2,0)</f>
        <v>0.15</v>
      </c>
      <c r="Z162" s="106" t="s">
        <v>82</v>
      </c>
      <c r="AA162" s="116" t="s">
        <v>589</v>
      </c>
      <c r="AB162" s="106" t="s">
        <v>84</v>
      </c>
      <c r="AC162" s="108" t="s">
        <v>590</v>
      </c>
      <c r="AD162" s="138">
        <f t="shared" si="36"/>
        <v>0.4</v>
      </c>
      <c r="AE162" s="115" t="str">
        <f t="shared" si="37"/>
        <v>BAJA</v>
      </c>
      <c r="AF162" s="115">
        <f>+AF161-(AF161*AD162)</f>
        <v>0.216</v>
      </c>
      <c r="AG162" s="242"/>
      <c r="AH162" s="242"/>
      <c r="AI162" s="243"/>
      <c r="AJ162" s="226"/>
      <c r="AK162" s="227"/>
      <c r="AL162" s="227"/>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21"/>
    </row>
    <row r="163" spans="1:60" ht="51.75" customHeight="1" x14ac:dyDescent="0.3">
      <c r="A163" s="308"/>
      <c r="B163" s="231"/>
      <c r="C163" s="224"/>
      <c r="D163" s="226"/>
      <c r="E163" s="226"/>
      <c r="F163" s="226"/>
      <c r="G163" s="311"/>
      <c r="H163" s="226"/>
      <c r="I163" s="226"/>
      <c r="J163" s="226"/>
      <c r="K163" s="226"/>
      <c r="L163" s="226"/>
      <c r="M163" s="245"/>
      <c r="N163" s="246"/>
      <c r="O163" s="247"/>
      <c r="P163" s="225"/>
      <c r="Q163" s="243"/>
      <c r="R163" s="110" t="s">
        <v>1316</v>
      </c>
      <c r="S163" s="106"/>
      <c r="T163" s="108" t="s">
        <v>588</v>
      </c>
      <c r="U163" s="106" t="s">
        <v>79</v>
      </c>
      <c r="V163" s="106" t="s">
        <v>80</v>
      </c>
      <c r="W163" s="166">
        <f>VLOOKUP(V163,'[13]Datos Validacion'!$K$6:$L$8,2,0)</f>
        <v>0.25</v>
      </c>
      <c r="X163" s="108" t="s">
        <v>96</v>
      </c>
      <c r="Y163" s="114">
        <f>VLOOKUP(X163,'[13]Datos Validacion'!$M$6:$N$7,2,0)</f>
        <v>0.15</v>
      </c>
      <c r="Z163" s="106" t="s">
        <v>82</v>
      </c>
      <c r="AA163" s="116"/>
      <c r="AB163" s="106" t="s">
        <v>84</v>
      </c>
      <c r="AC163" s="108"/>
      <c r="AD163" s="138">
        <f t="shared" si="36"/>
        <v>0.4</v>
      </c>
      <c r="AE163" s="115" t="str">
        <f t="shared" si="37"/>
        <v>MUY BAJA</v>
      </c>
      <c r="AF163" s="115">
        <f>+AF162-(AF162*AD163)</f>
        <v>0.12959999999999999</v>
      </c>
      <c r="AG163" s="242"/>
      <c r="AH163" s="242"/>
      <c r="AI163" s="243"/>
      <c r="AJ163" s="226"/>
      <c r="AK163" s="227"/>
      <c r="AL163" s="227"/>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21"/>
    </row>
    <row r="164" spans="1:60" ht="53.25" customHeight="1" x14ac:dyDescent="0.3">
      <c r="A164" s="308"/>
      <c r="B164" s="231"/>
      <c r="C164" s="224"/>
      <c r="D164" s="226"/>
      <c r="E164" s="226"/>
      <c r="F164" s="111" t="s">
        <v>67</v>
      </c>
      <c r="G164" s="109" t="s">
        <v>591</v>
      </c>
      <c r="H164" s="226"/>
      <c r="I164" s="226"/>
      <c r="J164" s="111" t="s">
        <v>71</v>
      </c>
      <c r="K164" s="226"/>
      <c r="L164" s="226"/>
      <c r="M164" s="245"/>
      <c r="N164" s="246"/>
      <c r="O164" s="247"/>
      <c r="P164" s="225"/>
      <c r="Q164" s="243"/>
      <c r="R164" s="110" t="s">
        <v>1317</v>
      </c>
      <c r="S164" s="106" t="s">
        <v>78</v>
      </c>
      <c r="T164" s="108" t="s">
        <v>588</v>
      </c>
      <c r="U164" s="106" t="s">
        <v>79</v>
      </c>
      <c r="V164" s="106" t="s">
        <v>80</v>
      </c>
      <c r="W164" s="166">
        <f>VLOOKUP(V164,'[13]Datos Validacion'!$K$6:$L$8,2,0)</f>
        <v>0.25</v>
      </c>
      <c r="X164" s="108" t="s">
        <v>96</v>
      </c>
      <c r="Y164" s="114">
        <f>VLOOKUP(X164,'[13]Datos Validacion'!$M$6:$N$7,2,0)</f>
        <v>0.15</v>
      </c>
      <c r="Z164" s="106" t="s">
        <v>82</v>
      </c>
      <c r="AA164" s="116"/>
      <c r="AB164" s="106" t="s">
        <v>84</v>
      </c>
      <c r="AC164" s="108"/>
      <c r="AD164" s="138">
        <f t="shared" si="36"/>
        <v>0.4</v>
      </c>
      <c r="AE164" s="115" t="str">
        <f t="shared" si="37"/>
        <v>MUY BAJA</v>
      </c>
      <c r="AF164" s="115">
        <f>+AF162-(AF162*AD164)</f>
        <v>0.12959999999999999</v>
      </c>
      <c r="AG164" s="242"/>
      <c r="AH164" s="242"/>
      <c r="AI164" s="243"/>
      <c r="AJ164" s="226"/>
      <c r="AK164" s="227"/>
      <c r="AL164" s="227"/>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21"/>
    </row>
    <row r="165" spans="1:60" ht="106.5" customHeight="1" x14ac:dyDescent="0.3">
      <c r="A165" s="308" t="s">
        <v>3</v>
      </c>
      <c r="B165" s="231"/>
      <c r="C165" s="224" t="s">
        <v>495</v>
      </c>
      <c r="D165" s="226" t="s">
        <v>513</v>
      </c>
      <c r="E165" s="226" t="s">
        <v>497</v>
      </c>
      <c r="F165" s="226" t="s">
        <v>67</v>
      </c>
      <c r="G165" s="223" t="s">
        <v>592</v>
      </c>
      <c r="H165" s="226" t="s">
        <v>593</v>
      </c>
      <c r="I165" s="223" t="s">
        <v>594</v>
      </c>
      <c r="J165" s="226" t="s">
        <v>71</v>
      </c>
      <c r="K165" s="226" t="s">
        <v>595</v>
      </c>
      <c r="L165" s="226" t="s">
        <v>73</v>
      </c>
      <c r="M165" s="245">
        <f>VLOOKUP(L165,'[13]Datos Validacion'!$C$6:$D$10,2,0)</f>
        <v>0.6</v>
      </c>
      <c r="N165" s="246" t="s">
        <v>223</v>
      </c>
      <c r="O165" s="247">
        <f>VLOOKUP(N165,'[12]Datos Validacion'!$E$6:$F$15,2,0)</f>
        <v>0.2</v>
      </c>
      <c r="P165" s="223" t="s">
        <v>291</v>
      </c>
      <c r="Q165" s="243" t="s">
        <v>76</v>
      </c>
      <c r="R165" s="110" t="s">
        <v>596</v>
      </c>
      <c r="S165" s="106" t="s">
        <v>78</v>
      </c>
      <c r="T165" s="111" t="s">
        <v>504</v>
      </c>
      <c r="U165" s="106" t="s">
        <v>79</v>
      </c>
      <c r="V165" s="106" t="s">
        <v>80</v>
      </c>
      <c r="W165" s="166">
        <f>VLOOKUP(V165,'[13]Datos Validacion'!$K$6:$L$8,2,0)</f>
        <v>0.25</v>
      </c>
      <c r="X165" s="108" t="s">
        <v>96</v>
      </c>
      <c r="Y165" s="114">
        <f>VLOOKUP(X165,'[13]Datos Validacion'!$M$6:$N$7,2,0)</f>
        <v>0.15</v>
      </c>
      <c r="Z165" s="106" t="s">
        <v>82</v>
      </c>
      <c r="AA165" s="116" t="s">
        <v>597</v>
      </c>
      <c r="AB165" s="106" t="s">
        <v>84</v>
      </c>
      <c r="AC165" s="126" t="s">
        <v>598</v>
      </c>
      <c r="AD165" s="138">
        <f t="shared" si="36"/>
        <v>0.4</v>
      </c>
      <c r="AE165" s="115" t="str">
        <f t="shared" si="37"/>
        <v>BAJA</v>
      </c>
      <c r="AF165" s="115">
        <f>IF(OR(V165="prevenir",V165="detectar"),(M165-(M165*AD165)), M165)</f>
        <v>0.36</v>
      </c>
      <c r="AG165" s="242" t="str">
        <f t="shared" si="38"/>
        <v>LEVE</v>
      </c>
      <c r="AH165" s="242">
        <f>IF(V165="corregir",(O165-(O165*AD165)), O165)</f>
        <v>0.2</v>
      </c>
      <c r="AI165" s="243" t="s">
        <v>146</v>
      </c>
      <c r="AJ165" s="226" t="s">
        <v>86</v>
      </c>
      <c r="AK165" s="227"/>
      <c r="AL165" s="227"/>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22" t="s">
        <v>2062</v>
      </c>
    </row>
    <row r="166" spans="1:60" ht="106.5" customHeight="1" x14ac:dyDescent="0.3">
      <c r="A166" s="308"/>
      <c r="B166" s="231"/>
      <c r="C166" s="224"/>
      <c r="D166" s="226"/>
      <c r="E166" s="226"/>
      <c r="F166" s="226"/>
      <c r="G166" s="223"/>
      <c r="H166" s="226"/>
      <c r="I166" s="223"/>
      <c r="J166" s="226"/>
      <c r="K166" s="226"/>
      <c r="L166" s="226"/>
      <c r="M166" s="245"/>
      <c r="N166" s="246"/>
      <c r="O166" s="247"/>
      <c r="P166" s="223"/>
      <c r="Q166" s="243"/>
      <c r="R166" s="110" t="s">
        <v>599</v>
      </c>
      <c r="S166" s="106" t="s">
        <v>78</v>
      </c>
      <c r="T166" s="111" t="s">
        <v>504</v>
      </c>
      <c r="U166" s="106" t="s">
        <v>79</v>
      </c>
      <c r="V166" s="106" t="s">
        <v>80</v>
      </c>
      <c r="W166" s="166">
        <f>VLOOKUP(V166,'[13]Datos Validacion'!$K$6:$L$8,2,0)</f>
        <v>0.25</v>
      </c>
      <c r="X166" s="108" t="s">
        <v>96</v>
      </c>
      <c r="Y166" s="114">
        <f>VLOOKUP(X166,'[13]Datos Validacion'!$M$6:$N$7,2,0)</f>
        <v>0.15</v>
      </c>
      <c r="Z166" s="106" t="s">
        <v>82</v>
      </c>
      <c r="AA166" s="116" t="s">
        <v>597</v>
      </c>
      <c r="AB166" s="106" t="s">
        <v>84</v>
      </c>
      <c r="AC166" s="106" t="s">
        <v>600</v>
      </c>
      <c r="AD166" s="138">
        <f t="shared" si="36"/>
        <v>0.4</v>
      </c>
      <c r="AE166" s="115" t="str">
        <f t="shared" si="37"/>
        <v>BAJA</v>
      </c>
      <c r="AF166" s="115">
        <f>+AF165-(AF165*AD166)</f>
        <v>0.216</v>
      </c>
      <c r="AG166" s="242"/>
      <c r="AH166" s="242"/>
      <c r="AI166" s="243"/>
      <c r="AJ166" s="226"/>
      <c r="AK166" s="227"/>
      <c r="AL166" s="227"/>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21"/>
    </row>
    <row r="167" spans="1:60" ht="38.25" customHeight="1" x14ac:dyDescent="0.3">
      <c r="A167" s="306" t="s">
        <v>3</v>
      </c>
      <c r="B167" s="254"/>
      <c r="C167" s="228" t="s">
        <v>1326</v>
      </c>
      <c r="D167" s="226" t="s">
        <v>241</v>
      </c>
      <c r="E167" s="226" t="s">
        <v>1319</v>
      </c>
      <c r="F167" s="226" t="s">
        <v>67</v>
      </c>
      <c r="G167" s="230" t="s">
        <v>242</v>
      </c>
      <c r="H167" s="226" t="s">
        <v>1318</v>
      </c>
      <c r="I167" s="250" t="s">
        <v>243</v>
      </c>
      <c r="J167" s="226" t="s">
        <v>244</v>
      </c>
      <c r="K167" s="226" t="s">
        <v>245</v>
      </c>
      <c r="L167" s="226" t="s">
        <v>246</v>
      </c>
      <c r="M167" s="245">
        <f>VLOOKUP(L167,'[5]Datos Validacion'!$C$6:$D$10,2,0)</f>
        <v>0.8</v>
      </c>
      <c r="N167" s="246" t="s">
        <v>74</v>
      </c>
      <c r="O167" s="247">
        <f>VLOOKUP(N167,'[5]Datos Validacion'!$E$6:$F$15,2,0)</f>
        <v>0.4</v>
      </c>
      <c r="P167" s="224" t="s">
        <v>239</v>
      </c>
      <c r="Q167" s="243" t="s">
        <v>76</v>
      </c>
      <c r="R167" s="165" t="s">
        <v>247</v>
      </c>
      <c r="S167" s="49" t="s">
        <v>78</v>
      </c>
      <c r="T167" s="119" t="s">
        <v>248</v>
      </c>
      <c r="U167" s="49" t="s">
        <v>79</v>
      </c>
      <c r="V167" s="49" t="s">
        <v>80</v>
      </c>
      <c r="W167" s="166">
        <f>VLOOKUP(V167,'[5]Datos Validacion'!$K$6:$L$8,2,0)</f>
        <v>0.25</v>
      </c>
      <c r="X167" s="119" t="s">
        <v>96</v>
      </c>
      <c r="Y167" s="114">
        <f>VLOOKUP(X167,'[5]Datos Validacion'!$M$6:$N$7,2,0)</f>
        <v>0.15</v>
      </c>
      <c r="Z167" s="49" t="s">
        <v>82</v>
      </c>
      <c r="AA167" s="120" t="s">
        <v>249</v>
      </c>
      <c r="AB167" s="49" t="s">
        <v>84</v>
      </c>
      <c r="AC167" s="119" t="s">
        <v>250</v>
      </c>
      <c r="AD167" s="138">
        <f t="shared" si="36"/>
        <v>0.4</v>
      </c>
      <c r="AE167" s="113" t="str">
        <f t="shared" ref="AE167:AE181" si="41">IF(AF167&lt;=20%,"MUY BAJA",IF(AF167&lt;=40%,"BAJA",IF(AF167&lt;=60%,"MEDIA",IF(AF167&lt;=80%,"ALTA","MUY ALTA"))))</f>
        <v>MEDIA</v>
      </c>
      <c r="AF167" s="115">
        <f>IF(OR(V167="prevenir",V167="detectar"),(M167-(M167*AD167)), M167)</f>
        <v>0.48</v>
      </c>
      <c r="AG167" s="242" t="str">
        <f>IF(AH167&lt;=20%,"LEVE",IF(AH167&lt;=40%,"MENOR",IF(AH167&lt;=60%,"MODERADO",IF(AH167&lt;=80%,"MAYOR","CATASTROFICO"))))</f>
        <v>MENOR</v>
      </c>
      <c r="AH167" s="242">
        <f>IF(V167="corregir",(O167-(O167*AD167)), O167)</f>
        <v>0.4</v>
      </c>
      <c r="AI167" s="243" t="s">
        <v>146</v>
      </c>
      <c r="AJ167" s="226" t="s">
        <v>86</v>
      </c>
      <c r="AK167" s="227"/>
      <c r="AL167" s="227"/>
      <c r="AM167" s="211">
        <v>45280</v>
      </c>
      <c r="AN167" s="211" t="s">
        <v>1906</v>
      </c>
      <c r="AO167" s="211"/>
      <c r="AP167" s="231" t="s">
        <v>3</v>
      </c>
      <c r="AQ167" s="223" t="s">
        <v>1907</v>
      </c>
      <c r="AR167" s="231" t="s">
        <v>3</v>
      </c>
      <c r="AS167" s="231"/>
      <c r="AT167" s="223" t="s">
        <v>1908</v>
      </c>
      <c r="AU167" s="231" t="s">
        <v>3</v>
      </c>
      <c r="AV167" s="231"/>
      <c r="AW167" s="223" t="s">
        <v>1909</v>
      </c>
      <c r="AX167" s="231" t="s">
        <v>3</v>
      </c>
      <c r="AY167" s="231"/>
      <c r="AZ167" s="223" t="s">
        <v>1910</v>
      </c>
      <c r="BA167" s="231" t="s">
        <v>3</v>
      </c>
      <c r="BB167" s="231"/>
      <c r="BC167" s="223" t="s">
        <v>1911</v>
      </c>
      <c r="BD167" s="231"/>
      <c r="BE167" s="231" t="s">
        <v>3</v>
      </c>
      <c r="BF167" s="223" t="s">
        <v>1912</v>
      </c>
      <c r="BG167" s="109" t="str">
        <f>UPPER("TH-PR-027 Conformación y funcionamiento del Comité Paritario de Seguridad y Salud en el Trabajo - COPASST (Condiciones Generales)")</f>
        <v>TH-PR-027 CONFORMACIÓN Y FUNCIONAMIENTO DEL COMITÉ PARITARIO DE SEGURIDAD Y SALUD EN EL TRABAJO - COPASST (CONDICIONES GENERALES)</v>
      </c>
      <c r="BH167" s="222" t="s">
        <v>1918</v>
      </c>
    </row>
    <row r="168" spans="1:60" ht="25.5" customHeight="1" x14ac:dyDescent="0.3">
      <c r="A168" s="306"/>
      <c r="B168" s="254"/>
      <c r="C168" s="228"/>
      <c r="D168" s="226"/>
      <c r="E168" s="226"/>
      <c r="F168" s="226"/>
      <c r="G168" s="230"/>
      <c r="H168" s="226"/>
      <c r="I168" s="250"/>
      <c r="J168" s="226"/>
      <c r="K168" s="226"/>
      <c r="L168" s="226"/>
      <c r="M168" s="245"/>
      <c r="N168" s="246"/>
      <c r="O168" s="247"/>
      <c r="P168" s="224"/>
      <c r="Q168" s="243"/>
      <c r="R168" s="165" t="s">
        <v>251</v>
      </c>
      <c r="S168" s="49" t="s">
        <v>78</v>
      </c>
      <c r="T168" s="119" t="s">
        <v>248</v>
      </c>
      <c r="U168" s="49" t="s">
        <v>79</v>
      </c>
      <c r="V168" s="49" t="s">
        <v>184</v>
      </c>
      <c r="W168" s="166">
        <f>VLOOKUP(V168,'[5]Datos Validacion'!$K$6:$L$8,2,0)</f>
        <v>0.15</v>
      </c>
      <c r="X168" s="119" t="s">
        <v>96</v>
      </c>
      <c r="Y168" s="114">
        <f>VLOOKUP(X168,'[5]Datos Validacion'!$M$6:$N$7,2,0)</f>
        <v>0.15</v>
      </c>
      <c r="Z168" s="49" t="s">
        <v>82</v>
      </c>
      <c r="AA168" s="120" t="s">
        <v>252</v>
      </c>
      <c r="AB168" s="49" t="s">
        <v>84</v>
      </c>
      <c r="AC168" s="119" t="s">
        <v>253</v>
      </c>
      <c r="AD168" s="138">
        <f t="shared" si="36"/>
        <v>0.3</v>
      </c>
      <c r="AE168" s="113" t="str">
        <f t="shared" si="41"/>
        <v>BAJA</v>
      </c>
      <c r="AF168" s="115">
        <f t="shared" ref="AF168:AF173" si="42">+AF167-(AF167*AD168)</f>
        <v>0.33599999999999997</v>
      </c>
      <c r="AG168" s="242"/>
      <c r="AH168" s="242"/>
      <c r="AI168" s="243"/>
      <c r="AJ168" s="226"/>
      <c r="AK168" s="227"/>
      <c r="AL168" s="227"/>
      <c r="AM168" s="211"/>
      <c r="AN168" s="211"/>
      <c r="AO168" s="211"/>
      <c r="AP168" s="231"/>
      <c r="AQ168" s="223"/>
      <c r="AR168" s="231"/>
      <c r="AS168" s="231"/>
      <c r="AT168" s="223"/>
      <c r="AU168" s="231"/>
      <c r="AV168" s="231"/>
      <c r="AW168" s="223"/>
      <c r="AX168" s="231"/>
      <c r="AY168" s="231"/>
      <c r="AZ168" s="223"/>
      <c r="BA168" s="231"/>
      <c r="BB168" s="231"/>
      <c r="BC168" s="223"/>
      <c r="BD168" s="231"/>
      <c r="BE168" s="231"/>
      <c r="BF168" s="223"/>
      <c r="BG168" s="109" t="str">
        <f>UPPER("TH-PR-028 Elaboración, control, entrega y seguimiento de elementos de Protección Personal – EPP (Condiciones Generales)")</f>
        <v>TH-PR-028 ELABORACIÓN, CONTROL, ENTREGA Y SEGUIMIENTO DE ELEMENTOS DE PROTECCIÓN PERSONAL – EPP (CONDICIONES GENERALES)</v>
      </c>
      <c r="BH168" s="221"/>
    </row>
    <row r="169" spans="1:60" ht="38.25" customHeight="1" x14ac:dyDescent="0.3">
      <c r="A169" s="306"/>
      <c r="B169" s="254"/>
      <c r="C169" s="228"/>
      <c r="D169" s="226"/>
      <c r="E169" s="226"/>
      <c r="F169" s="226"/>
      <c r="G169" s="230"/>
      <c r="H169" s="226"/>
      <c r="I169" s="250"/>
      <c r="J169" s="226"/>
      <c r="K169" s="226"/>
      <c r="L169" s="226"/>
      <c r="M169" s="245"/>
      <c r="N169" s="246"/>
      <c r="O169" s="247"/>
      <c r="P169" s="224"/>
      <c r="Q169" s="243"/>
      <c r="R169" s="165" t="s">
        <v>254</v>
      </c>
      <c r="S169" s="49" t="s">
        <v>78</v>
      </c>
      <c r="T169" s="119" t="s">
        <v>255</v>
      </c>
      <c r="U169" s="49" t="s">
        <v>79</v>
      </c>
      <c r="V169" s="49" t="s">
        <v>80</v>
      </c>
      <c r="W169" s="166">
        <f>VLOOKUP(V169,'[5]Datos Validacion'!$K$6:$L$8,2,0)</f>
        <v>0.25</v>
      </c>
      <c r="X169" s="119" t="s">
        <v>96</v>
      </c>
      <c r="Y169" s="114">
        <f>VLOOKUP(X169,'[5]Datos Validacion'!$M$6:$N$7,2,0)</f>
        <v>0.15</v>
      </c>
      <c r="Z169" s="49" t="s">
        <v>82</v>
      </c>
      <c r="AA169" s="120" t="s">
        <v>256</v>
      </c>
      <c r="AB169" s="49" t="s">
        <v>84</v>
      </c>
      <c r="AC169" s="119" t="s">
        <v>257</v>
      </c>
      <c r="AD169" s="138">
        <f t="shared" si="36"/>
        <v>0.4</v>
      </c>
      <c r="AE169" s="113" t="str">
        <f t="shared" si="41"/>
        <v>BAJA</v>
      </c>
      <c r="AF169" s="115">
        <f t="shared" si="42"/>
        <v>0.20159999999999997</v>
      </c>
      <c r="AG169" s="242"/>
      <c r="AH169" s="242"/>
      <c r="AI169" s="243"/>
      <c r="AJ169" s="226"/>
      <c r="AK169" s="227"/>
      <c r="AL169" s="227"/>
      <c r="AM169" s="211"/>
      <c r="AN169" s="211"/>
      <c r="AO169" s="211"/>
      <c r="AP169" s="231"/>
      <c r="AQ169" s="223"/>
      <c r="AR169" s="231"/>
      <c r="AS169" s="231"/>
      <c r="AT169" s="223"/>
      <c r="AU169" s="231"/>
      <c r="AV169" s="231"/>
      <c r="AW169" s="223"/>
      <c r="AX169" s="231"/>
      <c r="AY169" s="231"/>
      <c r="AZ169" s="223"/>
      <c r="BA169" s="231"/>
      <c r="BB169" s="231"/>
      <c r="BC169" s="223"/>
      <c r="BD169" s="231"/>
      <c r="BE169" s="231"/>
      <c r="BF169" s="223"/>
      <c r="BG169" s="109" t="str">
        <f>UPPER("TH-PR-029 Exámenes médicos Ocupacionales (Condiciones Generales)")</f>
        <v>TH-PR-029 EXÁMENES MÉDICOS OCUPACIONALES (CONDICIONES GENERALES)</v>
      </c>
      <c r="BH169" s="221"/>
    </row>
    <row r="170" spans="1:60" ht="38.25" customHeight="1" x14ac:dyDescent="0.3">
      <c r="A170" s="306"/>
      <c r="B170" s="254"/>
      <c r="C170" s="228"/>
      <c r="D170" s="226"/>
      <c r="E170" s="226"/>
      <c r="F170" s="226" t="s">
        <v>67</v>
      </c>
      <c r="G170" s="230" t="s">
        <v>258</v>
      </c>
      <c r="H170" s="226"/>
      <c r="I170" s="250"/>
      <c r="J170" s="226"/>
      <c r="K170" s="226"/>
      <c r="L170" s="226"/>
      <c r="M170" s="245"/>
      <c r="N170" s="246"/>
      <c r="O170" s="247"/>
      <c r="P170" s="224"/>
      <c r="Q170" s="243"/>
      <c r="R170" s="165" t="s">
        <v>259</v>
      </c>
      <c r="S170" s="49" t="s">
        <v>78</v>
      </c>
      <c r="T170" s="119" t="s">
        <v>260</v>
      </c>
      <c r="U170" s="49" t="s">
        <v>79</v>
      </c>
      <c r="V170" s="49" t="s">
        <v>80</v>
      </c>
      <c r="W170" s="166">
        <f>VLOOKUP(V170,'[5]Datos Validacion'!$K$6:$L$8,2,0)</f>
        <v>0.25</v>
      </c>
      <c r="X170" s="119" t="s">
        <v>96</v>
      </c>
      <c r="Y170" s="114">
        <f>VLOOKUP(X170,'[5]Datos Validacion'!$M$6:$N$7,2,0)</f>
        <v>0.15</v>
      </c>
      <c r="Z170" s="49" t="s">
        <v>82</v>
      </c>
      <c r="AA170" s="120" t="s">
        <v>261</v>
      </c>
      <c r="AB170" s="49" t="s">
        <v>84</v>
      </c>
      <c r="AC170" s="119" t="s">
        <v>262</v>
      </c>
      <c r="AD170" s="138">
        <f t="shared" si="36"/>
        <v>0.4</v>
      </c>
      <c r="AE170" s="113" t="str">
        <f t="shared" si="41"/>
        <v>MUY BAJA</v>
      </c>
      <c r="AF170" s="115">
        <f t="shared" si="42"/>
        <v>0.12095999999999998</v>
      </c>
      <c r="AG170" s="242"/>
      <c r="AH170" s="242"/>
      <c r="AI170" s="243"/>
      <c r="AJ170" s="226"/>
      <c r="AK170" s="227"/>
      <c r="AL170" s="227"/>
      <c r="AM170" s="211"/>
      <c r="AN170" s="211"/>
      <c r="AO170" s="211"/>
      <c r="AP170" s="231"/>
      <c r="AQ170" s="223"/>
      <c r="AR170" s="231"/>
      <c r="AS170" s="231"/>
      <c r="AT170" s="223"/>
      <c r="AU170" s="231"/>
      <c r="AV170" s="231"/>
      <c r="AW170" s="223"/>
      <c r="AX170" s="231"/>
      <c r="AY170" s="231"/>
      <c r="AZ170" s="223"/>
      <c r="BA170" s="231"/>
      <c r="BB170" s="231"/>
      <c r="BC170" s="223"/>
      <c r="BD170" s="231"/>
      <c r="BE170" s="231"/>
      <c r="BF170" s="223"/>
      <c r="BG170" s="109" t="str">
        <f>UPPER("TH-PR-032 Reporte e investigación de los incidentes, accidentes de trabajo y enfermedades laborales (Condiciones Generales)")</f>
        <v>TH-PR-032 REPORTE E INVESTIGACIÓN DE LOS INCIDENTES, ACCIDENTES DE TRABAJO Y ENFERMEDADES LABORALES (CONDICIONES GENERALES)</v>
      </c>
      <c r="BH170" s="221"/>
    </row>
    <row r="171" spans="1:60" ht="93" customHeight="1" x14ac:dyDescent="0.3">
      <c r="A171" s="306"/>
      <c r="B171" s="254"/>
      <c r="C171" s="228"/>
      <c r="D171" s="226"/>
      <c r="E171" s="226"/>
      <c r="F171" s="226"/>
      <c r="G171" s="230"/>
      <c r="H171" s="226"/>
      <c r="I171" s="250"/>
      <c r="J171" s="226"/>
      <c r="K171" s="226"/>
      <c r="L171" s="226"/>
      <c r="M171" s="245"/>
      <c r="N171" s="246"/>
      <c r="O171" s="247"/>
      <c r="P171" s="224"/>
      <c r="Q171" s="243"/>
      <c r="R171" s="165" t="s">
        <v>263</v>
      </c>
      <c r="S171" s="49" t="s">
        <v>78</v>
      </c>
      <c r="T171" s="119" t="s">
        <v>264</v>
      </c>
      <c r="U171" s="49" t="s">
        <v>79</v>
      </c>
      <c r="V171" s="49" t="s">
        <v>80</v>
      </c>
      <c r="W171" s="166">
        <f>VLOOKUP(V171,'[5]Datos Validacion'!$K$6:$L$8,2,0)</f>
        <v>0.25</v>
      </c>
      <c r="X171" s="119" t="s">
        <v>96</v>
      </c>
      <c r="Y171" s="114">
        <f>VLOOKUP(X171,'[5]Datos Validacion'!$M$6:$N$7,2,0)</f>
        <v>0.15</v>
      </c>
      <c r="Z171" s="49" t="s">
        <v>82</v>
      </c>
      <c r="AA171" s="120" t="s">
        <v>265</v>
      </c>
      <c r="AB171" s="49" t="s">
        <v>84</v>
      </c>
      <c r="AC171" s="119" t="s">
        <v>266</v>
      </c>
      <c r="AD171" s="138">
        <f t="shared" ref="AD171:AD202" si="43">+W171+Y171</f>
        <v>0.4</v>
      </c>
      <c r="AE171" s="113" t="str">
        <f t="shared" si="41"/>
        <v>MUY BAJA</v>
      </c>
      <c r="AF171" s="115">
        <f t="shared" si="42"/>
        <v>7.2575999999999988E-2</v>
      </c>
      <c r="AG171" s="242"/>
      <c r="AH171" s="242"/>
      <c r="AI171" s="243"/>
      <c r="AJ171" s="226"/>
      <c r="AK171" s="227"/>
      <c r="AL171" s="227"/>
      <c r="AM171" s="211"/>
      <c r="AN171" s="211"/>
      <c r="AO171" s="211"/>
      <c r="AP171" s="231"/>
      <c r="AQ171" s="223"/>
      <c r="AR171" s="231"/>
      <c r="AS171" s="231"/>
      <c r="AT171" s="223"/>
      <c r="AU171" s="231"/>
      <c r="AV171" s="231"/>
      <c r="AW171" s="223"/>
      <c r="AX171" s="231"/>
      <c r="AY171" s="231"/>
      <c r="AZ171" s="223"/>
      <c r="BA171" s="231"/>
      <c r="BB171" s="231"/>
      <c r="BC171" s="223"/>
      <c r="BD171" s="231"/>
      <c r="BE171" s="231"/>
      <c r="BF171" s="223"/>
      <c r="BG171" s="109"/>
      <c r="BH171" s="221"/>
    </row>
    <row r="172" spans="1:60" ht="51" customHeight="1" x14ac:dyDescent="0.3">
      <c r="A172" s="306"/>
      <c r="B172" s="254"/>
      <c r="C172" s="228"/>
      <c r="D172" s="226"/>
      <c r="E172" s="226"/>
      <c r="F172" s="111" t="s">
        <v>67</v>
      </c>
      <c r="G172" s="143" t="s">
        <v>267</v>
      </c>
      <c r="H172" s="226"/>
      <c r="I172" s="250"/>
      <c r="J172" s="226"/>
      <c r="K172" s="226"/>
      <c r="L172" s="226"/>
      <c r="M172" s="245"/>
      <c r="N172" s="246"/>
      <c r="O172" s="247"/>
      <c r="P172" s="224"/>
      <c r="Q172" s="243"/>
      <c r="R172" s="167" t="s">
        <v>268</v>
      </c>
      <c r="S172" s="49" t="s">
        <v>78</v>
      </c>
      <c r="T172" s="119" t="s">
        <v>269</v>
      </c>
      <c r="U172" s="49" t="s">
        <v>79</v>
      </c>
      <c r="V172" s="49" t="s">
        <v>80</v>
      </c>
      <c r="W172" s="166">
        <f>VLOOKUP(V172,'[5]Datos Validacion'!$K$6:$L$8,2,0)</f>
        <v>0.25</v>
      </c>
      <c r="X172" s="119" t="s">
        <v>96</v>
      </c>
      <c r="Y172" s="114">
        <f>VLOOKUP(X172,'[5]Datos Validacion'!$M$6:$N$7,2,0)</f>
        <v>0.15</v>
      </c>
      <c r="Z172" s="49" t="s">
        <v>82</v>
      </c>
      <c r="AA172" s="120" t="s">
        <v>270</v>
      </c>
      <c r="AB172" s="49" t="s">
        <v>84</v>
      </c>
      <c r="AC172" s="119" t="s">
        <v>271</v>
      </c>
      <c r="AD172" s="138">
        <f t="shared" si="43"/>
        <v>0.4</v>
      </c>
      <c r="AE172" s="113" t="str">
        <f t="shared" si="41"/>
        <v>MUY BAJA</v>
      </c>
      <c r="AF172" s="115">
        <f t="shared" si="42"/>
        <v>4.354559999999999E-2</v>
      </c>
      <c r="AG172" s="242"/>
      <c r="AH172" s="242"/>
      <c r="AI172" s="243"/>
      <c r="AJ172" s="226"/>
      <c r="AK172" s="227"/>
      <c r="AL172" s="227"/>
      <c r="AM172" s="211"/>
      <c r="AN172" s="211"/>
      <c r="AO172" s="211"/>
      <c r="AP172" s="231"/>
      <c r="AQ172" s="223"/>
      <c r="AR172" s="231"/>
      <c r="AS172" s="231"/>
      <c r="AT172" s="223"/>
      <c r="AU172" s="231"/>
      <c r="AV172" s="231"/>
      <c r="AW172" s="223"/>
      <c r="AX172" s="231"/>
      <c r="AY172" s="231"/>
      <c r="AZ172" s="223"/>
      <c r="BA172" s="231"/>
      <c r="BB172" s="231"/>
      <c r="BC172" s="223"/>
      <c r="BD172" s="231"/>
      <c r="BE172" s="231"/>
      <c r="BF172" s="223"/>
      <c r="BG172" s="109"/>
      <c r="BH172" s="221"/>
    </row>
    <row r="173" spans="1:60" ht="98.25" customHeight="1" x14ac:dyDescent="0.3">
      <c r="A173" s="306"/>
      <c r="B173" s="254"/>
      <c r="C173" s="228"/>
      <c r="D173" s="226"/>
      <c r="E173" s="226"/>
      <c r="F173" s="111" t="s">
        <v>67</v>
      </c>
      <c r="G173" s="164" t="s">
        <v>272</v>
      </c>
      <c r="H173" s="226"/>
      <c r="I173" s="250"/>
      <c r="J173" s="226"/>
      <c r="K173" s="226"/>
      <c r="L173" s="226"/>
      <c r="M173" s="245"/>
      <c r="N173" s="246"/>
      <c r="O173" s="247"/>
      <c r="P173" s="224"/>
      <c r="Q173" s="243"/>
      <c r="R173" s="167" t="s">
        <v>273</v>
      </c>
      <c r="S173" s="49" t="s">
        <v>78</v>
      </c>
      <c r="T173" s="119" t="s">
        <v>274</v>
      </c>
      <c r="U173" s="49" t="s">
        <v>79</v>
      </c>
      <c r="V173" s="49" t="s">
        <v>80</v>
      </c>
      <c r="W173" s="166">
        <f>VLOOKUP(V173,'[5]Datos Validacion'!$K$6:$L$8,2,0)</f>
        <v>0.25</v>
      </c>
      <c r="X173" s="119" t="s">
        <v>96</v>
      </c>
      <c r="Y173" s="114">
        <f>VLOOKUP(X173,'[5]Datos Validacion'!$M$6:$N$7,2,0)</f>
        <v>0.15</v>
      </c>
      <c r="Z173" s="49" t="s">
        <v>82</v>
      </c>
      <c r="AA173" s="120" t="s">
        <v>240</v>
      </c>
      <c r="AB173" s="49" t="s">
        <v>84</v>
      </c>
      <c r="AC173" s="119" t="s">
        <v>275</v>
      </c>
      <c r="AD173" s="138">
        <f t="shared" si="43"/>
        <v>0.4</v>
      </c>
      <c r="AE173" s="113" t="str">
        <f t="shared" si="41"/>
        <v>MUY BAJA</v>
      </c>
      <c r="AF173" s="115">
        <f t="shared" si="42"/>
        <v>2.6127359999999992E-2</v>
      </c>
      <c r="AG173" s="242"/>
      <c r="AH173" s="242"/>
      <c r="AI173" s="243"/>
      <c r="AJ173" s="226"/>
      <c r="AK173" s="227"/>
      <c r="AL173" s="227"/>
      <c r="AM173" s="211"/>
      <c r="AN173" s="211"/>
      <c r="AO173" s="211"/>
      <c r="AP173" s="231"/>
      <c r="AQ173" s="223"/>
      <c r="AR173" s="231"/>
      <c r="AS173" s="231"/>
      <c r="AT173" s="223"/>
      <c r="AU173" s="231"/>
      <c r="AV173" s="231"/>
      <c r="AW173" s="223"/>
      <c r="AX173" s="231"/>
      <c r="AY173" s="231"/>
      <c r="AZ173" s="223"/>
      <c r="BA173" s="231"/>
      <c r="BB173" s="231"/>
      <c r="BC173" s="223"/>
      <c r="BD173" s="231"/>
      <c r="BE173" s="231"/>
      <c r="BF173" s="223"/>
      <c r="BG173" s="109"/>
      <c r="BH173" s="221"/>
    </row>
    <row r="174" spans="1:60" ht="158.25" customHeight="1" x14ac:dyDescent="0.3">
      <c r="A174" s="118" t="s">
        <v>3</v>
      </c>
      <c r="B174" s="49"/>
      <c r="C174" s="119" t="s">
        <v>1326</v>
      </c>
      <c r="D174" s="111" t="s">
        <v>241</v>
      </c>
      <c r="E174" s="111" t="s">
        <v>1319</v>
      </c>
      <c r="F174" s="111" t="s">
        <v>276</v>
      </c>
      <c r="G174" s="143" t="s">
        <v>277</v>
      </c>
      <c r="H174" s="111" t="s">
        <v>1320</v>
      </c>
      <c r="I174" s="136" t="s">
        <v>278</v>
      </c>
      <c r="J174" s="111" t="s">
        <v>71</v>
      </c>
      <c r="K174" s="111" t="s">
        <v>279</v>
      </c>
      <c r="L174" s="111" t="s">
        <v>152</v>
      </c>
      <c r="M174" s="114">
        <f>VLOOKUP(L174,'[5]Datos Validacion'!$C$6:$D$10,2,0)</f>
        <v>0.4</v>
      </c>
      <c r="N174" s="122" t="s">
        <v>76</v>
      </c>
      <c r="O174" s="123">
        <f>VLOOKUP(N174,'[5]Datos Validacion'!$E$6:$F$15,2,0)</f>
        <v>0.6</v>
      </c>
      <c r="P174" s="108" t="s">
        <v>280</v>
      </c>
      <c r="Q174" s="112" t="s">
        <v>76</v>
      </c>
      <c r="R174" s="139" t="s">
        <v>281</v>
      </c>
      <c r="S174" s="49" t="s">
        <v>78</v>
      </c>
      <c r="T174" s="119" t="s">
        <v>269</v>
      </c>
      <c r="U174" s="49" t="s">
        <v>79</v>
      </c>
      <c r="V174" s="49" t="s">
        <v>184</v>
      </c>
      <c r="W174" s="114">
        <f>VLOOKUP(V174,'[5]Datos Validacion'!$K$6:$L$8,2,0)</f>
        <v>0.15</v>
      </c>
      <c r="X174" s="119" t="s">
        <v>96</v>
      </c>
      <c r="Y174" s="114">
        <f>VLOOKUP(X174,'[5]Datos Validacion'!$M$6:$N$7,2,0)</f>
        <v>0.15</v>
      </c>
      <c r="Z174" s="49" t="s">
        <v>82</v>
      </c>
      <c r="AA174" s="120" t="s">
        <v>282</v>
      </c>
      <c r="AB174" s="49" t="s">
        <v>84</v>
      </c>
      <c r="AC174" s="119" t="s">
        <v>283</v>
      </c>
      <c r="AD174" s="138">
        <f t="shared" si="43"/>
        <v>0.3</v>
      </c>
      <c r="AE174" s="113" t="str">
        <f t="shared" si="41"/>
        <v>BAJA</v>
      </c>
      <c r="AF174" s="115">
        <f>IF(OR(V174="prevenir",V174="detectar"),(M174-(M174*AD174)), M174)</f>
        <v>0.28000000000000003</v>
      </c>
      <c r="AG174" s="113" t="str">
        <f>IF(AH174&lt;=20%,"LEVE",IF(AH174&lt;=40%,"MENOR",IF(AH174&lt;=60%,"MODERADO",IF(AH174&lt;=80%,"MAYOR","CATASTROFICO"))))</f>
        <v>MODERADO</v>
      </c>
      <c r="AH174" s="113">
        <f>IF(V174="corregir",(O174-(O174*AD174)), O174)</f>
        <v>0.6</v>
      </c>
      <c r="AI174" s="112" t="s">
        <v>76</v>
      </c>
      <c r="AJ174" s="111" t="s">
        <v>86</v>
      </c>
      <c r="AK174" s="107"/>
      <c r="AL174" s="107"/>
      <c r="AM174" s="90">
        <v>45280</v>
      </c>
      <c r="AN174" s="90" t="s">
        <v>1906</v>
      </c>
      <c r="AO174" s="90"/>
      <c r="AP174" s="106" t="s">
        <v>3</v>
      </c>
      <c r="AQ174" s="109" t="s">
        <v>1913</v>
      </c>
      <c r="AR174" s="106" t="s">
        <v>3</v>
      </c>
      <c r="AS174" s="98"/>
      <c r="AT174" s="109" t="s">
        <v>1914</v>
      </c>
      <c r="AU174" s="106" t="s">
        <v>3</v>
      </c>
      <c r="AV174" s="98"/>
      <c r="AW174" s="109" t="s">
        <v>1915</v>
      </c>
      <c r="AX174" s="98"/>
      <c r="AY174" s="106" t="s">
        <v>3</v>
      </c>
      <c r="AZ174" s="109" t="s">
        <v>1916</v>
      </c>
      <c r="BA174" s="106" t="s">
        <v>3</v>
      </c>
      <c r="BB174" s="98"/>
      <c r="BC174" s="109" t="s">
        <v>1917</v>
      </c>
      <c r="BD174" s="98"/>
      <c r="BE174" s="106" t="s">
        <v>3</v>
      </c>
      <c r="BF174" s="109" t="s">
        <v>1912</v>
      </c>
      <c r="BG174" s="109" t="str">
        <f>UPPER("SG-PR-030 Identificación de Peligros y Valoración de Riesgos (Act. 6)")</f>
        <v>SG-PR-030 IDENTIFICACIÓN DE PELIGROS Y VALORACIÓN DE RIESGOS (ACT. 6)</v>
      </c>
      <c r="BH174" s="93" t="s">
        <v>1918</v>
      </c>
    </row>
    <row r="175" spans="1:60" s="48" customFormat="1" ht="82" customHeight="1" x14ac:dyDescent="0.35">
      <c r="A175" s="231" t="s">
        <v>3</v>
      </c>
      <c r="B175" s="231"/>
      <c r="C175" s="231" t="s">
        <v>1653</v>
      </c>
      <c r="D175" s="226" t="s">
        <v>601</v>
      </c>
      <c r="E175" s="226" t="s">
        <v>602</v>
      </c>
      <c r="F175" s="226" t="s">
        <v>67</v>
      </c>
      <c r="G175" s="109" t="s">
        <v>603</v>
      </c>
      <c r="H175" s="226" t="s">
        <v>604</v>
      </c>
      <c r="I175" s="226" t="s">
        <v>605</v>
      </c>
      <c r="J175" s="226" t="s">
        <v>71</v>
      </c>
      <c r="K175" s="226" t="s">
        <v>606</v>
      </c>
      <c r="L175" s="226" t="s">
        <v>152</v>
      </c>
      <c r="M175" s="245">
        <f>VLOOKUP(L175,'[14]Datos Validacion'!$C$6:$D$10,2,0)</f>
        <v>0.4</v>
      </c>
      <c r="N175" s="246" t="s">
        <v>76</v>
      </c>
      <c r="O175" s="247">
        <f>VLOOKUP(N175,'[14]Datos Validacion'!$E$6:$F$15,2,0)</f>
        <v>0.6</v>
      </c>
      <c r="P175" s="311" t="s">
        <v>291</v>
      </c>
      <c r="Q175" s="243" t="s">
        <v>76</v>
      </c>
      <c r="R175" s="151" t="s">
        <v>607</v>
      </c>
      <c r="S175" s="106" t="s">
        <v>78</v>
      </c>
      <c r="T175" s="108" t="s">
        <v>608</v>
      </c>
      <c r="U175" s="106" t="s">
        <v>79</v>
      </c>
      <c r="V175" s="106" t="s">
        <v>80</v>
      </c>
      <c r="W175" s="114">
        <f>VLOOKUP(V175,'[14]Datos Validacion'!$K$6:$L$8,2,0)</f>
        <v>0.25</v>
      </c>
      <c r="X175" s="108" t="s">
        <v>96</v>
      </c>
      <c r="Y175" s="114">
        <f>VLOOKUP(X175,'[14]Datos Validacion'!$M$6:$N$7,2,0)</f>
        <v>0.15</v>
      </c>
      <c r="Z175" s="106" t="s">
        <v>82</v>
      </c>
      <c r="AA175" s="116" t="s">
        <v>609</v>
      </c>
      <c r="AB175" s="106" t="s">
        <v>84</v>
      </c>
      <c r="AC175" s="108" t="s">
        <v>610</v>
      </c>
      <c r="AD175" s="138">
        <f t="shared" si="43"/>
        <v>0.4</v>
      </c>
      <c r="AE175" s="115" t="str">
        <f t="shared" si="41"/>
        <v>BAJA</v>
      </c>
      <c r="AF175" s="115">
        <f>IF(OR(V175="prevenir",V175="detectar"),(M175-(M175*AD175)), M175)</f>
        <v>0.24</v>
      </c>
      <c r="AG175" s="244" t="str">
        <f>IF(AH175&lt;=20%,"LEVE",IF(AH175&lt;=40%,"MENOR",IF(AH175&lt;=60%,"MODERADO",IF(AH175&lt;=80%,"MAYOR","CATASTROFICO"))))</f>
        <v>MODERADO</v>
      </c>
      <c r="AH175" s="244">
        <f>IF(V175="corregir",(O175-(O175*AD175)), O175)</f>
        <v>0.6</v>
      </c>
      <c r="AI175" s="243" t="s">
        <v>76</v>
      </c>
      <c r="AJ175" s="226" t="s">
        <v>86</v>
      </c>
      <c r="AK175" s="227"/>
      <c r="AL175" s="227"/>
      <c r="AM175" s="218">
        <v>45279</v>
      </c>
      <c r="AN175" s="218" t="s">
        <v>2007</v>
      </c>
      <c r="AO175" s="218"/>
      <c r="AP175" s="224" t="s">
        <v>3</v>
      </c>
      <c r="AQ175" s="223" t="s">
        <v>2008</v>
      </c>
      <c r="AR175" s="224" t="s">
        <v>3</v>
      </c>
      <c r="AS175" s="224"/>
      <c r="AT175" s="223" t="s">
        <v>2009</v>
      </c>
      <c r="AU175" s="224" t="s">
        <v>3</v>
      </c>
      <c r="AV175" s="224"/>
      <c r="AW175" s="223" t="s">
        <v>2010</v>
      </c>
      <c r="AX175" s="224"/>
      <c r="AY175" s="224" t="s">
        <v>3</v>
      </c>
      <c r="AZ175" s="223" t="s">
        <v>2011</v>
      </c>
      <c r="BA175" s="218"/>
      <c r="BB175" s="218"/>
      <c r="BC175" s="223" t="s">
        <v>490</v>
      </c>
      <c r="BD175" s="218"/>
      <c r="BE175" s="224" t="s">
        <v>3</v>
      </c>
      <c r="BF175" s="223" t="s">
        <v>2012</v>
      </c>
      <c r="BG175" s="223" t="s">
        <v>490</v>
      </c>
      <c r="BH175" s="222" t="s">
        <v>2066</v>
      </c>
    </row>
    <row r="176" spans="1:60" ht="82" customHeight="1" x14ac:dyDescent="0.3">
      <c r="A176" s="231"/>
      <c r="B176" s="231"/>
      <c r="C176" s="231"/>
      <c r="D176" s="226"/>
      <c r="E176" s="226"/>
      <c r="F176" s="226"/>
      <c r="G176" s="109" t="s">
        <v>611</v>
      </c>
      <c r="H176" s="226"/>
      <c r="I176" s="226"/>
      <c r="J176" s="226"/>
      <c r="K176" s="226"/>
      <c r="L176" s="226"/>
      <c r="M176" s="245"/>
      <c r="N176" s="246"/>
      <c r="O176" s="247"/>
      <c r="P176" s="311"/>
      <c r="Q176" s="243"/>
      <c r="R176" s="182" t="s">
        <v>612</v>
      </c>
      <c r="S176" s="106" t="s">
        <v>78</v>
      </c>
      <c r="T176" s="108" t="s">
        <v>613</v>
      </c>
      <c r="U176" s="106" t="s">
        <v>79</v>
      </c>
      <c r="V176" s="106" t="s">
        <v>80</v>
      </c>
      <c r="W176" s="114">
        <f>VLOOKUP(V176,'[14]Datos Validacion'!$K$6:$L$8,2,0)</f>
        <v>0.25</v>
      </c>
      <c r="X176" s="108" t="s">
        <v>96</v>
      </c>
      <c r="Y176" s="114">
        <f>VLOOKUP(X176,'[14]Datos Validacion'!$M$6:$N$7,2,0)</f>
        <v>0.15</v>
      </c>
      <c r="Z176" s="106" t="s">
        <v>380</v>
      </c>
      <c r="AA176" s="116" t="s">
        <v>614</v>
      </c>
      <c r="AB176" s="106" t="s">
        <v>84</v>
      </c>
      <c r="AC176" s="108" t="s">
        <v>615</v>
      </c>
      <c r="AD176" s="138">
        <f t="shared" si="43"/>
        <v>0.4</v>
      </c>
      <c r="AE176" s="115" t="str">
        <f t="shared" si="41"/>
        <v>MUY BAJA</v>
      </c>
      <c r="AF176" s="115">
        <f>+AF175-(AF175*AD176)</f>
        <v>0.14399999999999999</v>
      </c>
      <c r="AG176" s="244"/>
      <c r="AH176" s="244"/>
      <c r="AI176" s="243"/>
      <c r="AJ176" s="226"/>
      <c r="AK176" s="227"/>
      <c r="AL176" s="227"/>
      <c r="AM176" s="218"/>
      <c r="AN176" s="218"/>
      <c r="AO176" s="218"/>
      <c r="AP176" s="224"/>
      <c r="AQ176" s="223"/>
      <c r="AR176" s="224"/>
      <c r="AS176" s="224"/>
      <c r="AT176" s="223"/>
      <c r="AU176" s="224"/>
      <c r="AV176" s="224"/>
      <c r="AW176" s="223"/>
      <c r="AX176" s="224"/>
      <c r="AY176" s="224"/>
      <c r="AZ176" s="223"/>
      <c r="BA176" s="218"/>
      <c r="BB176" s="218"/>
      <c r="BC176" s="223"/>
      <c r="BD176" s="218"/>
      <c r="BE176" s="224"/>
      <c r="BF176" s="223"/>
      <c r="BG176" s="223"/>
      <c r="BH176" s="221"/>
    </row>
    <row r="177" spans="1:60" ht="174" customHeight="1" x14ac:dyDescent="0.3">
      <c r="A177" s="106" t="s">
        <v>3</v>
      </c>
      <c r="B177" s="106"/>
      <c r="C177" s="106" t="s">
        <v>1653</v>
      </c>
      <c r="D177" s="111" t="s">
        <v>601</v>
      </c>
      <c r="E177" s="111" t="s">
        <v>602</v>
      </c>
      <c r="F177" s="111" t="s">
        <v>104</v>
      </c>
      <c r="G177" s="109" t="s">
        <v>616</v>
      </c>
      <c r="H177" s="111" t="s">
        <v>617</v>
      </c>
      <c r="I177" s="111" t="s">
        <v>618</v>
      </c>
      <c r="J177" s="111" t="s">
        <v>71</v>
      </c>
      <c r="K177" s="111" t="s">
        <v>619</v>
      </c>
      <c r="L177" s="111" t="s">
        <v>73</v>
      </c>
      <c r="M177" s="114">
        <f>VLOOKUP(L177,'[14]Datos Validacion'!$C$6:$D$10,2,0)</f>
        <v>0.6</v>
      </c>
      <c r="N177" s="122" t="s">
        <v>76</v>
      </c>
      <c r="O177" s="123">
        <f>VLOOKUP(N177,'[14]Datos Validacion'!$E$6:$F$15,2,0)</f>
        <v>0.6</v>
      </c>
      <c r="P177" s="108" t="s">
        <v>620</v>
      </c>
      <c r="Q177" s="112" t="s">
        <v>76</v>
      </c>
      <c r="R177" s="163" t="s">
        <v>621</v>
      </c>
      <c r="S177" s="106" t="s">
        <v>78</v>
      </c>
      <c r="T177" s="108" t="s">
        <v>622</v>
      </c>
      <c r="U177" s="106" t="s">
        <v>79</v>
      </c>
      <c r="V177" s="106" t="s">
        <v>80</v>
      </c>
      <c r="W177" s="114">
        <f>VLOOKUP(V177,'[14]Datos Validacion'!$K$6:$L$8,2,0)</f>
        <v>0.25</v>
      </c>
      <c r="X177" s="108" t="s">
        <v>96</v>
      </c>
      <c r="Y177" s="114">
        <f>VLOOKUP(X177,'[14]Datos Validacion'!$M$6:$N$7,2,0)</f>
        <v>0.15</v>
      </c>
      <c r="Z177" s="106" t="s">
        <v>82</v>
      </c>
      <c r="AA177" s="116" t="s">
        <v>623</v>
      </c>
      <c r="AB177" s="106" t="s">
        <v>84</v>
      </c>
      <c r="AC177" s="108" t="s">
        <v>624</v>
      </c>
      <c r="AD177" s="138">
        <f t="shared" si="43"/>
        <v>0.4</v>
      </c>
      <c r="AE177" s="115" t="str">
        <f t="shared" si="41"/>
        <v>BAJA</v>
      </c>
      <c r="AF177" s="115">
        <f>IF(OR(V177="prevenir",V177="detectar"),(M177-(M177*AD177)), M177)</f>
        <v>0.36</v>
      </c>
      <c r="AG177" s="115" t="str">
        <f t="shared" ref="AG177:AG178" si="44">IF(AH177&lt;=20%,"LEVE",IF(AH177&lt;=40%,"MENOR",IF(AH177&lt;=60%,"MODERADO",IF(AH177&lt;=80%,"MAYOR","CATASTROFICO"))))</f>
        <v>MODERADO</v>
      </c>
      <c r="AH177" s="115">
        <f>IF(V177="corregir",(O177-(O177*AD177)), O177)</f>
        <v>0.6</v>
      </c>
      <c r="AI177" s="112" t="s">
        <v>76</v>
      </c>
      <c r="AJ177" s="111" t="s">
        <v>86</v>
      </c>
      <c r="AK177" s="107"/>
      <c r="AL177" s="107"/>
      <c r="AM177" s="89">
        <v>45279</v>
      </c>
      <c r="AN177" s="89" t="s">
        <v>2007</v>
      </c>
      <c r="AO177" s="89"/>
      <c r="AP177" s="108" t="s">
        <v>3</v>
      </c>
      <c r="AQ177" s="109" t="s">
        <v>2013</v>
      </c>
      <c r="AR177" s="108" t="s">
        <v>3</v>
      </c>
      <c r="AS177" s="108"/>
      <c r="AT177" s="109" t="s">
        <v>2014</v>
      </c>
      <c r="AU177" s="108" t="s">
        <v>3</v>
      </c>
      <c r="AV177" s="108"/>
      <c r="AW177" s="109" t="s">
        <v>2015</v>
      </c>
      <c r="AX177" s="108"/>
      <c r="AY177" s="108" t="s">
        <v>3</v>
      </c>
      <c r="AZ177" s="109" t="s">
        <v>2016</v>
      </c>
      <c r="BA177" s="89"/>
      <c r="BB177" s="89"/>
      <c r="BC177" s="109" t="s">
        <v>490</v>
      </c>
      <c r="BD177" s="89"/>
      <c r="BE177" s="108" t="s">
        <v>3</v>
      </c>
      <c r="BF177" s="109" t="s">
        <v>2012</v>
      </c>
      <c r="BG177" s="109" t="s">
        <v>490</v>
      </c>
      <c r="BH177" s="93" t="s">
        <v>2066</v>
      </c>
    </row>
    <row r="178" spans="1:60" ht="82" customHeight="1" x14ac:dyDescent="0.3">
      <c r="A178" s="231" t="s">
        <v>3</v>
      </c>
      <c r="B178" s="231"/>
      <c r="C178" s="231" t="s">
        <v>1653</v>
      </c>
      <c r="D178" s="226" t="s">
        <v>601</v>
      </c>
      <c r="E178" s="226" t="s">
        <v>602</v>
      </c>
      <c r="F178" s="226" t="s">
        <v>67</v>
      </c>
      <c r="G178" s="109" t="s">
        <v>625</v>
      </c>
      <c r="H178" s="226" t="s">
        <v>626</v>
      </c>
      <c r="I178" s="226" t="s">
        <v>627</v>
      </c>
      <c r="J178" s="226" t="s">
        <v>71</v>
      </c>
      <c r="K178" s="226" t="s">
        <v>628</v>
      </c>
      <c r="L178" s="226" t="s">
        <v>73</v>
      </c>
      <c r="M178" s="245">
        <f>VLOOKUP(L178,'[14]Datos Validacion'!$C$6:$D$10,2,0)</f>
        <v>0.6</v>
      </c>
      <c r="N178" s="246" t="s">
        <v>76</v>
      </c>
      <c r="O178" s="247">
        <f>VLOOKUP(N178,'[14]Datos Validacion'!$E$6:$F$15,2,0)</f>
        <v>0.6</v>
      </c>
      <c r="P178" s="224" t="s">
        <v>629</v>
      </c>
      <c r="Q178" s="243" t="s">
        <v>76</v>
      </c>
      <c r="R178" s="117" t="s">
        <v>630</v>
      </c>
      <c r="S178" s="106" t="s">
        <v>78</v>
      </c>
      <c r="T178" s="108" t="s">
        <v>631</v>
      </c>
      <c r="U178" s="106" t="s">
        <v>79</v>
      </c>
      <c r="V178" s="106" t="s">
        <v>80</v>
      </c>
      <c r="W178" s="114">
        <f>VLOOKUP(V178,'[14]Datos Validacion'!$K$6:$L$8,2,0)</f>
        <v>0.25</v>
      </c>
      <c r="X178" s="108" t="s">
        <v>96</v>
      </c>
      <c r="Y178" s="114">
        <f>VLOOKUP(X178,'[14]Datos Validacion'!$M$6:$N$7,2,0)</f>
        <v>0.15</v>
      </c>
      <c r="Z178" s="106" t="s">
        <v>82</v>
      </c>
      <c r="AA178" s="116" t="s">
        <v>632</v>
      </c>
      <c r="AB178" s="106" t="s">
        <v>84</v>
      </c>
      <c r="AC178" s="108" t="s">
        <v>633</v>
      </c>
      <c r="AD178" s="138">
        <f t="shared" si="43"/>
        <v>0.4</v>
      </c>
      <c r="AE178" s="115" t="str">
        <f t="shared" si="41"/>
        <v>BAJA</v>
      </c>
      <c r="AF178" s="115">
        <f>IF(OR(V178="prevenir",V178="detectar"),(M178-(M178*AD178)), M178)</f>
        <v>0.36</v>
      </c>
      <c r="AG178" s="244" t="str">
        <f t="shared" si="44"/>
        <v>MODERADO</v>
      </c>
      <c r="AH178" s="244">
        <f>IF(V178="corregir",(O178-(O178*AD178)), O178)</f>
        <v>0.6</v>
      </c>
      <c r="AI178" s="243" t="s">
        <v>76</v>
      </c>
      <c r="AJ178" s="226" t="s">
        <v>86</v>
      </c>
      <c r="AK178" s="227"/>
      <c r="AL178" s="227"/>
      <c r="AM178" s="218">
        <v>45279</v>
      </c>
      <c r="AN178" s="218" t="s">
        <v>2007</v>
      </c>
      <c r="AO178" s="218"/>
      <c r="AP178" s="224" t="s">
        <v>3</v>
      </c>
      <c r="AQ178" s="223" t="s">
        <v>2013</v>
      </c>
      <c r="AR178" s="224" t="s">
        <v>3</v>
      </c>
      <c r="AS178" s="224"/>
      <c r="AT178" s="223" t="s">
        <v>2017</v>
      </c>
      <c r="AU178" s="224" t="s">
        <v>3</v>
      </c>
      <c r="AV178" s="224"/>
      <c r="AW178" s="223" t="s">
        <v>2015</v>
      </c>
      <c r="AX178" s="224"/>
      <c r="AY178" s="224" t="s">
        <v>3</v>
      </c>
      <c r="AZ178" s="223" t="s">
        <v>2011</v>
      </c>
      <c r="BA178" s="218"/>
      <c r="BB178" s="218"/>
      <c r="BC178" s="223" t="s">
        <v>490</v>
      </c>
      <c r="BD178" s="218"/>
      <c r="BE178" s="224" t="s">
        <v>3</v>
      </c>
      <c r="BF178" s="223" t="s">
        <v>2012</v>
      </c>
      <c r="BG178" s="223" t="s">
        <v>490</v>
      </c>
      <c r="BH178" s="222" t="s">
        <v>2066</v>
      </c>
    </row>
    <row r="179" spans="1:60" ht="82" customHeight="1" x14ac:dyDescent="0.3">
      <c r="A179" s="231"/>
      <c r="B179" s="231"/>
      <c r="C179" s="231"/>
      <c r="D179" s="226"/>
      <c r="E179" s="226"/>
      <c r="F179" s="226"/>
      <c r="G179" s="109" t="s">
        <v>634</v>
      </c>
      <c r="H179" s="226"/>
      <c r="I179" s="226"/>
      <c r="J179" s="226"/>
      <c r="K179" s="226"/>
      <c r="L179" s="226"/>
      <c r="M179" s="245"/>
      <c r="N179" s="246"/>
      <c r="O179" s="247"/>
      <c r="P179" s="224"/>
      <c r="Q179" s="243"/>
      <c r="R179" s="163" t="s">
        <v>635</v>
      </c>
      <c r="S179" s="106" t="s">
        <v>78</v>
      </c>
      <c r="T179" s="108" t="s">
        <v>636</v>
      </c>
      <c r="U179" s="106" t="s">
        <v>79</v>
      </c>
      <c r="V179" s="106" t="s">
        <v>80</v>
      </c>
      <c r="W179" s="114">
        <f>VLOOKUP(V179,'[14]Datos Validacion'!$K$6:$L$8,2,0)</f>
        <v>0.25</v>
      </c>
      <c r="X179" s="108" t="s">
        <v>96</v>
      </c>
      <c r="Y179" s="114">
        <f>VLOOKUP(X179,'[14]Datos Validacion'!$M$6:$N$7,2,0)</f>
        <v>0.15</v>
      </c>
      <c r="Z179" s="106" t="s">
        <v>82</v>
      </c>
      <c r="AA179" s="116" t="s">
        <v>637</v>
      </c>
      <c r="AB179" s="106" t="s">
        <v>84</v>
      </c>
      <c r="AC179" s="108" t="s">
        <v>638</v>
      </c>
      <c r="AD179" s="138">
        <f t="shared" si="43"/>
        <v>0.4</v>
      </c>
      <c r="AE179" s="115" t="str">
        <f t="shared" si="41"/>
        <v>BAJA</v>
      </c>
      <c r="AF179" s="115">
        <f>+AF178-(AF178*AD179)</f>
        <v>0.216</v>
      </c>
      <c r="AG179" s="244"/>
      <c r="AH179" s="244"/>
      <c r="AI179" s="243"/>
      <c r="AJ179" s="226"/>
      <c r="AK179" s="227"/>
      <c r="AL179" s="227"/>
      <c r="AM179" s="218"/>
      <c r="AN179" s="218"/>
      <c r="AO179" s="218"/>
      <c r="AP179" s="224"/>
      <c r="AQ179" s="223"/>
      <c r="AR179" s="224"/>
      <c r="AS179" s="224"/>
      <c r="AT179" s="223"/>
      <c r="AU179" s="224"/>
      <c r="AV179" s="224"/>
      <c r="AW179" s="223"/>
      <c r="AX179" s="224"/>
      <c r="AY179" s="224"/>
      <c r="AZ179" s="223"/>
      <c r="BA179" s="218"/>
      <c r="BB179" s="218"/>
      <c r="BC179" s="223"/>
      <c r="BD179" s="218"/>
      <c r="BE179" s="224"/>
      <c r="BF179" s="223"/>
      <c r="BG179" s="223"/>
      <c r="BH179" s="221"/>
    </row>
    <row r="180" spans="1:60" ht="82" customHeight="1" x14ac:dyDescent="0.3">
      <c r="A180" s="231" t="s">
        <v>3</v>
      </c>
      <c r="B180" s="231"/>
      <c r="C180" s="231" t="s">
        <v>1653</v>
      </c>
      <c r="D180" s="226" t="s">
        <v>601</v>
      </c>
      <c r="E180" s="226" t="s">
        <v>602</v>
      </c>
      <c r="F180" s="226" t="s">
        <v>67</v>
      </c>
      <c r="G180" s="110" t="s">
        <v>639</v>
      </c>
      <c r="H180" s="226" t="s">
        <v>640</v>
      </c>
      <c r="I180" s="226" t="s">
        <v>641</v>
      </c>
      <c r="J180" s="226" t="s">
        <v>71</v>
      </c>
      <c r="K180" s="226" t="s">
        <v>642</v>
      </c>
      <c r="L180" s="226" t="s">
        <v>73</v>
      </c>
      <c r="M180" s="245">
        <f>VLOOKUP(L180,'[14]Datos Validacion'!$C$6:$D$10,2,0)</f>
        <v>0.6</v>
      </c>
      <c r="N180" s="246" t="s">
        <v>76</v>
      </c>
      <c r="O180" s="247">
        <f>VLOOKUP(N180,'[14]Datos Validacion'!$E$6:$F$15,2,0)</f>
        <v>0.6</v>
      </c>
      <c r="P180" s="224" t="s">
        <v>620</v>
      </c>
      <c r="Q180" s="243" t="s">
        <v>76</v>
      </c>
      <c r="R180" s="163" t="s">
        <v>643</v>
      </c>
      <c r="S180" s="106" t="s">
        <v>78</v>
      </c>
      <c r="T180" s="108" t="s">
        <v>644</v>
      </c>
      <c r="U180" s="106" t="s">
        <v>79</v>
      </c>
      <c r="V180" s="106" t="s">
        <v>80</v>
      </c>
      <c r="W180" s="114">
        <f>VLOOKUP(V180,'[14]Datos Validacion'!$K$6:$L$8,2,0)</f>
        <v>0.25</v>
      </c>
      <c r="X180" s="108" t="s">
        <v>96</v>
      </c>
      <c r="Y180" s="114">
        <f>VLOOKUP(X180,'[14]Datos Validacion'!$M$6:$N$7,2,0)</f>
        <v>0.15</v>
      </c>
      <c r="Z180" s="106" t="s">
        <v>82</v>
      </c>
      <c r="AA180" s="116" t="s">
        <v>645</v>
      </c>
      <c r="AB180" s="106" t="s">
        <v>84</v>
      </c>
      <c r="AC180" s="108" t="s">
        <v>646</v>
      </c>
      <c r="AD180" s="138">
        <f t="shared" si="43"/>
        <v>0.4</v>
      </c>
      <c r="AE180" s="115" t="str">
        <f t="shared" si="41"/>
        <v>BAJA</v>
      </c>
      <c r="AF180" s="115">
        <f>IF(OR(V180="prevenir",V180="detectar"),(M180-(M180*AD180)), M180)</f>
        <v>0.36</v>
      </c>
      <c r="AG180" s="244" t="str">
        <f t="shared" ref="AG180" si="45">IF(AH180&lt;=20%,"LEVE",IF(AH180&lt;=40%,"MENOR",IF(AH180&lt;=60%,"MODERADO",IF(AH180&lt;=80%,"MAYOR","CATASTROFICO"))))</f>
        <v>MODERADO</v>
      </c>
      <c r="AH180" s="244">
        <f>IF(V180="corregir",(O180-(O180*AD180)), O180)</f>
        <v>0.6</v>
      </c>
      <c r="AI180" s="243" t="s">
        <v>76</v>
      </c>
      <c r="AJ180" s="226" t="s">
        <v>86</v>
      </c>
      <c r="AK180" s="227"/>
      <c r="AL180" s="227"/>
      <c r="AM180" s="218">
        <v>45279</v>
      </c>
      <c r="AN180" s="218" t="s">
        <v>2007</v>
      </c>
      <c r="AO180" s="218"/>
      <c r="AP180" s="224" t="s">
        <v>3</v>
      </c>
      <c r="AQ180" s="223" t="s">
        <v>2013</v>
      </c>
      <c r="AR180" s="224" t="s">
        <v>3</v>
      </c>
      <c r="AS180" s="224"/>
      <c r="AT180" s="223" t="s">
        <v>2018</v>
      </c>
      <c r="AU180" s="224" t="s">
        <v>3</v>
      </c>
      <c r="AV180" s="224"/>
      <c r="AW180" s="223" t="s">
        <v>2015</v>
      </c>
      <c r="AX180" s="224"/>
      <c r="AY180" s="224" t="s">
        <v>3</v>
      </c>
      <c r="AZ180" s="223" t="s">
        <v>2019</v>
      </c>
      <c r="BA180" s="211"/>
      <c r="BB180" s="211"/>
      <c r="BC180" s="223" t="s">
        <v>490</v>
      </c>
      <c r="BD180" s="211"/>
      <c r="BE180" s="224" t="s">
        <v>3</v>
      </c>
      <c r="BF180" s="223" t="s">
        <v>2012</v>
      </c>
      <c r="BG180" s="223" t="s">
        <v>490</v>
      </c>
      <c r="BH180" s="222" t="s">
        <v>2066</v>
      </c>
    </row>
    <row r="181" spans="1:60" ht="82" customHeight="1" x14ac:dyDescent="0.3">
      <c r="A181" s="231"/>
      <c r="B181" s="231"/>
      <c r="C181" s="231"/>
      <c r="D181" s="226"/>
      <c r="E181" s="226"/>
      <c r="F181" s="226"/>
      <c r="G181" s="110" t="s">
        <v>647</v>
      </c>
      <c r="H181" s="226"/>
      <c r="I181" s="226"/>
      <c r="J181" s="226"/>
      <c r="K181" s="226"/>
      <c r="L181" s="226"/>
      <c r="M181" s="245"/>
      <c r="N181" s="246"/>
      <c r="O181" s="247"/>
      <c r="P181" s="224"/>
      <c r="Q181" s="243"/>
      <c r="R181" s="163" t="s">
        <v>648</v>
      </c>
      <c r="S181" s="106" t="s">
        <v>78</v>
      </c>
      <c r="T181" s="108" t="s">
        <v>644</v>
      </c>
      <c r="U181" s="106" t="s">
        <v>79</v>
      </c>
      <c r="V181" s="106" t="s">
        <v>80</v>
      </c>
      <c r="W181" s="114">
        <f>VLOOKUP(V181,'[14]Datos Validacion'!$K$6:$L$8,2,0)</f>
        <v>0.25</v>
      </c>
      <c r="X181" s="108" t="s">
        <v>96</v>
      </c>
      <c r="Y181" s="114">
        <f>VLOOKUP(X181,'[14]Datos Validacion'!$M$6:$N$7,2,0)</f>
        <v>0.15</v>
      </c>
      <c r="Z181" s="106" t="s">
        <v>82</v>
      </c>
      <c r="AA181" s="116" t="s">
        <v>649</v>
      </c>
      <c r="AB181" s="106" t="s">
        <v>84</v>
      </c>
      <c r="AC181" s="108" t="s">
        <v>650</v>
      </c>
      <c r="AD181" s="138">
        <f t="shared" si="43"/>
        <v>0.4</v>
      </c>
      <c r="AE181" s="115" t="str">
        <f t="shared" si="41"/>
        <v>BAJA</v>
      </c>
      <c r="AF181" s="115">
        <f>+AF180-(AF180*AD181)</f>
        <v>0.216</v>
      </c>
      <c r="AG181" s="244"/>
      <c r="AH181" s="244"/>
      <c r="AI181" s="243"/>
      <c r="AJ181" s="226"/>
      <c r="AK181" s="227"/>
      <c r="AL181" s="227"/>
      <c r="AM181" s="218"/>
      <c r="AN181" s="218"/>
      <c r="AO181" s="218"/>
      <c r="AP181" s="224"/>
      <c r="AQ181" s="223"/>
      <c r="AR181" s="224"/>
      <c r="AS181" s="224"/>
      <c r="AT181" s="223"/>
      <c r="AU181" s="224"/>
      <c r="AV181" s="224"/>
      <c r="AW181" s="223"/>
      <c r="AX181" s="224"/>
      <c r="AY181" s="224"/>
      <c r="AZ181" s="223"/>
      <c r="BA181" s="211"/>
      <c r="BB181" s="211"/>
      <c r="BC181" s="223"/>
      <c r="BD181" s="211"/>
      <c r="BE181" s="224"/>
      <c r="BF181" s="223"/>
      <c r="BG181" s="223"/>
      <c r="BH181" s="221"/>
    </row>
    <row r="182" spans="1:60" s="48" customFormat="1" ht="140.25" customHeight="1" x14ac:dyDescent="0.35">
      <c r="A182" s="265" t="s">
        <v>3</v>
      </c>
      <c r="B182" s="304"/>
      <c r="C182" s="251" t="s">
        <v>651</v>
      </c>
      <c r="D182" s="251" t="s">
        <v>652</v>
      </c>
      <c r="E182" s="251" t="s">
        <v>653</v>
      </c>
      <c r="F182" s="251" t="s">
        <v>67</v>
      </c>
      <c r="G182" s="144" t="s">
        <v>654</v>
      </c>
      <c r="H182" s="254" t="s">
        <v>655</v>
      </c>
      <c r="I182" s="251" t="s">
        <v>656</v>
      </c>
      <c r="J182" s="251" t="s">
        <v>71</v>
      </c>
      <c r="K182" s="226" t="s">
        <v>657</v>
      </c>
      <c r="L182" s="226" t="s">
        <v>73</v>
      </c>
      <c r="M182" s="245">
        <f>VLOOKUP(L182,'[15]Datos Validacion'!$C$6:$D$10,2,0)</f>
        <v>0.6</v>
      </c>
      <c r="N182" s="246" t="s">
        <v>223</v>
      </c>
      <c r="O182" s="247">
        <f>VLOOKUP(N182,'[15]Datos Validacion'!$E$6:$F$15,2,0)</f>
        <v>0.2</v>
      </c>
      <c r="P182" s="224" t="s">
        <v>291</v>
      </c>
      <c r="Q182" s="243" t="s">
        <v>76</v>
      </c>
      <c r="R182" s="110" t="s">
        <v>658</v>
      </c>
      <c r="S182" s="49" t="s">
        <v>78</v>
      </c>
      <c r="T182" s="108" t="s">
        <v>659</v>
      </c>
      <c r="U182" s="49" t="s">
        <v>79</v>
      </c>
      <c r="V182" s="49" t="s">
        <v>80</v>
      </c>
      <c r="W182" s="114">
        <f>VLOOKUP(V182,'[15]Datos Validacion'!$K$6:$L$8,2,0)</f>
        <v>0.25</v>
      </c>
      <c r="X182" s="119" t="s">
        <v>96</v>
      </c>
      <c r="Y182" s="114">
        <f>VLOOKUP(X182,'[15]Datos Validacion'!$M$6:$N$7,2,0)</f>
        <v>0.15</v>
      </c>
      <c r="Z182" s="49" t="s">
        <v>82</v>
      </c>
      <c r="AA182" s="116" t="s">
        <v>660</v>
      </c>
      <c r="AB182" s="49" t="s">
        <v>84</v>
      </c>
      <c r="AC182" s="108" t="s">
        <v>661</v>
      </c>
      <c r="AD182" s="138">
        <f t="shared" si="43"/>
        <v>0.4</v>
      </c>
      <c r="AE182" s="113" t="str">
        <f>IF(AF182&lt;=20%,"MUY BAJA",IF(AF182&lt;=40%,"BAJA",IF(AF182&lt;=60%,"MEDIA",IF(AF182&lt;=80%,"ALTA","MUY ALTA"))))</f>
        <v>BAJA</v>
      </c>
      <c r="AF182" s="113">
        <f>IF(OR(V182="prevenir",V182="detectar"),(M182-(M182*AD182)), M182)</f>
        <v>0.36</v>
      </c>
      <c r="AG182" s="242" t="str">
        <f>IF(AH182&lt;=20%,"LEVE",IF(AH182&lt;=40%,"MENOR",IF(AH182&lt;=60%,"MODERADO",IF(AH182&lt;=80%,"MAYOR","CATASTROFICO"))))</f>
        <v>LEVE</v>
      </c>
      <c r="AH182" s="242">
        <f>IF(V182="corregir",(O182-(O182*AD182)), O182)</f>
        <v>0.2</v>
      </c>
      <c r="AI182" s="243" t="s">
        <v>146</v>
      </c>
      <c r="AJ182" s="226" t="s">
        <v>86</v>
      </c>
      <c r="AK182" s="227"/>
      <c r="AL182" s="227"/>
      <c r="AM182" s="211">
        <v>45291</v>
      </c>
      <c r="AN182" s="234" t="s">
        <v>1698</v>
      </c>
      <c r="AO182" s="218"/>
      <c r="AP182" s="218" t="s">
        <v>3</v>
      </c>
      <c r="AQ182" s="222" t="s">
        <v>1699</v>
      </c>
      <c r="AR182" s="218" t="s">
        <v>1700</v>
      </c>
      <c r="AS182" s="218"/>
      <c r="AT182" s="222" t="s">
        <v>1701</v>
      </c>
      <c r="AU182" s="215" t="s">
        <v>3</v>
      </c>
      <c r="AV182" s="218"/>
      <c r="AW182" s="225" t="s">
        <v>1702</v>
      </c>
      <c r="AX182" s="218" t="s">
        <v>3</v>
      </c>
      <c r="AY182" s="218"/>
      <c r="AZ182" s="225" t="s">
        <v>1703</v>
      </c>
      <c r="BA182" s="211" t="s">
        <v>3</v>
      </c>
      <c r="BB182" s="211"/>
      <c r="BC182" s="229" t="s">
        <v>1704</v>
      </c>
      <c r="BD182" s="211"/>
      <c r="BE182" s="211" t="s">
        <v>3</v>
      </c>
      <c r="BF182" s="229" t="s">
        <v>1705</v>
      </c>
      <c r="BG182" s="222" t="s">
        <v>1706</v>
      </c>
      <c r="BH182" s="222" t="s">
        <v>1855</v>
      </c>
    </row>
    <row r="183" spans="1:60" ht="25" x14ac:dyDescent="0.3">
      <c r="A183" s="265"/>
      <c r="B183" s="304"/>
      <c r="C183" s="251"/>
      <c r="D183" s="251"/>
      <c r="E183" s="251"/>
      <c r="F183" s="251"/>
      <c r="G183" s="144" t="s">
        <v>662</v>
      </c>
      <c r="H183" s="254"/>
      <c r="I183" s="251"/>
      <c r="J183" s="251"/>
      <c r="K183" s="226"/>
      <c r="L183" s="226"/>
      <c r="M183" s="245"/>
      <c r="N183" s="246"/>
      <c r="O183" s="247"/>
      <c r="P183" s="224"/>
      <c r="Q183" s="243"/>
      <c r="R183" s="110" t="s">
        <v>663</v>
      </c>
      <c r="S183" s="49" t="s">
        <v>78</v>
      </c>
      <c r="T183" s="108" t="s">
        <v>659</v>
      </c>
      <c r="U183" s="49" t="s">
        <v>79</v>
      </c>
      <c r="V183" s="49" t="s">
        <v>184</v>
      </c>
      <c r="W183" s="114">
        <f>VLOOKUP(V183,'[15]Datos Validacion'!$K$6:$L$8,2,0)</f>
        <v>0.15</v>
      </c>
      <c r="X183" s="119" t="s">
        <v>96</v>
      </c>
      <c r="Y183" s="114">
        <f>VLOOKUP(X183,'[15]Datos Validacion'!$M$6:$N$7,2,0)</f>
        <v>0.15</v>
      </c>
      <c r="Z183" s="49" t="s">
        <v>82</v>
      </c>
      <c r="AA183" s="116" t="s">
        <v>664</v>
      </c>
      <c r="AB183" s="49" t="s">
        <v>84</v>
      </c>
      <c r="AC183" s="108" t="s">
        <v>665</v>
      </c>
      <c r="AD183" s="138">
        <f t="shared" si="43"/>
        <v>0.3</v>
      </c>
      <c r="AE183" s="113" t="str">
        <f t="shared" ref="AE183:AE233" si="46">IF(AF183&lt;=20%,"MUY BAJA",IF(AF183&lt;=40%,"BAJA",IF(AF183&lt;=60%,"MEDIA",IF(AF183&lt;=80%,"ALTA","MUY ALTA"))))</f>
        <v>BAJA</v>
      </c>
      <c r="AF183" s="115">
        <f>+AF182-(AF182*AD183)</f>
        <v>0.252</v>
      </c>
      <c r="AG183" s="242"/>
      <c r="AH183" s="242"/>
      <c r="AI183" s="243"/>
      <c r="AJ183" s="226"/>
      <c r="AK183" s="227"/>
      <c r="AL183" s="227"/>
      <c r="AM183" s="211"/>
      <c r="AN183" s="235"/>
      <c r="AO183" s="228"/>
      <c r="AP183" s="228"/>
      <c r="AQ183" s="230"/>
      <c r="AR183" s="228"/>
      <c r="AS183" s="228"/>
      <c r="AT183" s="230"/>
      <c r="AU183" s="216"/>
      <c r="AV183" s="228"/>
      <c r="AW183" s="225"/>
      <c r="AX183" s="228"/>
      <c r="AY183" s="228"/>
      <c r="AZ183" s="225"/>
      <c r="BA183" s="211"/>
      <c r="BB183" s="211"/>
      <c r="BC183" s="229"/>
      <c r="BD183" s="211"/>
      <c r="BE183" s="211"/>
      <c r="BF183" s="229"/>
      <c r="BG183" s="230"/>
      <c r="BH183" s="221"/>
    </row>
    <row r="184" spans="1:60" ht="59.25" customHeight="1" x14ac:dyDescent="0.3">
      <c r="A184" s="265"/>
      <c r="B184" s="304"/>
      <c r="C184" s="251"/>
      <c r="D184" s="251"/>
      <c r="E184" s="251"/>
      <c r="F184" s="251"/>
      <c r="G184" s="144" t="s">
        <v>666</v>
      </c>
      <c r="H184" s="254"/>
      <c r="I184" s="251"/>
      <c r="J184" s="251"/>
      <c r="K184" s="226"/>
      <c r="L184" s="226"/>
      <c r="M184" s="245"/>
      <c r="N184" s="246"/>
      <c r="O184" s="247"/>
      <c r="P184" s="224"/>
      <c r="Q184" s="243"/>
      <c r="R184" s="110" t="s">
        <v>667</v>
      </c>
      <c r="S184" s="49" t="s">
        <v>78</v>
      </c>
      <c r="T184" s="108" t="s">
        <v>659</v>
      </c>
      <c r="U184" s="49" t="s">
        <v>79</v>
      </c>
      <c r="V184" s="49" t="s">
        <v>184</v>
      </c>
      <c r="W184" s="114">
        <f>VLOOKUP(V184,'[15]Datos Validacion'!$K$6:$L$8,2,0)</f>
        <v>0.15</v>
      </c>
      <c r="X184" s="119" t="s">
        <v>96</v>
      </c>
      <c r="Y184" s="114">
        <f>VLOOKUP(X184,'[15]Datos Validacion'!$M$6:$N$7,2,0)</f>
        <v>0.15</v>
      </c>
      <c r="Z184" s="49" t="s">
        <v>82</v>
      </c>
      <c r="AA184" s="116" t="s">
        <v>664</v>
      </c>
      <c r="AB184" s="49" t="s">
        <v>84</v>
      </c>
      <c r="AC184" s="108" t="s">
        <v>665</v>
      </c>
      <c r="AD184" s="138">
        <f t="shared" si="43"/>
        <v>0.3</v>
      </c>
      <c r="AE184" s="113" t="str">
        <f t="shared" si="46"/>
        <v>MUY BAJA</v>
      </c>
      <c r="AF184" s="115">
        <f t="shared" ref="AF184" si="47">+AF183-(AF183*AD184)</f>
        <v>0.1764</v>
      </c>
      <c r="AG184" s="242"/>
      <c r="AH184" s="242"/>
      <c r="AI184" s="243"/>
      <c r="AJ184" s="226"/>
      <c r="AK184" s="227"/>
      <c r="AL184" s="227"/>
      <c r="AM184" s="211"/>
      <c r="AN184" s="235"/>
      <c r="AO184" s="228"/>
      <c r="AP184" s="228"/>
      <c r="AQ184" s="230"/>
      <c r="AR184" s="228"/>
      <c r="AS184" s="228"/>
      <c r="AT184" s="230"/>
      <c r="AU184" s="216"/>
      <c r="AV184" s="228"/>
      <c r="AW184" s="225"/>
      <c r="AX184" s="228"/>
      <c r="AY184" s="228"/>
      <c r="AZ184" s="225"/>
      <c r="BA184" s="211"/>
      <c r="BB184" s="211"/>
      <c r="BC184" s="229"/>
      <c r="BD184" s="211"/>
      <c r="BE184" s="211"/>
      <c r="BF184" s="229"/>
      <c r="BG184" s="230"/>
      <c r="BH184" s="221"/>
    </row>
    <row r="185" spans="1:60" ht="50" x14ac:dyDescent="0.3">
      <c r="A185" s="265"/>
      <c r="B185" s="304"/>
      <c r="C185" s="251"/>
      <c r="D185" s="251"/>
      <c r="E185" s="251"/>
      <c r="F185" s="251"/>
      <c r="G185" s="144" t="s">
        <v>668</v>
      </c>
      <c r="H185" s="254"/>
      <c r="I185" s="251"/>
      <c r="J185" s="251"/>
      <c r="K185" s="226"/>
      <c r="L185" s="226"/>
      <c r="M185" s="245"/>
      <c r="N185" s="246"/>
      <c r="O185" s="247"/>
      <c r="P185" s="224"/>
      <c r="Q185" s="243"/>
      <c r="R185" s="110" t="s">
        <v>669</v>
      </c>
      <c r="S185" s="49" t="s">
        <v>78</v>
      </c>
      <c r="T185" s="108" t="s">
        <v>670</v>
      </c>
      <c r="U185" s="49" t="s">
        <v>79</v>
      </c>
      <c r="V185" s="49" t="s">
        <v>184</v>
      </c>
      <c r="W185" s="114">
        <f>VLOOKUP(V185,'[15]Datos Validacion'!$K$6:$L$8,2,0)</f>
        <v>0.15</v>
      </c>
      <c r="X185" s="119" t="s">
        <v>96</v>
      </c>
      <c r="Y185" s="114">
        <f>VLOOKUP(X185,'[15]Datos Validacion'!$M$6:$N$7,2,0)</f>
        <v>0.15</v>
      </c>
      <c r="Z185" s="49" t="s">
        <v>82</v>
      </c>
      <c r="AA185" s="116" t="s">
        <v>671</v>
      </c>
      <c r="AB185" s="49" t="s">
        <v>84</v>
      </c>
      <c r="AC185" s="108" t="s">
        <v>665</v>
      </c>
      <c r="AD185" s="138">
        <f t="shared" si="43"/>
        <v>0.3</v>
      </c>
      <c r="AE185" s="113" t="str">
        <f t="shared" si="46"/>
        <v>MUY BAJA</v>
      </c>
      <c r="AF185" s="115">
        <f>+AF184-(AF184*AD185)</f>
        <v>0.12348000000000001</v>
      </c>
      <c r="AG185" s="242"/>
      <c r="AH185" s="242"/>
      <c r="AI185" s="243"/>
      <c r="AJ185" s="226"/>
      <c r="AK185" s="227"/>
      <c r="AL185" s="227"/>
      <c r="AM185" s="211"/>
      <c r="AN185" s="235"/>
      <c r="AO185" s="228"/>
      <c r="AP185" s="228"/>
      <c r="AQ185" s="230"/>
      <c r="AR185" s="228"/>
      <c r="AS185" s="228"/>
      <c r="AT185" s="230"/>
      <c r="AU185" s="216"/>
      <c r="AV185" s="228"/>
      <c r="AW185" s="225"/>
      <c r="AX185" s="228"/>
      <c r="AY185" s="228"/>
      <c r="AZ185" s="225"/>
      <c r="BA185" s="211"/>
      <c r="BB185" s="211"/>
      <c r="BC185" s="229"/>
      <c r="BD185" s="211"/>
      <c r="BE185" s="211"/>
      <c r="BF185" s="229"/>
      <c r="BG185" s="230"/>
      <c r="BH185" s="221"/>
    </row>
    <row r="186" spans="1:60" ht="37.5" x14ac:dyDescent="0.3">
      <c r="A186" s="265"/>
      <c r="B186" s="304"/>
      <c r="C186" s="251"/>
      <c r="D186" s="251"/>
      <c r="E186" s="251"/>
      <c r="F186" s="251"/>
      <c r="G186" s="144" t="s">
        <v>672</v>
      </c>
      <c r="H186" s="254"/>
      <c r="I186" s="251"/>
      <c r="J186" s="251"/>
      <c r="K186" s="226"/>
      <c r="L186" s="226"/>
      <c r="M186" s="245"/>
      <c r="N186" s="246"/>
      <c r="O186" s="247"/>
      <c r="P186" s="224"/>
      <c r="Q186" s="243"/>
      <c r="R186" s="110" t="s">
        <v>673</v>
      </c>
      <c r="S186" s="49" t="s">
        <v>78</v>
      </c>
      <c r="T186" s="108" t="s">
        <v>659</v>
      </c>
      <c r="U186" s="49" t="s">
        <v>79</v>
      </c>
      <c r="V186" s="49" t="s">
        <v>80</v>
      </c>
      <c r="W186" s="114">
        <f>VLOOKUP(V186,'[15]Datos Validacion'!$K$6:$L$8,2,0)</f>
        <v>0.25</v>
      </c>
      <c r="X186" s="119" t="s">
        <v>96</v>
      </c>
      <c r="Y186" s="114">
        <f>VLOOKUP(X186,'[15]Datos Validacion'!$M$6:$N$7,2,0)</f>
        <v>0.15</v>
      </c>
      <c r="Z186" s="49" t="s">
        <v>82</v>
      </c>
      <c r="AA186" s="116" t="s">
        <v>674</v>
      </c>
      <c r="AB186" s="49" t="s">
        <v>84</v>
      </c>
      <c r="AC186" s="108" t="s">
        <v>675</v>
      </c>
      <c r="AD186" s="138">
        <f t="shared" si="43"/>
        <v>0.4</v>
      </c>
      <c r="AE186" s="113" t="str">
        <f t="shared" si="46"/>
        <v>MUY BAJA</v>
      </c>
      <c r="AF186" s="115">
        <f t="shared" ref="AF186:AF187" si="48">+AF185-(AF185*AD186)</f>
        <v>7.4088000000000001E-2</v>
      </c>
      <c r="AG186" s="242"/>
      <c r="AH186" s="242"/>
      <c r="AI186" s="243"/>
      <c r="AJ186" s="226"/>
      <c r="AK186" s="227"/>
      <c r="AL186" s="227"/>
      <c r="AM186" s="211"/>
      <c r="AN186" s="235"/>
      <c r="AO186" s="228"/>
      <c r="AP186" s="228"/>
      <c r="AQ186" s="230"/>
      <c r="AR186" s="228"/>
      <c r="AS186" s="228"/>
      <c r="AT186" s="230"/>
      <c r="AU186" s="216"/>
      <c r="AV186" s="228"/>
      <c r="AW186" s="225"/>
      <c r="AX186" s="228"/>
      <c r="AY186" s="228"/>
      <c r="AZ186" s="225"/>
      <c r="BA186" s="211"/>
      <c r="BB186" s="211"/>
      <c r="BC186" s="229"/>
      <c r="BD186" s="211"/>
      <c r="BE186" s="211"/>
      <c r="BF186" s="229"/>
      <c r="BG186" s="230"/>
      <c r="BH186" s="221"/>
    </row>
    <row r="187" spans="1:60" ht="76.5" customHeight="1" x14ac:dyDescent="0.3">
      <c r="A187" s="265"/>
      <c r="B187" s="304"/>
      <c r="C187" s="251"/>
      <c r="D187" s="251"/>
      <c r="E187" s="251"/>
      <c r="F187" s="251"/>
      <c r="G187" s="144" t="s">
        <v>676</v>
      </c>
      <c r="H187" s="254"/>
      <c r="I187" s="251"/>
      <c r="J187" s="251"/>
      <c r="K187" s="226"/>
      <c r="L187" s="226"/>
      <c r="M187" s="245"/>
      <c r="N187" s="246"/>
      <c r="O187" s="247"/>
      <c r="P187" s="224"/>
      <c r="Q187" s="243"/>
      <c r="R187" s="110" t="s">
        <v>677</v>
      </c>
      <c r="S187" s="49" t="s">
        <v>78</v>
      </c>
      <c r="T187" s="108" t="s">
        <v>678</v>
      </c>
      <c r="U187" s="49" t="s">
        <v>79</v>
      </c>
      <c r="V187" s="49" t="s">
        <v>184</v>
      </c>
      <c r="W187" s="114">
        <f>VLOOKUP(V187,'[15]Datos Validacion'!$K$6:$L$8,2,0)</f>
        <v>0.15</v>
      </c>
      <c r="X187" s="119" t="s">
        <v>96</v>
      </c>
      <c r="Y187" s="114">
        <f>VLOOKUP(X187,'[15]Datos Validacion'!$M$6:$N$7,2,0)</f>
        <v>0.15</v>
      </c>
      <c r="Z187" s="49" t="s">
        <v>82</v>
      </c>
      <c r="AA187" s="116" t="s">
        <v>679</v>
      </c>
      <c r="AB187" s="49" t="s">
        <v>84</v>
      </c>
      <c r="AC187" s="108" t="s">
        <v>680</v>
      </c>
      <c r="AD187" s="138">
        <f t="shared" si="43"/>
        <v>0.3</v>
      </c>
      <c r="AE187" s="113" t="str">
        <f t="shared" si="46"/>
        <v>MUY BAJA</v>
      </c>
      <c r="AF187" s="115">
        <f t="shared" si="48"/>
        <v>5.1861600000000001E-2</v>
      </c>
      <c r="AG187" s="242"/>
      <c r="AH187" s="242"/>
      <c r="AI187" s="243"/>
      <c r="AJ187" s="226"/>
      <c r="AK187" s="227"/>
      <c r="AL187" s="227"/>
      <c r="AM187" s="211"/>
      <c r="AN187" s="235"/>
      <c r="AO187" s="228"/>
      <c r="AP187" s="228"/>
      <c r="AQ187" s="230"/>
      <c r="AR187" s="228"/>
      <c r="AS187" s="228"/>
      <c r="AT187" s="230"/>
      <c r="AU187" s="217"/>
      <c r="AV187" s="228"/>
      <c r="AW187" s="225"/>
      <c r="AX187" s="228"/>
      <c r="AY187" s="228"/>
      <c r="AZ187" s="225"/>
      <c r="BA187" s="211"/>
      <c r="BB187" s="211"/>
      <c r="BC187" s="229"/>
      <c r="BD187" s="211"/>
      <c r="BE187" s="211"/>
      <c r="BF187" s="229"/>
      <c r="BG187" s="230"/>
      <c r="BH187" s="221"/>
    </row>
    <row r="188" spans="1:60" ht="25" customHeight="1" x14ac:dyDescent="0.3">
      <c r="A188" s="306" t="s">
        <v>3</v>
      </c>
      <c r="B188" s="254"/>
      <c r="C188" s="226" t="s">
        <v>651</v>
      </c>
      <c r="D188" s="226" t="s">
        <v>681</v>
      </c>
      <c r="E188" s="226" t="s">
        <v>682</v>
      </c>
      <c r="F188" s="226" t="s">
        <v>67</v>
      </c>
      <c r="G188" s="225" t="s">
        <v>683</v>
      </c>
      <c r="H188" s="226" t="s">
        <v>684</v>
      </c>
      <c r="I188" s="226" t="s">
        <v>685</v>
      </c>
      <c r="J188" s="226" t="s">
        <v>71</v>
      </c>
      <c r="K188" s="226" t="s">
        <v>686</v>
      </c>
      <c r="L188" s="226" t="s">
        <v>152</v>
      </c>
      <c r="M188" s="245">
        <f>VLOOKUP(L188,'[15]Datos Validacion'!$C$6:$D$10,2,0)</f>
        <v>0.4</v>
      </c>
      <c r="N188" s="246" t="s">
        <v>223</v>
      </c>
      <c r="O188" s="247">
        <f>VLOOKUP(N188,'[15]Datos Validacion'!$E$6:$F$15,2,0)</f>
        <v>0.2</v>
      </c>
      <c r="P188" s="224" t="s">
        <v>291</v>
      </c>
      <c r="Q188" s="243" t="s">
        <v>146</v>
      </c>
      <c r="R188" s="151" t="s">
        <v>687</v>
      </c>
      <c r="S188" s="133" t="s">
        <v>78</v>
      </c>
      <c r="T188" s="128" t="s">
        <v>688</v>
      </c>
      <c r="U188" s="133" t="s">
        <v>79</v>
      </c>
      <c r="V188" s="133" t="s">
        <v>80</v>
      </c>
      <c r="W188" s="149">
        <f>VLOOKUP(V188,'[15]Datos Validacion'!$K$6:$L$8,2,0)</f>
        <v>0.25</v>
      </c>
      <c r="X188" s="128" t="s">
        <v>96</v>
      </c>
      <c r="Y188" s="149">
        <f>VLOOKUP(X188,'[15]Datos Validacion'!$M$6:$N$7,2,0)</f>
        <v>0.15</v>
      </c>
      <c r="Z188" s="133" t="s">
        <v>82</v>
      </c>
      <c r="AA188" s="141" t="s">
        <v>689</v>
      </c>
      <c r="AB188" s="133" t="s">
        <v>84</v>
      </c>
      <c r="AC188" s="128" t="s">
        <v>690</v>
      </c>
      <c r="AD188" s="138">
        <f t="shared" si="43"/>
        <v>0.4</v>
      </c>
      <c r="AE188" s="113" t="str">
        <f t="shared" si="46"/>
        <v>BAJA</v>
      </c>
      <c r="AF188" s="113">
        <f>IF(OR(V188="prevenir",V188="detectar"),(M188-(M188*AD188)), M188)</f>
        <v>0.24</v>
      </c>
      <c r="AG188" s="242" t="str">
        <f t="shared" ref="AG188" si="49">IF(AH188&lt;=20%,"LEVE",IF(AH188&lt;=40%,"MENOR",IF(AH188&lt;=60%,"MODERADO",IF(AH188&lt;=80%,"MAYOR","CATASTROFICO"))))</f>
        <v>LEVE</v>
      </c>
      <c r="AH188" s="242">
        <f>IF(V188="corregir",(O188-(O188*AD188)), O188)</f>
        <v>0.2</v>
      </c>
      <c r="AI188" s="243" t="s">
        <v>146</v>
      </c>
      <c r="AJ188" s="226" t="s">
        <v>86</v>
      </c>
      <c r="AK188" s="227"/>
      <c r="AL188" s="227"/>
      <c r="AM188" s="211">
        <v>45261</v>
      </c>
      <c r="AN188" s="211"/>
      <c r="AO188" s="211"/>
      <c r="AP188" s="211"/>
      <c r="AQ188" s="221"/>
      <c r="AR188" s="211"/>
      <c r="AS188" s="211"/>
      <c r="AT188" s="221"/>
      <c r="AU188" s="211"/>
      <c r="AV188" s="211"/>
      <c r="AW188" s="221"/>
      <c r="AX188" s="211"/>
      <c r="AY188" s="211"/>
      <c r="AZ188" s="221"/>
      <c r="BA188" s="211"/>
      <c r="BB188" s="211"/>
      <c r="BC188" s="221"/>
      <c r="BD188" s="211"/>
      <c r="BE188" s="211"/>
      <c r="BF188" s="221"/>
      <c r="BG188" s="221"/>
      <c r="BH188" s="222" t="s">
        <v>1855</v>
      </c>
    </row>
    <row r="189" spans="1:60" ht="25" x14ac:dyDescent="0.3">
      <c r="A189" s="306"/>
      <c r="B189" s="254"/>
      <c r="C189" s="226"/>
      <c r="D189" s="226"/>
      <c r="E189" s="226"/>
      <c r="F189" s="226"/>
      <c r="G189" s="225"/>
      <c r="H189" s="226"/>
      <c r="I189" s="226"/>
      <c r="J189" s="226"/>
      <c r="K189" s="226"/>
      <c r="L189" s="226"/>
      <c r="M189" s="245"/>
      <c r="N189" s="246"/>
      <c r="O189" s="247"/>
      <c r="P189" s="224"/>
      <c r="Q189" s="243"/>
      <c r="R189" s="151" t="s">
        <v>691</v>
      </c>
      <c r="S189" s="133" t="s">
        <v>78</v>
      </c>
      <c r="T189" s="128" t="s">
        <v>164</v>
      </c>
      <c r="U189" s="133" t="s">
        <v>79</v>
      </c>
      <c r="V189" s="133" t="s">
        <v>80</v>
      </c>
      <c r="W189" s="149">
        <f>VLOOKUP(V189,'[15]Datos Validacion'!$K$6:$L$8,2,0)</f>
        <v>0.25</v>
      </c>
      <c r="X189" s="128" t="s">
        <v>96</v>
      </c>
      <c r="Y189" s="149">
        <f>VLOOKUP(X189,'[15]Datos Validacion'!$M$6:$N$7,2,0)</f>
        <v>0.15</v>
      </c>
      <c r="Z189" s="133" t="s">
        <v>82</v>
      </c>
      <c r="AA189" s="141" t="s">
        <v>692</v>
      </c>
      <c r="AB189" s="133" t="s">
        <v>84</v>
      </c>
      <c r="AC189" s="128" t="s">
        <v>693</v>
      </c>
      <c r="AD189" s="138">
        <f t="shared" si="43"/>
        <v>0.4</v>
      </c>
      <c r="AE189" s="113" t="str">
        <f t="shared" si="46"/>
        <v>MUY BAJA</v>
      </c>
      <c r="AF189" s="115">
        <f t="shared" ref="AF189:AF194" si="50">+AF188-(AF188*AD189)</f>
        <v>0.14399999999999999</v>
      </c>
      <c r="AG189" s="242"/>
      <c r="AH189" s="242"/>
      <c r="AI189" s="243"/>
      <c r="AJ189" s="226"/>
      <c r="AK189" s="227"/>
      <c r="AL189" s="227"/>
      <c r="AM189" s="211"/>
      <c r="AN189" s="211"/>
      <c r="AO189" s="211"/>
      <c r="AP189" s="211"/>
      <c r="AQ189" s="221"/>
      <c r="AR189" s="211"/>
      <c r="AS189" s="211"/>
      <c r="AT189" s="221"/>
      <c r="AU189" s="211"/>
      <c r="AV189" s="211"/>
      <c r="AW189" s="221"/>
      <c r="AX189" s="211"/>
      <c r="AY189" s="211"/>
      <c r="AZ189" s="221"/>
      <c r="BA189" s="211"/>
      <c r="BB189" s="211"/>
      <c r="BC189" s="221"/>
      <c r="BD189" s="211"/>
      <c r="BE189" s="211"/>
      <c r="BF189" s="221"/>
      <c r="BG189" s="221"/>
      <c r="BH189" s="222"/>
    </row>
    <row r="190" spans="1:60" ht="25" x14ac:dyDescent="0.3">
      <c r="A190" s="306"/>
      <c r="B190" s="254"/>
      <c r="C190" s="226"/>
      <c r="D190" s="226"/>
      <c r="E190" s="226"/>
      <c r="F190" s="226"/>
      <c r="G190" s="225"/>
      <c r="H190" s="226"/>
      <c r="I190" s="226"/>
      <c r="J190" s="226"/>
      <c r="K190" s="226"/>
      <c r="L190" s="226"/>
      <c r="M190" s="245"/>
      <c r="N190" s="246"/>
      <c r="O190" s="247"/>
      <c r="P190" s="224"/>
      <c r="Q190" s="243"/>
      <c r="R190" s="151" t="s">
        <v>694</v>
      </c>
      <c r="S190" s="133" t="s">
        <v>78</v>
      </c>
      <c r="T190" s="128" t="s">
        <v>164</v>
      </c>
      <c r="U190" s="133" t="s">
        <v>79</v>
      </c>
      <c r="V190" s="133" t="s">
        <v>80</v>
      </c>
      <c r="W190" s="149">
        <f>VLOOKUP(V190,'[15]Datos Validacion'!$K$6:$L$8,2,0)</f>
        <v>0.25</v>
      </c>
      <c r="X190" s="128" t="s">
        <v>96</v>
      </c>
      <c r="Y190" s="149">
        <f>VLOOKUP(X190,'[15]Datos Validacion'!$M$6:$N$7,2,0)</f>
        <v>0.15</v>
      </c>
      <c r="Z190" s="133" t="s">
        <v>82</v>
      </c>
      <c r="AA190" s="141" t="s">
        <v>695</v>
      </c>
      <c r="AB190" s="133" t="s">
        <v>84</v>
      </c>
      <c r="AC190" s="128" t="s">
        <v>693</v>
      </c>
      <c r="AD190" s="138">
        <f t="shared" si="43"/>
        <v>0.4</v>
      </c>
      <c r="AE190" s="113" t="str">
        <f t="shared" si="46"/>
        <v>MUY BAJA</v>
      </c>
      <c r="AF190" s="115">
        <f t="shared" si="50"/>
        <v>8.6399999999999991E-2</v>
      </c>
      <c r="AG190" s="242"/>
      <c r="AH190" s="242"/>
      <c r="AI190" s="243"/>
      <c r="AJ190" s="226"/>
      <c r="AK190" s="227"/>
      <c r="AL190" s="227"/>
      <c r="AM190" s="211"/>
      <c r="AN190" s="211"/>
      <c r="AO190" s="211"/>
      <c r="AP190" s="211"/>
      <c r="AQ190" s="221"/>
      <c r="AR190" s="211"/>
      <c r="AS190" s="211"/>
      <c r="AT190" s="221"/>
      <c r="AU190" s="211"/>
      <c r="AV190" s="211"/>
      <c r="AW190" s="221"/>
      <c r="AX190" s="211"/>
      <c r="AY190" s="211"/>
      <c r="AZ190" s="221"/>
      <c r="BA190" s="211"/>
      <c r="BB190" s="211"/>
      <c r="BC190" s="221"/>
      <c r="BD190" s="211"/>
      <c r="BE190" s="211"/>
      <c r="BF190" s="221"/>
      <c r="BG190" s="221"/>
      <c r="BH190" s="222"/>
    </row>
    <row r="191" spans="1:60" x14ac:dyDescent="0.3">
      <c r="A191" s="306"/>
      <c r="B191" s="254"/>
      <c r="C191" s="226"/>
      <c r="D191" s="226"/>
      <c r="E191" s="226"/>
      <c r="F191" s="226"/>
      <c r="G191" s="225"/>
      <c r="H191" s="226"/>
      <c r="I191" s="226"/>
      <c r="J191" s="226"/>
      <c r="K191" s="226"/>
      <c r="L191" s="226"/>
      <c r="M191" s="245"/>
      <c r="N191" s="246"/>
      <c r="O191" s="247"/>
      <c r="P191" s="224"/>
      <c r="Q191" s="243"/>
      <c r="R191" s="151" t="s">
        <v>696</v>
      </c>
      <c r="S191" s="133" t="s">
        <v>78</v>
      </c>
      <c r="T191" s="128" t="s">
        <v>164</v>
      </c>
      <c r="U191" s="133" t="s">
        <v>79</v>
      </c>
      <c r="V191" s="133" t="s">
        <v>80</v>
      </c>
      <c r="W191" s="149">
        <f>VLOOKUP(V191,'[15]Datos Validacion'!$K$6:$L$8,2,0)</f>
        <v>0.25</v>
      </c>
      <c r="X191" s="128" t="s">
        <v>96</v>
      </c>
      <c r="Y191" s="149">
        <f>VLOOKUP(X191,'[15]Datos Validacion'!$M$6:$N$7,2,0)</f>
        <v>0.15</v>
      </c>
      <c r="Z191" s="133" t="s">
        <v>82</v>
      </c>
      <c r="AA191" s="141" t="s">
        <v>697</v>
      </c>
      <c r="AB191" s="133" t="s">
        <v>84</v>
      </c>
      <c r="AC191" s="128" t="s">
        <v>698</v>
      </c>
      <c r="AD191" s="138">
        <f t="shared" si="43"/>
        <v>0.4</v>
      </c>
      <c r="AE191" s="113" t="str">
        <f t="shared" si="46"/>
        <v>MUY BAJA</v>
      </c>
      <c r="AF191" s="115">
        <f t="shared" si="50"/>
        <v>5.183999999999999E-2</v>
      </c>
      <c r="AG191" s="242"/>
      <c r="AH191" s="242"/>
      <c r="AI191" s="243"/>
      <c r="AJ191" s="226"/>
      <c r="AK191" s="227"/>
      <c r="AL191" s="227"/>
      <c r="AM191" s="211"/>
      <c r="AN191" s="211"/>
      <c r="AO191" s="211"/>
      <c r="AP191" s="211"/>
      <c r="AQ191" s="221"/>
      <c r="AR191" s="211"/>
      <c r="AS191" s="211"/>
      <c r="AT191" s="221"/>
      <c r="AU191" s="211"/>
      <c r="AV191" s="211"/>
      <c r="AW191" s="221"/>
      <c r="AX191" s="211"/>
      <c r="AY191" s="211"/>
      <c r="AZ191" s="221"/>
      <c r="BA191" s="211"/>
      <c r="BB191" s="211"/>
      <c r="BC191" s="221"/>
      <c r="BD191" s="211"/>
      <c r="BE191" s="211"/>
      <c r="BF191" s="221"/>
      <c r="BG191" s="221"/>
      <c r="BH191" s="222"/>
    </row>
    <row r="192" spans="1:60" x14ac:dyDescent="0.3">
      <c r="A192" s="306"/>
      <c r="B192" s="254"/>
      <c r="C192" s="226"/>
      <c r="D192" s="226"/>
      <c r="E192" s="226"/>
      <c r="F192" s="226"/>
      <c r="G192" s="225"/>
      <c r="H192" s="226"/>
      <c r="I192" s="226"/>
      <c r="J192" s="226"/>
      <c r="K192" s="226"/>
      <c r="L192" s="226"/>
      <c r="M192" s="245"/>
      <c r="N192" s="246"/>
      <c r="O192" s="247"/>
      <c r="P192" s="224"/>
      <c r="Q192" s="243"/>
      <c r="R192" s="151" t="s">
        <v>699</v>
      </c>
      <c r="S192" s="133" t="s">
        <v>78</v>
      </c>
      <c r="T192" s="128" t="s">
        <v>164</v>
      </c>
      <c r="U192" s="133" t="s">
        <v>79</v>
      </c>
      <c r="V192" s="133" t="s">
        <v>184</v>
      </c>
      <c r="W192" s="149">
        <f>VLOOKUP(V192,'[15]Datos Validacion'!$K$6:$L$8,2,0)</f>
        <v>0.15</v>
      </c>
      <c r="X192" s="128" t="s">
        <v>96</v>
      </c>
      <c r="Y192" s="149">
        <f>VLOOKUP(X192,'[15]Datos Validacion'!$M$6:$N$7,2,0)</f>
        <v>0.15</v>
      </c>
      <c r="Z192" s="133" t="s">
        <v>82</v>
      </c>
      <c r="AA192" s="141" t="s">
        <v>700</v>
      </c>
      <c r="AB192" s="133" t="s">
        <v>84</v>
      </c>
      <c r="AC192" s="128" t="s">
        <v>701</v>
      </c>
      <c r="AD192" s="138">
        <f t="shared" si="43"/>
        <v>0.3</v>
      </c>
      <c r="AE192" s="113" t="str">
        <f t="shared" si="46"/>
        <v>MUY BAJA</v>
      </c>
      <c r="AF192" s="115">
        <f t="shared" si="50"/>
        <v>3.6287999999999994E-2</v>
      </c>
      <c r="AG192" s="242"/>
      <c r="AH192" s="242"/>
      <c r="AI192" s="243"/>
      <c r="AJ192" s="226"/>
      <c r="AK192" s="227"/>
      <c r="AL192" s="227"/>
      <c r="AM192" s="211"/>
      <c r="AN192" s="211"/>
      <c r="AO192" s="211"/>
      <c r="AP192" s="211"/>
      <c r="AQ192" s="221"/>
      <c r="AR192" s="211"/>
      <c r="AS192" s="211"/>
      <c r="AT192" s="221"/>
      <c r="AU192" s="211"/>
      <c r="AV192" s="211"/>
      <c r="AW192" s="221"/>
      <c r="AX192" s="211"/>
      <c r="AY192" s="211"/>
      <c r="AZ192" s="221"/>
      <c r="BA192" s="211"/>
      <c r="BB192" s="211"/>
      <c r="BC192" s="221"/>
      <c r="BD192" s="211"/>
      <c r="BE192" s="211"/>
      <c r="BF192" s="221"/>
      <c r="BG192" s="221"/>
      <c r="BH192" s="222"/>
    </row>
    <row r="193" spans="1:60" ht="33.5" customHeight="1" x14ac:dyDescent="0.3">
      <c r="A193" s="306"/>
      <c r="B193" s="254"/>
      <c r="C193" s="226"/>
      <c r="D193" s="226"/>
      <c r="E193" s="226"/>
      <c r="F193" s="226"/>
      <c r="G193" s="225"/>
      <c r="H193" s="226"/>
      <c r="I193" s="226"/>
      <c r="J193" s="226"/>
      <c r="K193" s="226"/>
      <c r="L193" s="226"/>
      <c r="M193" s="245"/>
      <c r="N193" s="246"/>
      <c r="O193" s="247"/>
      <c r="P193" s="224"/>
      <c r="Q193" s="243"/>
      <c r="R193" s="151" t="s">
        <v>702</v>
      </c>
      <c r="S193" s="133" t="s">
        <v>78</v>
      </c>
      <c r="T193" s="128" t="s">
        <v>703</v>
      </c>
      <c r="U193" s="133" t="s">
        <v>79</v>
      </c>
      <c r="V193" s="133" t="s">
        <v>80</v>
      </c>
      <c r="W193" s="149">
        <f>VLOOKUP(V193,'[15]Datos Validacion'!$K$6:$L$8,2,0)</f>
        <v>0.25</v>
      </c>
      <c r="X193" s="128" t="s">
        <v>96</v>
      </c>
      <c r="Y193" s="149">
        <f>VLOOKUP(X193,'[15]Datos Validacion'!$M$6:$N$7,2,0)</f>
        <v>0.15</v>
      </c>
      <c r="Z193" s="133" t="s">
        <v>82</v>
      </c>
      <c r="AA193" s="141" t="s">
        <v>704</v>
      </c>
      <c r="AB193" s="133" t="s">
        <v>84</v>
      </c>
      <c r="AC193" s="128" t="s">
        <v>705</v>
      </c>
      <c r="AD193" s="138">
        <f t="shared" si="43"/>
        <v>0.4</v>
      </c>
      <c r="AE193" s="113" t="str">
        <f t="shared" si="46"/>
        <v>MUY BAJA</v>
      </c>
      <c r="AF193" s="115">
        <f t="shared" si="50"/>
        <v>2.1772799999999995E-2</v>
      </c>
      <c r="AG193" s="242"/>
      <c r="AH193" s="242"/>
      <c r="AI193" s="243"/>
      <c r="AJ193" s="226"/>
      <c r="AK193" s="227"/>
      <c r="AL193" s="227"/>
      <c r="AM193" s="211"/>
      <c r="AN193" s="211"/>
      <c r="AO193" s="211"/>
      <c r="AP193" s="211"/>
      <c r="AQ193" s="221"/>
      <c r="AR193" s="211"/>
      <c r="AS193" s="211"/>
      <c r="AT193" s="221"/>
      <c r="AU193" s="211"/>
      <c r="AV193" s="211"/>
      <c r="AW193" s="221"/>
      <c r="AX193" s="211"/>
      <c r="AY193" s="211"/>
      <c r="AZ193" s="221"/>
      <c r="BA193" s="211"/>
      <c r="BB193" s="211"/>
      <c r="BC193" s="221"/>
      <c r="BD193" s="211"/>
      <c r="BE193" s="211"/>
      <c r="BF193" s="221"/>
      <c r="BG193" s="221"/>
      <c r="BH193" s="222"/>
    </row>
    <row r="194" spans="1:60" s="52" customFormat="1" ht="33" customHeight="1" x14ac:dyDescent="0.3">
      <c r="A194" s="306"/>
      <c r="B194" s="254"/>
      <c r="C194" s="226"/>
      <c r="D194" s="226"/>
      <c r="E194" s="226"/>
      <c r="F194" s="226"/>
      <c r="G194" s="225"/>
      <c r="H194" s="226"/>
      <c r="I194" s="226"/>
      <c r="J194" s="226"/>
      <c r="K194" s="226"/>
      <c r="L194" s="226"/>
      <c r="M194" s="245"/>
      <c r="N194" s="246"/>
      <c r="O194" s="247"/>
      <c r="P194" s="224"/>
      <c r="Q194" s="243"/>
      <c r="R194" s="151" t="s">
        <v>706</v>
      </c>
      <c r="S194" s="133" t="s">
        <v>78</v>
      </c>
      <c r="T194" s="128" t="s">
        <v>707</v>
      </c>
      <c r="U194" s="133" t="s">
        <v>79</v>
      </c>
      <c r="V194" s="133" t="s">
        <v>184</v>
      </c>
      <c r="W194" s="149">
        <f>VLOOKUP(V194,'[15]Datos Validacion'!$K$6:$L$8,2,0)</f>
        <v>0.15</v>
      </c>
      <c r="X194" s="128" t="s">
        <v>96</v>
      </c>
      <c r="Y194" s="149">
        <f>VLOOKUP(X194,'[15]Datos Validacion'!$M$6:$N$7,2,0)</f>
        <v>0.15</v>
      </c>
      <c r="Z194" s="133" t="s">
        <v>82</v>
      </c>
      <c r="AA194" s="141" t="s">
        <v>708</v>
      </c>
      <c r="AB194" s="133" t="s">
        <v>84</v>
      </c>
      <c r="AC194" s="128" t="s">
        <v>709</v>
      </c>
      <c r="AD194" s="138">
        <f t="shared" si="43"/>
        <v>0.3</v>
      </c>
      <c r="AE194" s="113" t="str">
        <f t="shared" si="46"/>
        <v>MUY BAJA</v>
      </c>
      <c r="AF194" s="115">
        <f t="shared" si="50"/>
        <v>1.5240959999999998E-2</v>
      </c>
      <c r="AG194" s="242"/>
      <c r="AH194" s="242"/>
      <c r="AI194" s="243"/>
      <c r="AJ194" s="226"/>
      <c r="AK194" s="227"/>
      <c r="AL194" s="227"/>
      <c r="AM194" s="211"/>
      <c r="AN194" s="211"/>
      <c r="AO194" s="211"/>
      <c r="AP194" s="211"/>
      <c r="AQ194" s="221"/>
      <c r="AR194" s="211"/>
      <c r="AS194" s="211"/>
      <c r="AT194" s="221"/>
      <c r="AU194" s="211"/>
      <c r="AV194" s="211"/>
      <c r="AW194" s="221"/>
      <c r="AX194" s="211"/>
      <c r="AY194" s="211"/>
      <c r="AZ194" s="221"/>
      <c r="BA194" s="211"/>
      <c r="BB194" s="211"/>
      <c r="BC194" s="221"/>
      <c r="BD194" s="211"/>
      <c r="BE194" s="211"/>
      <c r="BF194" s="221"/>
      <c r="BG194" s="221"/>
      <c r="BH194" s="222"/>
    </row>
    <row r="195" spans="1:60" ht="36.5" customHeight="1" x14ac:dyDescent="0.3">
      <c r="A195" s="265" t="s">
        <v>3</v>
      </c>
      <c r="B195" s="304"/>
      <c r="C195" s="220" t="s">
        <v>651</v>
      </c>
      <c r="D195" s="305" t="s">
        <v>710</v>
      </c>
      <c r="E195" s="305" t="s">
        <v>711</v>
      </c>
      <c r="F195" s="251" t="s">
        <v>67</v>
      </c>
      <c r="G195" s="332" t="s">
        <v>712</v>
      </c>
      <c r="H195" s="226" t="s">
        <v>713</v>
      </c>
      <c r="I195" s="251" t="s">
        <v>714</v>
      </c>
      <c r="J195" s="226" t="s">
        <v>71</v>
      </c>
      <c r="K195" s="226" t="s">
        <v>715</v>
      </c>
      <c r="L195" s="226" t="s">
        <v>73</v>
      </c>
      <c r="M195" s="245">
        <f>VLOOKUP(L195,'[15]Datos Validacion'!$C$6:$D$10,2,0)</f>
        <v>0.6</v>
      </c>
      <c r="N195" s="246" t="s">
        <v>223</v>
      </c>
      <c r="O195" s="247">
        <f>VLOOKUP(N195,'[15]Datos Validacion'!$E$6:$F$15,2,0)</f>
        <v>0.2</v>
      </c>
      <c r="P195" s="226" t="s">
        <v>291</v>
      </c>
      <c r="Q195" s="243" t="s">
        <v>76</v>
      </c>
      <c r="R195" s="151" t="s">
        <v>716</v>
      </c>
      <c r="S195" s="133" t="s">
        <v>78</v>
      </c>
      <c r="T195" s="126" t="s">
        <v>717</v>
      </c>
      <c r="U195" s="133" t="s">
        <v>79</v>
      </c>
      <c r="V195" s="133" t="s">
        <v>80</v>
      </c>
      <c r="W195" s="149">
        <f>VLOOKUP(V195,'[15]Datos Validacion'!$K$6:$L$8,2,0)</f>
        <v>0.25</v>
      </c>
      <c r="X195" s="128" t="s">
        <v>96</v>
      </c>
      <c r="Y195" s="149">
        <f>VLOOKUP(X195,'[15]Datos Validacion'!$M$6:$N$7,2,0)</f>
        <v>0.15</v>
      </c>
      <c r="Z195" s="133" t="s">
        <v>82</v>
      </c>
      <c r="AA195" s="141" t="s">
        <v>718</v>
      </c>
      <c r="AB195" s="133" t="s">
        <v>84</v>
      </c>
      <c r="AC195" s="128" t="s">
        <v>719</v>
      </c>
      <c r="AD195" s="138">
        <f t="shared" si="43"/>
        <v>0.4</v>
      </c>
      <c r="AE195" s="113" t="str">
        <f t="shared" si="46"/>
        <v>BAJA</v>
      </c>
      <c r="AF195" s="113">
        <f>IF(OR(V195="prevenir",V195="detectar"),(M195-(M195*AD195)), M195)</f>
        <v>0.36</v>
      </c>
      <c r="AG195" s="242" t="str">
        <f t="shared" ref="AG195" si="51">IF(AH195&lt;=20%,"LEVE",IF(AH195&lt;=40%,"MENOR",IF(AH195&lt;=60%,"MODERADO",IF(AH195&lt;=80%,"MAYOR","CATASTROFICO"))))</f>
        <v>LEVE</v>
      </c>
      <c r="AH195" s="242">
        <f>IF(V195="corregir",(O195-(O195*AD195)), O195)</f>
        <v>0.2</v>
      </c>
      <c r="AI195" s="243" t="s">
        <v>146</v>
      </c>
      <c r="AJ195" s="226" t="s">
        <v>86</v>
      </c>
      <c r="AK195" s="226"/>
      <c r="AL195" s="227"/>
      <c r="AM195" s="211">
        <v>45261</v>
      </c>
      <c r="AN195" s="218"/>
      <c r="AO195" s="218"/>
      <c r="AP195" s="218"/>
      <c r="AQ195" s="218"/>
      <c r="AR195" s="218"/>
      <c r="AS195" s="218"/>
      <c r="AT195" s="218"/>
      <c r="AU195" s="218"/>
      <c r="AV195" s="218"/>
      <c r="AW195" s="218"/>
      <c r="AX195" s="218"/>
      <c r="AY195" s="218"/>
      <c r="AZ195" s="218"/>
      <c r="BA195" s="218"/>
      <c r="BB195" s="218"/>
      <c r="BC195" s="218"/>
      <c r="BD195" s="218"/>
      <c r="BE195" s="218"/>
      <c r="BF195" s="218"/>
      <c r="BG195" s="218"/>
      <c r="BH195" s="222" t="s">
        <v>1855</v>
      </c>
    </row>
    <row r="196" spans="1:60" ht="28.5" customHeight="1" x14ac:dyDescent="0.3">
      <c r="A196" s="265"/>
      <c r="B196" s="304"/>
      <c r="C196" s="220"/>
      <c r="D196" s="305"/>
      <c r="E196" s="305"/>
      <c r="F196" s="251"/>
      <c r="G196" s="332"/>
      <c r="H196" s="226"/>
      <c r="I196" s="251"/>
      <c r="J196" s="226"/>
      <c r="K196" s="226"/>
      <c r="L196" s="226"/>
      <c r="M196" s="245"/>
      <c r="N196" s="246"/>
      <c r="O196" s="247"/>
      <c r="P196" s="226"/>
      <c r="Q196" s="243"/>
      <c r="R196" s="151" t="s">
        <v>720</v>
      </c>
      <c r="S196" s="133" t="s">
        <v>78</v>
      </c>
      <c r="T196" s="126" t="s">
        <v>721</v>
      </c>
      <c r="U196" s="133" t="s">
        <v>79</v>
      </c>
      <c r="V196" s="133" t="s">
        <v>80</v>
      </c>
      <c r="W196" s="149">
        <f>VLOOKUP(V196,'[15]Datos Validacion'!$K$6:$L$8,2,0)</f>
        <v>0.25</v>
      </c>
      <c r="X196" s="128" t="s">
        <v>96</v>
      </c>
      <c r="Y196" s="149">
        <f>VLOOKUP(X196,'[15]Datos Validacion'!$M$6:$N$7,2,0)</f>
        <v>0.15</v>
      </c>
      <c r="Z196" s="133" t="s">
        <v>82</v>
      </c>
      <c r="AA196" s="141" t="s">
        <v>722</v>
      </c>
      <c r="AB196" s="133" t="s">
        <v>84</v>
      </c>
      <c r="AC196" s="128" t="s">
        <v>719</v>
      </c>
      <c r="AD196" s="138">
        <f t="shared" si="43"/>
        <v>0.4</v>
      </c>
      <c r="AE196" s="113" t="str">
        <f t="shared" si="46"/>
        <v>BAJA</v>
      </c>
      <c r="AF196" s="115">
        <f>+AF195-(AF195*AD196)</f>
        <v>0.216</v>
      </c>
      <c r="AG196" s="242"/>
      <c r="AH196" s="242"/>
      <c r="AI196" s="243"/>
      <c r="AJ196" s="226"/>
      <c r="AK196" s="226"/>
      <c r="AL196" s="227"/>
      <c r="AM196" s="211"/>
      <c r="AN196" s="218"/>
      <c r="AO196" s="218"/>
      <c r="AP196" s="218"/>
      <c r="AQ196" s="218"/>
      <c r="AR196" s="218"/>
      <c r="AS196" s="218"/>
      <c r="AT196" s="218"/>
      <c r="AU196" s="218"/>
      <c r="AV196" s="218"/>
      <c r="AW196" s="218"/>
      <c r="AX196" s="218"/>
      <c r="AY196" s="218"/>
      <c r="AZ196" s="218"/>
      <c r="BA196" s="218"/>
      <c r="BB196" s="218"/>
      <c r="BC196" s="218"/>
      <c r="BD196" s="218"/>
      <c r="BE196" s="218"/>
      <c r="BF196" s="218"/>
      <c r="BG196" s="218"/>
      <c r="BH196" s="222"/>
    </row>
    <row r="197" spans="1:60" ht="25" x14ac:dyDescent="0.3">
      <c r="A197" s="265"/>
      <c r="B197" s="304"/>
      <c r="C197" s="220"/>
      <c r="D197" s="305"/>
      <c r="E197" s="305"/>
      <c r="F197" s="251"/>
      <c r="G197" s="332" t="s">
        <v>723</v>
      </c>
      <c r="H197" s="226"/>
      <c r="I197" s="251"/>
      <c r="J197" s="226"/>
      <c r="K197" s="226"/>
      <c r="L197" s="226"/>
      <c r="M197" s="245"/>
      <c r="N197" s="246"/>
      <c r="O197" s="247"/>
      <c r="P197" s="226"/>
      <c r="Q197" s="243"/>
      <c r="R197" s="151" t="s">
        <v>724</v>
      </c>
      <c r="S197" s="133" t="s">
        <v>78</v>
      </c>
      <c r="T197" s="126" t="s">
        <v>721</v>
      </c>
      <c r="U197" s="133" t="s">
        <v>79</v>
      </c>
      <c r="V197" s="133" t="s">
        <v>80</v>
      </c>
      <c r="W197" s="149">
        <f>VLOOKUP(V197,'[15]Datos Validacion'!$K$6:$L$8,2,0)</f>
        <v>0.25</v>
      </c>
      <c r="X197" s="128" t="s">
        <v>96</v>
      </c>
      <c r="Y197" s="149">
        <f>VLOOKUP(X197,'[15]Datos Validacion'!$M$6:$N$7,2,0)</f>
        <v>0.15</v>
      </c>
      <c r="Z197" s="133" t="s">
        <v>82</v>
      </c>
      <c r="AA197" s="141" t="s">
        <v>725</v>
      </c>
      <c r="AB197" s="133" t="s">
        <v>84</v>
      </c>
      <c r="AC197" s="128" t="s">
        <v>726</v>
      </c>
      <c r="AD197" s="138">
        <f t="shared" si="43"/>
        <v>0.4</v>
      </c>
      <c r="AE197" s="113" t="str">
        <f t="shared" si="46"/>
        <v>MUY BAJA</v>
      </c>
      <c r="AF197" s="115">
        <f>+AF196-(AF196*AD197)</f>
        <v>0.12959999999999999</v>
      </c>
      <c r="AG197" s="242"/>
      <c r="AH197" s="242"/>
      <c r="AI197" s="243"/>
      <c r="AJ197" s="226"/>
      <c r="AK197" s="226"/>
      <c r="AL197" s="227"/>
      <c r="AM197" s="211"/>
      <c r="AN197" s="218"/>
      <c r="AO197" s="218"/>
      <c r="AP197" s="218"/>
      <c r="AQ197" s="218"/>
      <c r="AR197" s="218"/>
      <c r="AS197" s="218"/>
      <c r="AT197" s="218"/>
      <c r="AU197" s="218"/>
      <c r="AV197" s="218"/>
      <c r="AW197" s="218"/>
      <c r="AX197" s="218"/>
      <c r="AY197" s="218"/>
      <c r="AZ197" s="218"/>
      <c r="BA197" s="218"/>
      <c r="BB197" s="218"/>
      <c r="BC197" s="218"/>
      <c r="BD197" s="218"/>
      <c r="BE197" s="218"/>
      <c r="BF197" s="218"/>
      <c r="BG197" s="218"/>
      <c r="BH197" s="222"/>
    </row>
    <row r="198" spans="1:60" ht="36" customHeight="1" x14ac:dyDescent="0.3">
      <c r="A198" s="265"/>
      <c r="B198" s="304"/>
      <c r="C198" s="220"/>
      <c r="D198" s="305"/>
      <c r="E198" s="305"/>
      <c r="F198" s="251"/>
      <c r="G198" s="332"/>
      <c r="H198" s="226"/>
      <c r="I198" s="251"/>
      <c r="J198" s="226"/>
      <c r="K198" s="226"/>
      <c r="L198" s="226"/>
      <c r="M198" s="245"/>
      <c r="N198" s="246"/>
      <c r="O198" s="247"/>
      <c r="P198" s="226"/>
      <c r="Q198" s="243"/>
      <c r="R198" s="151" t="s">
        <v>727</v>
      </c>
      <c r="S198" s="133" t="s">
        <v>78</v>
      </c>
      <c r="T198" s="126" t="s">
        <v>717</v>
      </c>
      <c r="U198" s="133" t="s">
        <v>79</v>
      </c>
      <c r="V198" s="133" t="s">
        <v>80</v>
      </c>
      <c r="W198" s="149">
        <f>VLOOKUP(V198,'[15]Datos Validacion'!$K$6:$L$8,2,0)</f>
        <v>0.25</v>
      </c>
      <c r="X198" s="128" t="s">
        <v>81</v>
      </c>
      <c r="Y198" s="149">
        <f>VLOOKUP(X198,'[15]Datos Validacion'!$M$6:$N$7,2,0)</f>
        <v>0.25</v>
      </c>
      <c r="Z198" s="133" t="s">
        <v>82</v>
      </c>
      <c r="AA198" s="141" t="s">
        <v>728</v>
      </c>
      <c r="AB198" s="133" t="s">
        <v>84</v>
      </c>
      <c r="AC198" s="128" t="s">
        <v>719</v>
      </c>
      <c r="AD198" s="138">
        <f t="shared" si="43"/>
        <v>0.5</v>
      </c>
      <c r="AE198" s="113" t="str">
        <f t="shared" si="46"/>
        <v>MUY BAJA</v>
      </c>
      <c r="AF198" s="115">
        <f>+AF197-(AF197*AD198)</f>
        <v>6.4799999999999996E-2</v>
      </c>
      <c r="AG198" s="242"/>
      <c r="AH198" s="242"/>
      <c r="AI198" s="243"/>
      <c r="AJ198" s="226"/>
      <c r="AK198" s="226"/>
      <c r="AL198" s="227"/>
      <c r="AM198" s="211"/>
      <c r="AN198" s="218"/>
      <c r="AO198" s="218"/>
      <c r="AP198" s="218"/>
      <c r="AQ198" s="218"/>
      <c r="AR198" s="218"/>
      <c r="AS198" s="218"/>
      <c r="AT198" s="218"/>
      <c r="AU198" s="218"/>
      <c r="AV198" s="218"/>
      <c r="AW198" s="218"/>
      <c r="AX198" s="218"/>
      <c r="AY198" s="218"/>
      <c r="AZ198" s="218"/>
      <c r="BA198" s="218"/>
      <c r="BB198" s="218"/>
      <c r="BC198" s="218"/>
      <c r="BD198" s="218"/>
      <c r="BE198" s="218"/>
      <c r="BF198" s="218"/>
      <c r="BG198" s="218"/>
      <c r="BH198" s="222"/>
    </row>
    <row r="199" spans="1:60" ht="43.5" customHeight="1" x14ac:dyDescent="0.3">
      <c r="A199" s="265"/>
      <c r="B199" s="304"/>
      <c r="C199" s="220"/>
      <c r="D199" s="305"/>
      <c r="E199" s="305"/>
      <c r="F199" s="251"/>
      <c r="G199" s="146" t="s">
        <v>729</v>
      </c>
      <c r="H199" s="226"/>
      <c r="I199" s="251"/>
      <c r="J199" s="226"/>
      <c r="K199" s="226"/>
      <c r="L199" s="226"/>
      <c r="M199" s="245"/>
      <c r="N199" s="246"/>
      <c r="O199" s="247"/>
      <c r="P199" s="226"/>
      <c r="Q199" s="243"/>
      <c r="R199" s="151" t="s">
        <v>730</v>
      </c>
      <c r="S199" s="133" t="s">
        <v>78</v>
      </c>
      <c r="T199" s="126" t="s">
        <v>717</v>
      </c>
      <c r="U199" s="133" t="s">
        <v>79</v>
      </c>
      <c r="V199" s="133" t="s">
        <v>80</v>
      </c>
      <c r="W199" s="149">
        <f>VLOOKUP(V199,'[15]Datos Validacion'!$K$6:$L$8,2,0)</f>
        <v>0.25</v>
      </c>
      <c r="X199" s="128" t="s">
        <v>81</v>
      </c>
      <c r="Y199" s="149">
        <f>VLOOKUP(X199,'[15]Datos Validacion'!$M$6:$N$7,2,0)</f>
        <v>0.25</v>
      </c>
      <c r="Z199" s="133" t="s">
        <v>82</v>
      </c>
      <c r="AA199" s="141" t="s">
        <v>731</v>
      </c>
      <c r="AB199" s="133" t="s">
        <v>84</v>
      </c>
      <c r="AC199" s="128" t="s">
        <v>732</v>
      </c>
      <c r="AD199" s="138">
        <f t="shared" si="43"/>
        <v>0.5</v>
      </c>
      <c r="AE199" s="113" t="str">
        <f t="shared" si="46"/>
        <v>MUY BAJA</v>
      </c>
      <c r="AF199" s="115">
        <f>+AF198-(AF198*AD199)</f>
        <v>3.2399999999999998E-2</v>
      </c>
      <c r="AG199" s="242"/>
      <c r="AH199" s="242"/>
      <c r="AI199" s="243"/>
      <c r="AJ199" s="226"/>
      <c r="AK199" s="226"/>
      <c r="AL199" s="227"/>
      <c r="AM199" s="211"/>
      <c r="AN199" s="218"/>
      <c r="AO199" s="218"/>
      <c r="AP199" s="218"/>
      <c r="AQ199" s="218"/>
      <c r="AR199" s="218"/>
      <c r="AS199" s="218"/>
      <c r="AT199" s="218"/>
      <c r="AU199" s="218"/>
      <c r="AV199" s="218"/>
      <c r="AW199" s="218"/>
      <c r="AX199" s="218"/>
      <c r="AY199" s="218"/>
      <c r="AZ199" s="218"/>
      <c r="BA199" s="218"/>
      <c r="BB199" s="218"/>
      <c r="BC199" s="218"/>
      <c r="BD199" s="218"/>
      <c r="BE199" s="218"/>
      <c r="BF199" s="218"/>
      <c r="BG199" s="218"/>
      <c r="BH199" s="222"/>
    </row>
    <row r="200" spans="1:60" ht="90.5" customHeight="1" x14ac:dyDescent="0.3">
      <c r="A200" s="306" t="s">
        <v>3</v>
      </c>
      <c r="B200" s="254"/>
      <c r="C200" s="226" t="s">
        <v>651</v>
      </c>
      <c r="D200" s="226" t="s">
        <v>681</v>
      </c>
      <c r="E200" s="226" t="s">
        <v>682</v>
      </c>
      <c r="F200" s="111" t="s">
        <v>67</v>
      </c>
      <c r="G200" s="109" t="s">
        <v>733</v>
      </c>
      <c r="H200" s="226" t="s">
        <v>734</v>
      </c>
      <c r="I200" s="226" t="s">
        <v>735</v>
      </c>
      <c r="J200" s="226" t="s">
        <v>71</v>
      </c>
      <c r="K200" s="226" t="s">
        <v>736</v>
      </c>
      <c r="L200" s="226" t="s">
        <v>73</v>
      </c>
      <c r="M200" s="245">
        <f>VLOOKUP(L200,'[15]Datos Validacion'!$C$6:$D$10,2,0)</f>
        <v>0.6</v>
      </c>
      <c r="N200" s="246" t="s">
        <v>223</v>
      </c>
      <c r="O200" s="247">
        <f>VLOOKUP(N200,'[15]Datos Validacion'!$E$6:$F$15,2,0)</f>
        <v>0.2</v>
      </c>
      <c r="P200" s="226" t="s">
        <v>291</v>
      </c>
      <c r="Q200" s="243" t="s">
        <v>76</v>
      </c>
      <c r="R200" s="151" t="s">
        <v>737</v>
      </c>
      <c r="S200" s="133" t="s">
        <v>78</v>
      </c>
      <c r="T200" s="126" t="s">
        <v>721</v>
      </c>
      <c r="U200" s="133" t="s">
        <v>79</v>
      </c>
      <c r="V200" s="133" t="s">
        <v>80</v>
      </c>
      <c r="W200" s="149">
        <f>VLOOKUP(V200,'[15]Datos Validacion'!$K$6:$L$8,2,0)</f>
        <v>0.25</v>
      </c>
      <c r="X200" s="128" t="s">
        <v>96</v>
      </c>
      <c r="Y200" s="149">
        <f>VLOOKUP(X200,'[15]Datos Validacion'!$M$6:$N$7,2,0)</f>
        <v>0.15</v>
      </c>
      <c r="Z200" s="133" t="s">
        <v>82</v>
      </c>
      <c r="AA200" s="141" t="s">
        <v>725</v>
      </c>
      <c r="AB200" s="133" t="s">
        <v>380</v>
      </c>
      <c r="AC200" s="128" t="s">
        <v>738</v>
      </c>
      <c r="AD200" s="138">
        <f t="shared" si="43"/>
        <v>0.4</v>
      </c>
      <c r="AE200" s="113" t="str">
        <f t="shared" si="46"/>
        <v>BAJA</v>
      </c>
      <c r="AF200" s="113">
        <f>IF(OR(V200="prevenir",V200="detectar"),(M200-(M200*AD200)), M200)</f>
        <v>0.36</v>
      </c>
      <c r="AG200" s="242" t="str">
        <f t="shared" ref="AG200" si="52">IF(AH200&lt;=20%,"LEVE",IF(AH200&lt;=40%,"MENOR",IF(AH200&lt;=60%,"MODERADO",IF(AH200&lt;=80%,"MAYOR","CATASTROFICO"))))</f>
        <v>LEVE</v>
      </c>
      <c r="AH200" s="242">
        <f>IF(V200="corregir",(O200-(O200*AD200)), O200)</f>
        <v>0.2</v>
      </c>
      <c r="AI200" s="243" t="s">
        <v>146</v>
      </c>
      <c r="AJ200" s="226" t="s">
        <v>86</v>
      </c>
      <c r="AK200" s="226"/>
      <c r="AL200" s="227"/>
      <c r="AM200" s="211">
        <v>45261</v>
      </c>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22" t="s">
        <v>1855</v>
      </c>
    </row>
    <row r="201" spans="1:60" ht="90.5" customHeight="1" x14ac:dyDescent="0.3">
      <c r="A201" s="306"/>
      <c r="B201" s="254"/>
      <c r="C201" s="226"/>
      <c r="D201" s="226"/>
      <c r="E201" s="226"/>
      <c r="F201" s="111" t="s">
        <v>67</v>
      </c>
      <c r="G201" s="109" t="s">
        <v>739</v>
      </c>
      <c r="H201" s="226"/>
      <c r="I201" s="226"/>
      <c r="J201" s="226"/>
      <c r="K201" s="226"/>
      <c r="L201" s="226"/>
      <c r="M201" s="245"/>
      <c r="N201" s="246"/>
      <c r="O201" s="247"/>
      <c r="P201" s="226"/>
      <c r="Q201" s="243"/>
      <c r="R201" s="151" t="s">
        <v>658</v>
      </c>
      <c r="S201" s="133" t="s">
        <v>78</v>
      </c>
      <c r="T201" s="126" t="s">
        <v>721</v>
      </c>
      <c r="U201" s="133" t="s">
        <v>79</v>
      </c>
      <c r="V201" s="133" t="s">
        <v>80</v>
      </c>
      <c r="W201" s="149">
        <f>VLOOKUP(V201,'[15]Datos Validacion'!$K$6:$L$8,2,0)</f>
        <v>0.25</v>
      </c>
      <c r="X201" s="128" t="s">
        <v>96</v>
      </c>
      <c r="Y201" s="149">
        <f>VLOOKUP(X201,'[15]Datos Validacion'!$M$6:$N$7,2,0)</f>
        <v>0.15</v>
      </c>
      <c r="Z201" s="133" t="s">
        <v>82</v>
      </c>
      <c r="AA201" s="125" t="s">
        <v>660</v>
      </c>
      <c r="AB201" s="133" t="s">
        <v>380</v>
      </c>
      <c r="AC201" s="128" t="s">
        <v>740</v>
      </c>
      <c r="AD201" s="138">
        <f t="shared" si="43"/>
        <v>0.4</v>
      </c>
      <c r="AE201" s="113" t="str">
        <f t="shared" si="46"/>
        <v>BAJA</v>
      </c>
      <c r="AF201" s="115">
        <f>+AF200-(AF200*AD201)</f>
        <v>0.216</v>
      </c>
      <c r="AG201" s="242"/>
      <c r="AH201" s="242"/>
      <c r="AI201" s="243"/>
      <c r="AJ201" s="226"/>
      <c r="AK201" s="226"/>
      <c r="AL201" s="227"/>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22"/>
    </row>
    <row r="202" spans="1:60" ht="58" customHeight="1" x14ac:dyDescent="0.3">
      <c r="A202" s="265" t="s">
        <v>3</v>
      </c>
      <c r="B202" s="304"/>
      <c r="C202" s="220" t="s">
        <v>651</v>
      </c>
      <c r="D202" s="220" t="s">
        <v>741</v>
      </c>
      <c r="E202" s="220" t="s">
        <v>742</v>
      </c>
      <c r="F202" s="127" t="s">
        <v>104</v>
      </c>
      <c r="G202" s="146" t="s">
        <v>743</v>
      </c>
      <c r="H202" s="226" t="s">
        <v>744</v>
      </c>
      <c r="I202" s="251" t="s">
        <v>745</v>
      </c>
      <c r="J202" s="226" t="s">
        <v>71</v>
      </c>
      <c r="K202" s="226" t="s">
        <v>657</v>
      </c>
      <c r="L202" s="226" t="s">
        <v>152</v>
      </c>
      <c r="M202" s="245">
        <f>VLOOKUP(L202,'[15]Datos Validacion'!$C$6:$D$10,2,0)</f>
        <v>0.4</v>
      </c>
      <c r="N202" s="246" t="s">
        <v>223</v>
      </c>
      <c r="O202" s="247">
        <f>VLOOKUP(N202,'[15]Datos Validacion'!$E$6:$F$15,2,0)</f>
        <v>0.2</v>
      </c>
      <c r="P202" s="226" t="s">
        <v>291</v>
      </c>
      <c r="Q202" s="243" t="s">
        <v>146</v>
      </c>
      <c r="R202" s="151" t="s">
        <v>746</v>
      </c>
      <c r="S202" s="133" t="s">
        <v>78</v>
      </c>
      <c r="T202" s="126" t="s">
        <v>747</v>
      </c>
      <c r="U202" s="133" t="s">
        <v>79</v>
      </c>
      <c r="V202" s="133" t="s">
        <v>80</v>
      </c>
      <c r="W202" s="149">
        <f>VLOOKUP(V202,'[15]Datos Validacion'!$K$6:$L$8,2,0)</f>
        <v>0.25</v>
      </c>
      <c r="X202" s="128" t="s">
        <v>96</v>
      </c>
      <c r="Y202" s="149">
        <f>VLOOKUP(X202,'[15]Datos Validacion'!$M$6:$N$7,2,0)</f>
        <v>0.15</v>
      </c>
      <c r="Z202" s="133" t="s">
        <v>82</v>
      </c>
      <c r="AA202" s="141" t="s">
        <v>748</v>
      </c>
      <c r="AB202" s="133" t="s">
        <v>84</v>
      </c>
      <c r="AC202" s="128" t="s">
        <v>749</v>
      </c>
      <c r="AD202" s="138">
        <f t="shared" si="43"/>
        <v>0.4</v>
      </c>
      <c r="AE202" s="113" t="str">
        <f t="shared" si="46"/>
        <v>BAJA</v>
      </c>
      <c r="AF202" s="113">
        <f>IF(OR(V202="prevenir",V202="detectar"),(M202-(M202*AD202)), M202)</f>
        <v>0.24</v>
      </c>
      <c r="AG202" s="242" t="str">
        <f t="shared" ref="AG202" si="53">IF(AH202&lt;=20%,"LEVE",IF(AH202&lt;=40%,"MENOR",IF(AH202&lt;=60%,"MODERADO",IF(AH202&lt;=80%,"MAYOR","CATASTROFICO"))))</f>
        <v>LEVE</v>
      </c>
      <c r="AH202" s="242">
        <f>IF(V202="corregir",(O202-(O202*AD202)), O202)</f>
        <v>0.2</v>
      </c>
      <c r="AI202" s="243" t="s">
        <v>146</v>
      </c>
      <c r="AJ202" s="226" t="s">
        <v>86</v>
      </c>
      <c r="AK202" s="226"/>
      <c r="AL202" s="227"/>
      <c r="AM202" s="218">
        <v>45291</v>
      </c>
      <c r="AN202" s="218" t="s">
        <v>1698</v>
      </c>
      <c r="AO202" s="218"/>
      <c r="AP202" s="218" t="s">
        <v>3</v>
      </c>
      <c r="AQ202" s="222" t="s">
        <v>1699</v>
      </c>
      <c r="AR202" s="218" t="s">
        <v>1700</v>
      </c>
      <c r="AS202" s="218"/>
      <c r="AT202" s="222" t="s">
        <v>1707</v>
      </c>
      <c r="AU202" s="218" t="s">
        <v>1700</v>
      </c>
      <c r="AV202" s="218"/>
      <c r="AW202" s="222" t="s">
        <v>1708</v>
      </c>
      <c r="AX202" s="218" t="s">
        <v>1700</v>
      </c>
      <c r="AY202" s="218"/>
      <c r="AZ202" s="222" t="s">
        <v>1709</v>
      </c>
      <c r="BA202" s="218" t="s">
        <v>1700</v>
      </c>
      <c r="BB202" s="218"/>
      <c r="BC202" s="222" t="s">
        <v>1710</v>
      </c>
      <c r="BD202" s="218"/>
      <c r="BE202" s="218" t="s">
        <v>3</v>
      </c>
      <c r="BF202" s="222" t="s">
        <v>1711</v>
      </c>
      <c r="BG202" s="222" t="s">
        <v>1712</v>
      </c>
      <c r="BH202" s="222" t="s">
        <v>1855</v>
      </c>
    </row>
    <row r="203" spans="1:60" ht="58" customHeight="1" x14ac:dyDescent="0.3">
      <c r="A203" s="265"/>
      <c r="B203" s="304"/>
      <c r="C203" s="220"/>
      <c r="D203" s="220"/>
      <c r="E203" s="220"/>
      <c r="F203" s="127" t="s">
        <v>67</v>
      </c>
      <c r="G203" s="146" t="s">
        <v>750</v>
      </c>
      <c r="H203" s="226"/>
      <c r="I203" s="251"/>
      <c r="J203" s="226"/>
      <c r="K203" s="226"/>
      <c r="L203" s="226"/>
      <c r="M203" s="245"/>
      <c r="N203" s="246"/>
      <c r="O203" s="247"/>
      <c r="P203" s="226"/>
      <c r="Q203" s="243"/>
      <c r="R203" s="151" t="s">
        <v>751</v>
      </c>
      <c r="S203" s="133" t="s">
        <v>78</v>
      </c>
      <c r="T203" s="126" t="s">
        <v>747</v>
      </c>
      <c r="U203" s="133" t="s">
        <v>79</v>
      </c>
      <c r="V203" s="133" t="s">
        <v>80</v>
      </c>
      <c r="W203" s="149">
        <f>VLOOKUP(V203,'[15]Datos Validacion'!$K$6:$L$8,2,0)</f>
        <v>0.25</v>
      </c>
      <c r="X203" s="128" t="s">
        <v>96</v>
      </c>
      <c r="Y203" s="149">
        <f>VLOOKUP(X203,'[15]Datos Validacion'!$M$6:$N$7,2,0)</f>
        <v>0.15</v>
      </c>
      <c r="Z203" s="133" t="s">
        <v>82</v>
      </c>
      <c r="AA203" s="141" t="s">
        <v>752</v>
      </c>
      <c r="AB203" s="133" t="s">
        <v>84</v>
      </c>
      <c r="AC203" s="128" t="s">
        <v>753</v>
      </c>
      <c r="AD203" s="138">
        <f t="shared" ref="AD203:AD234" si="54">+W203+Y203</f>
        <v>0.4</v>
      </c>
      <c r="AE203" s="113" t="str">
        <f t="shared" si="46"/>
        <v>MUY BAJA</v>
      </c>
      <c r="AF203" s="115">
        <f>+AF202-(AF202*AD203)</f>
        <v>0.14399999999999999</v>
      </c>
      <c r="AG203" s="242"/>
      <c r="AH203" s="242"/>
      <c r="AI203" s="243"/>
      <c r="AJ203" s="226"/>
      <c r="AK203" s="226"/>
      <c r="AL203" s="227"/>
      <c r="AM203" s="228"/>
      <c r="AN203" s="228"/>
      <c r="AO203" s="228"/>
      <c r="AP203" s="228"/>
      <c r="AQ203" s="230"/>
      <c r="AR203" s="228"/>
      <c r="AS203" s="228"/>
      <c r="AT203" s="230"/>
      <c r="AU203" s="228"/>
      <c r="AV203" s="228"/>
      <c r="AW203" s="230"/>
      <c r="AX203" s="228"/>
      <c r="AY203" s="228"/>
      <c r="AZ203" s="230"/>
      <c r="BA203" s="228"/>
      <c r="BB203" s="228"/>
      <c r="BC203" s="230"/>
      <c r="BD203" s="228"/>
      <c r="BE203" s="228"/>
      <c r="BF203" s="230"/>
      <c r="BG203" s="230"/>
      <c r="BH203" s="230"/>
    </row>
    <row r="204" spans="1:60" ht="58" customHeight="1" x14ac:dyDescent="0.3">
      <c r="A204" s="265"/>
      <c r="B204" s="304"/>
      <c r="C204" s="220"/>
      <c r="D204" s="220"/>
      <c r="E204" s="220"/>
      <c r="F204" s="127" t="s">
        <v>104</v>
      </c>
      <c r="G204" s="146" t="s">
        <v>754</v>
      </c>
      <c r="H204" s="226"/>
      <c r="I204" s="251"/>
      <c r="J204" s="226"/>
      <c r="K204" s="226"/>
      <c r="L204" s="226"/>
      <c r="M204" s="245"/>
      <c r="N204" s="246"/>
      <c r="O204" s="247"/>
      <c r="P204" s="226"/>
      <c r="Q204" s="243"/>
      <c r="R204" s="151" t="s">
        <v>755</v>
      </c>
      <c r="S204" s="133" t="s">
        <v>78</v>
      </c>
      <c r="T204" s="126" t="s">
        <v>747</v>
      </c>
      <c r="U204" s="133" t="s">
        <v>79</v>
      </c>
      <c r="V204" s="133" t="s">
        <v>184</v>
      </c>
      <c r="W204" s="149">
        <f>VLOOKUP(V204,'[15]Datos Validacion'!$K$6:$L$8,2,0)</f>
        <v>0.15</v>
      </c>
      <c r="X204" s="128" t="s">
        <v>96</v>
      </c>
      <c r="Y204" s="149">
        <f>VLOOKUP(X204,'[15]Datos Validacion'!$M$6:$N$7,2,0)</f>
        <v>0.15</v>
      </c>
      <c r="Z204" s="133" t="s">
        <v>82</v>
      </c>
      <c r="AA204" s="141" t="s">
        <v>756</v>
      </c>
      <c r="AB204" s="133" t="s">
        <v>84</v>
      </c>
      <c r="AC204" s="128" t="s">
        <v>757</v>
      </c>
      <c r="AD204" s="138">
        <f t="shared" si="54"/>
        <v>0.3</v>
      </c>
      <c r="AE204" s="113" t="str">
        <f t="shared" si="46"/>
        <v>MUY BAJA</v>
      </c>
      <c r="AF204" s="115">
        <f>+AF203-(AF203*AD204)</f>
        <v>0.1008</v>
      </c>
      <c r="AG204" s="242"/>
      <c r="AH204" s="242"/>
      <c r="AI204" s="243"/>
      <c r="AJ204" s="226"/>
      <c r="AK204" s="226"/>
      <c r="AL204" s="227"/>
      <c r="AM204" s="228"/>
      <c r="AN204" s="228"/>
      <c r="AO204" s="228"/>
      <c r="AP204" s="228"/>
      <c r="AQ204" s="230"/>
      <c r="AR204" s="228"/>
      <c r="AS204" s="228"/>
      <c r="AT204" s="230"/>
      <c r="AU204" s="228"/>
      <c r="AV204" s="228"/>
      <c r="AW204" s="230"/>
      <c r="AX204" s="228"/>
      <c r="AY204" s="228"/>
      <c r="AZ204" s="230"/>
      <c r="BA204" s="228"/>
      <c r="BB204" s="228"/>
      <c r="BC204" s="230"/>
      <c r="BD204" s="228"/>
      <c r="BE204" s="228"/>
      <c r="BF204" s="230"/>
      <c r="BG204" s="230"/>
      <c r="BH204" s="230"/>
    </row>
    <row r="205" spans="1:60" ht="50" x14ac:dyDescent="0.3">
      <c r="A205" s="265" t="s">
        <v>3</v>
      </c>
      <c r="B205" s="304"/>
      <c r="C205" s="220" t="s">
        <v>758</v>
      </c>
      <c r="D205" s="251" t="s">
        <v>759</v>
      </c>
      <c r="E205" s="251" t="s">
        <v>760</v>
      </c>
      <c r="F205" s="251" t="s">
        <v>67</v>
      </c>
      <c r="G205" s="220" t="s">
        <v>761</v>
      </c>
      <c r="H205" s="226" t="s">
        <v>762</v>
      </c>
      <c r="I205" s="251" t="s">
        <v>763</v>
      </c>
      <c r="J205" s="226" t="s">
        <v>71</v>
      </c>
      <c r="K205" s="226" t="s">
        <v>764</v>
      </c>
      <c r="L205" s="226" t="s">
        <v>246</v>
      </c>
      <c r="M205" s="245">
        <f>VLOOKUP(L205,'[16]Datos Validacion'!$C$6:$D$10,2,0)</f>
        <v>0.8</v>
      </c>
      <c r="N205" s="246" t="s">
        <v>223</v>
      </c>
      <c r="O205" s="247">
        <f>VLOOKUP(N205,'[16]Datos Validacion'!$E$6:$F$15,2,0)</f>
        <v>0.2</v>
      </c>
      <c r="P205" s="224" t="s">
        <v>629</v>
      </c>
      <c r="Q205" s="243" t="s">
        <v>76</v>
      </c>
      <c r="R205" s="171" t="s">
        <v>765</v>
      </c>
      <c r="S205" s="49" t="s">
        <v>78</v>
      </c>
      <c r="T205" s="119" t="s">
        <v>766</v>
      </c>
      <c r="U205" s="49" t="s">
        <v>79</v>
      </c>
      <c r="V205" s="49" t="s">
        <v>80</v>
      </c>
      <c r="W205" s="114">
        <f>VLOOKUP(V205,'[16]Datos Validacion'!$K$6:$L$8,2,0)</f>
        <v>0.25</v>
      </c>
      <c r="X205" s="119" t="s">
        <v>96</v>
      </c>
      <c r="Y205" s="114">
        <f>VLOOKUP(X205,'[16]Datos Validacion'!$M$6:$N$7,2,0)</f>
        <v>0.15</v>
      </c>
      <c r="Z205" s="49" t="s">
        <v>82</v>
      </c>
      <c r="AA205" s="125" t="s">
        <v>767</v>
      </c>
      <c r="AB205" s="49" t="s">
        <v>84</v>
      </c>
      <c r="AC205" s="128" t="s">
        <v>768</v>
      </c>
      <c r="AD205" s="138">
        <f t="shared" si="54"/>
        <v>0.4</v>
      </c>
      <c r="AE205" s="113" t="str">
        <f t="shared" si="46"/>
        <v>MEDIA</v>
      </c>
      <c r="AF205" s="113">
        <f>IF(OR(V205="prevenir",V205="detectar"),(M205-(M205*AD205)), M205)</f>
        <v>0.48</v>
      </c>
      <c r="AG205" s="242" t="str">
        <f t="shared" ref="AG205:AG229" si="55">IF(AH205&lt;=20%,"LEVE",IF(AH205&lt;=40%,"MENOR",IF(AH205&lt;=60%,"MODERADO",IF(AH205&lt;=80%,"MAYOR","CATASTROFICO"))))</f>
        <v>LEVE</v>
      </c>
      <c r="AH205" s="242">
        <f>IF(V205="corregir",(O205-(O205*AD205)), O205)</f>
        <v>0.2</v>
      </c>
      <c r="AI205" s="243" t="s">
        <v>146</v>
      </c>
      <c r="AJ205" s="226" t="s">
        <v>86</v>
      </c>
      <c r="AK205" s="227"/>
      <c r="AL205" s="227"/>
      <c r="AM205" s="201"/>
      <c r="AN205" s="201"/>
      <c r="AO205" s="201"/>
      <c r="AP205" s="90"/>
      <c r="AQ205" s="97"/>
      <c r="AR205" s="90"/>
      <c r="AS205" s="90"/>
      <c r="AT205" s="97"/>
      <c r="AU205" s="201"/>
      <c r="AV205" s="201"/>
      <c r="AW205" s="97"/>
      <c r="AX205" s="201"/>
      <c r="AY205" s="201"/>
      <c r="AZ205" s="97"/>
      <c r="BA205" s="201"/>
      <c r="BB205" s="201"/>
      <c r="BC205" s="97"/>
      <c r="BD205" s="201"/>
      <c r="BE205" s="201"/>
      <c r="BF205" s="97"/>
      <c r="BG205" s="97"/>
      <c r="BH205" s="221" t="s">
        <v>1715</v>
      </c>
    </row>
    <row r="206" spans="1:60" ht="76.5" customHeight="1" x14ac:dyDescent="0.3">
      <c r="A206" s="265"/>
      <c r="B206" s="304"/>
      <c r="C206" s="220"/>
      <c r="D206" s="251"/>
      <c r="E206" s="251"/>
      <c r="F206" s="251"/>
      <c r="G206" s="220"/>
      <c r="H206" s="226"/>
      <c r="I206" s="251"/>
      <c r="J206" s="226"/>
      <c r="K206" s="226"/>
      <c r="L206" s="226"/>
      <c r="M206" s="245"/>
      <c r="N206" s="246"/>
      <c r="O206" s="247"/>
      <c r="P206" s="224"/>
      <c r="Q206" s="243"/>
      <c r="R206" s="171" t="s">
        <v>769</v>
      </c>
      <c r="S206" s="49" t="s">
        <v>78</v>
      </c>
      <c r="T206" s="119" t="s">
        <v>770</v>
      </c>
      <c r="U206" s="49" t="s">
        <v>79</v>
      </c>
      <c r="V206" s="49" t="s">
        <v>80</v>
      </c>
      <c r="W206" s="114">
        <f>VLOOKUP(V206,'[16]Datos Validacion'!$K$6:$L$8,2,0)</f>
        <v>0.25</v>
      </c>
      <c r="X206" s="119" t="s">
        <v>96</v>
      </c>
      <c r="Y206" s="114">
        <f>VLOOKUP(X206,'[16]Datos Validacion'!$M$6:$N$7,2,0)</f>
        <v>0.15</v>
      </c>
      <c r="Z206" s="49" t="s">
        <v>82</v>
      </c>
      <c r="AA206" s="141" t="s">
        <v>771</v>
      </c>
      <c r="AB206" s="49" t="s">
        <v>84</v>
      </c>
      <c r="AC206" s="128" t="s">
        <v>772</v>
      </c>
      <c r="AD206" s="138">
        <f t="shared" si="54"/>
        <v>0.4</v>
      </c>
      <c r="AE206" s="113" t="str">
        <f t="shared" si="46"/>
        <v>BAJA</v>
      </c>
      <c r="AF206" s="115">
        <f>+AF205-(AF205*AD206)</f>
        <v>0.28799999999999998</v>
      </c>
      <c r="AG206" s="242"/>
      <c r="AH206" s="242"/>
      <c r="AI206" s="243"/>
      <c r="AJ206" s="226"/>
      <c r="AK206" s="227"/>
      <c r="AL206" s="227"/>
      <c r="AM206" s="201"/>
      <c r="AN206" s="201"/>
      <c r="AO206" s="201"/>
      <c r="AP206" s="90"/>
      <c r="AQ206" s="97"/>
      <c r="AR206" s="90"/>
      <c r="AS206" s="90"/>
      <c r="AT206" s="97"/>
      <c r="AU206" s="201"/>
      <c r="AV206" s="201"/>
      <c r="AW206" s="97"/>
      <c r="AX206" s="201"/>
      <c r="AY206" s="201"/>
      <c r="AZ206" s="97"/>
      <c r="BA206" s="201"/>
      <c r="BB206" s="201"/>
      <c r="BC206" s="97"/>
      <c r="BD206" s="201"/>
      <c r="BE206" s="201"/>
      <c r="BF206" s="97"/>
      <c r="BG206" s="97"/>
      <c r="BH206" s="221"/>
    </row>
    <row r="207" spans="1:60" ht="150" x14ac:dyDescent="0.3">
      <c r="A207" s="265"/>
      <c r="B207" s="304"/>
      <c r="C207" s="220"/>
      <c r="D207" s="251"/>
      <c r="E207" s="251"/>
      <c r="F207" s="251"/>
      <c r="G207" s="220"/>
      <c r="H207" s="226"/>
      <c r="I207" s="251"/>
      <c r="J207" s="226"/>
      <c r="K207" s="226"/>
      <c r="L207" s="226"/>
      <c r="M207" s="245"/>
      <c r="N207" s="246"/>
      <c r="O207" s="247"/>
      <c r="P207" s="224"/>
      <c r="Q207" s="243"/>
      <c r="R207" s="171" t="s">
        <v>773</v>
      </c>
      <c r="S207" s="133" t="s">
        <v>78</v>
      </c>
      <c r="T207" s="128" t="s">
        <v>774</v>
      </c>
      <c r="U207" s="133" t="s">
        <v>79</v>
      </c>
      <c r="V207" s="133" t="s">
        <v>80</v>
      </c>
      <c r="W207" s="149">
        <f>VLOOKUP(V207,'[16]Datos Validacion'!$K$6:$L$8,2,0)</f>
        <v>0.25</v>
      </c>
      <c r="X207" s="128" t="s">
        <v>96</v>
      </c>
      <c r="Y207" s="149">
        <f>VLOOKUP(X207,'[16]Datos Validacion'!$M$6:$N$7,2,0)</f>
        <v>0.15</v>
      </c>
      <c r="Z207" s="133" t="s">
        <v>82</v>
      </c>
      <c r="AA207" s="141" t="s">
        <v>775</v>
      </c>
      <c r="AB207" s="49" t="s">
        <v>84</v>
      </c>
      <c r="AC207" s="128" t="s">
        <v>776</v>
      </c>
      <c r="AD207" s="138">
        <f t="shared" si="54"/>
        <v>0.4</v>
      </c>
      <c r="AE207" s="113" t="str">
        <f t="shared" si="46"/>
        <v>MUY BAJA</v>
      </c>
      <c r="AF207" s="115">
        <f t="shared" ref="AF207:AF213" si="56">+AF206-(AF206*AD207)</f>
        <v>0.17279999999999998</v>
      </c>
      <c r="AG207" s="242"/>
      <c r="AH207" s="242"/>
      <c r="AI207" s="243"/>
      <c r="AJ207" s="226"/>
      <c r="AK207" s="227"/>
      <c r="AL207" s="227"/>
      <c r="AM207" s="201"/>
      <c r="AN207" s="201"/>
      <c r="AO207" s="201"/>
      <c r="AP207" s="90"/>
      <c r="AQ207" s="97"/>
      <c r="AR207" s="90"/>
      <c r="AS207" s="90"/>
      <c r="AT207" s="97"/>
      <c r="AU207" s="201"/>
      <c r="AV207" s="201"/>
      <c r="AW207" s="97"/>
      <c r="AX207" s="201"/>
      <c r="AY207" s="201"/>
      <c r="AZ207" s="97"/>
      <c r="BA207" s="201"/>
      <c r="BB207" s="201"/>
      <c r="BC207" s="97"/>
      <c r="BD207" s="201"/>
      <c r="BE207" s="201"/>
      <c r="BF207" s="97"/>
      <c r="BG207" s="97"/>
      <c r="BH207" s="221"/>
    </row>
    <row r="208" spans="1:60" ht="76.5" customHeight="1" x14ac:dyDescent="0.3">
      <c r="A208" s="265"/>
      <c r="B208" s="304"/>
      <c r="C208" s="220"/>
      <c r="D208" s="251"/>
      <c r="E208" s="251"/>
      <c r="F208" s="251"/>
      <c r="G208" s="220"/>
      <c r="H208" s="226"/>
      <c r="I208" s="251"/>
      <c r="J208" s="226"/>
      <c r="K208" s="226"/>
      <c r="L208" s="226"/>
      <c r="M208" s="245"/>
      <c r="N208" s="246"/>
      <c r="O208" s="247"/>
      <c r="P208" s="224"/>
      <c r="Q208" s="243"/>
      <c r="R208" s="171" t="s">
        <v>777</v>
      </c>
      <c r="S208" s="49" t="s">
        <v>78</v>
      </c>
      <c r="T208" s="119" t="s">
        <v>778</v>
      </c>
      <c r="U208" s="49" t="s">
        <v>79</v>
      </c>
      <c r="V208" s="49" t="s">
        <v>80</v>
      </c>
      <c r="W208" s="114">
        <f>VLOOKUP(V208,'[16]Datos Validacion'!$K$6:$L$8,2,0)</f>
        <v>0.25</v>
      </c>
      <c r="X208" s="119" t="s">
        <v>96</v>
      </c>
      <c r="Y208" s="114">
        <f>VLOOKUP(X208,'[16]Datos Validacion'!$M$6:$N$7,2,0)</f>
        <v>0.15</v>
      </c>
      <c r="Z208" s="49" t="s">
        <v>82</v>
      </c>
      <c r="AA208" s="141" t="s">
        <v>779</v>
      </c>
      <c r="AB208" s="49" t="s">
        <v>84</v>
      </c>
      <c r="AC208" s="128" t="s">
        <v>780</v>
      </c>
      <c r="AD208" s="138">
        <f t="shared" si="54"/>
        <v>0.4</v>
      </c>
      <c r="AE208" s="113" t="str">
        <f t="shared" si="46"/>
        <v>MUY BAJA</v>
      </c>
      <c r="AF208" s="115">
        <f t="shared" si="56"/>
        <v>0.10367999999999998</v>
      </c>
      <c r="AG208" s="242"/>
      <c r="AH208" s="242"/>
      <c r="AI208" s="243"/>
      <c r="AJ208" s="226"/>
      <c r="AK208" s="227"/>
      <c r="AL208" s="227"/>
      <c r="AM208" s="201"/>
      <c r="AN208" s="201"/>
      <c r="AO208" s="201"/>
      <c r="AP208" s="90"/>
      <c r="AQ208" s="97"/>
      <c r="AR208" s="90"/>
      <c r="AS208" s="90"/>
      <c r="AT208" s="97"/>
      <c r="AU208" s="201"/>
      <c r="AV208" s="201"/>
      <c r="AW208" s="97"/>
      <c r="AX208" s="201"/>
      <c r="AY208" s="201"/>
      <c r="AZ208" s="97"/>
      <c r="BA208" s="201"/>
      <c r="BB208" s="201"/>
      <c r="BC208" s="97"/>
      <c r="BD208" s="201"/>
      <c r="BE208" s="201"/>
      <c r="BF208" s="97"/>
      <c r="BG208" s="97"/>
      <c r="BH208" s="221"/>
    </row>
    <row r="209" spans="1:60" ht="38.25" customHeight="1" x14ac:dyDescent="0.3">
      <c r="A209" s="265"/>
      <c r="B209" s="304"/>
      <c r="C209" s="220"/>
      <c r="D209" s="251"/>
      <c r="E209" s="251"/>
      <c r="F209" s="251"/>
      <c r="G209" s="220"/>
      <c r="H209" s="226"/>
      <c r="I209" s="251"/>
      <c r="J209" s="226"/>
      <c r="K209" s="226"/>
      <c r="L209" s="226"/>
      <c r="M209" s="245"/>
      <c r="N209" s="246"/>
      <c r="O209" s="247"/>
      <c r="P209" s="224"/>
      <c r="Q209" s="243"/>
      <c r="R209" s="171" t="s">
        <v>781</v>
      </c>
      <c r="S209" s="49" t="s">
        <v>78</v>
      </c>
      <c r="T209" s="119" t="s">
        <v>766</v>
      </c>
      <c r="U209" s="49" t="s">
        <v>79</v>
      </c>
      <c r="V209" s="49" t="s">
        <v>80</v>
      </c>
      <c r="W209" s="114">
        <f>VLOOKUP(V209,'[16]Datos Validacion'!$K$6:$L$8,2,0)</f>
        <v>0.25</v>
      </c>
      <c r="X209" s="119" t="s">
        <v>96</v>
      </c>
      <c r="Y209" s="114">
        <f>VLOOKUP(X209,'[16]Datos Validacion'!$M$6:$N$7,2,0)</f>
        <v>0.15</v>
      </c>
      <c r="Z209" s="49" t="s">
        <v>82</v>
      </c>
      <c r="AA209" s="141" t="s">
        <v>782</v>
      </c>
      <c r="AB209" s="49" t="s">
        <v>84</v>
      </c>
      <c r="AC209" s="128" t="s">
        <v>783</v>
      </c>
      <c r="AD209" s="138">
        <f t="shared" si="54"/>
        <v>0.4</v>
      </c>
      <c r="AE209" s="113" t="str">
        <f t="shared" si="46"/>
        <v>MUY BAJA</v>
      </c>
      <c r="AF209" s="115">
        <f t="shared" si="56"/>
        <v>6.2207999999999986E-2</v>
      </c>
      <c r="AG209" s="242"/>
      <c r="AH209" s="242"/>
      <c r="AI209" s="243"/>
      <c r="AJ209" s="226"/>
      <c r="AK209" s="227"/>
      <c r="AL209" s="227"/>
      <c r="AM209" s="201"/>
      <c r="AN209" s="201"/>
      <c r="AO209" s="201"/>
      <c r="AP209" s="90"/>
      <c r="AQ209" s="97"/>
      <c r="AR209" s="90"/>
      <c r="AS209" s="90"/>
      <c r="AT209" s="97"/>
      <c r="AU209" s="201"/>
      <c r="AV209" s="201"/>
      <c r="AW209" s="97"/>
      <c r="AX209" s="201"/>
      <c r="AY209" s="201"/>
      <c r="AZ209" s="97"/>
      <c r="BA209" s="201"/>
      <c r="BB209" s="201"/>
      <c r="BC209" s="97"/>
      <c r="BD209" s="201"/>
      <c r="BE209" s="201"/>
      <c r="BF209" s="97"/>
      <c r="BG209" s="97"/>
      <c r="BH209" s="221"/>
    </row>
    <row r="210" spans="1:60" ht="38.25" customHeight="1" x14ac:dyDescent="0.3">
      <c r="A210" s="265"/>
      <c r="B210" s="304"/>
      <c r="C210" s="220"/>
      <c r="D210" s="251"/>
      <c r="E210" s="251"/>
      <c r="F210" s="251"/>
      <c r="G210" s="220"/>
      <c r="H210" s="226"/>
      <c r="I210" s="251"/>
      <c r="J210" s="226"/>
      <c r="K210" s="226"/>
      <c r="L210" s="226"/>
      <c r="M210" s="245"/>
      <c r="N210" s="246"/>
      <c r="O210" s="247"/>
      <c r="P210" s="224"/>
      <c r="Q210" s="243"/>
      <c r="R210" s="171" t="s">
        <v>784</v>
      </c>
      <c r="S210" s="49" t="s">
        <v>78</v>
      </c>
      <c r="T210" s="119" t="s">
        <v>774</v>
      </c>
      <c r="U210" s="49" t="s">
        <v>79</v>
      </c>
      <c r="V210" s="49" t="s">
        <v>80</v>
      </c>
      <c r="W210" s="114">
        <f>VLOOKUP(V210,'[16]Datos Validacion'!$K$6:$L$8,2,0)</f>
        <v>0.25</v>
      </c>
      <c r="X210" s="119" t="s">
        <v>96</v>
      </c>
      <c r="Y210" s="114">
        <f>VLOOKUP(X210,'[16]Datos Validacion'!$M$6:$N$7,2,0)</f>
        <v>0.15</v>
      </c>
      <c r="Z210" s="49" t="s">
        <v>82</v>
      </c>
      <c r="AA210" s="141" t="s">
        <v>785</v>
      </c>
      <c r="AB210" s="49" t="s">
        <v>84</v>
      </c>
      <c r="AC210" s="128" t="s">
        <v>786</v>
      </c>
      <c r="AD210" s="138">
        <f t="shared" si="54"/>
        <v>0.4</v>
      </c>
      <c r="AE210" s="113" t="str">
        <f t="shared" si="46"/>
        <v>MUY BAJA</v>
      </c>
      <c r="AF210" s="115">
        <f t="shared" si="56"/>
        <v>3.7324799999999991E-2</v>
      </c>
      <c r="AG210" s="242"/>
      <c r="AH210" s="242"/>
      <c r="AI210" s="243"/>
      <c r="AJ210" s="226"/>
      <c r="AK210" s="227"/>
      <c r="AL210" s="227"/>
      <c r="AM210" s="201"/>
      <c r="AN210" s="201"/>
      <c r="AO210" s="201"/>
      <c r="AP210" s="90"/>
      <c r="AQ210" s="97"/>
      <c r="AR210" s="90"/>
      <c r="AS210" s="90"/>
      <c r="AT210" s="97"/>
      <c r="AU210" s="201"/>
      <c r="AV210" s="201"/>
      <c r="AW210" s="97"/>
      <c r="AX210" s="201"/>
      <c r="AY210" s="201"/>
      <c r="AZ210" s="97"/>
      <c r="BA210" s="201"/>
      <c r="BB210" s="201"/>
      <c r="BC210" s="97"/>
      <c r="BD210" s="201"/>
      <c r="BE210" s="201"/>
      <c r="BF210" s="97"/>
      <c r="BG210" s="97"/>
      <c r="BH210" s="221"/>
    </row>
    <row r="211" spans="1:60" ht="38.25" customHeight="1" x14ac:dyDescent="0.3">
      <c r="A211" s="265"/>
      <c r="B211" s="304"/>
      <c r="C211" s="220"/>
      <c r="D211" s="251"/>
      <c r="E211" s="251"/>
      <c r="F211" s="251"/>
      <c r="G211" s="220"/>
      <c r="H211" s="226"/>
      <c r="I211" s="251"/>
      <c r="J211" s="226"/>
      <c r="K211" s="226"/>
      <c r="L211" s="226"/>
      <c r="M211" s="245"/>
      <c r="N211" s="246"/>
      <c r="O211" s="247"/>
      <c r="P211" s="224"/>
      <c r="Q211" s="243"/>
      <c r="R211" s="171" t="s">
        <v>787</v>
      </c>
      <c r="S211" s="49" t="s">
        <v>78</v>
      </c>
      <c r="T211" s="119" t="s">
        <v>788</v>
      </c>
      <c r="U211" s="49" t="s">
        <v>79</v>
      </c>
      <c r="V211" s="49" t="s">
        <v>80</v>
      </c>
      <c r="W211" s="114">
        <f>VLOOKUP(V211,'[16]Datos Validacion'!$K$6:$L$8,2,0)</f>
        <v>0.25</v>
      </c>
      <c r="X211" s="119" t="s">
        <v>96</v>
      </c>
      <c r="Y211" s="114">
        <f>VLOOKUP(X211,'[16]Datos Validacion'!$M$6:$N$7,2,0)</f>
        <v>0.15</v>
      </c>
      <c r="Z211" s="49" t="s">
        <v>82</v>
      </c>
      <c r="AA211" s="141" t="s">
        <v>789</v>
      </c>
      <c r="AB211" s="49" t="s">
        <v>84</v>
      </c>
      <c r="AC211" s="128" t="s">
        <v>521</v>
      </c>
      <c r="AD211" s="138">
        <f t="shared" si="54"/>
        <v>0.4</v>
      </c>
      <c r="AE211" s="113" t="str">
        <f t="shared" si="46"/>
        <v>MUY BAJA</v>
      </c>
      <c r="AF211" s="115">
        <f t="shared" si="56"/>
        <v>2.2394879999999992E-2</v>
      </c>
      <c r="AG211" s="242"/>
      <c r="AH211" s="242"/>
      <c r="AI211" s="243"/>
      <c r="AJ211" s="226"/>
      <c r="AK211" s="227"/>
      <c r="AL211" s="227"/>
      <c r="AM211" s="201"/>
      <c r="AN211" s="201"/>
      <c r="AO211" s="201"/>
      <c r="AP211" s="90"/>
      <c r="AQ211" s="97"/>
      <c r="AR211" s="90"/>
      <c r="AS211" s="90"/>
      <c r="AT211" s="97"/>
      <c r="AU211" s="201"/>
      <c r="AV211" s="201"/>
      <c r="AW211" s="97"/>
      <c r="AX211" s="201"/>
      <c r="AY211" s="201"/>
      <c r="AZ211" s="97"/>
      <c r="BA211" s="201"/>
      <c r="BB211" s="201"/>
      <c r="BC211" s="97"/>
      <c r="BD211" s="201"/>
      <c r="BE211" s="201"/>
      <c r="BF211" s="97"/>
      <c r="BG211" s="97"/>
      <c r="BH211" s="221"/>
    </row>
    <row r="212" spans="1:60" ht="38.25" customHeight="1" x14ac:dyDescent="0.3">
      <c r="A212" s="265"/>
      <c r="B212" s="304"/>
      <c r="C212" s="220"/>
      <c r="D212" s="251"/>
      <c r="E212" s="251"/>
      <c r="F212" s="251"/>
      <c r="G212" s="220"/>
      <c r="H212" s="226"/>
      <c r="I212" s="251"/>
      <c r="J212" s="226"/>
      <c r="K212" s="226"/>
      <c r="L212" s="226"/>
      <c r="M212" s="245"/>
      <c r="N212" s="246"/>
      <c r="O212" s="247"/>
      <c r="P212" s="224"/>
      <c r="Q212" s="243"/>
      <c r="R212" s="171" t="s">
        <v>790</v>
      </c>
      <c r="S212" s="49" t="s">
        <v>78</v>
      </c>
      <c r="T212" s="119" t="s">
        <v>788</v>
      </c>
      <c r="U212" s="49" t="s">
        <v>79</v>
      </c>
      <c r="V212" s="49" t="s">
        <v>80</v>
      </c>
      <c r="W212" s="114">
        <f>VLOOKUP(V212,'[16]Datos Validacion'!$K$6:$L$8,2,0)</f>
        <v>0.25</v>
      </c>
      <c r="X212" s="119" t="s">
        <v>96</v>
      </c>
      <c r="Y212" s="114">
        <f>VLOOKUP(X212,'[16]Datos Validacion'!$M$6:$N$7,2,0)</f>
        <v>0.15</v>
      </c>
      <c r="Z212" s="49" t="s">
        <v>82</v>
      </c>
      <c r="AA212" s="141" t="s">
        <v>791</v>
      </c>
      <c r="AB212" s="49" t="s">
        <v>84</v>
      </c>
      <c r="AC212" s="128" t="s">
        <v>415</v>
      </c>
      <c r="AD212" s="138">
        <f t="shared" si="54"/>
        <v>0.4</v>
      </c>
      <c r="AE212" s="113" t="str">
        <f t="shared" si="46"/>
        <v>MUY BAJA</v>
      </c>
      <c r="AF212" s="115">
        <f t="shared" si="56"/>
        <v>1.3436927999999996E-2</v>
      </c>
      <c r="AG212" s="242"/>
      <c r="AH212" s="242"/>
      <c r="AI212" s="243"/>
      <c r="AJ212" s="226"/>
      <c r="AK212" s="227"/>
      <c r="AL212" s="227"/>
      <c r="AM212" s="201"/>
      <c r="AN212" s="201"/>
      <c r="AO212" s="201"/>
      <c r="AP212" s="90"/>
      <c r="AQ212" s="97"/>
      <c r="AR212" s="90"/>
      <c r="AS212" s="90"/>
      <c r="AT212" s="97"/>
      <c r="AU212" s="201"/>
      <c r="AV212" s="201"/>
      <c r="AW212" s="97"/>
      <c r="AX212" s="201"/>
      <c r="AY212" s="201"/>
      <c r="AZ212" s="97"/>
      <c r="BA212" s="201"/>
      <c r="BB212" s="201"/>
      <c r="BC212" s="97"/>
      <c r="BD212" s="201"/>
      <c r="BE212" s="201"/>
      <c r="BF212" s="97"/>
      <c r="BG212" s="97"/>
      <c r="BH212" s="221"/>
    </row>
    <row r="213" spans="1:60" ht="39.75" customHeight="1" x14ac:dyDescent="0.3">
      <c r="A213" s="265"/>
      <c r="B213" s="304"/>
      <c r="C213" s="220"/>
      <c r="D213" s="251"/>
      <c r="E213" s="251"/>
      <c r="F213" s="251"/>
      <c r="G213" s="220"/>
      <c r="H213" s="226"/>
      <c r="I213" s="251"/>
      <c r="J213" s="226"/>
      <c r="K213" s="226"/>
      <c r="L213" s="226"/>
      <c r="M213" s="245"/>
      <c r="N213" s="246"/>
      <c r="O213" s="247"/>
      <c r="P213" s="224"/>
      <c r="Q213" s="243"/>
      <c r="R213" s="171" t="s">
        <v>792</v>
      </c>
      <c r="S213" s="49" t="s">
        <v>78</v>
      </c>
      <c r="T213" s="119" t="s">
        <v>774</v>
      </c>
      <c r="U213" s="49" t="s">
        <v>79</v>
      </c>
      <c r="V213" s="49" t="s">
        <v>80</v>
      </c>
      <c r="W213" s="114">
        <f>VLOOKUP(V213,'[16]Datos Validacion'!$K$6:$L$8,2,0)</f>
        <v>0.25</v>
      </c>
      <c r="X213" s="119" t="s">
        <v>96</v>
      </c>
      <c r="Y213" s="114">
        <f>VLOOKUP(X213,'[16]Datos Validacion'!$M$6:$N$7,2,0)</f>
        <v>0.15</v>
      </c>
      <c r="Z213" s="49" t="s">
        <v>82</v>
      </c>
      <c r="AA213" s="141" t="s">
        <v>793</v>
      </c>
      <c r="AB213" s="49" t="s">
        <v>84</v>
      </c>
      <c r="AC213" s="128" t="s">
        <v>794</v>
      </c>
      <c r="AD213" s="138">
        <f t="shared" si="54"/>
        <v>0.4</v>
      </c>
      <c r="AE213" s="113" t="str">
        <f t="shared" si="46"/>
        <v>MUY BAJA</v>
      </c>
      <c r="AF213" s="115">
        <f t="shared" si="56"/>
        <v>8.0621567999999977E-3</v>
      </c>
      <c r="AG213" s="242"/>
      <c r="AH213" s="242"/>
      <c r="AI213" s="243"/>
      <c r="AJ213" s="226"/>
      <c r="AK213" s="227"/>
      <c r="AL213" s="227"/>
      <c r="AM213" s="90">
        <v>45266</v>
      </c>
      <c r="AN213" s="111" t="s">
        <v>1716</v>
      </c>
      <c r="AO213" s="90"/>
      <c r="AP213" s="90" t="s">
        <v>3</v>
      </c>
      <c r="AQ213" s="110" t="s">
        <v>1717</v>
      </c>
      <c r="AR213" s="111" t="s">
        <v>3</v>
      </c>
      <c r="AS213" s="90"/>
      <c r="AT213" s="97" t="s">
        <v>1718</v>
      </c>
      <c r="AU213" s="111" t="s">
        <v>3</v>
      </c>
      <c r="AV213" s="90"/>
      <c r="AW213" s="97"/>
      <c r="AX213" s="90"/>
      <c r="AY213" s="90" t="s">
        <v>3</v>
      </c>
      <c r="AZ213" s="97"/>
      <c r="BA213" s="90" t="s">
        <v>3</v>
      </c>
      <c r="BB213" s="90"/>
      <c r="BC213" s="97" t="s">
        <v>1719</v>
      </c>
      <c r="BD213" s="90"/>
      <c r="BE213" s="90" t="s">
        <v>3</v>
      </c>
      <c r="BF213" s="97"/>
      <c r="BG213" s="93" t="s">
        <v>1720</v>
      </c>
      <c r="BH213" s="221"/>
    </row>
    <row r="214" spans="1:60" ht="47.25" customHeight="1" x14ac:dyDescent="0.3">
      <c r="A214" s="265" t="s">
        <v>3</v>
      </c>
      <c r="B214" s="304"/>
      <c r="C214" s="220" t="s">
        <v>758</v>
      </c>
      <c r="D214" s="220" t="s">
        <v>795</v>
      </c>
      <c r="E214" s="220" t="s">
        <v>796</v>
      </c>
      <c r="F214" s="127" t="s">
        <v>67</v>
      </c>
      <c r="G214" s="170" t="s">
        <v>797</v>
      </c>
      <c r="H214" s="226" t="s">
        <v>798</v>
      </c>
      <c r="I214" s="307" t="s">
        <v>799</v>
      </c>
      <c r="J214" s="226" t="s">
        <v>71</v>
      </c>
      <c r="K214" s="226" t="s">
        <v>800</v>
      </c>
      <c r="L214" s="226" t="s">
        <v>152</v>
      </c>
      <c r="M214" s="245">
        <f>VLOOKUP(L214,'[16]Datos Validacion'!$C$6:$D$10,2,0)</f>
        <v>0.4</v>
      </c>
      <c r="N214" s="333" t="s">
        <v>223</v>
      </c>
      <c r="O214" s="315">
        <v>0.2</v>
      </c>
      <c r="P214" s="305" t="s">
        <v>629</v>
      </c>
      <c r="Q214" s="335" t="s">
        <v>146</v>
      </c>
      <c r="R214" s="171" t="s">
        <v>801</v>
      </c>
      <c r="S214" s="133" t="s">
        <v>78</v>
      </c>
      <c r="T214" s="128" t="s">
        <v>802</v>
      </c>
      <c r="U214" s="133" t="s">
        <v>79</v>
      </c>
      <c r="V214" s="133" t="s">
        <v>80</v>
      </c>
      <c r="W214" s="149">
        <f>VLOOKUP(V214,'[16]Datos Validacion'!$K$6:$L$8,2,0)</f>
        <v>0.25</v>
      </c>
      <c r="X214" s="128" t="s">
        <v>96</v>
      </c>
      <c r="Y214" s="149">
        <f>VLOOKUP(X214,'[16]Datos Validacion'!$M$6:$N$7,2,0)</f>
        <v>0.15</v>
      </c>
      <c r="Z214" s="133" t="s">
        <v>82</v>
      </c>
      <c r="AA214" s="141" t="s">
        <v>803</v>
      </c>
      <c r="AB214" s="172" t="s">
        <v>84</v>
      </c>
      <c r="AC214" s="49" t="s">
        <v>804</v>
      </c>
      <c r="AD214" s="138">
        <f t="shared" si="54"/>
        <v>0.4</v>
      </c>
      <c r="AE214" s="113" t="str">
        <f t="shared" si="46"/>
        <v>BAJA</v>
      </c>
      <c r="AF214" s="115">
        <f>IF(OR(V214="prevenir",V214="detectar"),(M214-(M214*AD214)), M214)</f>
        <v>0.24</v>
      </c>
      <c r="AG214" s="242" t="str">
        <f t="shared" ref="AG214" si="57">IF(AH214&lt;=20%,"LEVE",IF(AH214&lt;=40%,"MENOR",IF(AH214&lt;=60%,"MODERADO",IF(AH214&lt;=80%,"MAYOR","CATASTROFICO"))))</f>
        <v>LEVE</v>
      </c>
      <c r="AH214" s="242">
        <f>IF(V214="corregir",(O214-(O214*AD214)), O214)</f>
        <v>0.2</v>
      </c>
      <c r="AI214" s="243" t="s">
        <v>146</v>
      </c>
      <c r="AJ214" s="226" t="s">
        <v>86</v>
      </c>
      <c r="AK214" s="227"/>
      <c r="AL214" s="227"/>
      <c r="AM214" s="218">
        <v>45281</v>
      </c>
      <c r="AN214" s="226" t="s">
        <v>1891</v>
      </c>
      <c r="AO214" s="227"/>
      <c r="AP214" s="227" t="s">
        <v>62</v>
      </c>
      <c r="AQ214" s="225" t="s">
        <v>1892</v>
      </c>
      <c r="AR214" s="227" t="s">
        <v>61</v>
      </c>
      <c r="AS214" s="227"/>
      <c r="AT214" s="225" t="s">
        <v>1893</v>
      </c>
      <c r="AU214" s="227" t="s">
        <v>61</v>
      </c>
      <c r="AV214" s="227"/>
      <c r="AW214" s="225" t="s">
        <v>1894</v>
      </c>
      <c r="AX214" s="227" t="s">
        <v>61</v>
      </c>
      <c r="AY214" s="227"/>
      <c r="AZ214" s="225" t="s">
        <v>1895</v>
      </c>
      <c r="BA214" s="227" t="s">
        <v>61</v>
      </c>
      <c r="BB214" s="227"/>
      <c r="BC214" s="225" t="s">
        <v>1896</v>
      </c>
      <c r="BD214" s="227"/>
      <c r="BE214" s="227" t="s">
        <v>62</v>
      </c>
      <c r="BF214" s="225" t="s">
        <v>1897</v>
      </c>
      <c r="BG214" s="225"/>
      <c r="BH214" s="221" t="s">
        <v>1715</v>
      </c>
    </row>
    <row r="215" spans="1:60" ht="153" customHeight="1" x14ac:dyDescent="0.3">
      <c r="A215" s="265"/>
      <c r="B215" s="304"/>
      <c r="C215" s="220"/>
      <c r="D215" s="220"/>
      <c r="E215" s="220"/>
      <c r="F215" s="127" t="s">
        <v>67</v>
      </c>
      <c r="G215" s="170" t="s">
        <v>805</v>
      </c>
      <c r="H215" s="226"/>
      <c r="I215" s="307"/>
      <c r="J215" s="226"/>
      <c r="K215" s="226"/>
      <c r="L215" s="226"/>
      <c r="M215" s="245"/>
      <c r="N215" s="333"/>
      <c r="O215" s="315"/>
      <c r="P215" s="305"/>
      <c r="Q215" s="335"/>
      <c r="R215" s="151" t="s">
        <v>806</v>
      </c>
      <c r="S215" s="133" t="s">
        <v>78</v>
      </c>
      <c r="T215" s="128" t="s">
        <v>807</v>
      </c>
      <c r="U215" s="133" t="s">
        <v>79</v>
      </c>
      <c r="V215" s="133" t="s">
        <v>80</v>
      </c>
      <c r="W215" s="149">
        <f>VLOOKUP(V215,'[16]Datos Validacion'!$K$6:$L$8,2,0)</f>
        <v>0.25</v>
      </c>
      <c r="X215" s="128" t="s">
        <v>96</v>
      </c>
      <c r="Y215" s="149">
        <f>VLOOKUP(X215,'[16]Datos Validacion'!$M$6:$N$7,2,0)</f>
        <v>0.15</v>
      </c>
      <c r="Z215" s="133" t="s">
        <v>82</v>
      </c>
      <c r="AA215" s="141" t="s">
        <v>808</v>
      </c>
      <c r="AB215" s="49" t="s">
        <v>84</v>
      </c>
      <c r="AC215" s="119" t="s">
        <v>809</v>
      </c>
      <c r="AD215" s="138">
        <f t="shared" si="54"/>
        <v>0.4</v>
      </c>
      <c r="AE215" s="113" t="str">
        <f t="shared" si="46"/>
        <v>MUY BAJA</v>
      </c>
      <c r="AF215" s="115">
        <f>+AF214-(AF214*AD215)</f>
        <v>0.14399999999999999</v>
      </c>
      <c r="AG215" s="242"/>
      <c r="AH215" s="242"/>
      <c r="AI215" s="243"/>
      <c r="AJ215" s="226"/>
      <c r="AK215" s="227"/>
      <c r="AL215" s="227"/>
      <c r="AM215" s="211"/>
      <c r="AN215" s="226"/>
      <c r="AO215" s="227"/>
      <c r="AP215" s="227"/>
      <c r="AQ215" s="225"/>
      <c r="AR215" s="227"/>
      <c r="AS215" s="227"/>
      <c r="AT215" s="225"/>
      <c r="AU215" s="227"/>
      <c r="AV215" s="227"/>
      <c r="AW215" s="225"/>
      <c r="AX215" s="227"/>
      <c r="AY215" s="227"/>
      <c r="AZ215" s="225"/>
      <c r="BA215" s="227"/>
      <c r="BB215" s="227"/>
      <c r="BC215" s="225"/>
      <c r="BD215" s="227"/>
      <c r="BE215" s="227"/>
      <c r="BF215" s="225"/>
      <c r="BG215" s="225"/>
      <c r="BH215" s="221"/>
    </row>
    <row r="216" spans="1:60" ht="51" customHeight="1" x14ac:dyDescent="0.3">
      <c r="A216" s="265"/>
      <c r="B216" s="304"/>
      <c r="C216" s="220"/>
      <c r="D216" s="220"/>
      <c r="E216" s="220"/>
      <c r="F216" s="127" t="s">
        <v>67</v>
      </c>
      <c r="G216" s="170" t="s">
        <v>810</v>
      </c>
      <c r="H216" s="226"/>
      <c r="I216" s="307"/>
      <c r="J216" s="226"/>
      <c r="K216" s="226"/>
      <c r="L216" s="226"/>
      <c r="M216" s="245"/>
      <c r="N216" s="333"/>
      <c r="O216" s="315"/>
      <c r="P216" s="305"/>
      <c r="Q216" s="335"/>
      <c r="R216" s="151" t="s">
        <v>811</v>
      </c>
      <c r="S216" s="133" t="s">
        <v>78</v>
      </c>
      <c r="T216" s="128" t="s">
        <v>807</v>
      </c>
      <c r="U216" s="133" t="s">
        <v>79</v>
      </c>
      <c r="V216" s="133" t="s">
        <v>80</v>
      </c>
      <c r="W216" s="149">
        <f>VLOOKUP(V216,'[16]Datos Validacion'!$K$6:$L$8,2,0)</f>
        <v>0.25</v>
      </c>
      <c r="X216" s="128" t="s">
        <v>96</v>
      </c>
      <c r="Y216" s="149">
        <f>VLOOKUP(X216,'[16]Datos Validacion'!$M$6:$N$7,2,0)</f>
        <v>0.15</v>
      </c>
      <c r="Z216" s="133" t="s">
        <v>82</v>
      </c>
      <c r="AA216" s="141" t="s">
        <v>812</v>
      </c>
      <c r="AB216" s="49" t="s">
        <v>84</v>
      </c>
      <c r="AC216" s="119" t="s">
        <v>813</v>
      </c>
      <c r="AD216" s="138">
        <f t="shared" si="54"/>
        <v>0.4</v>
      </c>
      <c r="AE216" s="113" t="str">
        <f t="shared" si="46"/>
        <v>MUY BAJA</v>
      </c>
      <c r="AF216" s="115">
        <f t="shared" ref="AF216:AF218" si="58">+AF215-(AF215*AD216)</f>
        <v>8.6399999999999991E-2</v>
      </c>
      <c r="AG216" s="242"/>
      <c r="AH216" s="242"/>
      <c r="AI216" s="243"/>
      <c r="AJ216" s="226"/>
      <c r="AK216" s="227"/>
      <c r="AL216" s="227"/>
      <c r="AM216" s="211"/>
      <c r="AN216" s="226"/>
      <c r="AO216" s="227"/>
      <c r="AP216" s="227"/>
      <c r="AQ216" s="225"/>
      <c r="AR216" s="227"/>
      <c r="AS216" s="227"/>
      <c r="AT216" s="225"/>
      <c r="AU216" s="227"/>
      <c r="AV216" s="227"/>
      <c r="AW216" s="225"/>
      <c r="AX216" s="227"/>
      <c r="AY216" s="227"/>
      <c r="AZ216" s="225"/>
      <c r="BA216" s="227"/>
      <c r="BB216" s="227"/>
      <c r="BC216" s="225"/>
      <c r="BD216" s="227"/>
      <c r="BE216" s="227"/>
      <c r="BF216" s="225"/>
      <c r="BG216" s="225"/>
      <c r="BH216" s="221"/>
    </row>
    <row r="217" spans="1:60" ht="127.5" customHeight="1" x14ac:dyDescent="0.3">
      <c r="A217" s="265"/>
      <c r="B217" s="304"/>
      <c r="C217" s="220"/>
      <c r="D217" s="220"/>
      <c r="E217" s="220"/>
      <c r="F217" s="127" t="s">
        <v>67</v>
      </c>
      <c r="G217" s="170" t="s">
        <v>814</v>
      </c>
      <c r="H217" s="226"/>
      <c r="I217" s="307"/>
      <c r="J217" s="226"/>
      <c r="K217" s="226"/>
      <c r="L217" s="226"/>
      <c r="M217" s="245"/>
      <c r="N217" s="333"/>
      <c r="O217" s="315"/>
      <c r="P217" s="305"/>
      <c r="Q217" s="335"/>
      <c r="R217" s="151" t="s">
        <v>815</v>
      </c>
      <c r="S217" s="133" t="s">
        <v>78</v>
      </c>
      <c r="T217" s="128" t="s">
        <v>816</v>
      </c>
      <c r="U217" s="133" t="s">
        <v>79</v>
      </c>
      <c r="V217" s="133" t="s">
        <v>80</v>
      </c>
      <c r="W217" s="149">
        <f>VLOOKUP(V217,'[16]Datos Validacion'!$K$6:$L$8,2,0)</f>
        <v>0.25</v>
      </c>
      <c r="X217" s="128" t="s">
        <v>96</v>
      </c>
      <c r="Y217" s="149">
        <f>VLOOKUP(X217,'[16]Datos Validacion'!$M$6:$N$7,2,0)</f>
        <v>0.15</v>
      </c>
      <c r="Z217" s="133" t="s">
        <v>82</v>
      </c>
      <c r="AA217" s="141" t="s">
        <v>817</v>
      </c>
      <c r="AB217" s="49" t="s">
        <v>84</v>
      </c>
      <c r="AC217" s="119" t="s">
        <v>818</v>
      </c>
      <c r="AD217" s="138">
        <f t="shared" si="54"/>
        <v>0.4</v>
      </c>
      <c r="AE217" s="113" t="str">
        <f t="shared" si="46"/>
        <v>MUY BAJA</v>
      </c>
      <c r="AF217" s="115">
        <f t="shared" si="58"/>
        <v>5.183999999999999E-2</v>
      </c>
      <c r="AG217" s="242"/>
      <c r="AH217" s="242"/>
      <c r="AI217" s="243"/>
      <c r="AJ217" s="226"/>
      <c r="AK217" s="227"/>
      <c r="AL217" s="227"/>
      <c r="AM217" s="211"/>
      <c r="AN217" s="226"/>
      <c r="AO217" s="227"/>
      <c r="AP217" s="227"/>
      <c r="AQ217" s="225"/>
      <c r="AR217" s="227"/>
      <c r="AS217" s="227"/>
      <c r="AT217" s="225"/>
      <c r="AU217" s="227"/>
      <c r="AV217" s="227"/>
      <c r="AW217" s="225"/>
      <c r="AX217" s="227"/>
      <c r="AY217" s="227"/>
      <c r="AZ217" s="225"/>
      <c r="BA217" s="227"/>
      <c r="BB217" s="227"/>
      <c r="BC217" s="225"/>
      <c r="BD217" s="227"/>
      <c r="BE217" s="227"/>
      <c r="BF217" s="225"/>
      <c r="BG217" s="225"/>
      <c r="BH217" s="221"/>
    </row>
    <row r="218" spans="1:60" ht="127.5" customHeight="1" x14ac:dyDescent="0.3">
      <c r="A218" s="265"/>
      <c r="B218" s="304"/>
      <c r="C218" s="220"/>
      <c r="D218" s="220"/>
      <c r="E218" s="220"/>
      <c r="F218" s="127" t="s">
        <v>67</v>
      </c>
      <c r="G218" s="170" t="s">
        <v>819</v>
      </c>
      <c r="H218" s="226"/>
      <c r="I218" s="307"/>
      <c r="J218" s="226"/>
      <c r="K218" s="226"/>
      <c r="L218" s="226"/>
      <c r="M218" s="245"/>
      <c r="N218" s="333"/>
      <c r="O218" s="315"/>
      <c r="P218" s="305"/>
      <c r="Q218" s="335"/>
      <c r="R218" s="151" t="s">
        <v>820</v>
      </c>
      <c r="S218" s="133" t="s">
        <v>78</v>
      </c>
      <c r="T218" s="128" t="s">
        <v>816</v>
      </c>
      <c r="U218" s="133" t="s">
        <v>79</v>
      </c>
      <c r="V218" s="133" t="s">
        <v>80</v>
      </c>
      <c r="W218" s="149">
        <f>VLOOKUP(V218,'[16]Datos Validacion'!$K$6:$L$8,2,0)</f>
        <v>0.25</v>
      </c>
      <c r="X218" s="128" t="s">
        <v>96</v>
      </c>
      <c r="Y218" s="149">
        <f>VLOOKUP(X218,'[16]Datos Validacion'!$M$6:$N$7,2,0)</f>
        <v>0.15</v>
      </c>
      <c r="Z218" s="133" t="s">
        <v>82</v>
      </c>
      <c r="AA218" s="141" t="s">
        <v>821</v>
      </c>
      <c r="AB218" s="49" t="s">
        <v>84</v>
      </c>
      <c r="AC218" s="119" t="s">
        <v>822</v>
      </c>
      <c r="AD218" s="138">
        <f t="shared" si="54"/>
        <v>0.4</v>
      </c>
      <c r="AE218" s="113" t="str">
        <f t="shared" si="46"/>
        <v>MUY BAJA</v>
      </c>
      <c r="AF218" s="115">
        <f t="shared" si="58"/>
        <v>3.1103999999999993E-2</v>
      </c>
      <c r="AG218" s="242"/>
      <c r="AH218" s="242"/>
      <c r="AI218" s="243"/>
      <c r="AJ218" s="226"/>
      <c r="AK218" s="107"/>
      <c r="AL218" s="107"/>
      <c r="AM218" s="211"/>
      <c r="AN218" s="226"/>
      <c r="AO218" s="227"/>
      <c r="AP218" s="227"/>
      <c r="AQ218" s="225"/>
      <c r="AR218" s="227"/>
      <c r="AS218" s="227"/>
      <c r="AT218" s="225"/>
      <c r="AU218" s="227"/>
      <c r="AV218" s="227"/>
      <c r="AW218" s="225"/>
      <c r="AX218" s="227"/>
      <c r="AY218" s="227"/>
      <c r="AZ218" s="225"/>
      <c r="BA218" s="227"/>
      <c r="BB218" s="227"/>
      <c r="BC218" s="225"/>
      <c r="BD218" s="227"/>
      <c r="BE218" s="227"/>
      <c r="BF218" s="225"/>
      <c r="BG218" s="225"/>
      <c r="BH218" s="221"/>
    </row>
    <row r="219" spans="1:60" ht="84.75" customHeight="1" x14ac:dyDescent="0.3">
      <c r="A219" s="265" t="s">
        <v>3</v>
      </c>
      <c r="B219" s="304"/>
      <c r="C219" s="220" t="s">
        <v>758</v>
      </c>
      <c r="D219" s="251" t="s">
        <v>823</v>
      </c>
      <c r="E219" s="251" t="s">
        <v>824</v>
      </c>
      <c r="F219" s="251" t="s">
        <v>67</v>
      </c>
      <c r="G219" s="305" t="s">
        <v>825</v>
      </c>
      <c r="H219" s="226" t="s">
        <v>826</v>
      </c>
      <c r="I219" s="307" t="s">
        <v>827</v>
      </c>
      <c r="J219" s="226" t="s">
        <v>71</v>
      </c>
      <c r="K219" s="226" t="s">
        <v>828</v>
      </c>
      <c r="L219" s="226" t="s">
        <v>376</v>
      </c>
      <c r="M219" s="245">
        <f>VLOOKUP(L219,'[16]Datos Validacion'!$C$6:$D$10,2,0)</f>
        <v>1</v>
      </c>
      <c r="N219" s="246" t="s">
        <v>74</v>
      </c>
      <c r="O219" s="247">
        <f>VLOOKUP(N219,'[16]Datos Validacion'!$E$6:$F$15,2,0)</f>
        <v>0.4</v>
      </c>
      <c r="P219" s="224" t="s">
        <v>153</v>
      </c>
      <c r="Q219" s="243" t="s">
        <v>378</v>
      </c>
      <c r="R219" s="151" t="s">
        <v>829</v>
      </c>
      <c r="S219" s="49" t="s">
        <v>78</v>
      </c>
      <c r="T219" s="119" t="s">
        <v>774</v>
      </c>
      <c r="U219" s="49" t="s">
        <v>79</v>
      </c>
      <c r="V219" s="49" t="s">
        <v>80</v>
      </c>
      <c r="W219" s="114">
        <f>VLOOKUP(V219,'[16]Datos Validacion'!$K$6:$L$8,2,0)</f>
        <v>0.25</v>
      </c>
      <c r="X219" s="119" t="s">
        <v>96</v>
      </c>
      <c r="Y219" s="114">
        <f>VLOOKUP(X219,'[16]Datos Validacion'!$M$6:$N$7,2,0)</f>
        <v>0.15</v>
      </c>
      <c r="Z219" s="49" t="s">
        <v>82</v>
      </c>
      <c r="AA219" s="141" t="s">
        <v>830</v>
      </c>
      <c r="AB219" s="49" t="s">
        <v>84</v>
      </c>
      <c r="AC219" s="119" t="s">
        <v>831</v>
      </c>
      <c r="AD219" s="138">
        <f t="shared" si="54"/>
        <v>0.4</v>
      </c>
      <c r="AE219" s="113" t="str">
        <f t="shared" si="46"/>
        <v>MEDIA</v>
      </c>
      <c r="AF219" s="115">
        <f>IF(OR(V219="prevenir",V219="detectar"),(M219-(M219*AD219)), M219)</f>
        <v>0.6</v>
      </c>
      <c r="AG219" s="334" t="str">
        <f t="shared" si="55"/>
        <v>MENOR</v>
      </c>
      <c r="AH219" s="242">
        <f>IF(V219="corregir",(O219-(O219*AD219)), O219)</f>
        <v>0.4</v>
      </c>
      <c r="AI219" s="243" t="s">
        <v>146</v>
      </c>
      <c r="AJ219" s="226" t="s">
        <v>86</v>
      </c>
      <c r="AK219" s="227">
        <v>118</v>
      </c>
      <c r="AL219" s="227"/>
      <c r="AM219" s="212" t="s">
        <v>1930</v>
      </c>
      <c r="AN219" s="111" t="s">
        <v>1729</v>
      </c>
      <c r="AO219" s="227"/>
      <c r="AP219" s="226" t="s">
        <v>1700</v>
      </c>
      <c r="AQ219" s="110" t="s">
        <v>1730</v>
      </c>
      <c r="AR219" s="111" t="s">
        <v>1700</v>
      </c>
      <c r="AS219" s="107"/>
      <c r="AT219" s="110" t="s">
        <v>1731</v>
      </c>
      <c r="AU219" s="111" t="s">
        <v>1700</v>
      </c>
      <c r="AV219" s="107"/>
      <c r="AW219" s="110" t="s">
        <v>1732</v>
      </c>
      <c r="AX219" s="111" t="s">
        <v>1700</v>
      </c>
      <c r="AY219" s="111"/>
      <c r="AZ219" s="110" t="s">
        <v>1725</v>
      </c>
      <c r="BA219" s="111" t="s">
        <v>1734</v>
      </c>
      <c r="BB219" s="111"/>
      <c r="BC219" s="110" t="s">
        <v>1733</v>
      </c>
      <c r="BD219" s="107"/>
      <c r="BE219" s="111" t="s">
        <v>1700</v>
      </c>
      <c r="BF219" s="110" t="s">
        <v>1735</v>
      </c>
      <c r="BG219" s="110" t="s">
        <v>1736</v>
      </c>
      <c r="BH219" s="222" t="s">
        <v>1715</v>
      </c>
    </row>
    <row r="220" spans="1:60" ht="53.25" customHeight="1" x14ac:dyDescent="0.3">
      <c r="A220" s="265"/>
      <c r="B220" s="304"/>
      <c r="C220" s="220"/>
      <c r="D220" s="251"/>
      <c r="E220" s="251"/>
      <c r="F220" s="251"/>
      <c r="G220" s="305"/>
      <c r="H220" s="226"/>
      <c r="I220" s="307"/>
      <c r="J220" s="226"/>
      <c r="K220" s="226"/>
      <c r="L220" s="226"/>
      <c r="M220" s="245"/>
      <c r="N220" s="246"/>
      <c r="O220" s="247"/>
      <c r="P220" s="224"/>
      <c r="Q220" s="243"/>
      <c r="R220" s="151" t="s">
        <v>832</v>
      </c>
      <c r="S220" s="49" t="s">
        <v>78</v>
      </c>
      <c r="T220" s="119" t="s">
        <v>788</v>
      </c>
      <c r="U220" s="49" t="s">
        <v>79</v>
      </c>
      <c r="V220" s="49" t="s">
        <v>80</v>
      </c>
      <c r="W220" s="114">
        <f>VLOOKUP(V220,'[16]Datos Validacion'!$K$6:$L$8,2,0)</f>
        <v>0.25</v>
      </c>
      <c r="X220" s="119" t="s">
        <v>96</v>
      </c>
      <c r="Y220" s="114">
        <f>VLOOKUP(X220,'[16]Datos Validacion'!$M$6:$N$7,2,0)</f>
        <v>0.15</v>
      </c>
      <c r="Z220" s="49" t="s">
        <v>82</v>
      </c>
      <c r="AA220" s="141" t="s">
        <v>833</v>
      </c>
      <c r="AB220" s="49" t="s">
        <v>84</v>
      </c>
      <c r="AC220" s="119" t="s">
        <v>834</v>
      </c>
      <c r="AD220" s="138">
        <f t="shared" si="54"/>
        <v>0.4</v>
      </c>
      <c r="AE220" s="113" t="str">
        <f t="shared" si="46"/>
        <v>BAJA</v>
      </c>
      <c r="AF220" s="115">
        <f>+AF219-(AF219*AD220)</f>
        <v>0.36</v>
      </c>
      <c r="AG220" s="334"/>
      <c r="AH220" s="242"/>
      <c r="AI220" s="243"/>
      <c r="AJ220" s="226"/>
      <c r="AK220" s="227"/>
      <c r="AL220" s="227"/>
      <c r="AM220" s="213"/>
      <c r="AN220" s="111" t="s">
        <v>1721</v>
      </c>
      <c r="AO220" s="227"/>
      <c r="AP220" s="226"/>
      <c r="AQ220" s="110" t="s">
        <v>1722</v>
      </c>
      <c r="AR220" s="111" t="s">
        <v>3</v>
      </c>
      <c r="AS220" s="107"/>
      <c r="AT220" s="110" t="s">
        <v>1723</v>
      </c>
      <c r="AU220" s="111" t="s">
        <v>3</v>
      </c>
      <c r="AV220" s="107"/>
      <c r="AW220" s="110" t="s">
        <v>1724</v>
      </c>
      <c r="AX220" s="111" t="s">
        <v>3</v>
      </c>
      <c r="AY220" s="111"/>
      <c r="AZ220" s="110" t="s">
        <v>1725</v>
      </c>
      <c r="BA220" s="111" t="s">
        <v>3</v>
      </c>
      <c r="BB220" s="111"/>
      <c r="BC220" s="110" t="s">
        <v>1726</v>
      </c>
      <c r="BD220" s="107"/>
      <c r="BE220" s="111" t="s">
        <v>3</v>
      </c>
      <c r="BF220" s="110" t="s">
        <v>1727</v>
      </c>
      <c r="BG220" s="110" t="s">
        <v>1728</v>
      </c>
      <c r="BH220" s="222"/>
    </row>
    <row r="221" spans="1:60" ht="52" customHeight="1" x14ac:dyDescent="0.3">
      <c r="A221" s="265"/>
      <c r="B221" s="304"/>
      <c r="C221" s="220"/>
      <c r="D221" s="251"/>
      <c r="E221" s="251"/>
      <c r="F221" s="251" t="s">
        <v>67</v>
      </c>
      <c r="G221" s="305" t="s">
        <v>835</v>
      </c>
      <c r="H221" s="226"/>
      <c r="I221" s="307"/>
      <c r="J221" s="226"/>
      <c r="K221" s="226"/>
      <c r="L221" s="226"/>
      <c r="M221" s="245"/>
      <c r="N221" s="246"/>
      <c r="O221" s="247"/>
      <c r="P221" s="224"/>
      <c r="Q221" s="243"/>
      <c r="R221" s="151" t="s">
        <v>836</v>
      </c>
      <c r="S221" s="49" t="s">
        <v>78</v>
      </c>
      <c r="T221" s="119" t="s">
        <v>774</v>
      </c>
      <c r="U221" s="49" t="s">
        <v>79</v>
      </c>
      <c r="V221" s="49" t="s">
        <v>80</v>
      </c>
      <c r="W221" s="114">
        <f>VLOOKUP(V221,'[16]Datos Validacion'!$K$6:$L$8,2,0)</f>
        <v>0.25</v>
      </c>
      <c r="X221" s="119" t="s">
        <v>96</v>
      </c>
      <c r="Y221" s="114">
        <f>VLOOKUP(X221,'[16]Datos Validacion'!$M$6:$N$7,2,0)</f>
        <v>0.15</v>
      </c>
      <c r="Z221" s="49" t="s">
        <v>82</v>
      </c>
      <c r="AA221" s="141" t="s">
        <v>837</v>
      </c>
      <c r="AB221" s="49" t="s">
        <v>84</v>
      </c>
      <c r="AC221" s="119" t="s">
        <v>838</v>
      </c>
      <c r="AD221" s="138">
        <f t="shared" si="54"/>
        <v>0.4</v>
      </c>
      <c r="AE221" s="113" t="str">
        <f t="shared" si="46"/>
        <v>BAJA</v>
      </c>
      <c r="AF221" s="115">
        <f t="shared" ref="AF221:AF228" si="59">+AF220-(AF220*AD221)</f>
        <v>0.216</v>
      </c>
      <c r="AG221" s="334"/>
      <c r="AH221" s="242"/>
      <c r="AI221" s="243"/>
      <c r="AJ221" s="226"/>
      <c r="AK221" s="227"/>
      <c r="AL221" s="227"/>
      <c r="AM221" s="213"/>
      <c r="AN221" s="111" t="s">
        <v>1721</v>
      </c>
      <c r="AO221" s="227"/>
      <c r="AP221" s="226"/>
      <c r="AQ221" s="110" t="s">
        <v>1722</v>
      </c>
      <c r="AR221" s="111" t="s">
        <v>3</v>
      </c>
      <c r="AS221" s="107"/>
      <c r="AT221" s="110" t="s">
        <v>1723</v>
      </c>
      <c r="AU221" s="111" t="s">
        <v>3</v>
      </c>
      <c r="AV221" s="107"/>
      <c r="AW221" s="110" t="s">
        <v>1724</v>
      </c>
      <c r="AX221" s="111" t="s">
        <v>3</v>
      </c>
      <c r="AY221" s="111"/>
      <c r="AZ221" s="110" t="s">
        <v>1725</v>
      </c>
      <c r="BA221" s="111" t="s">
        <v>3</v>
      </c>
      <c r="BB221" s="111"/>
      <c r="BC221" s="110" t="s">
        <v>1726</v>
      </c>
      <c r="BD221" s="107"/>
      <c r="BE221" s="111" t="s">
        <v>3</v>
      </c>
      <c r="BF221" s="110" t="s">
        <v>1727</v>
      </c>
      <c r="BG221" s="110" t="s">
        <v>1728</v>
      </c>
      <c r="BH221" s="222"/>
    </row>
    <row r="222" spans="1:60" ht="51" customHeight="1" x14ac:dyDescent="0.3">
      <c r="A222" s="265"/>
      <c r="B222" s="304"/>
      <c r="C222" s="220"/>
      <c r="D222" s="251"/>
      <c r="E222" s="251"/>
      <c r="F222" s="251"/>
      <c r="G222" s="305"/>
      <c r="H222" s="226"/>
      <c r="I222" s="307"/>
      <c r="J222" s="226"/>
      <c r="K222" s="226"/>
      <c r="L222" s="226"/>
      <c r="M222" s="245"/>
      <c r="N222" s="246"/>
      <c r="O222" s="247"/>
      <c r="P222" s="224"/>
      <c r="Q222" s="243"/>
      <c r="R222" s="151" t="s">
        <v>790</v>
      </c>
      <c r="S222" s="49" t="s">
        <v>78</v>
      </c>
      <c r="T222" s="119" t="s">
        <v>774</v>
      </c>
      <c r="U222" s="49" t="s">
        <v>79</v>
      </c>
      <c r="V222" s="49" t="s">
        <v>80</v>
      </c>
      <c r="W222" s="114">
        <f>VLOOKUP(V222,'[16]Datos Validacion'!$K$6:$L$8,2,0)</f>
        <v>0.25</v>
      </c>
      <c r="X222" s="119" t="s">
        <v>96</v>
      </c>
      <c r="Y222" s="114">
        <f>VLOOKUP(X222,'[16]Datos Validacion'!$M$6:$N$7,2,0)</f>
        <v>0.15</v>
      </c>
      <c r="Z222" s="49" t="s">
        <v>82</v>
      </c>
      <c r="AA222" s="141" t="s">
        <v>839</v>
      </c>
      <c r="AB222" s="49" t="s">
        <v>84</v>
      </c>
      <c r="AC222" s="108" t="s">
        <v>840</v>
      </c>
      <c r="AD222" s="138">
        <f t="shared" si="54"/>
        <v>0.4</v>
      </c>
      <c r="AE222" s="113" t="str">
        <f t="shared" si="46"/>
        <v>MUY BAJA</v>
      </c>
      <c r="AF222" s="115">
        <f t="shared" si="59"/>
        <v>0.12959999999999999</v>
      </c>
      <c r="AG222" s="334"/>
      <c r="AH222" s="242"/>
      <c r="AI222" s="243"/>
      <c r="AJ222" s="226"/>
      <c r="AK222" s="227"/>
      <c r="AL222" s="227"/>
      <c r="AM222" s="213"/>
      <c r="AN222" s="111" t="s">
        <v>1721</v>
      </c>
      <c r="AO222" s="227"/>
      <c r="AP222" s="226"/>
      <c r="AQ222" s="110" t="s">
        <v>1722</v>
      </c>
      <c r="AR222" s="111" t="s">
        <v>3</v>
      </c>
      <c r="AS222" s="107"/>
      <c r="AT222" s="110" t="s">
        <v>1723</v>
      </c>
      <c r="AU222" s="111" t="s">
        <v>3</v>
      </c>
      <c r="AV222" s="107"/>
      <c r="AW222" s="110" t="s">
        <v>1724</v>
      </c>
      <c r="AX222" s="111" t="s">
        <v>3</v>
      </c>
      <c r="AY222" s="111"/>
      <c r="AZ222" s="110" t="s">
        <v>1725</v>
      </c>
      <c r="BA222" s="111" t="s">
        <v>3</v>
      </c>
      <c r="BB222" s="111"/>
      <c r="BC222" s="110" t="s">
        <v>1726</v>
      </c>
      <c r="BD222" s="107"/>
      <c r="BE222" s="111" t="s">
        <v>3</v>
      </c>
      <c r="BF222" s="110" t="s">
        <v>1727</v>
      </c>
      <c r="BG222" s="110" t="s">
        <v>1728</v>
      </c>
      <c r="BH222" s="222"/>
    </row>
    <row r="223" spans="1:60" ht="60.75" customHeight="1" x14ac:dyDescent="0.3">
      <c r="A223" s="265"/>
      <c r="B223" s="304"/>
      <c r="C223" s="220"/>
      <c r="D223" s="251"/>
      <c r="E223" s="251"/>
      <c r="F223" s="251"/>
      <c r="G223" s="305"/>
      <c r="H223" s="226"/>
      <c r="I223" s="307"/>
      <c r="J223" s="226"/>
      <c r="K223" s="226"/>
      <c r="L223" s="226"/>
      <c r="M223" s="245"/>
      <c r="N223" s="246"/>
      <c r="O223" s="247"/>
      <c r="P223" s="224"/>
      <c r="Q223" s="243"/>
      <c r="R223" s="151" t="s">
        <v>841</v>
      </c>
      <c r="S223" s="49" t="s">
        <v>78</v>
      </c>
      <c r="T223" s="119" t="s">
        <v>842</v>
      </c>
      <c r="U223" s="49" t="s">
        <v>79</v>
      </c>
      <c r="V223" s="49" t="s">
        <v>80</v>
      </c>
      <c r="W223" s="114">
        <f>VLOOKUP(V223,'[16]Datos Validacion'!$K$6:$L$8,2,0)</f>
        <v>0.25</v>
      </c>
      <c r="X223" s="119" t="s">
        <v>96</v>
      </c>
      <c r="Y223" s="114">
        <f>VLOOKUP(X223,'[16]Datos Validacion'!$M$6:$N$7,2,0)</f>
        <v>0.15</v>
      </c>
      <c r="Z223" s="49" t="s">
        <v>82</v>
      </c>
      <c r="AA223" s="141" t="s">
        <v>843</v>
      </c>
      <c r="AB223" s="49" t="s">
        <v>84</v>
      </c>
      <c r="AC223" s="119" t="s">
        <v>844</v>
      </c>
      <c r="AD223" s="138">
        <f t="shared" si="54"/>
        <v>0.4</v>
      </c>
      <c r="AE223" s="113" t="str">
        <f t="shared" si="46"/>
        <v>MUY BAJA</v>
      </c>
      <c r="AF223" s="115">
        <f t="shared" si="59"/>
        <v>7.7759999999999996E-2</v>
      </c>
      <c r="AG223" s="334"/>
      <c r="AH223" s="242"/>
      <c r="AI223" s="243"/>
      <c r="AJ223" s="226"/>
      <c r="AK223" s="227"/>
      <c r="AL223" s="227"/>
      <c r="AM223" s="213"/>
      <c r="AN223" s="111" t="s">
        <v>1721</v>
      </c>
      <c r="AO223" s="227"/>
      <c r="AP223" s="226"/>
      <c r="AQ223" s="110" t="s">
        <v>1722</v>
      </c>
      <c r="AR223" s="111" t="s">
        <v>3</v>
      </c>
      <c r="AS223" s="107"/>
      <c r="AT223" s="110" t="s">
        <v>1723</v>
      </c>
      <c r="AU223" s="111" t="s">
        <v>3</v>
      </c>
      <c r="AV223" s="107"/>
      <c r="AW223" s="110" t="s">
        <v>1724</v>
      </c>
      <c r="AX223" s="111" t="s">
        <v>3</v>
      </c>
      <c r="AY223" s="111"/>
      <c r="AZ223" s="110" t="s">
        <v>1725</v>
      </c>
      <c r="BA223" s="111" t="s">
        <v>3</v>
      </c>
      <c r="BB223" s="111"/>
      <c r="BC223" s="110" t="s">
        <v>1726</v>
      </c>
      <c r="BD223" s="107"/>
      <c r="BE223" s="111" t="s">
        <v>3</v>
      </c>
      <c r="BF223" s="110" t="s">
        <v>1727</v>
      </c>
      <c r="BG223" s="110" t="s">
        <v>1728</v>
      </c>
      <c r="BH223" s="222"/>
    </row>
    <row r="224" spans="1:60" ht="73.5" customHeight="1" x14ac:dyDescent="0.3">
      <c r="A224" s="265"/>
      <c r="B224" s="304"/>
      <c r="C224" s="220"/>
      <c r="D224" s="251"/>
      <c r="E224" s="251"/>
      <c r="F224" s="251" t="s">
        <v>67</v>
      </c>
      <c r="G224" s="305" t="s">
        <v>845</v>
      </c>
      <c r="H224" s="226"/>
      <c r="I224" s="307"/>
      <c r="J224" s="226"/>
      <c r="K224" s="226"/>
      <c r="L224" s="226"/>
      <c r="M224" s="245"/>
      <c r="N224" s="246"/>
      <c r="O224" s="247"/>
      <c r="P224" s="224"/>
      <c r="Q224" s="243"/>
      <c r="R224" s="151" t="s">
        <v>846</v>
      </c>
      <c r="S224" s="49" t="s">
        <v>78</v>
      </c>
      <c r="T224" s="119" t="s">
        <v>774</v>
      </c>
      <c r="U224" s="49" t="s">
        <v>79</v>
      </c>
      <c r="V224" s="49" t="s">
        <v>80</v>
      </c>
      <c r="W224" s="114">
        <f>VLOOKUP(V224,'[16]Datos Validacion'!$K$6:$L$8,2,0)</f>
        <v>0.25</v>
      </c>
      <c r="X224" s="119" t="s">
        <v>96</v>
      </c>
      <c r="Y224" s="114">
        <f>VLOOKUP(X224,'[16]Datos Validacion'!$M$6:$N$7,2,0)</f>
        <v>0.15</v>
      </c>
      <c r="Z224" s="49" t="s">
        <v>82</v>
      </c>
      <c r="AA224" s="125" t="s">
        <v>847</v>
      </c>
      <c r="AB224" s="49" t="s">
        <v>84</v>
      </c>
      <c r="AC224" s="49" t="s">
        <v>848</v>
      </c>
      <c r="AD224" s="138">
        <f t="shared" si="54"/>
        <v>0.4</v>
      </c>
      <c r="AE224" s="113" t="str">
        <f t="shared" si="46"/>
        <v>MUY BAJA</v>
      </c>
      <c r="AF224" s="115">
        <f t="shared" si="59"/>
        <v>4.6655999999999996E-2</v>
      </c>
      <c r="AG224" s="334"/>
      <c r="AH224" s="242"/>
      <c r="AI224" s="243"/>
      <c r="AJ224" s="226"/>
      <c r="AK224" s="227"/>
      <c r="AL224" s="227"/>
      <c r="AM224" s="213"/>
      <c r="AN224" s="163"/>
      <c r="AO224" s="227"/>
      <c r="AP224" s="226"/>
      <c r="AQ224" s="110"/>
      <c r="AR224" s="107"/>
      <c r="AS224" s="107"/>
      <c r="AT224" s="110"/>
      <c r="AU224" s="169"/>
      <c r="AV224" s="169"/>
      <c r="AW224" s="110"/>
      <c r="AX224" s="169"/>
      <c r="AY224" s="169"/>
      <c r="AZ224" s="110"/>
      <c r="BA224" s="169"/>
      <c r="BB224" s="169"/>
      <c r="BC224" s="110"/>
      <c r="BD224" s="169"/>
      <c r="BE224" s="169"/>
      <c r="BF224" s="110"/>
      <c r="BG224" s="101"/>
      <c r="BH224" s="222"/>
    </row>
    <row r="225" spans="1:60" ht="59.25" customHeight="1" x14ac:dyDescent="0.3">
      <c r="A225" s="265"/>
      <c r="B225" s="304"/>
      <c r="C225" s="220"/>
      <c r="D225" s="251"/>
      <c r="E225" s="251"/>
      <c r="F225" s="251"/>
      <c r="G225" s="305"/>
      <c r="H225" s="226"/>
      <c r="I225" s="307"/>
      <c r="J225" s="226"/>
      <c r="K225" s="226"/>
      <c r="L225" s="226"/>
      <c r="M225" s="245"/>
      <c r="N225" s="246"/>
      <c r="O225" s="247"/>
      <c r="P225" s="224"/>
      <c r="Q225" s="243"/>
      <c r="R225" s="151" t="s">
        <v>849</v>
      </c>
      <c r="S225" s="49" t="s">
        <v>78</v>
      </c>
      <c r="T225" s="49" t="s">
        <v>774</v>
      </c>
      <c r="U225" s="49" t="s">
        <v>79</v>
      </c>
      <c r="V225" s="49" t="s">
        <v>80</v>
      </c>
      <c r="W225" s="49">
        <f>VLOOKUP(V225,'[16]Datos Validacion'!$K$6:$L$8,2,0)</f>
        <v>0.25</v>
      </c>
      <c r="X225" s="49" t="s">
        <v>96</v>
      </c>
      <c r="Y225" s="114">
        <f>VLOOKUP(X225,'[16]Datos Validacion'!$M$6:$N$7,2,0)</f>
        <v>0.15</v>
      </c>
      <c r="Z225" s="49" t="s">
        <v>82</v>
      </c>
      <c r="AA225" s="125" t="s">
        <v>850</v>
      </c>
      <c r="AB225" s="49" t="s">
        <v>84</v>
      </c>
      <c r="AC225" s="119" t="s">
        <v>851</v>
      </c>
      <c r="AD225" s="138">
        <f t="shared" si="54"/>
        <v>0.4</v>
      </c>
      <c r="AE225" s="113" t="str">
        <f t="shared" si="46"/>
        <v>MUY BAJA</v>
      </c>
      <c r="AF225" s="115">
        <f t="shared" si="59"/>
        <v>2.7993599999999997E-2</v>
      </c>
      <c r="AG225" s="334"/>
      <c r="AH225" s="242"/>
      <c r="AI225" s="243"/>
      <c r="AJ225" s="226"/>
      <c r="AK225" s="227"/>
      <c r="AL225" s="227"/>
      <c r="AM225" s="213"/>
      <c r="AN225" s="163"/>
      <c r="AO225" s="227"/>
      <c r="AP225" s="226"/>
      <c r="AQ225" s="110"/>
      <c r="AR225" s="107"/>
      <c r="AS225" s="107"/>
      <c r="AT225" s="110"/>
      <c r="AU225" s="169"/>
      <c r="AV225" s="169"/>
      <c r="AW225" s="110"/>
      <c r="AX225" s="169"/>
      <c r="AY225" s="169"/>
      <c r="AZ225" s="110"/>
      <c r="BA225" s="169"/>
      <c r="BB225" s="169"/>
      <c r="BC225" s="110"/>
      <c r="BD225" s="169"/>
      <c r="BE225" s="169"/>
      <c r="BF225" s="110"/>
      <c r="BG225" s="101"/>
      <c r="BH225" s="222"/>
    </row>
    <row r="226" spans="1:60" ht="63.75" customHeight="1" x14ac:dyDescent="0.3">
      <c r="A226" s="265"/>
      <c r="B226" s="304"/>
      <c r="C226" s="220"/>
      <c r="D226" s="251"/>
      <c r="E226" s="251"/>
      <c r="F226" s="251" t="s">
        <v>67</v>
      </c>
      <c r="G226" s="220" t="s">
        <v>852</v>
      </c>
      <c r="H226" s="226"/>
      <c r="I226" s="307"/>
      <c r="J226" s="226"/>
      <c r="K226" s="226"/>
      <c r="L226" s="226"/>
      <c r="M226" s="245"/>
      <c r="N226" s="246"/>
      <c r="O226" s="247"/>
      <c r="P226" s="224"/>
      <c r="Q226" s="243"/>
      <c r="R226" s="151" t="s">
        <v>853</v>
      </c>
      <c r="S226" s="49" t="s">
        <v>78</v>
      </c>
      <c r="T226" s="119" t="s">
        <v>854</v>
      </c>
      <c r="U226" s="49" t="s">
        <v>79</v>
      </c>
      <c r="V226" s="49" t="s">
        <v>80</v>
      </c>
      <c r="W226" s="114">
        <f>VLOOKUP(V226,'[16]Datos Validacion'!$K$6:$L$8,2,0)</f>
        <v>0.25</v>
      </c>
      <c r="X226" s="119" t="s">
        <v>96</v>
      </c>
      <c r="Y226" s="114">
        <f>VLOOKUP(X226,'[16]Datos Validacion'!$M$6:$N$7,2,0)</f>
        <v>0.15</v>
      </c>
      <c r="Z226" s="49" t="s">
        <v>82</v>
      </c>
      <c r="AA226" s="125" t="s">
        <v>855</v>
      </c>
      <c r="AB226" s="172" t="s">
        <v>84</v>
      </c>
      <c r="AC226" s="49" t="s">
        <v>856</v>
      </c>
      <c r="AD226" s="138">
        <f t="shared" si="54"/>
        <v>0.4</v>
      </c>
      <c r="AE226" s="113" t="str">
        <f t="shared" si="46"/>
        <v>MUY BAJA</v>
      </c>
      <c r="AF226" s="115">
        <f t="shared" si="59"/>
        <v>1.6796159999999997E-2</v>
      </c>
      <c r="AG226" s="334"/>
      <c r="AH226" s="242"/>
      <c r="AI226" s="243"/>
      <c r="AJ226" s="226"/>
      <c r="AK226" s="227"/>
      <c r="AL226" s="227"/>
      <c r="AM226" s="213"/>
      <c r="AN226" s="163"/>
      <c r="AO226" s="227"/>
      <c r="AP226" s="226"/>
      <c r="AQ226" s="110"/>
      <c r="AR226" s="107"/>
      <c r="AS226" s="107"/>
      <c r="AT226" s="110"/>
      <c r="AU226" s="169"/>
      <c r="AV226" s="169"/>
      <c r="AW226" s="110"/>
      <c r="AX226" s="169"/>
      <c r="AY226" s="169"/>
      <c r="AZ226" s="110"/>
      <c r="BA226" s="169"/>
      <c r="BB226" s="169"/>
      <c r="BC226" s="110"/>
      <c r="BD226" s="169"/>
      <c r="BE226" s="169"/>
      <c r="BF226" s="110"/>
      <c r="BG226" s="101"/>
      <c r="BH226" s="222"/>
    </row>
    <row r="227" spans="1:60" ht="90.75" customHeight="1" x14ac:dyDescent="0.3">
      <c r="A227" s="265"/>
      <c r="B227" s="304"/>
      <c r="C227" s="220"/>
      <c r="D227" s="251"/>
      <c r="E227" s="251"/>
      <c r="F227" s="251"/>
      <c r="G227" s="220"/>
      <c r="H227" s="226"/>
      <c r="I227" s="307"/>
      <c r="J227" s="226"/>
      <c r="K227" s="226"/>
      <c r="L227" s="226"/>
      <c r="M227" s="245"/>
      <c r="N227" s="246"/>
      <c r="O227" s="247"/>
      <c r="P227" s="224"/>
      <c r="Q227" s="243"/>
      <c r="R227" s="151" t="s">
        <v>857</v>
      </c>
      <c r="S227" s="133" t="s">
        <v>78</v>
      </c>
      <c r="T227" s="128" t="s">
        <v>858</v>
      </c>
      <c r="U227" s="133" t="s">
        <v>79</v>
      </c>
      <c r="V227" s="133" t="s">
        <v>80</v>
      </c>
      <c r="W227" s="114">
        <f>VLOOKUP(V227,'[16]Datos Validacion'!$K$6:$L$8,2,0)</f>
        <v>0.25</v>
      </c>
      <c r="X227" s="119" t="s">
        <v>96</v>
      </c>
      <c r="Y227" s="114">
        <f>VLOOKUP(X227,'[16]Datos Validacion'!$M$6:$N$7,2,0)</f>
        <v>0.15</v>
      </c>
      <c r="Z227" s="49" t="s">
        <v>82</v>
      </c>
      <c r="AA227" s="125" t="s">
        <v>859</v>
      </c>
      <c r="AB227" s="49" t="s">
        <v>84</v>
      </c>
      <c r="AC227" s="49" t="s">
        <v>494</v>
      </c>
      <c r="AD227" s="138">
        <f t="shared" si="54"/>
        <v>0.4</v>
      </c>
      <c r="AE227" s="113" t="str">
        <f t="shared" si="46"/>
        <v>MUY BAJA</v>
      </c>
      <c r="AF227" s="115">
        <f t="shared" si="59"/>
        <v>1.0077695999999997E-2</v>
      </c>
      <c r="AG227" s="334"/>
      <c r="AH227" s="242"/>
      <c r="AI227" s="243"/>
      <c r="AJ227" s="226"/>
      <c r="AK227" s="227"/>
      <c r="AL227" s="227"/>
      <c r="AM227" s="213"/>
      <c r="AN227" s="163"/>
      <c r="AO227" s="227"/>
      <c r="AP227" s="226"/>
      <c r="AQ227" s="110"/>
      <c r="AR227" s="107"/>
      <c r="AS227" s="107"/>
      <c r="AT227" s="110"/>
      <c r="AU227" s="169"/>
      <c r="AV227" s="169"/>
      <c r="AW227" s="110"/>
      <c r="AX227" s="169"/>
      <c r="AY227" s="169"/>
      <c r="AZ227" s="110"/>
      <c r="BA227" s="169"/>
      <c r="BB227" s="169"/>
      <c r="BC227" s="110"/>
      <c r="BD227" s="169"/>
      <c r="BE227" s="169"/>
      <c r="BF227" s="110"/>
      <c r="BG227" s="101"/>
      <c r="BH227" s="222"/>
    </row>
    <row r="228" spans="1:60" ht="55.5" customHeight="1" x14ac:dyDescent="0.3">
      <c r="A228" s="265"/>
      <c r="B228" s="304"/>
      <c r="C228" s="220"/>
      <c r="D228" s="251"/>
      <c r="E228" s="251"/>
      <c r="F228" s="251"/>
      <c r="G228" s="220"/>
      <c r="H228" s="226"/>
      <c r="I228" s="307"/>
      <c r="J228" s="226"/>
      <c r="K228" s="226"/>
      <c r="L228" s="226"/>
      <c r="M228" s="245"/>
      <c r="N228" s="246"/>
      <c r="O228" s="247"/>
      <c r="P228" s="224"/>
      <c r="Q228" s="243"/>
      <c r="R228" s="151" t="s">
        <v>792</v>
      </c>
      <c r="S228" s="133" t="s">
        <v>78</v>
      </c>
      <c r="T228" s="119" t="s">
        <v>774</v>
      </c>
      <c r="U228" s="133" t="s">
        <v>79</v>
      </c>
      <c r="V228" s="133" t="s">
        <v>80</v>
      </c>
      <c r="W228" s="114">
        <f>VLOOKUP(V228,'[16]Datos Validacion'!$K$6:$L$8,2,0)</f>
        <v>0.25</v>
      </c>
      <c r="X228" s="119" t="s">
        <v>96</v>
      </c>
      <c r="Y228" s="114">
        <f>VLOOKUP(X228,'[16]Datos Validacion'!$M$6:$N$7,2,0)</f>
        <v>0.15</v>
      </c>
      <c r="Z228" s="49" t="s">
        <v>82</v>
      </c>
      <c r="AA228" s="125" t="s">
        <v>860</v>
      </c>
      <c r="AB228" s="49" t="s">
        <v>84</v>
      </c>
      <c r="AC228" s="124" t="s">
        <v>794</v>
      </c>
      <c r="AD228" s="138">
        <f t="shared" si="54"/>
        <v>0.4</v>
      </c>
      <c r="AE228" s="113" t="str">
        <f t="shared" si="46"/>
        <v>MUY BAJA</v>
      </c>
      <c r="AF228" s="115">
        <f t="shared" si="59"/>
        <v>6.0466175999999983E-3</v>
      </c>
      <c r="AG228" s="334"/>
      <c r="AH228" s="242"/>
      <c r="AI228" s="243"/>
      <c r="AJ228" s="226"/>
      <c r="AK228" s="227"/>
      <c r="AL228" s="227"/>
      <c r="AM228" s="214"/>
      <c r="AN228" s="111" t="s">
        <v>1716</v>
      </c>
      <c r="AO228" s="227"/>
      <c r="AP228" s="226"/>
      <c r="AQ228" s="110" t="s">
        <v>1717</v>
      </c>
      <c r="AR228" s="111" t="s">
        <v>3</v>
      </c>
      <c r="AS228" s="90"/>
      <c r="AT228" s="97" t="s">
        <v>1718</v>
      </c>
      <c r="AU228" s="111" t="s">
        <v>3</v>
      </c>
      <c r="AV228" s="90"/>
      <c r="AW228" s="97"/>
      <c r="AX228" s="90"/>
      <c r="AY228" s="90" t="s">
        <v>3</v>
      </c>
      <c r="AZ228" s="97"/>
      <c r="BA228" s="90" t="s">
        <v>3</v>
      </c>
      <c r="BB228" s="90"/>
      <c r="BC228" s="97" t="s">
        <v>1719</v>
      </c>
      <c r="BD228" s="90"/>
      <c r="BE228" s="90" t="s">
        <v>3</v>
      </c>
      <c r="BF228" s="97"/>
      <c r="BG228" s="93" t="s">
        <v>1720</v>
      </c>
      <c r="BH228" s="222"/>
    </row>
    <row r="229" spans="1:60" ht="50.5" customHeight="1" x14ac:dyDescent="0.3">
      <c r="A229" s="265" t="s">
        <v>3</v>
      </c>
      <c r="B229" s="304"/>
      <c r="C229" s="220" t="s">
        <v>758</v>
      </c>
      <c r="D229" s="251" t="s">
        <v>759</v>
      </c>
      <c r="E229" s="251" t="s">
        <v>861</v>
      </c>
      <c r="F229" s="127" t="s">
        <v>67</v>
      </c>
      <c r="G229" s="128" t="s">
        <v>862</v>
      </c>
      <c r="H229" s="226" t="s">
        <v>863</v>
      </c>
      <c r="I229" s="307" t="s">
        <v>864</v>
      </c>
      <c r="J229" s="226" t="s">
        <v>71</v>
      </c>
      <c r="K229" s="226" t="s">
        <v>865</v>
      </c>
      <c r="L229" s="226" t="s">
        <v>376</v>
      </c>
      <c r="M229" s="245">
        <f>VLOOKUP(L229,'[16]Datos Validacion'!$C$6:$D$10,2,0)</f>
        <v>1</v>
      </c>
      <c r="N229" s="246" t="s">
        <v>223</v>
      </c>
      <c r="O229" s="247">
        <f>VLOOKUP(N229,'[16]Datos Validacion'!$E$6:$F$15,2,0)</f>
        <v>0.2</v>
      </c>
      <c r="P229" s="224" t="s">
        <v>866</v>
      </c>
      <c r="Q229" s="243" t="s">
        <v>378</v>
      </c>
      <c r="R229" s="151" t="s">
        <v>867</v>
      </c>
      <c r="S229" s="49" t="s">
        <v>78</v>
      </c>
      <c r="T229" s="119" t="s">
        <v>1664</v>
      </c>
      <c r="U229" s="49" t="s">
        <v>79</v>
      </c>
      <c r="V229" s="49" t="s">
        <v>80</v>
      </c>
      <c r="W229" s="114">
        <f>VLOOKUP(V229,'[16]Datos Validacion'!$K$6:$L$8,2,0)</f>
        <v>0.25</v>
      </c>
      <c r="X229" s="119" t="s">
        <v>96</v>
      </c>
      <c r="Y229" s="114">
        <f>VLOOKUP(X229,'[16]Datos Validacion'!$M$6:$N$7,2,0)</f>
        <v>0.15</v>
      </c>
      <c r="Z229" s="49" t="s">
        <v>82</v>
      </c>
      <c r="AA229" s="116" t="s">
        <v>868</v>
      </c>
      <c r="AB229" s="49" t="s">
        <v>84</v>
      </c>
      <c r="AC229" s="119" t="s">
        <v>869</v>
      </c>
      <c r="AD229" s="138">
        <f t="shared" si="54"/>
        <v>0.4</v>
      </c>
      <c r="AE229" s="113" t="str">
        <f t="shared" si="46"/>
        <v>MEDIA</v>
      </c>
      <c r="AF229" s="113">
        <f>IF(OR(V229="prevenir",V229="detectar"),(M229-(M229*AD229)), M229)</f>
        <v>0.6</v>
      </c>
      <c r="AG229" s="242" t="str">
        <f t="shared" si="55"/>
        <v>LEVE</v>
      </c>
      <c r="AH229" s="242">
        <f>IF(V229="corregir",(O229-(O229*AD229)), O229)</f>
        <v>0.2</v>
      </c>
      <c r="AI229" s="243" t="s">
        <v>146</v>
      </c>
      <c r="AJ229" s="226" t="s">
        <v>86</v>
      </c>
      <c r="AK229" s="227"/>
      <c r="AL229" s="227"/>
      <c r="AM229" s="218">
        <v>45275</v>
      </c>
      <c r="AN229" s="226" t="s">
        <v>1898</v>
      </c>
      <c r="AO229" s="227"/>
      <c r="AP229" s="226" t="s">
        <v>1700</v>
      </c>
      <c r="AQ229" s="225" t="s">
        <v>1713</v>
      </c>
      <c r="AR229" s="226" t="s">
        <v>1700</v>
      </c>
      <c r="AS229" s="227"/>
      <c r="AT229" s="225" t="s">
        <v>1899</v>
      </c>
      <c r="AU229" s="226" t="s">
        <v>1700</v>
      </c>
      <c r="AV229" s="369"/>
      <c r="AW229" s="225" t="s">
        <v>1900</v>
      </c>
      <c r="AX229" s="227"/>
      <c r="AY229" s="226" t="s">
        <v>1700</v>
      </c>
      <c r="AZ229" s="225" t="s">
        <v>1901</v>
      </c>
      <c r="BA229" s="226" t="s">
        <v>1714</v>
      </c>
      <c r="BB229" s="227"/>
      <c r="BC229" s="225" t="s">
        <v>1902</v>
      </c>
      <c r="BD229" s="227"/>
      <c r="BE229" s="226" t="s">
        <v>1700</v>
      </c>
      <c r="BF229" s="225" t="s">
        <v>1903</v>
      </c>
      <c r="BG229" s="225" t="s">
        <v>1904</v>
      </c>
      <c r="BH229" s="222" t="s">
        <v>1715</v>
      </c>
    </row>
    <row r="230" spans="1:60" ht="51" customHeight="1" x14ac:dyDescent="0.3">
      <c r="A230" s="265"/>
      <c r="B230" s="304"/>
      <c r="C230" s="220"/>
      <c r="D230" s="251"/>
      <c r="E230" s="251"/>
      <c r="F230" s="251" t="s">
        <v>67</v>
      </c>
      <c r="G230" s="220" t="s">
        <v>870</v>
      </c>
      <c r="H230" s="226"/>
      <c r="I230" s="307"/>
      <c r="J230" s="226"/>
      <c r="K230" s="226"/>
      <c r="L230" s="226"/>
      <c r="M230" s="245"/>
      <c r="N230" s="246"/>
      <c r="O230" s="247"/>
      <c r="P230" s="224"/>
      <c r="Q230" s="243"/>
      <c r="R230" s="151" t="s">
        <v>871</v>
      </c>
      <c r="S230" s="49" t="s">
        <v>78</v>
      </c>
      <c r="T230" s="119" t="s">
        <v>1664</v>
      </c>
      <c r="U230" s="49" t="s">
        <v>79</v>
      </c>
      <c r="V230" s="49" t="s">
        <v>80</v>
      </c>
      <c r="W230" s="114">
        <f>VLOOKUP(V230,'[16]Datos Validacion'!$K$6:$L$8,2,0)</f>
        <v>0.25</v>
      </c>
      <c r="X230" s="119" t="s">
        <v>96</v>
      </c>
      <c r="Y230" s="114">
        <f>VLOOKUP(X230,'[16]Datos Validacion'!$M$6:$N$7,2,0)</f>
        <v>0.15</v>
      </c>
      <c r="Z230" s="49" t="s">
        <v>82</v>
      </c>
      <c r="AA230" s="116" t="s">
        <v>872</v>
      </c>
      <c r="AB230" s="49" t="s">
        <v>84</v>
      </c>
      <c r="AC230" s="119" t="s">
        <v>873</v>
      </c>
      <c r="AD230" s="138">
        <f t="shared" si="54"/>
        <v>0.4</v>
      </c>
      <c r="AE230" s="113" t="str">
        <f t="shared" si="46"/>
        <v>BAJA</v>
      </c>
      <c r="AF230" s="115">
        <f>+AF229-(AF229*AD230)</f>
        <v>0.36</v>
      </c>
      <c r="AG230" s="242"/>
      <c r="AH230" s="242"/>
      <c r="AI230" s="243"/>
      <c r="AJ230" s="226"/>
      <c r="AK230" s="227"/>
      <c r="AL230" s="227"/>
      <c r="AM230" s="211"/>
      <c r="AN230" s="226"/>
      <c r="AO230" s="227"/>
      <c r="AP230" s="227"/>
      <c r="AQ230" s="229"/>
      <c r="AR230" s="227"/>
      <c r="AS230" s="227"/>
      <c r="AT230" s="229"/>
      <c r="AU230" s="227"/>
      <c r="AV230" s="369"/>
      <c r="AW230" s="229"/>
      <c r="AX230" s="227"/>
      <c r="AY230" s="227"/>
      <c r="AZ230" s="229"/>
      <c r="BA230" s="227"/>
      <c r="BB230" s="227"/>
      <c r="BC230" s="229"/>
      <c r="BD230" s="227"/>
      <c r="BE230" s="227"/>
      <c r="BF230" s="229"/>
      <c r="BG230" s="225"/>
      <c r="BH230" s="222"/>
    </row>
    <row r="231" spans="1:60" ht="63.75" customHeight="1" x14ac:dyDescent="0.3">
      <c r="A231" s="265"/>
      <c r="B231" s="304"/>
      <c r="C231" s="220"/>
      <c r="D231" s="251"/>
      <c r="E231" s="251"/>
      <c r="F231" s="251"/>
      <c r="G231" s="220"/>
      <c r="H231" s="226"/>
      <c r="I231" s="307"/>
      <c r="J231" s="226"/>
      <c r="K231" s="226"/>
      <c r="L231" s="226"/>
      <c r="M231" s="245"/>
      <c r="N231" s="246"/>
      <c r="O231" s="247"/>
      <c r="P231" s="224"/>
      <c r="Q231" s="243"/>
      <c r="R231" s="151" t="s">
        <v>874</v>
      </c>
      <c r="S231" s="49" t="s">
        <v>78</v>
      </c>
      <c r="T231" s="119" t="s">
        <v>1664</v>
      </c>
      <c r="U231" s="49" t="s">
        <v>79</v>
      </c>
      <c r="V231" s="49" t="s">
        <v>80</v>
      </c>
      <c r="W231" s="114">
        <f>VLOOKUP(V231,'[16]Datos Validacion'!$K$6:$L$8,2,0)</f>
        <v>0.25</v>
      </c>
      <c r="X231" s="119" t="s">
        <v>96</v>
      </c>
      <c r="Y231" s="114">
        <f>VLOOKUP(X231,'[16]Datos Validacion'!$M$6:$N$7,2,0)</f>
        <v>0.15</v>
      </c>
      <c r="Z231" s="49" t="s">
        <v>82</v>
      </c>
      <c r="AA231" s="116" t="s">
        <v>875</v>
      </c>
      <c r="AB231" s="49" t="s">
        <v>84</v>
      </c>
      <c r="AC231" s="119" t="s">
        <v>876</v>
      </c>
      <c r="AD231" s="138">
        <f t="shared" si="54"/>
        <v>0.4</v>
      </c>
      <c r="AE231" s="113" t="str">
        <f t="shared" si="46"/>
        <v>BAJA</v>
      </c>
      <c r="AF231" s="115">
        <f t="shared" ref="AF231:AF233" si="60">+AF230-(AF230*AD231)</f>
        <v>0.216</v>
      </c>
      <c r="AG231" s="242"/>
      <c r="AH231" s="242"/>
      <c r="AI231" s="243"/>
      <c r="AJ231" s="226"/>
      <c r="AK231" s="227"/>
      <c r="AL231" s="227"/>
      <c r="AM231" s="211"/>
      <c r="AN231" s="226"/>
      <c r="AO231" s="227"/>
      <c r="AP231" s="227"/>
      <c r="AQ231" s="229"/>
      <c r="AR231" s="227"/>
      <c r="AS231" s="227"/>
      <c r="AT231" s="229"/>
      <c r="AU231" s="227"/>
      <c r="AV231" s="369"/>
      <c r="AW231" s="229"/>
      <c r="AX231" s="227"/>
      <c r="AY231" s="227"/>
      <c r="AZ231" s="229"/>
      <c r="BA231" s="227"/>
      <c r="BB231" s="227"/>
      <c r="BC231" s="229"/>
      <c r="BD231" s="227"/>
      <c r="BE231" s="227"/>
      <c r="BF231" s="229"/>
      <c r="BG231" s="225"/>
      <c r="BH231" s="222"/>
    </row>
    <row r="232" spans="1:60" ht="38.25" customHeight="1" x14ac:dyDescent="0.3">
      <c r="A232" s="265"/>
      <c r="B232" s="304"/>
      <c r="C232" s="220"/>
      <c r="D232" s="251"/>
      <c r="E232" s="251"/>
      <c r="F232" s="251"/>
      <c r="G232" s="220"/>
      <c r="H232" s="226"/>
      <c r="I232" s="307"/>
      <c r="J232" s="226"/>
      <c r="K232" s="226"/>
      <c r="L232" s="226"/>
      <c r="M232" s="245"/>
      <c r="N232" s="246"/>
      <c r="O232" s="247"/>
      <c r="P232" s="224"/>
      <c r="Q232" s="243"/>
      <c r="R232" s="151" t="s">
        <v>877</v>
      </c>
      <c r="S232" s="49" t="s">
        <v>78</v>
      </c>
      <c r="T232" s="119" t="s">
        <v>1664</v>
      </c>
      <c r="U232" s="49" t="s">
        <v>79</v>
      </c>
      <c r="V232" s="49" t="s">
        <v>80</v>
      </c>
      <c r="W232" s="114">
        <f>VLOOKUP(V232,'[16]Datos Validacion'!$K$6:$L$8,2,0)</f>
        <v>0.25</v>
      </c>
      <c r="X232" s="119" t="s">
        <v>96</v>
      </c>
      <c r="Y232" s="114">
        <f>VLOOKUP(X232,'[16]Datos Validacion'!$M$6:$N$7,2,0)</f>
        <v>0.15</v>
      </c>
      <c r="Z232" s="49" t="s">
        <v>82</v>
      </c>
      <c r="AA232" s="116" t="s">
        <v>878</v>
      </c>
      <c r="AB232" s="49" t="s">
        <v>84</v>
      </c>
      <c r="AC232" s="119" t="s">
        <v>879</v>
      </c>
      <c r="AD232" s="138">
        <f t="shared" si="54"/>
        <v>0.4</v>
      </c>
      <c r="AE232" s="113" t="str">
        <f t="shared" si="46"/>
        <v>MUY BAJA</v>
      </c>
      <c r="AF232" s="115">
        <f t="shared" si="60"/>
        <v>0.12959999999999999</v>
      </c>
      <c r="AG232" s="242"/>
      <c r="AH232" s="242"/>
      <c r="AI232" s="243"/>
      <c r="AJ232" s="226"/>
      <c r="AK232" s="227"/>
      <c r="AL232" s="227"/>
      <c r="AM232" s="211"/>
      <c r="AN232" s="226"/>
      <c r="AO232" s="227"/>
      <c r="AP232" s="227"/>
      <c r="AQ232" s="229"/>
      <c r="AR232" s="227"/>
      <c r="AS232" s="227"/>
      <c r="AT232" s="229"/>
      <c r="AU232" s="227"/>
      <c r="AV232" s="369"/>
      <c r="AW232" s="229"/>
      <c r="AX232" s="227"/>
      <c r="AY232" s="227"/>
      <c r="AZ232" s="229"/>
      <c r="BA232" s="227"/>
      <c r="BB232" s="227"/>
      <c r="BC232" s="229"/>
      <c r="BD232" s="227"/>
      <c r="BE232" s="227"/>
      <c r="BF232" s="229"/>
      <c r="BG232" s="225"/>
      <c r="BH232" s="222"/>
    </row>
    <row r="233" spans="1:60" ht="61.5" customHeight="1" x14ac:dyDescent="0.3">
      <c r="A233" s="265"/>
      <c r="B233" s="304"/>
      <c r="C233" s="220"/>
      <c r="D233" s="251"/>
      <c r="E233" s="251"/>
      <c r="F233" s="251"/>
      <c r="G233" s="220"/>
      <c r="H233" s="226"/>
      <c r="I233" s="307"/>
      <c r="J233" s="226"/>
      <c r="K233" s="226"/>
      <c r="L233" s="226"/>
      <c r="M233" s="245"/>
      <c r="N233" s="246"/>
      <c r="O233" s="247"/>
      <c r="P233" s="224"/>
      <c r="Q233" s="243"/>
      <c r="R233" s="151" t="s">
        <v>880</v>
      </c>
      <c r="S233" s="49" t="s">
        <v>78</v>
      </c>
      <c r="T233" s="119" t="s">
        <v>881</v>
      </c>
      <c r="U233" s="49" t="s">
        <v>79</v>
      </c>
      <c r="V233" s="49" t="s">
        <v>80</v>
      </c>
      <c r="W233" s="114">
        <f>VLOOKUP(V233,'[16]Datos Validacion'!$K$6:$L$8,2,0)</f>
        <v>0.25</v>
      </c>
      <c r="X233" s="119" t="s">
        <v>96</v>
      </c>
      <c r="Y233" s="114">
        <f>VLOOKUP(X233,'[16]Datos Validacion'!$M$6:$N$7,2,0)</f>
        <v>0.15</v>
      </c>
      <c r="Z233" s="49" t="s">
        <v>82</v>
      </c>
      <c r="AA233" s="116" t="s">
        <v>882</v>
      </c>
      <c r="AB233" s="49" t="s">
        <v>84</v>
      </c>
      <c r="AC233" s="119" t="s">
        <v>883</v>
      </c>
      <c r="AD233" s="138">
        <f t="shared" si="54"/>
        <v>0.4</v>
      </c>
      <c r="AE233" s="113" t="str">
        <f t="shared" si="46"/>
        <v>MUY BAJA</v>
      </c>
      <c r="AF233" s="115">
        <f t="shared" si="60"/>
        <v>7.7759999999999996E-2</v>
      </c>
      <c r="AG233" s="242"/>
      <c r="AH233" s="242"/>
      <c r="AI233" s="243"/>
      <c r="AJ233" s="226"/>
      <c r="AK233" s="227"/>
      <c r="AL233" s="227"/>
      <c r="AM233" s="211"/>
      <c r="AN233" s="226"/>
      <c r="AO233" s="227"/>
      <c r="AP233" s="227"/>
      <c r="AQ233" s="229"/>
      <c r="AR233" s="227"/>
      <c r="AS233" s="227"/>
      <c r="AT233" s="229"/>
      <c r="AU233" s="227"/>
      <c r="AV233" s="369"/>
      <c r="AW233" s="229"/>
      <c r="AX233" s="227"/>
      <c r="AY233" s="227"/>
      <c r="AZ233" s="229"/>
      <c r="BA233" s="227"/>
      <c r="BB233" s="227"/>
      <c r="BC233" s="229"/>
      <c r="BD233" s="227"/>
      <c r="BE233" s="227"/>
      <c r="BF233" s="229"/>
      <c r="BG233" s="225"/>
      <c r="BH233" s="222"/>
    </row>
    <row r="234" spans="1:60" s="48" customFormat="1" ht="104.25" customHeight="1" x14ac:dyDescent="0.35">
      <c r="A234" s="306" t="s">
        <v>3</v>
      </c>
      <c r="B234" s="254"/>
      <c r="C234" s="228" t="s">
        <v>884</v>
      </c>
      <c r="D234" s="226" t="s">
        <v>1681</v>
      </c>
      <c r="E234" s="226" t="s">
        <v>1680</v>
      </c>
      <c r="F234" s="226" t="s">
        <v>67</v>
      </c>
      <c r="G234" s="197" t="s">
        <v>1322</v>
      </c>
      <c r="H234" s="226" t="s">
        <v>885</v>
      </c>
      <c r="I234" s="226" t="s">
        <v>1321</v>
      </c>
      <c r="J234" s="226" t="s">
        <v>244</v>
      </c>
      <c r="K234" s="226" t="s">
        <v>1323</v>
      </c>
      <c r="L234" s="226" t="s">
        <v>73</v>
      </c>
      <c r="M234" s="245">
        <f>VLOOKUP(L234,'[17]Datos Validacion'!$C$6:$D$10,2,0)</f>
        <v>0.6</v>
      </c>
      <c r="N234" s="246" t="s">
        <v>76</v>
      </c>
      <c r="O234" s="247">
        <f>VLOOKUP(N234,'[17]Datos Validacion'!$E$6:$F$15,2,0)</f>
        <v>0.6</v>
      </c>
      <c r="P234" s="224" t="s">
        <v>489</v>
      </c>
      <c r="Q234" s="243" t="s">
        <v>76</v>
      </c>
      <c r="R234" s="325" t="s">
        <v>1324</v>
      </c>
      <c r="S234" s="254" t="s">
        <v>78</v>
      </c>
      <c r="T234" s="228" t="s">
        <v>886</v>
      </c>
      <c r="U234" s="228" t="s">
        <v>79</v>
      </c>
      <c r="V234" s="254" t="s">
        <v>80</v>
      </c>
      <c r="W234" s="245">
        <f>VLOOKUP(V234,'[17]Datos Validacion'!$K$6:$L$8,2,0)</f>
        <v>0.25</v>
      </c>
      <c r="X234" s="228" t="s">
        <v>96</v>
      </c>
      <c r="Y234" s="245">
        <f>VLOOKUP(X234,'[17]Datos Validacion'!$M$6:$N$7,2,0)</f>
        <v>0.15</v>
      </c>
      <c r="Z234" s="254" t="s">
        <v>82</v>
      </c>
      <c r="AA234" s="311" t="s">
        <v>887</v>
      </c>
      <c r="AB234" s="254" t="s">
        <v>84</v>
      </c>
      <c r="AC234" s="228" t="s">
        <v>888</v>
      </c>
      <c r="AD234" s="240">
        <f t="shared" si="54"/>
        <v>0.4</v>
      </c>
      <c r="AE234" s="242" t="str">
        <f>IF(AF234&lt;=20%,"MUY BAJA",IF(AF234&lt;=40%,"BAJA",IF(AF234&lt;=60%,"MEDIA",IF(AF234&lt;=80%,"ALTA","MUY ALTA"))))</f>
        <v>BAJA</v>
      </c>
      <c r="AF234" s="242">
        <f>IF(OR(V234="prevenir",V234="detectar"),(M234-(M234*AD234)), M234)</f>
        <v>0.36</v>
      </c>
      <c r="AG234" s="242" t="str">
        <f>IF(AH234&lt;=20%,"LEVE",IF(AH234&lt;=40%,"MENOR",IF(AH234&lt;=60%,"MODERADO",IF(AH234&lt;=80%,"MAYOR","CATASTROFICO"))))</f>
        <v>MODERADO</v>
      </c>
      <c r="AH234" s="242">
        <f>IF(V234="corregir",(O234-(O234*AD234)), O234)</f>
        <v>0.6</v>
      </c>
      <c r="AI234" s="243" t="s">
        <v>76</v>
      </c>
      <c r="AJ234" s="226" t="s">
        <v>86</v>
      </c>
      <c r="AK234" s="227"/>
      <c r="AL234" s="227"/>
      <c r="AM234" s="211">
        <v>45267</v>
      </c>
      <c r="AN234" s="211" t="s">
        <v>1770</v>
      </c>
      <c r="AO234" s="211"/>
      <c r="AP234" s="211" t="s">
        <v>3</v>
      </c>
      <c r="AQ234" s="222" t="s">
        <v>1771</v>
      </c>
      <c r="AR234" s="211" t="s">
        <v>3</v>
      </c>
      <c r="AS234" s="211"/>
      <c r="AT234" s="222" t="s">
        <v>1771</v>
      </c>
      <c r="AU234" s="211" t="s">
        <v>3</v>
      </c>
      <c r="AV234" s="211"/>
      <c r="AW234" s="222" t="s">
        <v>1772</v>
      </c>
      <c r="AX234" s="211" t="s">
        <v>3</v>
      </c>
      <c r="AY234" s="211"/>
      <c r="AZ234" s="222" t="s">
        <v>1773</v>
      </c>
      <c r="BA234" s="211"/>
      <c r="BB234" s="211"/>
      <c r="BC234" s="221" t="s">
        <v>1774</v>
      </c>
      <c r="BD234" s="211" t="s">
        <v>3</v>
      </c>
      <c r="BE234" s="211"/>
      <c r="BF234" s="222" t="s">
        <v>1773</v>
      </c>
      <c r="BG234" s="222" t="s">
        <v>1775</v>
      </c>
      <c r="BH234" s="222" t="s">
        <v>1905</v>
      </c>
    </row>
    <row r="235" spans="1:60" s="48" customFormat="1" ht="153.75" customHeight="1" x14ac:dyDescent="0.35">
      <c r="A235" s="306"/>
      <c r="B235" s="254"/>
      <c r="C235" s="228"/>
      <c r="D235" s="226"/>
      <c r="E235" s="226"/>
      <c r="F235" s="226"/>
      <c r="G235" s="197" t="s">
        <v>889</v>
      </c>
      <c r="H235" s="226"/>
      <c r="I235" s="226"/>
      <c r="J235" s="226"/>
      <c r="K235" s="226"/>
      <c r="L235" s="226"/>
      <c r="M235" s="245"/>
      <c r="N235" s="246"/>
      <c r="O235" s="247"/>
      <c r="P235" s="224"/>
      <c r="Q235" s="243"/>
      <c r="R235" s="325"/>
      <c r="S235" s="254"/>
      <c r="T235" s="228"/>
      <c r="U235" s="228"/>
      <c r="V235" s="254"/>
      <c r="W235" s="245"/>
      <c r="X235" s="228"/>
      <c r="Y235" s="245"/>
      <c r="Z235" s="254"/>
      <c r="AA235" s="311"/>
      <c r="AB235" s="254"/>
      <c r="AC235" s="228"/>
      <c r="AD235" s="240"/>
      <c r="AE235" s="242"/>
      <c r="AF235" s="242"/>
      <c r="AG235" s="242"/>
      <c r="AH235" s="242"/>
      <c r="AI235" s="243"/>
      <c r="AJ235" s="226"/>
      <c r="AK235" s="227"/>
      <c r="AL235" s="227"/>
      <c r="AM235" s="211"/>
      <c r="AN235" s="211"/>
      <c r="AO235" s="211"/>
      <c r="AP235" s="211"/>
      <c r="AQ235" s="221"/>
      <c r="AR235" s="211"/>
      <c r="AS235" s="211"/>
      <c r="AT235" s="221"/>
      <c r="AU235" s="211"/>
      <c r="AV235" s="211"/>
      <c r="AW235" s="221"/>
      <c r="AX235" s="211"/>
      <c r="AY235" s="211"/>
      <c r="AZ235" s="221"/>
      <c r="BA235" s="211"/>
      <c r="BB235" s="211"/>
      <c r="BC235" s="221"/>
      <c r="BD235" s="211"/>
      <c r="BE235" s="211"/>
      <c r="BF235" s="221"/>
      <c r="BG235" s="221"/>
      <c r="BH235" s="222"/>
    </row>
    <row r="236" spans="1:60" ht="240" customHeight="1" x14ac:dyDescent="0.3">
      <c r="A236" s="306" t="s">
        <v>3</v>
      </c>
      <c r="B236" s="254"/>
      <c r="C236" s="228" t="s">
        <v>884</v>
      </c>
      <c r="D236" s="226" t="s">
        <v>1681</v>
      </c>
      <c r="E236" s="226" t="s">
        <v>1680</v>
      </c>
      <c r="F236" s="226" t="s">
        <v>67</v>
      </c>
      <c r="G236" s="143" t="s">
        <v>890</v>
      </c>
      <c r="H236" s="226" t="s">
        <v>891</v>
      </c>
      <c r="I236" s="225" t="s">
        <v>1325</v>
      </c>
      <c r="J236" s="226" t="s">
        <v>71</v>
      </c>
      <c r="K236" s="226" t="s">
        <v>892</v>
      </c>
      <c r="L236" s="226" t="s">
        <v>73</v>
      </c>
      <c r="M236" s="245">
        <f>VLOOKUP(L236,'[17]Datos Validacion'!$C$6:$D$10,2,0)</f>
        <v>0.6</v>
      </c>
      <c r="N236" s="246" t="s">
        <v>76</v>
      </c>
      <c r="O236" s="247">
        <f>VLOOKUP(N236,'[17]Datos Validacion'!$E$6:$F$15,2,0)</f>
        <v>0.6</v>
      </c>
      <c r="P236" s="336" t="s">
        <v>893</v>
      </c>
      <c r="Q236" s="243" t="s">
        <v>76</v>
      </c>
      <c r="R236" s="151" t="s">
        <v>894</v>
      </c>
      <c r="S236" s="49" t="s">
        <v>78</v>
      </c>
      <c r="T236" s="108" t="s">
        <v>895</v>
      </c>
      <c r="U236" s="49" t="s">
        <v>79</v>
      </c>
      <c r="V236" s="49" t="s">
        <v>80</v>
      </c>
      <c r="W236" s="114">
        <f>VLOOKUP(V236,'[17]Datos Validacion'!$K$6:$L$8,2,0)</f>
        <v>0.25</v>
      </c>
      <c r="X236" s="119" t="s">
        <v>96</v>
      </c>
      <c r="Y236" s="114">
        <f>VLOOKUP(X236,'[17]Datos Validacion'!$M$6:$N$7,2,0)</f>
        <v>0.15</v>
      </c>
      <c r="Z236" s="49" t="s">
        <v>82</v>
      </c>
      <c r="AA236" s="116" t="s">
        <v>896</v>
      </c>
      <c r="AB236" s="49" t="s">
        <v>84</v>
      </c>
      <c r="AC236" s="119" t="s">
        <v>897</v>
      </c>
      <c r="AD236" s="138">
        <f t="shared" ref="AD236:AD253" si="61">+W236+Y236</f>
        <v>0.4</v>
      </c>
      <c r="AE236" s="113" t="str">
        <f>IF(AF236&lt;=20%,"MUY BAJA",IF(AF236&lt;=40%,"BAJA",IF(AF236&lt;=60%,"MEDIA",IF(AF236&lt;=80%,"ALTA","MUY ALTA"))))</f>
        <v>BAJA</v>
      </c>
      <c r="AF236" s="113">
        <f>IF(OR(V236="prevenir",V236="detectar"),(M236-(M236*AD236)), M236)</f>
        <v>0.36</v>
      </c>
      <c r="AG236" s="242" t="str">
        <f t="shared" ref="AG236" si="62">IF(AH236&lt;=20%,"LEVE",IF(AH236&lt;=40%,"MENOR",IF(AH236&lt;=60%,"MODERADO",IF(AH236&lt;=80%,"MAYOR","CATASTROFICO"))))</f>
        <v>MODERADO</v>
      </c>
      <c r="AH236" s="242">
        <f>IF(V236="corregir",(O236-(O236*AD236)), O236)</f>
        <v>0.6</v>
      </c>
      <c r="AI236" s="243" t="s">
        <v>76</v>
      </c>
      <c r="AJ236" s="226" t="s">
        <v>86</v>
      </c>
      <c r="AK236" s="227"/>
      <c r="AL236" s="227"/>
      <c r="AM236" s="211">
        <v>45273</v>
      </c>
      <c r="AN236" s="90" t="s">
        <v>1770</v>
      </c>
      <c r="AO236" s="211"/>
      <c r="AP236" s="211" t="s">
        <v>3</v>
      </c>
      <c r="AQ236" s="93" t="s">
        <v>1776</v>
      </c>
      <c r="AR236" s="90" t="s">
        <v>3</v>
      </c>
      <c r="AS236" s="90"/>
      <c r="AT236" s="93" t="s">
        <v>1777</v>
      </c>
      <c r="AU236" s="90" t="s">
        <v>3</v>
      </c>
      <c r="AV236" s="90"/>
      <c r="AW236" s="93" t="s">
        <v>1778</v>
      </c>
      <c r="AX236" s="90" t="s">
        <v>3</v>
      </c>
      <c r="AY236" s="90"/>
      <c r="AZ236" s="93" t="s">
        <v>1773</v>
      </c>
      <c r="BA236" s="90"/>
      <c r="BB236" s="90"/>
      <c r="BC236" s="97" t="s">
        <v>1774</v>
      </c>
      <c r="BD236" s="90" t="s">
        <v>3</v>
      </c>
      <c r="BE236" s="90"/>
      <c r="BF236" s="93" t="s">
        <v>1773</v>
      </c>
      <c r="BG236" s="93" t="s">
        <v>1775</v>
      </c>
      <c r="BH236" s="222" t="s">
        <v>1925</v>
      </c>
    </row>
    <row r="237" spans="1:60" ht="344" customHeight="1" x14ac:dyDescent="0.3">
      <c r="A237" s="306"/>
      <c r="B237" s="254"/>
      <c r="C237" s="228"/>
      <c r="D237" s="226"/>
      <c r="E237" s="226"/>
      <c r="F237" s="226"/>
      <c r="G237" s="230" t="s">
        <v>898</v>
      </c>
      <c r="H237" s="226"/>
      <c r="I237" s="225"/>
      <c r="J237" s="226"/>
      <c r="K237" s="226"/>
      <c r="L237" s="226"/>
      <c r="M237" s="245"/>
      <c r="N237" s="246"/>
      <c r="O237" s="247"/>
      <c r="P237" s="336"/>
      <c r="Q237" s="243"/>
      <c r="R237" s="151" t="s">
        <v>899</v>
      </c>
      <c r="S237" s="49" t="s">
        <v>78</v>
      </c>
      <c r="T237" s="108" t="s">
        <v>886</v>
      </c>
      <c r="U237" s="49" t="s">
        <v>79</v>
      </c>
      <c r="V237" s="49" t="s">
        <v>80</v>
      </c>
      <c r="W237" s="114">
        <f>VLOOKUP(V237,'[17]Datos Validacion'!$K$6:$L$8,2,0)</f>
        <v>0.25</v>
      </c>
      <c r="X237" s="119" t="s">
        <v>96</v>
      </c>
      <c r="Y237" s="114">
        <f>VLOOKUP(X237,'[17]Datos Validacion'!$M$6:$N$7,2,0)</f>
        <v>0.15</v>
      </c>
      <c r="Z237" s="49" t="s">
        <v>82</v>
      </c>
      <c r="AA237" s="116" t="s">
        <v>1682</v>
      </c>
      <c r="AB237" s="49" t="s">
        <v>84</v>
      </c>
      <c r="AC237" s="119" t="s">
        <v>900</v>
      </c>
      <c r="AD237" s="138">
        <f t="shared" si="61"/>
        <v>0.4</v>
      </c>
      <c r="AE237" s="113" t="str">
        <f t="shared" ref="AE237:AE239" si="63">IF(AF237&lt;=20%,"MUY BAJA",IF(AF237&lt;=40%,"BAJA",IF(AF237&lt;=60%,"media",IF(AF237&lt;=80%,"alta","MUY alta"))))</f>
        <v>BAJA</v>
      </c>
      <c r="AF237" s="115">
        <f>+AF236-(AF236*AD237)</f>
        <v>0.216</v>
      </c>
      <c r="AG237" s="242"/>
      <c r="AH237" s="242"/>
      <c r="AI237" s="243"/>
      <c r="AJ237" s="226"/>
      <c r="AK237" s="227"/>
      <c r="AL237" s="227"/>
      <c r="AM237" s="211"/>
      <c r="AN237" s="90" t="s">
        <v>1770</v>
      </c>
      <c r="AO237" s="211"/>
      <c r="AP237" s="211"/>
      <c r="AQ237" s="93" t="s">
        <v>1779</v>
      </c>
      <c r="AR237" s="90" t="s">
        <v>3</v>
      </c>
      <c r="AS237" s="90"/>
      <c r="AT237" s="93" t="s">
        <v>1780</v>
      </c>
      <c r="AU237" s="90" t="s">
        <v>3</v>
      </c>
      <c r="AV237" s="90"/>
      <c r="AW237" s="93" t="s">
        <v>1781</v>
      </c>
      <c r="AX237" s="90" t="s">
        <v>3</v>
      </c>
      <c r="AY237" s="90"/>
      <c r="AZ237" s="93" t="s">
        <v>1773</v>
      </c>
      <c r="BA237" s="90"/>
      <c r="BB237" s="90"/>
      <c r="BC237" s="97" t="s">
        <v>1774</v>
      </c>
      <c r="BD237" s="90" t="s">
        <v>3</v>
      </c>
      <c r="BE237" s="90"/>
      <c r="BF237" s="93" t="s">
        <v>1773</v>
      </c>
      <c r="BG237" s="93" t="s">
        <v>1775</v>
      </c>
      <c r="BH237" s="222"/>
    </row>
    <row r="238" spans="1:60" ht="342.5" customHeight="1" x14ac:dyDescent="0.3">
      <c r="A238" s="306"/>
      <c r="B238" s="254"/>
      <c r="C238" s="228"/>
      <c r="D238" s="226"/>
      <c r="E238" s="226"/>
      <c r="F238" s="226"/>
      <c r="G238" s="230"/>
      <c r="H238" s="226"/>
      <c r="I238" s="225"/>
      <c r="J238" s="226"/>
      <c r="K238" s="226"/>
      <c r="L238" s="226"/>
      <c r="M238" s="245"/>
      <c r="N238" s="246"/>
      <c r="O238" s="247"/>
      <c r="P238" s="336"/>
      <c r="Q238" s="243"/>
      <c r="R238" s="151" t="s">
        <v>901</v>
      </c>
      <c r="S238" s="49" t="s">
        <v>78</v>
      </c>
      <c r="T238" s="108" t="s">
        <v>886</v>
      </c>
      <c r="U238" s="49" t="s">
        <v>79</v>
      </c>
      <c r="V238" s="49" t="s">
        <v>80</v>
      </c>
      <c r="W238" s="114">
        <f>VLOOKUP(V238,'[17]Datos Validacion'!$K$6:$L$8,2,0)</f>
        <v>0.25</v>
      </c>
      <c r="X238" s="119" t="s">
        <v>96</v>
      </c>
      <c r="Y238" s="114">
        <f>VLOOKUP(X238,'[17]Datos Validacion'!$M$6:$N$7,2,0)</f>
        <v>0.15</v>
      </c>
      <c r="Z238" s="49" t="s">
        <v>82</v>
      </c>
      <c r="AA238" s="116" t="s">
        <v>902</v>
      </c>
      <c r="AB238" s="49" t="s">
        <v>84</v>
      </c>
      <c r="AC238" s="119" t="s">
        <v>903</v>
      </c>
      <c r="AD238" s="138">
        <f t="shared" si="61"/>
        <v>0.4</v>
      </c>
      <c r="AE238" s="113" t="str">
        <f t="shared" si="63"/>
        <v>MUY BAJA</v>
      </c>
      <c r="AF238" s="115">
        <f t="shared" ref="AF238" si="64">+AF237-(AF237*AD238)</f>
        <v>0.12959999999999999</v>
      </c>
      <c r="AG238" s="242"/>
      <c r="AH238" s="242"/>
      <c r="AI238" s="243"/>
      <c r="AJ238" s="226"/>
      <c r="AK238" s="227"/>
      <c r="AL238" s="227"/>
      <c r="AM238" s="211"/>
      <c r="AN238" s="90" t="s">
        <v>1770</v>
      </c>
      <c r="AO238" s="211"/>
      <c r="AP238" s="211"/>
      <c r="AQ238" s="93" t="s">
        <v>1782</v>
      </c>
      <c r="AR238" s="90" t="s">
        <v>3</v>
      </c>
      <c r="AS238" s="90"/>
      <c r="AT238" s="93" t="s">
        <v>1783</v>
      </c>
      <c r="AU238" s="90" t="s">
        <v>3</v>
      </c>
      <c r="AV238" s="90"/>
      <c r="AW238" s="93" t="s">
        <v>1783</v>
      </c>
      <c r="AX238" s="90" t="s">
        <v>3</v>
      </c>
      <c r="AY238" s="90"/>
      <c r="AZ238" s="93" t="s">
        <v>1773</v>
      </c>
      <c r="BA238" s="90"/>
      <c r="BB238" s="90"/>
      <c r="BC238" s="97" t="s">
        <v>1774</v>
      </c>
      <c r="BD238" s="90" t="s">
        <v>3</v>
      </c>
      <c r="BE238" s="90"/>
      <c r="BF238" s="93" t="s">
        <v>1773</v>
      </c>
      <c r="BG238" s="93" t="s">
        <v>1775</v>
      </c>
      <c r="BH238" s="222"/>
    </row>
    <row r="239" spans="1:60" ht="239" customHeight="1" x14ac:dyDescent="0.3">
      <c r="A239" s="306"/>
      <c r="B239" s="254"/>
      <c r="C239" s="228"/>
      <c r="D239" s="226"/>
      <c r="E239" s="226"/>
      <c r="F239" s="226"/>
      <c r="G239" s="143" t="s">
        <v>904</v>
      </c>
      <c r="H239" s="226"/>
      <c r="I239" s="225"/>
      <c r="J239" s="226"/>
      <c r="K239" s="226"/>
      <c r="L239" s="226"/>
      <c r="M239" s="245"/>
      <c r="N239" s="246"/>
      <c r="O239" s="247"/>
      <c r="P239" s="336"/>
      <c r="Q239" s="243"/>
      <c r="R239" s="151" t="s">
        <v>905</v>
      </c>
      <c r="S239" s="49" t="s">
        <v>78</v>
      </c>
      <c r="T239" s="108" t="s">
        <v>886</v>
      </c>
      <c r="U239" s="49" t="s">
        <v>79</v>
      </c>
      <c r="V239" s="49" t="s">
        <v>80</v>
      </c>
      <c r="W239" s="114">
        <f>VLOOKUP(V239,'[17]Datos Validacion'!$K$6:$L$8,2,0)</f>
        <v>0.25</v>
      </c>
      <c r="X239" s="119" t="s">
        <v>96</v>
      </c>
      <c r="Y239" s="114">
        <f>VLOOKUP(X239,'[17]Datos Validacion'!$M$6:$N$7,2,0)</f>
        <v>0.15</v>
      </c>
      <c r="Z239" s="49" t="s">
        <v>82</v>
      </c>
      <c r="AA239" s="116" t="s">
        <v>1683</v>
      </c>
      <c r="AB239" s="49" t="s">
        <v>84</v>
      </c>
      <c r="AC239" s="119" t="s">
        <v>906</v>
      </c>
      <c r="AD239" s="138">
        <f t="shared" si="61"/>
        <v>0.4</v>
      </c>
      <c r="AE239" s="113" t="str">
        <f t="shared" si="63"/>
        <v>MUY BAJA</v>
      </c>
      <c r="AF239" s="115">
        <f>+AF238-(AF238*AD239)</f>
        <v>7.7759999999999996E-2</v>
      </c>
      <c r="AG239" s="242"/>
      <c r="AH239" s="242"/>
      <c r="AI239" s="243"/>
      <c r="AJ239" s="226"/>
      <c r="AK239" s="227"/>
      <c r="AL239" s="227"/>
      <c r="AM239" s="211"/>
      <c r="AN239" s="90" t="s">
        <v>1770</v>
      </c>
      <c r="AO239" s="211"/>
      <c r="AP239" s="211"/>
      <c r="AQ239" s="93" t="s">
        <v>1784</v>
      </c>
      <c r="AR239" s="90" t="s">
        <v>3</v>
      </c>
      <c r="AS239" s="90"/>
      <c r="AT239" s="93" t="s">
        <v>1785</v>
      </c>
      <c r="AU239" s="90" t="s">
        <v>3</v>
      </c>
      <c r="AV239" s="90"/>
      <c r="AW239" s="93" t="s">
        <v>1785</v>
      </c>
      <c r="AX239" s="90" t="s">
        <v>3</v>
      </c>
      <c r="AY239" s="90"/>
      <c r="AZ239" s="93" t="s">
        <v>1773</v>
      </c>
      <c r="BA239" s="90"/>
      <c r="BB239" s="90"/>
      <c r="BC239" s="97" t="s">
        <v>1774</v>
      </c>
      <c r="BD239" s="90" t="s">
        <v>3</v>
      </c>
      <c r="BE239" s="90"/>
      <c r="BF239" s="93" t="s">
        <v>1773</v>
      </c>
      <c r="BG239" s="93" t="s">
        <v>1775</v>
      </c>
      <c r="BH239" s="222"/>
    </row>
    <row r="240" spans="1:60" ht="59" customHeight="1" x14ac:dyDescent="0.3">
      <c r="A240" s="308" t="s">
        <v>3</v>
      </c>
      <c r="B240" s="304"/>
      <c r="C240" s="305" t="s">
        <v>907</v>
      </c>
      <c r="D240" s="251" t="s">
        <v>908</v>
      </c>
      <c r="E240" s="251" t="s">
        <v>909</v>
      </c>
      <c r="F240" s="251" t="s">
        <v>67</v>
      </c>
      <c r="G240" s="286" t="s">
        <v>910</v>
      </c>
      <c r="H240" s="226" t="s">
        <v>911</v>
      </c>
      <c r="I240" s="307" t="s">
        <v>912</v>
      </c>
      <c r="J240" s="226" t="s">
        <v>71</v>
      </c>
      <c r="K240" s="226" t="s">
        <v>913</v>
      </c>
      <c r="L240" s="226" t="s">
        <v>152</v>
      </c>
      <c r="M240" s="245">
        <f>VLOOKUP(L240,'[18]Datos Validacion'!$C$6:$D$10,2,0)</f>
        <v>0.4</v>
      </c>
      <c r="N240" s="246" t="s">
        <v>74</v>
      </c>
      <c r="O240" s="245">
        <f>VLOOKUP(N240,'[18]Datos Validacion'!$E$6:$F$13,2,0)</f>
        <v>0.4</v>
      </c>
      <c r="P240" s="224" t="s">
        <v>914</v>
      </c>
      <c r="Q240" s="243" t="s">
        <v>76</v>
      </c>
      <c r="R240" s="170" t="s">
        <v>915</v>
      </c>
      <c r="S240" s="49" t="s">
        <v>78</v>
      </c>
      <c r="T240" s="119" t="s">
        <v>916</v>
      </c>
      <c r="U240" s="49" t="s">
        <v>79</v>
      </c>
      <c r="V240" s="49" t="s">
        <v>80</v>
      </c>
      <c r="W240" s="114">
        <f>VLOOKUP(V240,'[18]Datos Validacion'!$K$6:$L$8,2,0)</f>
        <v>0.25</v>
      </c>
      <c r="X240" s="119" t="s">
        <v>96</v>
      </c>
      <c r="Y240" s="114">
        <f>VLOOKUP(X240,'[18]Datos Validacion'!$M$6:$N$7,2,0)</f>
        <v>0.15</v>
      </c>
      <c r="Z240" s="49" t="s">
        <v>82</v>
      </c>
      <c r="AA240" s="120" t="s">
        <v>917</v>
      </c>
      <c r="AB240" s="49" t="s">
        <v>84</v>
      </c>
      <c r="AC240" s="119" t="s">
        <v>918</v>
      </c>
      <c r="AD240" s="138">
        <f t="shared" si="61"/>
        <v>0.4</v>
      </c>
      <c r="AE240" s="113" t="s">
        <v>152</v>
      </c>
      <c r="AF240" s="113">
        <f>IF(OR(V240="prevenir",V240="detectar"),(M240-(M240*AD240)), M240)</f>
        <v>0.24</v>
      </c>
      <c r="AG240" s="242" t="s">
        <v>74</v>
      </c>
      <c r="AH240" s="242">
        <f>IF(V240="corregir",(O240-(O240*AD240)), O240)</f>
        <v>0.4</v>
      </c>
      <c r="AI240" s="243" t="s">
        <v>146</v>
      </c>
      <c r="AJ240" s="226" t="s">
        <v>86</v>
      </c>
      <c r="AK240" s="227"/>
      <c r="AL240" s="227"/>
      <c r="AM240" s="373">
        <v>45275</v>
      </c>
      <c r="AN240" s="374" t="s">
        <v>1737</v>
      </c>
      <c r="AO240" s="227"/>
      <c r="AP240" s="227" t="s">
        <v>3</v>
      </c>
      <c r="AQ240" s="225" t="s">
        <v>1738</v>
      </c>
      <c r="AR240" s="227" t="s">
        <v>3</v>
      </c>
      <c r="AS240" s="227"/>
      <c r="AT240" s="225" t="s">
        <v>1739</v>
      </c>
      <c r="AU240" s="227" t="s">
        <v>3</v>
      </c>
      <c r="AV240" s="227"/>
      <c r="AW240" s="225" t="s">
        <v>1740</v>
      </c>
      <c r="AX240" s="227" t="s">
        <v>3</v>
      </c>
      <c r="AY240" s="227"/>
      <c r="AZ240" s="225" t="s">
        <v>1741</v>
      </c>
      <c r="BA240" s="227"/>
      <c r="BB240" s="227" t="s">
        <v>3</v>
      </c>
      <c r="BC240" s="225" t="s">
        <v>1742</v>
      </c>
      <c r="BD240" s="227"/>
      <c r="BE240" s="227" t="s">
        <v>3</v>
      </c>
      <c r="BF240" s="225" t="s">
        <v>1743</v>
      </c>
      <c r="BG240" s="225" t="s">
        <v>1744</v>
      </c>
      <c r="BH240" s="222" t="s">
        <v>1926</v>
      </c>
    </row>
    <row r="241" spans="1:60" ht="59" customHeight="1" x14ac:dyDescent="0.3">
      <c r="A241" s="308"/>
      <c r="B241" s="304"/>
      <c r="C241" s="305"/>
      <c r="D241" s="251"/>
      <c r="E241" s="251"/>
      <c r="F241" s="251"/>
      <c r="G241" s="286"/>
      <c r="H241" s="226"/>
      <c r="I241" s="307"/>
      <c r="J241" s="226"/>
      <c r="K241" s="226"/>
      <c r="L241" s="226"/>
      <c r="M241" s="245"/>
      <c r="N241" s="246"/>
      <c r="O241" s="245"/>
      <c r="P241" s="224"/>
      <c r="Q241" s="243"/>
      <c r="R241" s="170" t="s">
        <v>919</v>
      </c>
      <c r="S241" s="49" t="s">
        <v>78</v>
      </c>
      <c r="T241" s="119" t="s">
        <v>916</v>
      </c>
      <c r="U241" s="49" t="s">
        <v>79</v>
      </c>
      <c r="V241" s="49" t="s">
        <v>184</v>
      </c>
      <c r="W241" s="114">
        <f>VLOOKUP(V241,'[18]Datos Validacion'!$K$6:$L$8,2,0)</f>
        <v>0.15</v>
      </c>
      <c r="X241" s="119" t="s">
        <v>96</v>
      </c>
      <c r="Y241" s="114">
        <f>VLOOKUP(X241,'[18]Datos Validacion'!$M$6:$N$7,2,0)</f>
        <v>0.15</v>
      </c>
      <c r="Z241" s="49" t="s">
        <v>82</v>
      </c>
      <c r="AA241" s="120" t="s">
        <v>917</v>
      </c>
      <c r="AB241" s="49" t="s">
        <v>84</v>
      </c>
      <c r="AC241" s="119" t="s">
        <v>920</v>
      </c>
      <c r="AD241" s="138">
        <f t="shared" si="61"/>
        <v>0.3</v>
      </c>
      <c r="AE241" s="113" t="s">
        <v>117</v>
      </c>
      <c r="AF241" s="115">
        <f>+AF240-(AF240*AD241)</f>
        <v>0.16799999999999998</v>
      </c>
      <c r="AG241" s="242"/>
      <c r="AH241" s="242"/>
      <c r="AI241" s="243"/>
      <c r="AJ241" s="226"/>
      <c r="AK241" s="227"/>
      <c r="AL241" s="227"/>
      <c r="AM241" s="373"/>
      <c r="AN241" s="374"/>
      <c r="AO241" s="227"/>
      <c r="AP241" s="227"/>
      <c r="AQ241" s="225"/>
      <c r="AR241" s="227"/>
      <c r="AS241" s="227"/>
      <c r="AT241" s="225"/>
      <c r="AU241" s="227"/>
      <c r="AV241" s="227"/>
      <c r="AW241" s="225"/>
      <c r="AX241" s="227"/>
      <c r="AY241" s="227"/>
      <c r="AZ241" s="225"/>
      <c r="BA241" s="227"/>
      <c r="BB241" s="227"/>
      <c r="BC241" s="225"/>
      <c r="BD241" s="227"/>
      <c r="BE241" s="227"/>
      <c r="BF241" s="225"/>
      <c r="BG241" s="225"/>
      <c r="BH241" s="221"/>
    </row>
    <row r="242" spans="1:60" ht="59" customHeight="1" x14ac:dyDescent="0.3">
      <c r="A242" s="308"/>
      <c r="B242" s="304"/>
      <c r="C242" s="305"/>
      <c r="D242" s="251"/>
      <c r="E242" s="251"/>
      <c r="F242" s="251" t="s">
        <v>67</v>
      </c>
      <c r="G242" s="337" t="s">
        <v>921</v>
      </c>
      <c r="H242" s="226"/>
      <c r="I242" s="307"/>
      <c r="J242" s="226"/>
      <c r="K242" s="226"/>
      <c r="L242" s="226"/>
      <c r="M242" s="245"/>
      <c r="N242" s="246"/>
      <c r="O242" s="245"/>
      <c r="P242" s="224"/>
      <c r="Q242" s="243"/>
      <c r="R242" s="170" t="s">
        <v>922</v>
      </c>
      <c r="S242" s="49" t="s">
        <v>78</v>
      </c>
      <c r="T242" s="119" t="s">
        <v>916</v>
      </c>
      <c r="U242" s="49" t="s">
        <v>79</v>
      </c>
      <c r="V242" s="49" t="s">
        <v>80</v>
      </c>
      <c r="W242" s="114">
        <f>VLOOKUP(V242,'[18]Datos Validacion'!$K$6:$L$8,2,0)</f>
        <v>0.25</v>
      </c>
      <c r="X242" s="119" t="s">
        <v>96</v>
      </c>
      <c r="Y242" s="114">
        <f>VLOOKUP(X242,'[18]Datos Validacion'!$M$6:$N$7,2,0)</f>
        <v>0.15</v>
      </c>
      <c r="Z242" s="49" t="s">
        <v>82</v>
      </c>
      <c r="AA242" s="120" t="s">
        <v>923</v>
      </c>
      <c r="AB242" s="49" t="s">
        <v>84</v>
      </c>
      <c r="AC242" s="119" t="s">
        <v>924</v>
      </c>
      <c r="AD242" s="138">
        <f t="shared" si="61"/>
        <v>0.4</v>
      </c>
      <c r="AE242" s="113" t="s">
        <v>117</v>
      </c>
      <c r="AF242" s="115">
        <f t="shared" ref="AF242:AF243" si="65">+AF241-(AF241*AD242)</f>
        <v>0.10079999999999999</v>
      </c>
      <c r="AG242" s="242"/>
      <c r="AH242" s="242"/>
      <c r="AI242" s="243"/>
      <c r="AJ242" s="226"/>
      <c r="AK242" s="227"/>
      <c r="AL242" s="227"/>
      <c r="AM242" s="373"/>
      <c r="AN242" s="374"/>
      <c r="AO242" s="227"/>
      <c r="AP242" s="227"/>
      <c r="AQ242" s="225"/>
      <c r="AR242" s="227"/>
      <c r="AS242" s="227"/>
      <c r="AT242" s="225"/>
      <c r="AU242" s="227"/>
      <c r="AV242" s="227"/>
      <c r="AW242" s="225"/>
      <c r="AX242" s="227"/>
      <c r="AY242" s="227"/>
      <c r="AZ242" s="225"/>
      <c r="BA242" s="227"/>
      <c r="BB242" s="227"/>
      <c r="BC242" s="225"/>
      <c r="BD242" s="227"/>
      <c r="BE242" s="227"/>
      <c r="BF242" s="225"/>
      <c r="BG242" s="225"/>
      <c r="BH242" s="221"/>
    </row>
    <row r="243" spans="1:60" ht="59" customHeight="1" x14ac:dyDescent="0.3">
      <c r="A243" s="308"/>
      <c r="B243" s="304"/>
      <c r="C243" s="305"/>
      <c r="D243" s="251"/>
      <c r="E243" s="251"/>
      <c r="F243" s="251"/>
      <c r="G243" s="337"/>
      <c r="H243" s="226"/>
      <c r="I243" s="307"/>
      <c r="J243" s="226"/>
      <c r="K243" s="226"/>
      <c r="L243" s="226"/>
      <c r="M243" s="245"/>
      <c r="N243" s="246"/>
      <c r="O243" s="245"/>
      <c r="P243" s="224"/>
      <c r="Q243" s="243"/>
      <c r="R243" s="164" t="s">
        <v>925</v>
      </c>
      <c r="S243" s="49" t="s">
        <v>78</v>
      </c>
      <c r="T243" s="119" t="s">
        <v>916</v>
      </c>
      <c r="U243" s="49" t="s">
        <v>79</v>
      </c>
      <c r="V243" s="49" t="s">
        <v>184</v>
      </c>
      <c r="W243" s="114">
        <f>VLOOKUP(V243,'[18]Datos Validacion'!$K$6:$L$8,2,0)</f>
        <v>0.15</v>
      </c>
      <c r="X243" s="119" t="s">
        <v>96</v>
      </c>
      <c r="Y243" s="114">
        <f>VLOOKUP(X243,'[18]Datos Validacion'!$M$6:$N$7,2,0)</f>
        <v>0.15</v>
      </c>
      <c r="Z243" s="49" t="s">
        <v>82</v>
      </c>
      <c r="AA243" s="120" t="s">
        <v>923</v>
      </c>
      <c r="AB243" s="49" t="s">
        <v>84</v>
      </c>
      <c r="AC243" s="119" t="s">
        <v>253</v>
      </c>
      <c r="AD243" s="138">
        <f t="shared" si="61"/>
        <v>0.3</v>
      </c>
      <c r="AE243" s="113" t="s">
        <v>117</v>
      </c>
      <c r="AF243" s="115">
        <f t="shared" si="65"/>
        <v>7.0559999999999984E-2</v>
      </c>
      <c r="AG243" s="242"/>
      <c r="AH243" s="242"/>
      <c r="AI243" s="243"/>
      <c r="AJ243" s="226"/>
      <c r="AK243" s="227"/>
      <c r="AL243" s="227"/>
      <c r="AM243" s="373"/>
      <c r="AN243" s="374"/>
      <c r="AO243" s="227"/>
      <c r="AP243" s="227"/>
      <c r="AQ243" s="225"/>
      <c r="AR243" s="227"/>
      <c r="AS243" s="227"/>
      <c r="AT243" s="225"/>
      <c r="AU243" s="227"/>
      <c r="AV243" s="227"/>
      <c r="AW243" s="225"/>
      <c r="AX243" s="227"/>
      <c r="AY243" s="227"/>
      <c r="AZ243" s="225"/>
      <c r="BA243" s="227"/>
      <c r="BB243" s="227"/>
      <c r="BC243" s="225"/>
      <c r="BD243" s="227"/>
      <c r="BE243" s="227"/>
      <c r="BF243" s="225"/>
      <c r="BG243" s="225"/>
      <c r="BH243" s="221"/>
    </row>
    <row r="244" spans="1:60" ht="197.5" customHeight="1" x14ac:dyDescent="0.3">
      <c r="A244" s="129" t="s">
        <v>3</v>
      </c>
      <c r="B244" s="106"/>
      <c r="C244" s="108" t="s">
        <v>907</v>
      </c>
      <c r="D244" s="111" t="s">
        <v>926</v>
      </c>
      <c r="E244" s="111" t="s">
        <v>927</v>
      </c>
      <c r="F244" s="111" t="s">
        <v>67</v>
      </c>
      <c r="G244" s="143" t="s">
        <v>928</v>
      </c>
      <c r="H244" s="111" t="s">
        <v>929</v>
      </c>
      <c r="I244" s="111" t="s">
        <v>930</v>
      </c>
      <c r="J244" s="111" t="s">
        <v>71</v>
      </c>
      <c r="K244" s="111" t="s">
        <v>931</v>
      </c>
      <c r="L244" s="111" t="s">
        <v>117</v>
      </c>
      <c r="M244" s="114">
        <f>VLOOKUP(L244,'[18]Datos Validacion'!$C$6:$D$10,2,0)</f>
        <v>0.2</v>
      </c>
      <c r="N244" s="122" t="s">
        <v>223</v>
      </c>
      <c r="O244" s="114">
        <f>VLOOKUP(N244,'[18]Datos Validacion'!$E$6:$F$13,2,0)</f>
        <v>0.2</v>
      </c>
      <c r="P244" s="162" t="s">
        <v>291</v>
      </c>
      <c r="Q244" s="112" t="s">
        <v>146</v>
      </c>
      <c r="R244" s="141" t="s">
        <v>932</v>
      </c>
      <c r="S244" s="49" t="s">
        <v>78</v>
      </c>
      <c r="T244" s="119" t="s">
        <v>933</v>
      </c>
      <c r="U244" s="49" t="s">
        <v>79</v>
      </c>
      <c r="V244" s="49" t="s">
        <v>80</v>
      </c>
      <c r="W244" s="114">
        <f>VLOOKUP(V244,'[18]Datos Validacion'!$K$6:$L$8,2,0)</f>
        <v>0.25</v>
      </c>
      <c r="X244" s="119" t="s">
        <v>96</v>
      </c>
      <c r="Y244" s="114">
        <f>VLOOKUP(X244,'[18]Datos Validacion'!$M$6:$N$7,2,0)</f>
        <v>0.15</v>
      </c>
      <c r="Z244" s="49" t="s">
        <v>82</v>
      </c>
      <c r="AA244" s="116" t="s">
        <v>934</v>
      </c>
      <c r="AB244" s="49" t="s">
        <v>84</v>
      </c>
      <c r="AC244" s="49" t="s">
        <v>935</v>
      </c>
      <c r="AD244" s="138">
        <f t="shared" si="61"/>
        <v>0.4</v>
      </c>
      <c r="AE244" s="113" t="str">
        <f t="shared" ref="AE244:AE250" si="66">IF(AF244&lt;=20%,"MUY BAJA",IF(AF244&lt;=40%,"BAJA",IF(AF244&lt;=60%,"MEDIA",IF(AF244&lt;=80%,"ALTA","MUY ALTA"))))</f>
        <v>MUY BAJA</v>
      </c>
      <c r="AF244" s="190">
        <f>IF(OR(V244="prevenir",V244="detectar"),(M244-(M244*AD244)), M244)</f>
        <v>0.12</v>
      </c>
      <c r="AG244" s="113" t="str">
        <f t="shared" ref="AG244" si="67">IF(AH244&lt;=20%,"LEVE",IF(AH244&lt;=40%,"MENOR",IF(AH244&lt;=60%,"MODERADO",IF(AH244&lt;=80%,"MAYOR","CATASTROFICO"))))</f>
        <v>LEVE</v>
      </c>
      <c r="AH244" s="113">
        <f>IF(V244="corregir",(O244-(O244*AD244)), O244)</f>
        <v>0.2</v>
      </c>
      <c r="AI244" s="112" t="s">
        <v>146</v>
      </c>
      <c r="AJ244" s="111" t="s">
        <v>86</v>
      </c>
      <c r="AK244" s="169"/>
      <c r="AL244" s="169"/>
      <c r="AM244" s="105">
        <v>45275</v>
      </c>
      <c r="AN244" s="203" t="s">
        <v>927</v>
      </c>
      <c r="AO244" s="204"/>
      <c r="AP244" s="204" t="s">
        <v>3</v>
      </c>
      <c r="AQ244" s="205" t="s">
        <v>1745</v>
      </c>
      <c r="AR244" s="204" t="s">
        <v>3</v>
      </c>
      <c r="AS244" s="204"/>
      <c r="AT244" s="91" t="s">
        <v>1746</v>
      </c>
      <c r="AU244" s="204" t="s">
        <v>3</v>
      </c>
      <c r="AV244" s="204"/>
      <c r="AW244" s="91" t="s">
        <v>1747</v>
      </c>
      <c r="AX244" s="204"/>
      <c r="AY244" s="204" t="s">
        <v>3</v>
      </c>
      <c r="AZ244" s="91" t="s">
        <v>1748</v>
      </c>
      <c r="BA244" s="204" t="s">
        <v>3</v>
      </c>
      <c r="BB244" s="204"/>
      <c r="BC244" s="91" t="s">
        <v>1749</v>
      </c>
      <c r="BD244" s="204"/>
      <c r="BE244" s="204" t="s">
        <v>3</v>
      </c>
      <c r="BF244" s="91" t="s">
        <v>1750</v>
      </c>
      <c r="BG244" s="110" t="s">
        <v>1744</v>
      </c>
      <c r="BH244" s="93" t="s">
        <v>1926</v>
      </c>
    </row>
    <row r="245" spans="1:60" ht="74.25" customHeight="1" x14ac:dyDescent="0.3">
      <c r="A245" s="265" t="s">
        <v>3</v>
      </c>
      <c r="B245" s="304"/>
      <c r="C245" s="304" t="s">
        <v>907</v>
      </c>
      <c r="D245" s="251" t="s">
        <v>936</v>
      </c>
      <c r="E245" s="251" t="s">
        <v>937</v>
      </c>
      <c r="F245" s="127" t="s">
        <v>104</v>
      </c>
      <c r="G245" s="144" t="s">
        <v>938</v>
      </c>
      <c r="H245" s="226" t="s">
        <v>939</v>
      </c>
      <c r="I245" s="220" t="s">
        <v>940</v>
      </c>
      <c r="J245" s="226" t="s">
        <v>71</v>
      </c>
      <c r="K245" s="226" t="s">
        <v>941</v>
      </c>
      <c r="L245" s="226" t="s">
        <v>152</v>
      </c>
      <c r="M245" s="245">
        <f>VLOOKUP(L245,'[18]Datos Validacion'!$C$6:$D$10,2,0)</f>
        <v>0.4</v>
      </c>
      <c r="N245" s="246" t="s">
        <v>223</v>
      </c>
      <c r="O245" s="245">
        <f>VLOOKUP(N245,'[18]Datos Validacion'!$E$6:$F$13,2,0)</f>
        <v>0.2</v>
      </c>
      <c r="P245" s="224" t="s">
        <v>942</v>
      </c>
      <c r="Q245" s="243" t="s">
        <v>146</v>
      </c>
      <c r="R245" s="141" t="s">
        <v>943</v>
      </c>
      <c r="S245" s="49" t="s">
        <v>78</v>
      </c>
      <c r="T245" s="119" t="s">
        <v>944</v>
      </c>
      <c r="U245" s="49" t="s">
        <v>79</v>
      </c>
      <c r="V245" s="49" t="s">
        <v>80</v>
      </c>
      <c r="W245" s="114">
        <f>VLOOKUP(V245,'[18]Datos Validacion'!$K$6:$L$8,2,0)</f>
        <v>0.25</v>
      </c>
      <c r="X245" s="119" t="s">
        <v>96</v>
      </c>
      <c r="Y245" s="114">
        <f>VLOOKUP(X245,'[18]Datos Validacion'!$M$6:$N$7,2,0)</f>
        <v>0.15</v>
      </c>
      <c r="Z245" s="49" t="s">
        <v>82</v>
      </c>
      <c r="AA245" s="116" t="s">
        <v>945</v>
      </c>
      <c r="AB245" s="49" t="s">
        <v>84</v>
      </c>
      <c r="AC245" s="119" t="s">
        <v>946</v>
      </c>
      <c r="AD245" s="138">
        <f t="shared" si="61"/>
        <v>0.4</v>
      </c>
      <c r="AE245" s="113" t="str">
        <f t="shared" si="66"/>
        <v>BAJA</v>
      </c>
      <c r="AF245" s="113">
        <f>IF(OR(V245="prevenir",V245="detectar"),(M245-(M245*AD245)), M245)</f>
        <v>0.24</v>
      </c>
      <c r="AG245" s="242" t="str">
        <f>IF(AH245&lt;=20%,"LEVE",IF(AH245&lt;=40%,"MENOR",IF(AH245&lt;=60%,"MODERADO",IF(AH245&lt;=80%,"MAYOR","CATASTROFICO"))))</f>
        <v>LEVE</v>
      </c>
      <c r="AH245" s="242">
        <f>IF(V245="corregir",(O245-(O245*AD245)), O245)</f>
        <v>0.2</v>
      </c>
      <c r="AI245" s="243" t="s">
        <v>146</v>
      </c>
      <c r="AJ245" s="226" t="s">
        <v>86</v>
      </c>
      <c r="AK245" s="227"/>
      <c r="AL245" s="227"/>
      <c r="AM245" s="211">
        <v>45275</v>
      </c>
      <c r="AN245" s="226" t="s">
        <v>1869</v>
      </c>
      <c r="AO245" s="227"/>
      <c r="AP245" s="227" t="s">
        <v>3</v>
      </c>
      <c r="AQ245" s="225" t="s">
        <v>1870</v>
      </c>
      <c r="AR245" s="227" t="s">
        <v>3</v>
      </c>
      <c r="AS245" s="227"/>
      <c r="AT245" s="225" t="s">
        <v>1870</v>
      </c>
      <c r="AU245" s="227" t="s">
        <v>3</v>
      </c>
      <c r="AV245" s="227"/>
      <c r="AW245" s="225" t="s">
        <v>1871</v>
      </c>
      <c r="AX245" s="227"/>
      <c r="AY245" s="227" t="s">
        <v>3</v>
      </c>
      <c r="AZ245" s="225" t="s">
        <v>1872</v>
      </c>
      <c r="BA245" s="227" t="s">
        <v>3</v>
      </c>
      <c r="BB245" s="227"/>
      <c r="BC245" s="229" t="s">
        <v>1873</v>
      </c>
      <c r="BD245" s="227"/>
      <c r="BE245" s="227" t="s">
        <v>3</v>
      </c>
      <c r="BF245" s="225" t="s">
        <v>1874</v>
      </c>
      <c r="BG245" s="225" t="s">
        <v>1774</v>
      </c>
      <c r="BH245" s="222" t="s">
        <v>1927</v>
      </c>
    </row>
    <row r="246" spans="1:60" ht="67.5" customHeight="1" x14ac:dyDescent="0.3">
      <c r="A246" s="265"/>
      <c r="B246" s="304"/>
      <c r="C246" s="304"/>
      <c r="D246" s="251"/>
      <c r="E246" s="251"/>
      <c r="F246" s="127" t="s">
        <v>67</v>
      </c>
      <c r="G246" s="144" t="s">
        <v>947</v>
      </c>
      <c r="H246" s="226"/>
      <c r="I246" s="220"/>
      <c r="J246" s="226"/>
      <c r="K246" s="226"/>
      <c r="L246" s="226"/>
      <c r="M246" s="245"/>
      <c r="N246" s="246"/>
      <c r="O246" s="245"/>
      <c r="P246" s="224"/>
      <c r="Q246" s="243"/>
      <c r="R246" s="170" t="s">
        <v>948</v>
      </c>
      <c r="S246" s="49" t="s">
        <v>78</v>
      </c>
      <c r="T246" s="119" t="s">
        <v>944</v>
      </c>
      <c r="U246" s="49" t="s">
        <v>79</v>
      </c>
      <c r="V246" s="49" t="s">
        <v>80</v>
      </c>
      <c r="W246" s="114">
        <f>VLOOKUP(V246,'[18]Datos Validacion'!$K$6:$L$8,2,0)</f>
        <v>0.25</v>
      </c>
      <c r="X246" s="119" t="s">
        <v>96</v>
      </c>
      <c r="Y246" s="114">
        <f>VLOOKUP(X246,'[18]Datos Validacion'!$M$6:$N$7,2,0)</f>
        <v>0.15</v>
      </c>
      <c r="Z246" s="49" t="s">
        <v>82</v>
      </c>
      <c r="AA246" s="116" t="s">
        <v>949</v>
      </c>
      <c r="AB246" s="49" t="s">
        <v>84</v>
      </c>
      <c r="AC246" s="119" t="s">
        <v>950</v>
      </c>
      <c r="AD246" s="138">
        <f t="shared" si="61"/>
        <v>0.4</v>
      </c>
      <c r="AE246" s="113" t="str">
        <f t="shared" si="66"/>
        <v>MUY BAJA</v>
      </c>
      <c r="AF246" s="115">
        <f>+AF245-(AF245*AD246)</f>
        <v>0.14399999999999999</v>
      </c>
      <c r="AG246" s="242"/>
      <c r="AH246" s="242"/>
      <c r="AI246" s="243"/>
      <c r="AJ246" s="226"/>
      <c r="AK246" s="227"/>
      <c r="AL246" s="227"/>
      <c r="AM246" s="211"/>
      <c r="AN246" s="226"/>
      <c r="AO246" s="227"/>
      <c r="AP246" s="227"/>
      <c r="AQ246" s="225"/>
      <c r="AR246" s="227"/>
      <c r="AS246" s="227"/>
      <c r="AT246" s="225"/>
      <c r="AU246" s="227"/>
      <c r="AV246" s="227"/>
      <c r="AW246" s="225"/>
      <c r="AX246" s="227"/>
      <c r="AY246" s="227"/>
      <c r="AZ246" s="225"/>
      <c r="BA246" s="227"/>
      <c r="BB246" s="227"/>
      <c r="BC246" s="229"/>
      <c r="BD246" s="227"/>
      <c r="BE246" s="227"/>
      <c r="BF246" s="225"/>
      <c r="BG246" s="225"/>
      <c r="BH246" s="221"/>
    </row>
    <row r="247" spans="1:60" ht="84.5" customHeight="1" x14ac:dyDescent="0.3">
      <c r="A247" s="306" t="s">
        <v>3</v>
      </c>
      <c r="B247" s="254"/>
      <c r="C247" s="228" t="s">
        <v>907</v>
      </c>
      <c r="D247" s="226" t="s">
        <v>951</v>
      </c>
      <c r="E247" s="226" t="s">
        <v>952</v>
      </c>
      <c r="F247" s="226" t="s">
        <v>67</v>
      </c>
      <c r="G247" s="230" t="s">
        <v>953</v>
      </c>
      <c r="H247" s="226" t="s">
        <v>954</v>
      </c>
      <c r="I247" s="250" t="s">
        <v>955</v>
      </c>
      <c r="J247" s="226" t="s">
        <v>71</v>
      </c>
      <c r="K247" s="226" t="s">
        <v>956</v>
      </c>
      <c r="L247" s="226" t="s">
        <v>152</v>
      </c>
      <c r="M247" s="245">
        <f>VLOOKUP(L247,'[18]Datos Validacion'!$C$6:$D$10,2,0)</f>
        <v>0.4</v>
      </c>
      <c r="N247" s="246" t="s">
        <v>76</v>
      </c>
      <c r="O247" s="245">
        <f>VLOOKUP(N247,'[18]Datos Validacion'!$E$6:$F$13,2,0)</f>
        <v>0.6</v>
      </c>
      <c r="P247" s="224" t="s">
        <v>397</v>
      </c>
      <c r="Q247" s="243" t="s">
        <v>76</v>
      </c>
      <c r="R247" s="164" t="s">
        <v>957</v>
      </c>
      <c r="S247" s="49" t="s">
        <v>78</v>
      </c>
      <c r="T247" s="119" t="s">
        <v>958</v>
      </c>
      <c r="U247" s="49" t="s">
        <v>79</v>
      </c>
      <c r="V247" s="49" t="s">
        <v>80</v>
      </c>
      <c r="W247" s="114">
        <f>VLOOKUP(V247,'[18]Datos Validacion'!$K$6:$L$8,2,0)</f>
        <v>0.25</v>
      </c>
      <c r="X247" s="119" t="s">
        <v>96</v>
      </c>
      <c r="Y247" s="114">
        <f>VLOOKUP(X247,'[18]Datos Validacion'!$M$6:$N$7,2,0)</f>
        <v>0.15</v>
      </c>
      <c r="Z247" s="49" t="s">
        <v>82</v>
      </c>
      <c r="AA247" s="120" t="s">
        <v>959</v>
      </c>
      <c r="AB247" s="49" t="s">
        <v>84</v>
      </c>
      <c r="AC247" s="119" t="s">
        <v>960</v>
      </c>
      <c r="AD247" s="138">
        <f t="shared" si="61"/>
        <v>0.4</v>
      </c>
      <c r="AE247" s="113" t="str">
        <f t="shared" si="66"/>
        <v>BAJA</v>
      </c>
      <c r="AF247" s="113">
        <f>IF(OR(V247="prevenir",V247="detectar"),(M247-(M247*AD247)), M247)</f>
        <v>0.24</v>
      </c>
      <c r="AG247" s="242" t="str">
        <f>IF(AH247&lt;=20%,"LEVE",IF(AH247&lt;=40%,"MENOR",IF(AH247&lt;=60%,"MODERADO",IF(AH247&lt;=80%,"MAYOR","CATASTROFICO"))))</f>
        <v>MODERADO</v>
      </c>
      <c r="AH247" s="242">
        <f>IF(V247="corregir",(O247-(O247*AD247)), O247)</f>
        <v>0.6</v>
      </c>
      <c r="AI247" s="243" t="s">
        <v>76</v>
      </c>
      <c r="AJ247" s="226" t="s">
        <v>86</v>
      </c>
      <c r="AK247" s="219"/>
      <c r="AL247" s="227"/>
      <c r="AM247" s="211">
        <v>45280</v>
      </c>
      <c r="AN247" s="211" t="s">
        <v>164</v>
      </c>
      <c r="AO247" s="211"/>
      <c r="AP247" s="211" t="s">
        <v>3</v>
      </c>
      <c r="AQ247" s="222" t="s">
        <v>1831</v>
      </c>
      <c r="AR247" s="211" t="s">
        <v>3</v>
      </c>
      <c r="AS247" s="227"/>
      <c r="AT247" s="222" t="s">
        <v>1832</v>
      </c>
      <c r="AU247" s="211" t="s">
        <v>3</v>
      </c>
      <c r="AV247" s="227"/>
      <c r="AW247" s="222" t="s">
        <v>1833</v>
      </c>
      <c r="AX247" s="227" t="s">
        <v>3</v>
      </c>
      <c r="AY247" s="211"/>
      <c r="AZ247" s="222" t="s">
        <v>1834</v>
      </c>
      <c r="BA247" s="227"/>
      <c r="BB247" s="211" t="s">
        <v>1774</v>
      </c>
      <c r="BC247" s="222" t="s">
        <v>1835</v>
      </c>
      <c r="BD247" s="227"/>
      <c r="BE247" s="211"/>
      <c r="BF247" s="222" t="s">
        <v>1836</v>
      </c>
      <c r="BG247" s="225" t="s">
        <v>1837</v>
      </c>
      <c r="BH247" s="222" t="s">
        <v>1927</v>
      </c>
    </row>
    <row r="248" spans="1:60" ht="84.5" customHeight="1" x14ac:dyDescent="0.3">
      <c r="A248" s="306"/>
      <c r="B248" s="254"/>
      <c r="C248" s="228"/>
      <c r="D248" s="226"/>
      <c r="E248" s="226"/>
      <c r="F248" s="226"/>
      <c r="G248" s="230"/>
      <c r="H248" s="226"/>
      <c r="I248" s="250"/>
      <c r="J248" s="226"/>
      <c r="K248" s="226"/>
      <c r="L248" s="226"/>
      <c r="M248" s="245"/>
      <c r="N248" s="246"/>
      <c r="O248" s="245"/>
      <c r="P248" s="224"/>
      <c r="Q248" s="243"/>
      <c r="R248" s="164" t="s">
        <v>961</v>
      </c>
      <c r="S248" s="49" t="s">
        <v>78</v>
      </c>
      <c r="T248" s="119" t="s">
        <v>958</v>
      </c>
      <c r="U248" s="49" t="s">
        <v>79</v>
      </c>
      <c r="V248" s="49" t="s">
        <v>80</v>
      </c>
      <c r="W248" s="114">
        <f>VLOOKUP(V248,'[18]Datos Validacion'!$K$6:$L$8,2,0)</f>
        <v>0.25</v>
      </c>
      <c r="X248" s="119" t="s">
        <v>96</v>
      </c>
      <c r="Y248" s="114">
        <f>VLOOKUP(X248,'[18]Datos Validacion'!$M$6:$N$7,2,0)</f>
        <v>0.15</v>
      </c>
      <c r="Z248" s="49" t="s">
        <v>82</v>
      </c>
      <c r="AA248" s="198" t="s">
        <v>962</v>
      </c>
      <c r="AB248" s="49" t="s">
        <v>84</v>
      </c>
      <c r="AC248" s="119" t="s">
        <v>137</v>
      </c>
      <c r="AD248" s="138">
        <f t="shared" si="61"/>
        <v>0.4</v>
      </c>
      <c r="AE248" s="113" t="str">
        <f t="shared" si="66"/>
        <v>MUY BAJA</v>
      </c>
      <c r="AF248" s="113">
        <f>IF(OR(V248="prevenir",V248="detectar"),(M248-(M248*AD248)), M248)</f>
        <v>0</v>
      </c>
      <c r="AG248" s="242"/>
      <c r="AH248" s="242"/>
      <c r="AI248" s="243"/>
      <c r="AJ248" s="226"/>
      <c r="AK248" s="219"/>
      <c r="AL248" s="227"/>
      <c r="AM248" s="211"/>
      <c r="AN248" s="211"/>
      <c r="AO248" s="211"/>
      <c r="AP248" s="211"/>
      <c r="AQ248" s="222"/>
      <c r="AR248" s="211"/>
      <c r="AS248" s="227"/>
      <c r="AT248" s="222"/>
      <c r="AU248" s="211"/>
      <c r="AV248" s="227"/>
      <c r="AW248" s="222"/>
      <c r="AX248" s="227"/>
      <c r="AY248" s="211"/>
      <c r="AZ248" s="222"/>
      <c r="BA248" s="227"/>
      <c r="BB248" s="211"/>
      <c r="BC248" s="222"/>
      <c r="BD248" s="227"/>
      <c r="BE248" s="211"/>
      <c r="BF248" s="222"/>
      <c r="BG248" s="225"/>
      <c r="BH248" s="221"/>
    </row>
    <row r="249" spans="1:60" ht="68.5" customHeight="1" x14ac:dyDescent="0.3">
      <c r="A249" s="254" t="s">
        <v>3</v>
      </c>
      <c r="B249" s="254"/>
      <c r="C249" s="224" t="s">
        <v>907</v>
      </c>
      <c r="D249" s="226" t="s">
        <v>951</v>
      </c>
      <c r="E249" s="226" t="s">
        <v>963</v>
      </c>
      <c r="F249" s="111" t="s">
        <v>67</v>
      </c>
      <c r="G249" s="143" t="s">
        <v>964</v>
      </c>
      <c r="H249" s="226" t="s">
        <v>965</v>
      </c>
      <c r="I249" s="250" t="s">
        <v>966</v>
      </c>
      <c r="J249" s="226" t="s">
        <v>71</v>
      </c>
      <c r="K249" s="226" t="s">
        <v>967</v>
      </c>
      <c r="L249" s="226" t="s">
        <v>152</v>
      </c>
      <c r="M249" s="245">
        <f>VLOOKUP(L249,'[18]Datos Validacion'!$C$6:$D$10,2,0)</f>
        <v>0.4</v>
      </c>
      <c r="N249" s="246" t="s">
        <v>223</v>
      </c>
      <c r="O249" s="245">
        <f>VLOOKUP(N249,'[18]Datos Validacion'!$E$6:$F$13,2,0)</f>
        <v>0.2</v>
      </c>
      <c r="P249" s="224" t="s">
        <v>942</v>
      </c>
      <c r="Q249" s="243" t="s">
        <v>146</v>
      </c>
      <c r="R249" s="164" t="s">
        <v>968</v>
      </c>
      <c r="S249" s="49" t="s">
        <v>78</v>
      </c>
      <c r="T249" s="119" t="s">
        <v>969</v>
      </c>
      <c r="U249" s="49" t="s">
        <v>79</v>
      </c>
      <c r="V249" s="49" t="s">
        <v>80</v>
      </c>
      <c r="W249" s="166">
        <f>VLOOKUP(V249,'[18]Datos Validacion'!$K$6:$L$8,2,0)</f>
        <v>0.25</v>
      </c>
      <c r="X249" s="119" t="s">
        <v>96</v>
      </c>
      <c r="Y249" s="166">
        <f>VLOOKUP(X249,'[18]Datos Validacion'!$M$6:$N$7,2,0)</f>
        <v>0.15</v>
      </c>
      <c r="Z249" s="49" t="s">
        <v>82</v>
      </c>
      <c r="AA249" s="120" t="s">
        <v>970</v>
      </c>
      <c r="AB249" s="172" t="s">
        <v>84</v>
      </c>
      <c r="AC249" s="119" t="s">
        <v>971</v>
      </c>
      <c r="AD249" s="138">
        <f t="shared" si="61"/>
        <v>0.4</v>
      </c>
      <c r="AE249" s="113" t="str">
        <f t="shared" si="66"/>
        <v>BAJA</v>
      </c>
      <c r="AF249" s="113">
        <f>IF(OR(V249="prevenir",V249="detectar"),(M249-(M249*AD249)), M249)</f>
        <v>0.24</v>
      </c>
      <c r="AG249" s="242" t="str">
        <f>IF(AH249&lt;=20%,"LEVE",IF(AH249&lt;=40%,"MENOR",IF(AH249&lt;=60%,"MODERADO",IF(AH249&lt;=80%,"MAYOR","CATASTROFICO"))))</f>
        <v>LEVE</v>
      </c>
      <c r="AH249" s="242">
        <f>IF(V249="corregir",(O249-(O249*AD249)), O249)</f>
        <v>0.2</v>
      </c>
      <c r="AI249" s="243" t="s">
        <v>146</v>
      </c>
      <c r="AJ249" s="226" t="s">
        <v>86</v>
      </c>
      <c r="AK249" s="227"/>
      <c r="AL249" s="227"/>
      <c r="AM249" s="211">
        <v>45280</v>
      </c>
      <c r="AN249" s="211" t="s">
        <v>164</v>
      </c>
      <c r="AO249" s="211"/>
      <c r="AP249" s="211" t="s">
        <v>3</v>
      </c>
      <c r="AQ249" s="222" t="s">
        <v>1838</v>
      </c>
      <c r="AR249" s="211" t="s">
        <v>3</v>
      </c>
      <c r="AS249" s="227"/>
      <c r="AT249" s="222" t="s">
        <v>1839</v>
      </c>
      <c r="AU249" s="211" t="s">
        <v>3</v>
      </c>
      <c r="AV249" s="227"/>
      <c r="AW249" s="222" t="s">
        <v>1833</v>
      </c>
      <c r="AX249" s="211" t="s">
        <v>3</v>
      </c>
      <c r="AY249" s="227"/>
      <c r="AZ249" s="222" t="s">
        <v>1834</v>
      </c>
      <c r="BA249" s="227"/>
      <c r="BB249" s="211" t="s">
        <v>1774</v>
      </c>
      <c r="BC249" s="222" t="s">
        <v>1835</v>
      </c>
      <c r="BD249" s="211"/>
      <c r="BE249" s="227" t="s">
        <v>3</v>
      </c>
      <c r="BF249" s="222" t="s">
        <v>1840</v>
      </c>
      <c r="BG249" s="225" t="s">
        <v>1841</v>
      </c>
      <c r="BH249" s="222" t="s">
        <v>1927</v>
      </c>
    </row>
    <row r="250" spans="1:60" ht="68.5" customHeight="1" x14ac:dyDescent="0.3">
      <c r="A250" s="254"/>
      <c r="B250" s="254"/>
      <c r="C250" s="224"/>
      <c r="D250" s="226"/>
      <c r="E250" s="226"/>
      <c r="F250" s="111" t="s">
        <v>67</v>
      </c>
      <c r="G250" s="143" t="s">
        <v>972</v>
      </c>
      <c r="H250" s="226"/>
      <c r="I250" s="250"/>
      <c r="J250" s="226"/>
      <c r="K250" s="226"/>
      <c r="L250" s="226"/>
      <c r="M250" s="245"/>
      <c r="N250" s="246"/>
      <c r="O250" s="245"/>
      <c r="P250" s="224"/>
      <c r="Q250" s="243"/>
      <c r="R250" s="164" t="s">
        <v>973</v>
      </c>
      <c r="S250" s="49" t="s">
        <v>78</v>
      </c>
      <c r="T250" s="119" t="s">
        <v>969</v>
      </c>
      <c r="U250" s="49" t="s">
        <v>79</v>
      </c>
      <c r="V250" s="49" t="s">
        <v>80</v>
      </c>
      <c r="W250" s="114">
        <f>VLOOKUP(V250,'[18]Datos Validacion'!$K$6:$L$8,2,0)</f>
        <v>0.25</v>
      </c>
      <c r="X250" s="119" t="s">
        <v>96</v>
      </c>
      <c r="Y250" s="114">
        <f>VLOOKUP(X250,'[18]Datos Validacion'!$M$6:$N$7,2,0)</f>
        <v>0.15</v>
      </c>
      <c r="Z250" s="49" t="s">
        <v>82</v>
      </c>
      <c r="AA250" s="141" t="s">
        <v>970</v>
      </c>
      <c r="AB250" s="49" t="s">
        <v>84</v>
      </c>
      <c r="AC250" s="119" t="s">
        <v>974</v>
      </c>
      <c r="AD250" s="138">
        <f t="shared" si="61"/>
        <v>0.4</v>
      </c>
      <c r="AE250" s="113" t="str">
        <f t="shared" si="66"/>
        <v>MUY BAJA</v>
      </c>
      <c r="AF250" s="113">
        <f>+AF249-(AF249*AD249)</f>
        <v>0.14399999999999999</v>
      </c>
      <c r="AG250" s="242"/>
      <c r="AH250" s="242"/>
      <c r="AI250" s="243"/>
      <c r="AJ250" s="226"/>
      <c r="AK250" s="227"/>
      <c r="AL250" s="227"/>
      <c r="AM250" s="211"/>
      <c r="AN250" s="211"/>
      <c r="AO250" s="211"/>
      <c r="AP250" s="211"/>
      <c r="AQ250" s="222"/>
      <c r="AR250" s="211"/>
      <c r="AS250" s="227"/>
      <c r="AT250" s="222"/>
      <c r="AU250" s="211"/>
      <c r="AV250" s="227"/>
      <c r="AW250" s="222"/>
      <c r="AX250" s="211"/>
      <c r="AY250" s="227"/>
      <c r="AZ250" s="222"/>
      <c r="BA250" s="227"/>
      <c r="BB250" s="211"/>
      <c r="BC250" s="222"/>
      <c r="BD250" s="211"/>
      <c r="BE250" s="227"/>
      <c r="BF250" s="222"/>
      <c r="BG250" s="225"/>
      <c r="BH250" s="221"/>
    </row>
    <row r="251" spans="1:60" ht="108.75" customHeight="1" x14ac:dyDescent="0.3">
      <c r="A251" s="254" t="s">
        <v>3</v>
      </c>
      <c r="B251" s="254"/>
      <c r="C251" s="224" t="s">
        <v>907</v>
      </c>
      <c r="D251" s="224" t="s">
        <v>926</v>
      </c>
      <c r="E251" s="224" t="s">
        <v>927</v>
      </c>
      <c r="F251" s="111" t="s">
        <v>493</v>
      </c>
      <c r="G251" s="143" t="s">
        <v>975</v>
      </c>
      <c r="H251" s="226" t="s">
        <v>976</v>
      </c>
      <c r="I251" s="250" t="s">
        <v>977</v>
      </c>
      <c r="J251" s="226" t="s">
        <v>71</v>
      </c>
      <c r="K251" s="226" t="s">
        <v>978</v>
      </c>
      <c r="L251" s="226" t="s">
        <v>73</v>
      </c>
      <c r="M251" s="245">
        <f>VLOOKUP(L251,'[18]Datos Validacion'!$C$6:$D$10,2,0)</f>
        <v>0.6</v>
      </c>
      <c r="N251" s="246" t="s">
        <v>74</v>
      </c>
      <c r="O251" s="245">
        <f>VLOOKUP(N251,'[18]Datos Validacion'!$E$6:$F$13,2,0)</f>
        <v>0.4</v>
      </c>
      <c r="P251" s="224" t="s">
        <v>153</v>
      </c>
      <c r="Q251" s="243" t="s">
        <v>76</v>
      </c>
      <c r="R251" s="164" t="s">
        <v>979</v>
      </c>
      <c r="S251" s="49" t="s">
        <v>78</v>
      </c>
      <c r="T251" s="119" t="s">
        <v>916</v>
      </c>
      <c r="U251" s="49" t="s">
        <v>79</v>
      </c>
      <c r="V251" s="49" t="s">
        <v>80</v>
      </c>
      <c r="W251" s="114">
        <f>VLOOKUP(V251,'[18]Datos Validacion'!$K$6:$L$8,2,0)</f>
        <v>0.25</v>
      </c>
      <c r="X251" s="119" t="s">
        <v>96</v>
      </c>
      <c r="Y251" s="114">
        <f>VLOOKUP(X251,'[18]Datos Validacion'!$M$6:$N$7,2,0)</f>
        <v>0.15</v>
      </c>
      <c r="Z251" s="49" t="s">
        <v>82</v>
      </c>
      <c r="AA251" s="141" t="s">
        <v>980</v>
      </c>
      <c r="AB251" s="49" t="s">
        <v>84</v>
      </c>
      <c r="AC251" s="119" t="s">
        <v>981</v>
      </c>
      <c r="AD251" s="138">
        <f t="shared" si="61"/>
        <v>0.4</v>
      </c>
      <c r="AE251" s="113" t="s">
        <v>117</v>
      </c>
      <c r="AF251" s="113">
        <f>IF(OR(V251="prevenir",V251="detectar"),(M251-(M251*AD251)), M251)</f>
        <v>0.36</v>
      </c>
      <c r="AG251" s="242" t="str">
        <f t="shared" ref="AG251" si="68">IF(AH251&lt;=20%,"LEVE",IF(AH251&lt;=40%,"MENOR",IF(AH251&lt;=60%,"MODERADO",IF(AH251&lt;=80%,"MAYOR","CATASTROFICO"))))</f>
        <v>MENOR</v>
      </c>
      <c r="AH251" s="242">
        <f>IF(V251="corregir",(O251-(O251*AD251)), O251)</f>
        <v>0.4</v>
      </c>
      <c r="AI251" s="243" t="s">
        <v>146</v>
      </c>
      <c r="AJ251" s="226" t="s">
        <v>86</v>
      </c>
      <c r="AK251" s="227"/>
      <c r="AL251" s="227"/>
      <c r="AM251" s="236">
        <v>45275</v>
      </c>
      <c r="AN251" s="238" t="s">
        <v>927</v>
      </c>
      <c r="AO251" s="236"/>
      <c r="AP251" s="236" t="s">
        <v>3</v>
      </c>
      <c r="AQ251" s="237" t="s">
        <v>1751</v>
      </c>
      <c r="AR251" s="236" t="s">
        <v>3</v>
      </c>
      <c r="AS251" s="236"/>
      <c r="AT251" s="237" t="s">
        <v>1752</v>
      </c>
      <c r="AU251" s="236" t="s">
        <v>3</v>
      </c>
      <c r="AV251" s="236"/>
      <c r="AW251" s="237" t="s">
        <v>1753</v>
      </c>
      <c r="AX251" s="236" t="s">
        <v>3</v>
      </c>
      <c r="AY251" s="236"/>
      <c r="AZ251" s="237" t="s">
        <v>1754</v>
      </c>
      <c r="BA251" s="238" t="s">
        <v>3</v>
      </c>
      <c r="BB251" s="238"/>
      <c r="BC251" s="239" t="s">
        <v>1755</v>
      </c>
      <c r="BD251" s="236"/>
      <c r="BE251" s="236" t="s">
        <v>3</v>
      </c>
      <c r="BF251" s="371" t="s">
        <v>1750</v>
      </c>
      <c r="BG251" s="372" t="s">
        <v>1744</v>
      </c>
      <c r="BH251" s="222" t="s">
        <v>1928</v>
      </c>
    </row>
    <row r="252" spans="1:60" ht="26.25" customHeight="1" x14ac:dyDescent="0.3">
      <c r="A252" s="254"/>
      <c r="B252" s="254"/>
      <c r="C252" s="224"/>
      <c r="D252" s="224"/>
      <c r="E252" s="224"/>
      <c r="F252" s="111" t="s">
        <v>67</v>
      </c>
      <c r="G252" s="143" t="s">
        <v>982</v>
      </c>
      <c r="H252" s="226"/>
      <c r="I252" s="250"/>
      <c r="J252" s="226"/>
      <c r="K252" s="226"/>
      <c r="L252" s="226"/>
      <c r="M252" s="245"/>
      <c r="N252" s="246"/>
      <c r="O252" s="245"/>
      <c r="P252" s="224"/>
      <c r="Q252" s="243"/>
      <c r="R252" s="164" t="s">
        <v>983</v>
      </c>
      <c r="S252" s="49" t="s">
        <v>78</v>
      </c>
      <c r="T252" s="119" t="s">
        <v>916</v>
      </c>
      <c r="U252" s="49" t="s">
        <v>79</v>
      </c>
      <c r="V252" s="49" t="s">
        <v>184</v>
      </c>
      <c r="W252" s="114">
        <f>VLOOKUP(V252,'[18]Datos Validacion'!$K$6:$L$8,2,0)</f>
        <v>0.15</v>
      </c>
      <c r="X252" s="119" t="s">
        <v>96</v>
      </c>
      <c r="Y252" s="114">
        <f>VLOOKUP(X252,'[18]Datos Validacion'!$M$6:$N$7,2,0)</f>
        <v>0.15</v>
      </c>
      <c r="Z252" s="49" t="s">
        <v>82</v>
      </c>
      <c r="AA252" s="141" t="s">
        <v>980</v>
      </c>
      <c r="AB252" s="49" t="s">
        <v>84</v>
      </c>
      <c r="AC252" s="119" t="s">
        <v>981</v>
      </c>
      <c r="AD252" s="138">
        <f t="shared" si="61"/>
        <v>0.3</v>
      </c>
      <c r="AE252" s="113" t="s">
        <v>117</v>
      </c>
      <c r="AF252" s="115">
        <f>+AF251-(AF251*AD252)</f>
        <v>0.252</v>
      </c>
      <c r="AG252" s="242"/>
      <c r="AH252" s="242"/>
      <c r="AI252" s="243"/>
      <c r="AJ252" s="226"/>
      <c r="AK252" s="227"/>
      <c r="AL252" s="227"/>
      <c r="AM252" s="236"/>
      <c r="AN252" s="238"/>
      <c r="AO252" s="236"/>
      <c r="AP252" s="236"/>
      <c r="AQ252" s="237"/>
      <c r="AR252" s="236"/>
      <c r="AS252" s="236"/>
      <c r="AT252" s="237"/>
      <c r="AU252" s="236"/>
      <c r="AV252" s="236"/>
      <c r="AW252" s="237"/>
      <c r="AX252" s="236"/>
      <c r="AY252" s="236"/>
      <c r="AZ252" s="237"/>
      <c r="BA252" s="238"/>
      <c r="BB252" s="238"/>
      <c r="BC252" s="239"/>
      <c r="BD252" s="236"/>
      <c r="BE252" s="236"/>
      <c r="BF252" s="371"/>
      <c r="BG252" s="372"/>
      <c r="BH252" s="221"/>
    </row>
    <row r="253" spans="1:60" ht="26.25" customHeight="1" x14ac:dyDescent="0.3">
      <c r="A253" s="254"/>
      <c r="B253" s="254"/>
      <c r="C253" s="224"/>
      <c r="D253" s="224"/>
      <c r="E253" s="224"/>
      <c r="F253" s="111" t="s">
        <v>493</v>
      </c>
      <c r="G253" s="143" t="s">
        <v>984</v>
      </c>
      <c r="H253" s="226"/>
      <c r="I253" s="250"/>
      <c r="J253" s="226"/>
      <c r="K253" s="226"/>
      <c r="L253" s="226"/>
      <c r="M253" s="245"/>
      <c r="N253" s="246"/>
      <c r="O253" s="245"/>
      <c r="P253" s="224"/>
      <c r="Q253" s="243"/>
      <c r="R253" s="322" t="s">
        <v>985</v>
      </c>
      <c r="S253" s="254" t="s">
        <v>78</v>
      </c>
      <c r="T253" s="228" t="s">
        <v>916</v>
      </c>
      <c r="U253" s="254" t="s">
        <v>79</v>
      </c>
      <c r="V253" s="254" t="s">
        <v>80</v>
      </c>
      <c r="W253" s="245">
        <f>VLOOKUP(V253,'[18]Datos Validacion'!$K$6:$L$8,2,0)</f>
        <v>0.25</v>
      </c>
      <c r="X253" s="228" t="s">
        <v>96</v>
      </c>
      <c r="Y253" s="245">
        <f>VLOOKUP(X253,'[18]Datos Validacion'!$M$6:$N$7,2,0)</f>
        <v>0.15</v>
      </c>
      <c r="Z253" s="254" t="s">
        <v>82</v>
      </c>
      <c r="AA253" s="337" t="s">
        <v>980</v>
      </c>
      <c r="AB253" s="254" t="s">
        <v>84</v>
      </c>
      <c r="AC253" s="228" t="s">
        <v>986</v>
      </c>
      <c r="AD253" s="240">
        <f t="shared" si="61"/>
        <v>0.4</v>
      </c>
      <c r="AE253" s="242" t="s">
        <v>117</v>
      </c>
      <c r="AF253" s="244">
        <f>+AF252-(AF252*AD253)</f>
        <v>0.1512</v>
      </c>
      <c r="AG253" s="242"/>
      <c r="AH253" s="242"/>
      <c r="AI253" s="243"/>
      <c r="AJ253" s="226"/>
      <c r="AK253" s="227"/>
      <c r="AL253" s="227"/>
      <c r="AM253" s="236"/>
      <c r="AN253" s="238"/>
      <c r="AO253" s="236"/>
      <c r="AP253" s="236"/>
      <c r="AQ253" s="237"/>
      <c r="AR253" s="236"/>
      <c r="AS253" s="236"/>
      <c r="AT253" s="237"/>
      <c r="AU253" s="236"/>
      <c r="AV253" s="236"/>
      <c r="AW253" s="237"/>
      <c r="AX253" s="236"/>
      <c r="AY253" s="236"/>
      <c r="AZ253" s="237"/>
      <c r="BA253" s="238"/>
      <c r="BB253" s="238"/>
      <c r="BC253" s="239"/>
      <c r="BD253" s="236"/>
      <c r="BE253" s="236"/>
      <c r="BF253" s="371"/>
      <c r="BG253" s="372"/>
      <c r="BH253" s="221"/>
    </row>
    <row r="254" spans="1:60" ht="26.25" customHeight="1" x14ac:dyDescent="0.3">
      <c r="A254" s="254"/>
      <c r="B254" s="254"/>
      <c r="C254" s="224"/>
      <c r="D254" s="224"/>
      <c r="E254" s="224"/>
      <c r="F254" s="111" t="s">
        <v>67</v>
      </c>
      <c r="G254" s="143" t="s">
        <v>987</v>
      </c>
      <c r="H254" s="226"/>
      <c r="I254" s="250"/>
      <c r="J254" s="226"/>
      <c r="K254" s="226"/>
      <c r="L254" s="226"/>
      <c r="M254" s="245"/>
      <c r="N254" s="246"/>
      <c r="O254" s="245"/>
      <c r="P254" s="224"/>
      <c r="Q254" s="243"/>
      <c r="R254" s="322"/>
      <c r="S254" s="254"/>
      <c r="T254" s="228"/>
      <c r="U254" s="254"/>
      <c r="V254" s="254"/>
      <c r="W254" s="245"/>
      <c r="X254" s="228"/>
      <c r="Y254" s="245"/>
      <c r="Z254" s="254"/>
      <c r="AA254" s="337"/>
      <c r="AB254" s="254"/>
      <c r="AC254" s="228"/>
      <c r="AD254" s="240"/>
      <c r="AE254" s="242"/>
      <c r="AF254" s="244"/>
      <c r="AG254" s="242"/>
      <c r="AH254" s="242"/>
      <c r="AI254" s="243"/>
      <c r="AJ254" s="226"/>
      <c r="AK254" s="227"/>
      <c r="AL254" s="227"/>
      <c r="AM254" s="236"/>
      <c r="AN254" s="238"/>
      <c r="AO254" s="236"/>
      <c r="AP254" s="236"/>
      <c r="AQ254" s="237"/>
      <c r="AR254" s="236"/>
      <c r="AS254" s="236"/>
      <c r="AT254" s="237"/>
      <c r="AU254" s="236"/>
      <c r="AV254" s="236"/>
      <c r="AW254" s="237"/>
      <c r="AX254" s="236"/>
      <c r="AY254" s="236"/>
      <c r="AZ254" s="237"/>
      <c r="BA254" s="238"/>
      <c r="BB254" s="238"/>
      <c r="BC254" s="239"/>
      <c r="BD254" s="236"/>
      <c r="BE254" s="236"/>
      <c r="BF254" s="371"/>
      <c r="BG254" s="372"/>
      <c r="BH254" s="221"/>
    </row>
    <row r="255" spans="1:60" ht="50.5" customHeight="1" x14ac:dyDescent="0.3">
      <c r="A255" s="254"/>
      <c r="B255" s="254"/>
      <c r="C255" s="224"/>
      <c r="D255" s="224"/>
      <c r="E255" s="224"/>
      <c r="F255" s="111" t="s">
        <v>67</v>
      </c>
      <c r="G255" s="143" t="s">
        <v>988</v>
      </c>
      <c r="H255" s="226"/>
      <c r="I255" s="250"/>
      <c r="J255" s="226"/>
      <c r="K255" s="226"/>
      <c r="L255" s="226"/>
      <c r="M255" s="245"/>
      <c r="N255" s="246"/>
      <c r="O255" s="245"/>
      <c r="P255" s="224"/>
      <c r="Q255" s="243"/>
      <c r="R255" s="164" t="s">
        <v>989</v>
      </c>
      <c r="S255" s="49" t="s">
        <v>78</v>
      </c>
      <c r="T255" s="119" t="s">
        <v>916</v>
      </c>
      <c r="U255" s="49" t="s">
        <v>79</v>
      </c>
      <c r="V255" s="49" t="s">
        <v>184</v>
      </c>
      <c r="W255" s="114">
        <f>VLOOKUP(V255,'[18]Datos Validacion'!$K$6:$L$8,2,0)</f>
        <v>0.15</v>
      </c>
      <c r="X255" s="119" t="s">
        <v>96</v>
      </c>
      <c r="Y255" s="114">
        <f>VLOOKUP(X255,'[18]Datos Validacion'!$M$6:$N$7,2,0)</f>
        <v>0.15</v>
      </c>
      <c r="Z255" s="49" t="s">
        <v>82</v>
      </c>
      <c r="AA255" s="141" t="s">
        <v>980</v>
      </c>
      <c r="AB255" s="49" t="s">
        <v>84</v>
      </c>
      <c r="AC255" s="119" t="s">
        <v>990</v>
      </c>
      <c r="AD255" s="138">
        <f>+W255+Y255</f>
        <v>0.3</v>
      </c>
      <c r="AE255" s="113" t="s">
        <v>117</v>
      </c>
      <c r="AF255" s="115">
        <f>+AF253-(AF253*AD255)</f>
        <v>0.10584</v>
      </c>
      <c r="AG255" s="242"/>
      <c r="AH255" s="242"/>
      <c r="AI255" s="243"/>
      <c r="AJ255" s="226"/>
      <c r="AK255" s="227"/>
      <c r="AL255" s="227"/>
      <c r="AM255" s="236"/>
      <c r="AN255" s="238"/>
      <c r="AO255" s="236"/>
      <c r="AP255" s="236"/>
      <c r="AQ255" s="237"/>
      <c r="AR255" s="236"/>
      <c r="AS255" s="236"/>
      <c r="AT255" s="237"/>
      <c r="AU255" s="236"/>
      <c r="AV255" s="236"/>
      <c r="AW255" s="237"/>
      <c r="AX255" s="236"/>
      <c r="AY255" s="236"/>
      <c r="AZ255" s="237"/>
      <c r="BA255" s="238"/>
      <c r="BB255" s="238"/>
      <c r="BC255" s="239"/>
      <c r="BD255" s="236"/>
      <c r="BE255" s="236"/>
      <c r="BF255" s="371"/>
      <c r="BG255" s="372"/>
      <c r="BH255" s="221"/>
    </row>
    <row r="256" spans="1:60" ht="50.5" customHeight="1" x14ac:dyDescent="0.3">
      <c r="A256" s="254"/>
      <c r="B256" s="254"/>
      <c r="C256" s="224"/>
      <c r="D256" s="224"/>
      <c r="E256" s="224"/>
      <c r="F256" s="111" t="s">
        <v>67</v>
      </c>
      <c r="G256" s="143" t="s">
        <v>991</v>
      </c>
      <c r="H256" s="226"/>
      <c r="I256" s="250"/>
      <c r="J256" s="226"/>
      <c r="K256" s="226"/>
      <c r="L256" s="226"/>
      <c r="M256" s="245"/>
      <c r="N256" s="246"/>
      <c r="O256" s="245"/>
      <c r="P256" s="224"/>
      <c r="Q256" s="243"/>
      <c r="R256" s="322" t="s">
        <v>992</v>
      </c>
      <c r="S256" s="254" t="s">
        <v>78</v>
      </c>
      <c r="T256" s="228" t="s">
        <v>916</v>
      </c>
      <c r="U256" s="254" t="s">
        <v>79</v>
      </c>
      <c r="V256" s="254" t="s">
        <v>184</v>
      </c>
      <c r="W256" s="245">
        <f>VLOOKUP(V256,'[18]Datos Validacion'!$K$6:$L$8,2,0)</f>
        <v>0.15</v>
      </c>
      <c r="X256" s="228" t="s">
        <v>96</v>
      </c>
      <c r="Y256" s="245">
        <f>VLOOKUP(X256,'[18]Datos Validacion'!$M$6:$N$7,2,0)</f>
        <v>0.15</v>
      </c>
      <c r="Z256" s="254" t="s">
        <v>82</v>
      </c>
      <c r="AA256" s="337" t="s">
        <v>980</v>
      </c>
      <c r="AB256" s="254" t="s">
        <v>84</v>
      </c>
      <c r="AC256" s="228" t="s">
        <v>993</v>
      </c>
      <c r="AD256" s="240">
        <f>+W256+Y256</f>
        <v>0.3</v>
      </c>
      <c r="AE256" s="242" t="s">
        <v>117</v>
      </c>
      <c r="AF256" s="244">
        <f>+AF255-(AF255*AD256)</f>
        <v>7.4088000000000001E-2</v>
      </c>
      <c r="AG256" s="242"/>
      <c r="AH256" s="242"/>
      <c r="AI256" s="243"/>
      <c r="AJ256" s="226"/>
      <c r="AK256" s="227"/>
      <c r="AL256" s="227"/>
      <c r="AM256" s="236"/>
      <c r="AN256" s="238"/>
      <c r="AO256" s="236"/>
      <c r="AP256" s="236"/>
      <c r="AQ256" s="237"/>
      <c r="AR256" s="236"/>
      <c r="AS256" s="236"/>
      <c r="AT256" s="237"/>
      <c r="AU256" s="236"/>
      <c r="AV256" s="236"/>
      <c r="AW256" s="237"/>
      <c r="AX256" s="236"/>
      <c r="AY256" s="236"/>
      <c r="AZ256" s="237"/>
      <c r="BA256" s="238"/>
      <c r="BB256" s="238"/>
      <c r="BC256" s="239"/>
      <c r="BD256" s="236"/>
      <c r="BE256" s="236"/>
      <c r="BF256" s="371"/>
      <c r="BG256" s="372"/>
      <c r="BH256" s="221"/>
    </row>
    <row r="257" spans="1:60" ht="38" customHeight="1" x14ac:dyDescent="0.3">
      <c r="A257" s="254"/>
      <c r="B257" s="254"/>
      <c r="C257" s="224"/>
      <c r="D257" s="224"/>
      <c r="E257" s="224"/>
      <c r="F257" s="111" t="s">
        <v>67</v>
      </c>
      <c r="G257" s="143" t="s">
        <v>994</v>
      </c>
      <c r="H257" s="226"/>
      <c r="I257" s="250"/>
      <c r="J257" s="226"/>
      <c r="K257" s="226"/>
      <c r="L257" s="226"/>
      <c r="M257" s="245"/>
      <c r="N257" s="246"/>
      <c r="O257" s="245"/>
      <c r="P257" s="224"/>
      <c r="Q257" s="243"/>
      <c r="R257" s="322"/>
      <c r="S257" s="254"/>
      <c r="T257" s="228"/>
      <c r="U257" s="254"/>
      <c r="V257" s="254"/>
      <c r="W257" s="245"/>
      <c r="X257" s="228"/>
      <c r="Y257" s="245"/>
      <c r="Z257" s="254"/>
      <c r="AA257" s="337"/>
      <c r="AB257" s="254"/>
      <c r="AC257" s="228"/>
      <c r="AD257" s="240"/>
      <c r="AE257" s="242"/>
      <c r="AF257" s="244"/>
      <c r="AG257" s="242"/>
      <c r="AH257" s="242"/>
      <c r="AI257" s="243"/>
      <c r="AJ257" s="226"/>
      <c r="AK257" s="227"/>
      <c r="AL257" s="227"/>
      <c r="AM257" s="236"/>
      <c r="AN257" s="238"/>
      <c r="AO257" s="236"/>
      <c r="AP257" s="236"/>
      <c r="AQ257" s="237"/>
      <c r="AR257" s="236"/>
      <c r="AS257" s="236"/>
      <c r="AT257" s="237"/>
      <c r="AU257" s="236"/>
      <c r="AV257" s="236"/>
      <c r="AW257" s="237"/>
      <c r="AX257" s="236"/>
      <c r="AY257" s="236"/>
      <c r="AZ257" s="237"/>
      <c r="BA257" s="238"/>
      <c r="BB257" s="238"/>
      <c r="BC257" s="239"/>
      <c r="BD257" s="236"/>
      <c r="BE257" s="236"/>
      <c r="BF257" s="371"/>
      <c r="BG257" s="372"/>
      <c r="BH257" s="221"/>
    </row>
    <row r="258" spans="1:60" ht="26.25" customHeight="1" x14ac:dyDescent="0.3">
      <c r="A258" s="254"/>
      <c r="B258" s="254"/>
      <c r="C258" s="224"/>
      <c r="D258" s="224"/>
      <c r="E258" s="224"/>
      <c r="F258" s="111" t="s">
        <v>67</v>
      </c>
      <c r="G258" s="110" t="s">
        <v>995</v>
      </c>
      <c r="H258" s="226"/>
      <c r="I258" s="250"/>
      <c r="J258" s="226"/>
      <c r="K258" s="226"/>
      <c r="L258" s="226"/>
      <c r="M258" s="245"/>
      <c r="N258" s="246"/>
      <c r="O258" s="245"/>
      <c r="P258" s="224"/>
      <c r="Q258" s="243"/>
      <c r="R258" s="322" t="s">
        <v>996</v>
      </c>
      <c r="S258" s="254" t="s">
        <v>78</v>
      </c>
      <c r="T258" s="228" t="s">
        <v>916</v>
      </c>
      <c r="U258" s="254" t="s">
        <v>79</v>
      </c>
      <c r="V258" s="254" t="s">
        <v>80</v>
      </c>
      <c r="W258" s="245">
        <f>VLOOKUP(V258,'[18]Datos Validacion'!$K$6:$L$8,2,0)</f>
        <v>0.25</v>
      </c>
      <c r="X258" s="228" t="s">
        <v>96</v>
      </c>
      <c r="Y258" s="245">
        <f>VLOOKUP(X258,'[18]Datos Validacion'!$M$6:$N$7,2,0)</f>
        <v>0.15</v>
      </c>
      <c r="Z258" s="254" t="s">
        <v>82</v>
      </c>
      <c r="AA258" s="337" t="s">
        <v>980</v>
      </c>
      <c r="AB258" s="254" t="s">
        <v>84</v>
      </c>
      <c r="AC258" s="228" t="s">
        <v>997</v>
      </c>
      <c r="AD258" s="240">
        <f>+W258+Y258</f>
        <v>0.4</v>
      </c>
      <c r="AE258" s="242" t="s">
        <v>117</v>
      </c>
      <c r="AF258" s="244">
        <f>+AF256-(AF256*AD258)</f>
        <v>4.4452800000000001E-2</v>
      </c>
      <c r="AG258" s="242"/>
      <c r="AH258" s="242"/>
      <c r="AI258" s="243"/>
      <c r="AJ258" s="226"/>
      <c r="AK258" s="227"/>
      <c r="AL258" s="227"/>
      <c r="AM258" s="236"/>
      <c r="AN258" s="238"/>
      <c r="AO258" s="236"/>
      <c r="AP258" s="236"/>
      <c r="AQ258" s="237"/>
      <c r="AR258" s="236"/>
      <c r="AS258" s="236"/>
      <c r="AT258" s="237"/>
      <c r="AU258" s="236"/>
      <c r="AV258" s="236"/>
      <c r="AW258" s="237"/>
      <c r="AX258" s="236"/>
      <c r="AY258" s="236"/>
      <c r="AZ258" s="237"/>
      <c r="BA258" s="238"/>
      <c r="BB258" s="238"/>
      <c r="BC258" s="239"/>
      <c r="BD258" s="236"/>
      <c r="BE258" s="236"/>
      <c r="BF258" s="371"/>
      <c r="BG258" s="372"/>
      <c r="BH258" s="221"/>
    </row>
    <row r="259" spans="1:60" ht="50" x14ac:dyDescent="0.3">
      <c r="A259" s="254"/>
      <c r="B259" s="254"/>
      <c r="C259" s="224"/>
      <c r="D259" s="224"/>
      <c r="E259" s="224"/>
      <c r="F259" s="111" t="s">
        <v>67</v>
      </c>
      <c r="G259" s="110" t="s">
        <v>998</v>
      </c>
      <c r="H259" s="226"/>
      <c r="I259" s="250"/>
      <c r="J259" s="226"/>
      <c r="K259" s="226"/>
      <c r="L259" s="226"/>
      <c r="M259" s="245"/>
      <c r="N259" s="246"/>
      <c r="O259" s="245"/>
      <c r="P259" s="224"/>
      <c r="Q259" s="243"/>
      <c r="R259" s="322"/>
      <c r="S259" s="254"/>
      <c r="T259" s="228"/>
      <c r="U259" s="254"/>
      <c r="V259" s="254"/>
      <c r="W259" s="245"/>
      <c r="X259" s="228"/>
      <c r="Y259" s="245"/>
      <c r="Z259" s="254"/>
      <c r="AA259" s="337"/>
      <c r="AB259" s="254"/>
      <c r="AC259" s="228"/>
      <c r="AD259" s="240"/>
      <c r="AE259" s="242"/>
      <c r="AF259" s="244"/>
      <c r="AG259" s="242"/>
      <c r="AH259" s="242"/>
      <c r="AI259" s="243"/>
      <c r="AJ259" s="226"/>
      <c r="AK259" s="227"/>
      <c r="AL259" s="227"/>
      <c r="AM259" s="236"/>
      <c r="AN259" s="238"/>
      <c r="AO259" s="236"/>
      <c r="AP259" s="236"/>
      <c r="AQ259" s="237"/>
      <c r="AR259" s="236"/>
      <c r="AS259" s="236"/>
      <c r="AT259" s="237"/>
      <c r="AU259" s="236"/>
      <c r="AV259" s="236"/>
      <c r="AW259" s="237"/>
      <c r="AX259" s="236"/>
      <c r="AY259" s="236"/>
      <c r="AZ259" s="237"/>
      <c r="BA259" s="238"/>
      <c r="BB259" s="238"/>
      <c r="BC259" s="239"/>
      <c r="BD259" s="236"/>
      <c r="BE259" s="236"/>
      <c r="BF259" s="371"/>
      <c r="BG259" s="372"/>
      <c r="BH259" s="221"/>
    </row>
    <row r="260" spans="1:60" ht="53.25" customHeight="1" x14ac:dyDescent="0.3">
      <c r="A260" s="306" t="s">
        <v>3</v>
      </c>
      <c r="B260" s="254"/>
      <c r="C260" s="254" t="s">
        <v>1528</v>
      </c>
      <c r="D260" s="228" t="s">
        <v>1529</v>
      </c>
      <c r="E260" s="226" t="s">
        <v>1530</v>
      </c>
      <c r="F260" s="111" t="s">
        <v>67</v>
      </c>
      <c r="G260" s="143" t="s">
        <v>1531</v>
      </c>
      <c r="H260" s="226" t="s">
        <v>1532</v>
      </c>
      <c r="I260" s="226" t="s">
        <v>1533</v>
      </c>
      <c r="J260" s="226" t="s">
        <v>71</v>
      </c>
      <c r="K260" s="226" t="s">
        <v>1534</v>
      </c>
      <c r="L260" s="226" t="s">
        <v>73</v>
      </c>
      <c r="M260" s="245">
        <v>0.6</v>
      </c>
      <c r="N260" s="246" t="s">
        <v>76</v>
      </c>
      <c r="O260" s="247">
        <v>0.8</v>
      </c>
      <c r="P260" s="226" t="s">
        <v>1535</v>
      </c>
      <c r="Q260" s="243" t="s">
        <v>76</v>
      </c>
      <c r="R260" s="225" t="s">
        <v>1536</v>
      </c>
      <c r="S260" s="231" t="s">
        <v>78</v>
      </c>
      <c r="T260" s="224" t="s">
        <v>1537</v>
      </c>
      <c r="U260" s="231" t="s">
        <v>79</v>
      </c>
      <c r="V260" s="231" t="s">
        <v>999</v>
      </c>
      <c r="W260" s="245">
        <f>VLOOKUP(V260,'[19]Datos Validacion'!$K$6:$L$8,2,0)</f>
        <v>0.1</v>
      </c>
      <c r="X260" s="224" t="s">
        <v>96</v>
      </c>
      <c r="Y260" s="245">
        <f>VLOOKUP(X260,'[19]Datos Validacion'!$M$6:$N$7,2,0)</f>
        <v>0.15</v>
      </c>
      <c r="Z260" s="231" t="s">
        <v>82</v>
      </c>
      <c r="AA260" s="311" t="s">
        <v>1540</v>
      </c>
      <c r="AB260" s="231" t="s">
        <v>84</v>
      </c>
      <c r="AC260" s="226" t="s">
        <v>1569</v>
      </c>
      <c r="AD260" s="360">
        <f>+W260+Y260</f>
        <v>0.25</v>
      </c>
      <c r="AE260" s="244" t="str">
        <f>IF(AF260&lt;=20%,"MUY BAJA",IF(AF260&lt;=40%,"BAJA",IF(AF260&lt;=60%,"MEDIA",IF(AF260&lt;=80%,"ALTA","MUY ALTA"))))</f>
        <v>MEDIA</v>
      </c>
      <c r="AF260" s="244">
        <f>IF(OR(V260="prevenir",V260="detectar"),(M260-(M260*AD260)), M260)</f>
        <v>0.6</v>
      </c>
      <c r="AG260" s="244" t="s">
        <v>76</v>
      </c>
      <c r="AH260" s="244">
        <v>0.60000000000000009</v>
      </c>
      <c r="AI260" s="243" t="s">
        <v>76</v>
      </c>
      <c r="AJ260" s="226" t="s">
        <v>86</v>
      </c>
      <c r="AK260" s="227"/>
      <c r="AL260" s="227"/>
      <c r="AM260" s="211"/>
      <c r="AN260" s="211"/>
      <c r="AO260" s="211"/>
      <c r="AP260" s="211"/>
      <c r="AQ260" s="211"/>
      <c r="AR260" s="211"/>
      <c r="AS260" s="211"/>
      <c r="AT260" s="211"/>
      <c r="AU260" s="211"/>
      <c r="AV260" s="211"/>
      <c r="AW260" s="211"/>
      <c r="AX260" s="211"/>
      <c r="AY260" s="211"/>
      <c r="AZ260" s="211"/>
      <c r="BA260" s="211"/>
      <c r="BB260" s="211"/>
      <c r="BC260" s="211"/>
      <c r="BD260" s="211"/>
      <c r="BE260" s="211"/>
      <c r="BF260" s="211"/>
      <c r="BG260" s="211"/>
      <c r="BH260" s="222" t="s">
        <v>2063</v>
      </c>
    </row>
    <row r="261" spans="1:60" ht="58.5" customHeight="1" x14ac:dyDescent="0.3">
      <c r="A261" s="306"/>
      <c r="B261" s="254"/>
      <c r="C261" s="254"/>
      <c r="D261" s="228"/>
      <c r="E261" s="226"/>
      <c r="F261" s="111" t="s">
        <v>67</v>
      </c>
      <c r="G261" s="110" t="s">
        <v>1538</v>
      </c>
      <c r="H261" s="226"/>
      <c r="I261" s="226"/>
      <c r="J261" s="226"/>
      <c r="K261" s="226"/>
      <c r="L261" s="226"/>
      <c r="M261" s="245"/>
      <c r="N261" s="246"/>
      <c r="O261" s="247"/>
      <c r="P261" s="226"/>
      <c r="Q261" s="243"/>
      <c r="R261" s="225"/>
      <c r="S261" s="231"/>
      <c r="T261" s="224"/>
      <c r="U261" s="231"/>
      <c r="V261" s="231"/>
      <c r="W261" s="245"/>
      <c r="X261" s="224"/>
      <c r="Y261" s="245"/>
      <c r="Z261" s="231"/>
      <c r="AA261" s="311"/>
      <c r="AB261" s="231"/>
      <c r="AC261" s="226"/>
      <c r="AD261" s="360"/>
      <c r="AE261" s="244"/>
      <c r="AF261" s="244"/>
      <c r="AG261" s="244"/>
      <c r="AH261" s="244"/>
      <c r="AI261" s="243"/>
      <c r="AJ261" s="226"/>
      <c r="AK261" s="227"/>
      <c r="AL261" s="227"/>
      <c r="AM261" s="211"/>
      <c r="AN261" s="211"/>
      <c r="AO261" s="211"/>
      <c r="AP261" s="211"/>
      <c r="AQ261" s="211"/>
      <c r="AR261" s="211"/>
      <c r="AS261" s="211"/>
      <c r="AT261" s="211"/>
      <c r="AU261" s="211"/>
      <c r="AV261" s="211"/>
      <c r="AW261" s="211"/>
      <c r="AX261" s="211"/>
      <c r="AY261" s="211"/>
      <c r="AZ261" s="211"/>
      <c r="BA261" s="211"/>
      <c r="BB261" s="211"/>
      <c r="BC261" s="211"/>
      <c r="BD261" s="211"/>
      <c r="BE261" s="211"/>
      <c r="BF261" s="211"/>
      <c r="BG261" s="211"/>
      <c r="BH261" s="221"/>
    </row>
    <row r="262" spans="1:60" ht="81.75" customHeight="1" x14ac:dyDescent="0.3">
      <c r="A262" s="306"/>
      <c r="B262" s="254"/>
      <c r="C262" s="254"/>
      <c r="D262" s="228"/>
      <c r="E262" s="226"/>
      <c r="F262" s="111" t="s">
        <v>67</v>
      </c>
      <c r="G262" s="110" t="s">
        <v>1562</v>
      </c>
      <c r="H262" s="226"/>
      <c r="I262" s="226"/>
      <c r="J262" s="226"/>
      <c r="K262" s="226"/>
      <c r="L262" s="226"/>
      <c r="M262" s="245"/>
      <c r="N262" s="246"/>
      <c r="O262" s="247"/>
      <c r="P262" s="226"/>
      <c r="Q262" s="243"/>
      <c r="R262" s="110" t="s">
        <v>1563</v>
      </c>
      <c r="S262" s="106" t="s">
        <v>78</v>
      </c>
      <c r="T262" s="108" t="s">
        <v>1537</v>
      </c>
      <c r="U262" s="106" t="s">
        <v>79</v>
      </c>
      <c r="V262" s="106" t="s">
        <v>80</v>
      </c>
      <c r="W262" s="166">
        <f>VLOOKUP(V262,'[19]Datos Validacion'!$K$6:$L$8,2,0)</f>
        <v>0.25</v>
      </c>
      <c r="X262" s="108" t="s">
        <v>96</v>
      </c>
      <c r="Y262" s="114">
        <f>VLOOKUP(X262,'[19]Datos Validacion'!$M$6:$N$7,2,0)</f>
        <v>0.15</v>
      </c>
      <c r="Z262" s="106" t="s">
        <v>82</v>
      </c>
      <c r="AA262" s="116" t="s">
        <v>1540</v>
      </c>
      <c r="AB262" s="106" t="s">
        <v>84</v>
      </c>
      <c r="AC262" s="111" t="s">
        <v>1570</v>
      </c>
      <c r="AD262" s="121">
        <f t="shared" ref="AD262:AD269" si="69">+W262+Y262</f>
        <v>0.4</v>
      </c>
      <c r="AE262" s="115" t="str">
        <f>IF(AF262&lt;=20%,"MUY BAJA",IF(AF262&lt;=40%,"BAJA",IF(AF262&lt;=60%,"MEDIA",IF(AF262&lt;=80%,"ALTA","MUY ALTA"))))</f>
        <v>BAJA</v>
      </c>
      <c r="AF262" s="115">
        <f>+AF260-(AF260*AD262)</f>
        <v>0.36</v>
      </c>
      <c r="AG262" s="244"/>
      <c r="AH262" s="244"/>
      <c r="AI262" s="243"/>
      <c r="AJ262" s="226"/>
      <c r="AK262" s="227"/>
      <c r="AL262" s="227"/>
      <c r="AM262" s="211"/>
      <c r="AN262" s="211"/>
      <c r="AO262" s="211"/>
      <c r="AP262" s="211"/>
      <c r="AQ262" s="211"/>
      <c r="AR262" s="211"/>
      <c r="AS262" s="211"/>
      <c r="AT262" s="211"/>
      <c r="AU262" s="211"/>
      <c r="AV262" s="211"/>
      <c r="AW262" s="211"/>
      <c r="AX262" s="211"/>
      <c r="AY262" s="211"/>
      <c r="AZ262" s="211"/>
      <c r="BA262" s="211"/>
      <c r="BB262" s="211"/>
      <c r="BC262" s="211"/>
      <c r="BD262" s="211"/>
      <c r="BE262" s="211"/>
      <c r="BF262" s="211"/>
      <c r="BG262" s="211"/>
      <c r="BH262" s="221"/>
    </row>
    <row r="263" spans="1:60" ht="45" customHeight="1" x14ac:dyDescent="0.3">
      <c r="A263" s="306"/>
      <c r="B263" s="254"/>
      <c r="C263" s="254"/>
      <c r="D263" s="228"/>
      <c r="E263" s="226"/>
      <c r="F263" s="111" t="s">
        <v>67</v>
      </c>
      <c r="G263" s="143" t="s">
        <v>1539</v>
      </c>
      <c r="H263" s="226"/>
      <c r="I263" s="226"/>
      <c r="J263" s="226"/>
      <c r="K263" s="226"/>
      <c r="L263" s="226"/>
      <c r="M263" s="245"/>
      <c r="N263" s="246"/>
      <c r="O263" s="247"/>
      <c r="P263" s="226"/>
      <c r="Q263" s="243"/>
      <c r="R263" s="110" t="s">
        <v>1564</v>
      </c>
      <c r="S263" s="106" t="s">
        <v>78</v>
      </c>
      <c r="T263" s="108" t="s">
        <v>1537</v>
      </c>
      <c r="U263" s="106" t="s">
        <v>79</v>
      </c>
      <c r="V263" s="106" t="s">
        <v>184</v>
      </c>
      <c r="W263" s="166">
        <f>VLOOKUP(V263,'[19]Datos Validacion'!$K$6:$L$8,2,0)</f>
        <v>0.15</v>
      </c>
      <c r="X263" s="108" t="s">
        <v>96</v>
      </c>
      <c r="Y263" s="114">
        <f>VLOOKUP(X263,'[19]Datos Validacion'!$M$6:$N$7,2,0)</f>
        <v>0.15</v>
      </c>
      <c r="Z263" s="106" t="s">
        <v>82</v>
      </c>
      <c r="AA263" s="116" t="s">
        <v>1540</v>
      </c>
      <c r="AB263" s="106" t="s">
        <v>84</v>
      </c>
      <c r="AC263" s="111" t="s">
        <v>1541</v>
      </c>
      <c r="AD263" s="121">
        <f t="shared" si="69"/>
        <v>0.3</v>
      </c>
      <c r="AE263" s="115" t="str">
        <f t="shared" ref="AE263:AE268" si="70">IF(AF263&lt;=20%,"MUY BAJA",IF(AF263&lt;=40%,"BAJA",IF(AF263&lt;=60%,"MEDIA",IF(AF263&lt;=80%,"ALTA","MUY ALTA"))))</f>
        <v>BAJA</v>
      </c>
      <c r="AF263" s="115">
        <f t="shared" ref="AF263:AF268" si="71">+AF262-(AF262*AD263)</f>
        <v>0.252</v>
      </c>
      <c r="AG263" s="244"/>
      <c r="AH263" s="244"/>
      <c r="AI263" s="243"/>
      <c r="AJ263" s="226"/>
      <c r="AK263" s="227"/>
      <c r="AL263" s="227"/>
      <c r="AM263" s="211"/>
      <c r="AN263" s="211"/>
      <c r="AO263" s="211"/>
      <c r="AP263" s="211"/>
      <c r="AQ263" s="211"/>
      <c r="AR263" s="211"/>
      <c r="AS263" s="211"/>
      <c r="AT263" s="211"/>
      <c r="AU263" s="211"/>
      <c r="AV263" s="211"/>
      <c r="AW263" s="211"/>
      <c r="AX263" s="211"/>
      <c r="AY263" s="211"/>
      <c r="AZ263" s="211"/>
      <c r="BA263" s="211"/>
      <c r="BB263" s="211"/>
      <c r="BC263" s="211"/>
      <c r="BD263" s="211"/>
      <c r="BE263" s="211"/>
      <c r="BF263" s="211"/>
      <c r="BG263" s="211"/>
      <c r="BH263" s="221"/>
    </row>
    <row r="264" spans="1:60" ht="25.5" customHeight="1" x14ac:dyDescent="0.3">
      <c r="A264" s="306"/>
      <c r="B264" s="254"/>
      <c r="C264" s="254"/>
      <c r="D264" s="228"/>
      <c r="E264" s="226"/>
      <c r="F264" s="226" t="s">
        <v>67</v>
      </c>
      <c r="G264" s="322" t="s">
        <v>1542</v>
      </c>
      <c r="H264" s="226"/>
      <c r="I264" s="226"/>
      <c r="J264" s="226"/>
      <c r="K264" s="226"/>
      <c r="L264" s="226"/>
      <c r="M264" s="245"/>
      <c r="N264" s="246"/>
      <c r="O264" s="247"/>
      <c r="P264" s="226"/>
      <c r="Q264" s="243"/>
      <c r="R264" s="110" t="s">
        <v>1565</v>
      </c>
      <c r="S264" s="106" t="s">
        <v>78</v>
      </c>
      <c r="T264" s="108" t="s">
        <v>1537</v>
      </c>
      <c r="U264" s="106" t="s">
        <v>79</v>
      </c>
      <c r="V264" s="106" t="s">
        <v>80</v>
      </c>
      <c r="W264" s="166">
        <f>VLOOKUP(V264,'[19]Datos Validacion'!$K$6:$L$8,2,0)</f>
        <v>0.25</v>
      </c>
      <c r="X264" s="108" t="s">
        <v>96</v>
      </c>
      <c r="Y264" s="114">
        <f>VLOOKUP(X264,'[19]Datos Validacion'!$M$6:$N$7,2,0)</f>
        <v>0.15</v>
      </c>
      <c r="Z264" s="106" t="s">
        <v>82</v>
      </c>
      <c r="AA264" s="116" t="s">
        <v>1543</v>
      </c>
      <c r="AB264" s="106" t="s">
        <v>84</v>
      </c>
      <c r="AC264" s="111" t="s">
        <v>1544</v>
      </c>
      <c r="AD264" s="121">
        <f t="shared" si="69"/>
        <v>0.4</v>
      </c>
      <c r="AE264" s="115" t="str">
        <f t="shared" si="70"/>
        <v>MUY BAJA</v>
      </c>
      <c r="AF264" s="115">
        <f t="shared" si="71"/>
        <v>0.1512</v>
      </c>
      <c r="AG264" s="244"/>
      <c r="AH264" s="244"/>
      <c r="AI264" s="243"/>
      <c r="AJ264" s="226"/>
      <c r="AK264" s="227"/>
      <c r="AL264" s="227"/>
      <c r="AM264" s="211"/>
      <c r="AN264" s="211"/>
      <c r="AO264" s="211"/>
      <c r="AP264" s="211"/>
      <c r="AQ264" s="211"/>
      <c r="AR264" s="211"/>
      <c r="AS264" s="211"/>
      <c r="AT264" s="211"/>
      <c r="AU264" s="211"/>
      <c r="AV264" s="211"/>
      <c r="AW264" s="211"/>
      <c r="AX264" s="211"/>
      <c r="AY264" s="211"/>
      <c r="AZ264" s="211"/>
      <c r="BA264" s="211"/>
      <c r="BB264" s="211"/>
      <c r="BC264" s="211"/>
      <c r="BD264" s="211"/>
      <c r="BE264" s="211"/>
      <c r="BF264" s="211"/>
      <c r="BG264" s="211"/>
      <c r="BH264" s="221"/>
    </row>
    <row r="265" spans="1:60" ht="37.5" x14ac:dyDescent="0.3">
      <c r="A265" s="306"/>
      <c r="B265" s="254"/>
      <c r="C265" s="254"/>
      <c r="D265" s="228"/>
      <c r="E265" s="226"/>
      <c r="F265" s="226"/>
      <c r="G265" s="322"/>
      <c r="H265" s="226"/>
      <c r="I265" s="226"/>
      <c r="J265" s="226"/>
      <c r="K265" s="226"/>
      <c r="L265" s="226"/>
      <c r="M265" s="245"/>
      <c r="N265" s="246"/>
      <c r="O265" s="247"/>
      <c r="P265" s="226"/>
      <c r="Q265" s="243"/>
      <c r="R265" s="110" t="s">
        <v>1566</v>
      </c>
      <c r="S265" s="106" t="s">
        <v>78</v>
      </c>
      <c r="T265" s="108" t="s">
        <v>1537</v>
      </c>
      <c r="U265" s="106" t="s">
        <v>79</v>
      </c>
      <c r="V265" s="106" t="s">
        <v>80</v>
      </c>
      <c r="W265" s="166">
        <f>VLOOKUP(V265,'[19]Datos Validacion'!$K$6:$L$8,2,0)</f>
        <v>0.25</v>
      </c>
      <c r="X265" s="108" t="s">
        <v>96</v>
      </c>
      <c r="Y265" s="114">
        <f>VLOOKUP(X265,'[19]Datos Validacion'!$M$6:$N$7,2,0)</f>
        <v>0.15</v>
      </c>
      <c r="Z265" s="106" t="s">
        <v>82</v>
      </c>
      <c r="AA265" s="116" t="s">
        <v>1545</v>
      </c>
      <c r="AB265" s="106" t="s">
        <v>84</v>
      </c>
      <c r="AC265" s="111" t="s">
        <v>1546</v>
      </c>
      <c r="AD265" s="121">
        <f t="shared" si="69"/>
        <v>0.4</v>
      </c>
      <c r="AE265" s="115" t="str">
        <f t="shared" si="70"/>
        <v>MUY BAJA</v>
      </c>
      <c r="AF265" s="115">
        <f t="shared" si="71"/>
        <v>9.0719999999999995E-2</v>
      </c>
      <c r="AG265" s="244"/>
      <c r="AH265" s="244"/>
      <c r="AI265" s="243"/>
      <c r="AJ265" s="226"/>
      <c r="AK265" s="227"/>
      <c r="AL265" s="227"/>
      <c r="AM265" s="211"/>
      <c r="AN265" s="211"/>
      <c r="AO265" s="211"/>
      <c r="AP265" s="211"/>
      <c r="AQ265" s="211"/>
      <c r="AR265" s="211"/>
      <c r="AS265" s="211"/>
      <c r="AT265" s="211"/>
      <c r="AU265" s="211"/>
      <c r="AV265" s="211"/>
      <c r="AW265" s="211"/>
      <c r="AX265" s="211"/>
      <c r="AY265" s="211"/>
      <c r="AZ265" s="211"/>
      <c r="BA265" s="211"/>
      <c r="BB265" s="211"/>
      <c r="BC265" s="211"/>
      <c r="BD265" s="211"/>
      <c r="BE265" s="211"/>
      <c r="BF265" s="211"/>
      <c r="BG265" s="211"/>
      <c r="BH265" s="221"/>
    </row>
    <row r="266" spans="1:60" ht="25" x14ac:dyDescent="0.3">
      <c r="A266" s="306"/>
      <c r="B266" s="254"/>
      <c r="C266" s="254"/>
      <c r="D266" s="228"/>
      <c r="E266" s="226"/>
      <c r="F266" s="226" t="s">
        <v>67</v>
      </c>
      <c r="G266" s="322" t="s">
        <v>1547</v>
      </c>
      <c r="H266" s="226"/>
      <c r="I266" s="226"/>
      <c r="J266" s="226"/>
      <c r="K266" s="226"/>
      <c r="L266" s="226"/>
      <c r="M266" s="245"/>
      <c r="N266" s="246"/>
      <c r="O266" s="247"/>
      <c r="P266" s="226"/>
      <c r="Q266" s="243"/>
      <c r="R266" s="110" t="s">
        <v>1567</v>
      </c>
      <c r="S266" s="106" t="s">
        <v>78</v>
      </c>
      <c r="T266" s="108" t="s">
        <v>1537</v>
      </c>
      <c r="U266" s="106" t="s">
        <v>79</v>
      </c>
      <c r="V266" s="106" t="s">
        <v>80</v>
      </c>
      <c r="W266" s="166">
        <f>VLOOKUP(V266,'[19]Datos Validacion'!$K$6:$L$8,2,0)</f>
        <v>0.25</v>
      </c>
      <c r="X266" s="108" t="s">
        <v>96</v>
      </c>
      <c r="Y266" s="114">
        <f>VLOOKUP(X266,'[19]Datos Validacion'!$M$6:$N$7,2,0)</f>
        <v>0.15</v>
      </c>
      <c r="Z266" s="106" t="s">
        <v>82</v>
      </c>
      <c r="AA266" s="116" t="s">
        <v>1548</v>
      </c>
      <c r="AB266" s="106" t="s">
        <v>84</v>
      </c>
      <c r="AC266" s="111" t="s">
        <v>1549</v>
      </c>
      <c r="AD266" s="121">
        <f t="shared" si="69"/>
        <v>0.4</v>
      </c>
      <c r="AE266" s="115" t="str">
        <f t="shared" si="70"/>
        <v>MUY BAJA</v>
      </c>
      <c r="AF266" s="115">
        <f t="shared" si="71"/>
        <v>5.4431999999999994E-2</v>
      </c>
      <c r="AG266" s="244"/>
      <c r="AH266" s="244"/>
      <c r="AI266" s="243"/>
      <c r="AJ266" s="226"/>
      <c r="AK266" s="227"/>
      <c r="AL266" s="227"/>
      <c r="AM266" s="211"/>
      <c r="AN266" s="211"/>
      <c r="AO266" s="211"/>
      <c r="AP266" s="211"/>
      <c r="AQ266" s="211"/>
      <c r="AR266" s="211"/>
      <c r="AS266" s="211"/>
      <c r="AT266" s="211"/>
      <c r="AU266" s="211"/>
      <c r="AV266" s="211"/>
      <c r="AW266" s="211"/>
      <c r="AX266" s="211"/>
      <c r="AY266" s="211"/>
      <c r="AZ266" s="211"/>
      <c r="BA266" s="211"/>
      <c r="BB266" s="211"/>
      <c r="BC266" s="211"/>
      <c r="BD266" s="211"/>
      <c r="BE266" s="211"/>
      <c r="BF266" s="211"/>
      <c r="BG266" s="211"/>
      <c r="BH266" s="221"/>
    </row>
    <row r="267" spans="1:60" ht="18.75" customHeight="1" x14ac:dyDescent="0.3">
      <c r="A267" s="306"/>
      <c r="B267" s="254"/>
      <c r="C267" s="254"/>
      <c r="D267" s="228"/>
      <c r="E267" s="226"/>
      <c r="F267" s="226"/>
      <c r="G267" s="322"/>
      <c r="H267" s="226"/>
      <c r="I267" s="226"/>
      <c r="J267" s="226"/>
      <c r="K267" s="226"/>
      <c r="L267" s="226"/>
      <c r="M267" s="245"/>
      <c r="N267" s="246"/>
      <c r="O267" s="247"/>
      <c r="P267" s="226"/>
      <c r="Q267" s="243"/>
      <c r="R267" s="110" t="s">
        <v>1550</v>
      </c>
      <c r="S267" s="106" t="s">
        <v>78</v>
      </c>
      <c r="T267" s="108" t="s">
        <v>1537</v>
      </c>
      <c r="U267" s="106" t="s">
        <v>79</v>
      </c>
      <c r="V267" s="106" t="s">
        <v>80</v>
      </c>
      <c r="W267" s="166">
        <f>VLOOKUP(V267,'[19]Datos Validacion'!$K$6:$L$8,2,0)</f>
        <v>0.25</v>
      </c>
      <c r="X267" s="108" t="s">
        <v>96</v>
      </c>
      <c r="Y267" s="114">
        <f>VLOOKUP(X267,'[19]Datos Validacion'!$M$6:$N$7,2,0)</f>
        <v>0.15</v>
      </c>
      <c r="Z267" s="106" t="s">
        <v>82</v>
      </c>
      <c r="AA267" s="116" t="s">
        <v>1551</v>
      </c>
      <c r="AB267" s="106" t="s">
        <v>84</v>
      </c>
      <c r="AC267" s="111" t="s">
        <v>1552</v>
      </c>
      <c r="AD267" s="121">
        <f t="shared" si="69"/>
        <v>0.4</v>
      </c>
      <c r="AE267" s="115" t="str">
        <f t="shared" si="70"/>
        <v>MUY BAJA</v>
      </c>
      <c r="AF267" s="115">
        <f t="shared" si="71"/>
        <v>3.2659199999999999E-2</v>
      </c>
      <c r="AG267" s="244"/>
      <c r="AH267" s="244"/>
      <c r="AI267" s="243"/>
      <c r="AJ267" s="226"/>
      <c r="AK267" s="227"/>
      <c r="AL267" s="227"/>
      <c r="AM267" s="211"/>
      <c r="AN267" s="211"/>
      <c r="AO267" s="211"/>
      <c r="AP267" s="211"/>
      <c r="AQ267" s="211"/>
      <c r="AR267" s="211"/>
      <c r="AS267" s="211"/>
      <c r="AT267" s="211"/>
      <c r="AU267" s="211"/>
      <c r="AV267" s="211"/>
      <c r="AW267" s="211"/>
      <c r="AX267" s="211"/>
      <c r="AY267" s="211"/>
      <c r="AZ267" s="211"/>
      <c r="BA267" s="211"/>
      <c r="BB267" s="211"/>
      <c r="BC267" s="211"/>
      <c r="BD267" s="211"/>
      <c r="BE267" s="211"/>
      <c r="BF267" s="211"/>
      <c r="BG267" s="211"/>
      <c r="BH267" s="221"/>
    </row>
    <row r="268" spans="1:60" ht="77.25" customHeight="1" x14ac:dyDescent="0.3">
      <c r="A268" s="306"/>
      <c r="B268" s="254"/>
      <c r="C268" s="254"/>
      <c r="D268" s="228"/>
      <c r="E268" s="226"/>
      <c r="F268" s="111" t="s">
        <v>67</v>
      </c>
      <c r="G268" s="143" t="s">
        <v>1553</v>
      </c>
      <c r="H268" s="226"/>
      <c r="I268" s="226"/>
      <c r="J268" s="226"/>
      <c r="K268" s="226"/>
      <c r="L268" s="226"/>
      <c r="M268" s="245"/>
      <c r="N268" s="246"/>
      <c r="O268" s="247"/>
      <c r="P268" s="226"/>
      <c r="Q268" s="243"/>
      <c r="R268" s="110" t="s">
        <v>1568</v>
      </c>
      <c r="S268" s="106" t="s">
        <v>78</v>
      </c>
      <c r="T268" s="108" t="s">
        <v>1537</v>
      </c>
      <c r="U268" s="106" t="s">
        <v>79</v>
      </c>
      <c r="V268" s="106" t="s">
        <v>80</v>
      </c>
      <c r="W268" s="166">
        <f>VLOOKUP(V268,'[19]Datos Validacion'!$K$6:$L$8,2,0)</f>
        <v>0.25</v>
      </c>
      <c r="X268" s="108" t="s">
        <v>96</v>
      </c>
      <c r="Y268" s="166">
        <f>VLOOKUP(X268,'[19]Datos Validacion'!$M$6:$N$7,2,0)</f>
        <v>0.15</v>
      </c>
      <c r="Z268" s="106" t="s">
        <v>82</v>
      </c>
      <c r="AA268" s="116" t="s">
        <v>1548</v>
      </c>
      <c r="AB268" s="106" t="s">
        <v>84</v>
      </c>
      <c r="AC268" s="111" t="s">
        <v>1554</v>
      </c>
      <c r="AD268" s="121">
        <f t="shared" si="69"/>
        <v>0.4</v>
      </c>
      <c r="AE268" s="115" t="str">
        <f t="shared" si="70"/>
        <v>MUY BAJA</v>
      </c>
      <c r="AF268" s="137">
        <f t="shared" si="71"/>
        <v>1.9595519999999998E-2</v>
      </c>
      <c r="AG268" s="244"/>
      <c r="AH268" s="244"/>
      <c r="AI268" s="243"/>
      <c r="AJ268" s="226"/>
      <c r="AK268" s="227"/>
      <c r="AL268" s="227"/>
      <c r="AM268" s="211"/>
      <c r="AN268" s="211"/>
      <c r="AO268" s="211"/>
      <c r="AP268" s="211"/>
      <c r="AQ268" s="211"/>
      <c r="AR268" s="211"/>
      <c r="AS268" s="211"/>
      <c r="AT268" s="211"/>
      <c r="AU268" s="211"/>
      <c r="AV268" s="211"/>
      <c r="AW268" s="211"/>
      <c r="AX268" s="211"/>
      <c r="AY268" s="211"/>
      <c r="AZ268" s="211"/>
      <c r="BA268" s="211"/>
      <c r="BB268" s="211"/>
      <c r="BC268" s="211"/>
      <c r="BD268" s="211"/>
      <c r="BE268" s="211"/>
      <c r="BF268" s="211"/>
      <c r="BG268" s="211"/>
      <c r="BH268" s="221"/>
    </row>
    <row r="269" spans="1:60" ht="136.5" hidden="1" customHeight="1" x14ac:dyDescent="0.3">
      <c r="A269" s="306" t="s">
        <v>3</v>
      </c>
      <c r="B269" s="254"/>
      <c r="C269" s="254" t="s">
        <v>1555</v>
      </c>
      <c r="D269" s="228" t="s">
        <v>1529</v>
      </c>
      <c r="E269" s="228" t="s">
        <v>1556</v>
      </c>
      <c r="F269" s="111" t="s">
        <v>67</v>
      </c>
      <c r="G269" s="143" t="s">
        <v>1557</v>
      </c>
      <c r="H269" s="226" t="s">
        <v>1558</v>
      </c>
      <c r="I269" s="226" t="s">
        <v>1559</v>
      </c>
      <c r="J269" s="226" t="s">
        <v>71</v>
      </c>
      <c r="K269" s="226" t="s">
        <v>1560</v>
      </c>
      <c r="L269" s="226" t="s">
        <v>73</v>
      </c>
      <c r="M269" s="245">
        <f>VLOOKUP(L269,'[19]Datos Validacion'!$C$6:$D$10,2,0)</f>
        <v>0.6</v>
      </c>
      <c r="N269" s="246" t="s">
        <v>377</v>
      </c>
      <c r="O269" s="247">
        <f>VLOOKUP(N269,'[19]Datos Validacion'!$E$6:$F$15,2,0)</f>
        <v>0.8</v>
      </c>
      <c r="P269" s="224" t="s">
        <v>1561</v>
      </c>
      <c r="Q269" s="243" t="s">
        <v>378</v>
      </c>
      <c r="R269" s="225" t="s">
        <v>1572</v>
      </c>
      <c r="S269" s="231" t="s">
        <v>78</v>
      </c>
      <c r="T269" s="224" t="s">
        <v>1537</v>
      </c>
      <c r="U269" s="231" t="s">
        <v>79</v>
      </c>
      <c r="V269" s="231" t="s">
        <v>80</v>
      </c>
      <c r="W269" s="245">
        <f>VLOOKUP(V269,'[19]Datos Validacion'!$K$6:$L$8,2,0)</f>
        <v>0.25</v>
      </c>
      <c r="X269" s="224" t="s">
        <v>81</v>
      </c>
      <c r="Y269" s="245">
        <f>VLOOKUP(X269,'[19]Datos Validacion'!$M$6:$N$7,2,0)</f>
        <v>0.25</v>
      </c>
      <c r="Z269" s="231" t="s">
        <v>82</v>
      </c>
      <c r="AA269" s="311" t="s">
        <v>1573</v>
      </c>
      <c r="AB269" s="231" t="s">
        <v>84</v>
      </c>
      <c r="AC269" s="226" t="s">
        <v>1574</v>
      </c>
      <c r="AD269" s="360">
        <f t="shared" si="69"/>
        <v>0.5</v>
      </c>
      <c r="AE269" s="244" t="str">
        <f>IF(AF269&lt;=20%,"MUY BAJA",IF(AF269&lt;=40%,"BAJA",IF(AF269&lt;=60%,"media",IF(AF269&lt;=80%,"alta","MUY alta"))))</f>
        <v>BAJA</v>
      </c>
      <c r="AF269" s="244">
        <f>IF(OR(V269="prevenir",V269="detectar"),(M269-(M269*AD269)), M269)</f>
        <v>0.3</v>
      </c>
      <c r="AG269" s="244" t="str">
        <f>IF(AH269&lt;=20%,"LEVE",IF(AH269&lt;=40%,"MENOR",IF(AH269&lt;=60%,"MODERADO",IF(AH269&lt;=80%,"MAYOR","CATASTROFICO"))))</f>
        <v>MAYOR</v>
      </c>
      <c r="AH269" s="244">
        <f>IF(V269="corregir",(O269-(O269*AD269)), O269)</f>
        <v>0.8</v>
      </c>
      <c r="AI269" s="243" t="s">
        <v>378</v>
      </c>
      <c r="AJ269" s="226" t="s">
        <v>86</v>
      </c>
      <c r="AK269" s="227">
        <v>179</v>
      </c>
      <c r="AL269" s="227"/>
      <c r="AM269" s="201"/>
      <c r="AN269" s="201"/>
      <c r="AO269" s="201"/>
      <c r="AP269" s="90"/>
      <c r="AQ269" s="97"/>
      <c r="AR269" s="90"/>
      <c r="AS269" s="90"/>
      <c r="AT269" s="97"/>
      <c r="AU269" s="201"/>
      <c r="AV269" s="201"/>
      <c r="AW269" s="97"/>
      <c r="AX269" s="201"/>
      <c r="AY269" s="201"/>
      <c r="AZ269" s="97"/>
      <c r="BA269" s="201"/>
      <c r="BB269" s="201"/>
      <c r="BC269" s="97"/>
      <c r="BD269" s="201"/>
      <c r="BE269" s="201"/>
      <c r="BF269" s="97"/>
      <c r="BG269" s="97"/>
      <c r="BH269" s="211"/>
    </row>
    <row r="270" spans="1:60" ht="132.75" hidden="1" customHeight="1" x14ac:dyDescent="0.3">
      <c r="A270" s="306"/>
      <c r="B270" s="254"/>
      <c r="C270" s="254"/>
      <c r="D270" s="228"/>
      <c r="E270" s="228"/>
      <c r="F270" s="111" t="s">
        <v>67</v>
      </c>
      <c r="G270" s="143" t="s">
        <v>1571</v>
      </c>
      <c r="H270" s="226"/>
      <c r="I270" s="226"/>
      <c r="J270" s="226"/>
      <c r="K270" s="226"/>
      <c r="L270" s="226"/>
      <c r="M270" s="245"/>
      <c r="N270" s="246"/>
      <c r="O270" s="247"/>
      <c r="P270" s="224"/>
      <c r="Q270" s="243"/>
      <c r="R270" s="225"/>
      <c r="S270" s="231"/>
      <c r="T270" s="224"/>
      <c r="U270" s="231"/>
      <c r="V270" s="231"/>
      <c r="W270" s="245"/>
      <c r="X270" s="224"/>
      <c r="Y270" s="245"/>
      <c r="Z270" s="231"/>
      <c r="AA270" s="311"/>
      <c r="AB270" s="231"/>
      <c r="AC270" s="226"/>
      <c r="AD270" s="360"/>
      <c r="AE270" s="244"/>
      <c r="AF270" s="244"/>
      <c r="AG270" s="244"/>
      <c r="AH270" s="244"/>
      <c r="AI270" s="243"/>
      <c r="AJ270" s="226"/>
      <c r="AK270" s="227"/>
      <c r="AL270" s="227"/>
      <c r="AM270" s="201"/>
      <c r="AN270" s="201"/>
      <c r="AO270" s="201"/>
      <c r="AP270" s="90"/>
      <c r="AQ270" s="97"/>
      <c r="AR270" s="90"/>
      <c r="AS270" s="90"/>
      <c r="AT270" s="97"/>
      <c r="AU270" s="201"/>
      <c r="AV270" s="201"/>
      <c r="AW270" s="97"/>
      <c r="AX270" s="201"/>
      <c r="AY270" s="201"/>
      <c r="AZ270" s="97"/>
      <c r="BA270" s="201"/>
      <c r="BB270" s="201"/>
      <c r="BC270" s="97"/>
      <c r="BD270" s="201"/>
      <c r="BE270" s="201"/>
      <c r="BF270" s="97"/>
      <c r="BG270" s="97"/>
      <c r="BH270" s="211"/>
    </row>
    <row r="271" spans="1:60" ht="55.5" customHeight="1" x14ac:dyDescent="0.3">
      <c r="A271" s="309"/>
      <c r="B271" s="308" t="s">
        <v>3</v>
      </c>
      <c r="C271" s="305" t="s">
        <v>1001</v>
      </c>
      <c r="D271" s="251" t="s">
        <v>1002</v>
      </c>
      <c r="E271" s="251" t="s">
        <v>1003</v>
      </c>
      <c r="F271" s="127" t="s">
        <v>104</v>
      </c>
      <c r="G271" s="168" t="s">
        <v>1004</v>
      </c>
      <c r="H271" s="231" t="s">
        <v>1005</v>
      </c>
      <c r="I271" s="251" t="s">
        <v>1006</v>
      </c>
      <c r="J271" s="226" t="s">
        <v>71</v>
      </c>
      <c r="K271" s="226" t="s">
        <v>1007</v>
      </c>
      <c r="L271" s="226" t="s">
        <v>152</v>
      </c>
      <c r="M271" s="245">
        <f>VLOOKUP(L271,'[20]Datos Validacion'!$C$6:$D$10,2,0)</f>
        <v>0.4</v>
      </c>
      <c r="N271" s="246" t="s">
        <v>74</v>
      </c>
      <c r="O271" s="247">
        <f>VLOOKUP(N271,'[20]Datos Validacion'!$E$6:$F$15,2,0)</f>
        <v>0.4</v>
      </c>
      <c r="P271" s="224" t="s">
        <v>1008</v>
      </c>
      <c r="Q271" s="243" t="s">
        <v>76</v>
      </c>
      <c r="R271" s="165" t="s">
        <v>1009</v>
      </c>
      <c r="S271" s="49" t="s">
        <v>78</v>
      </c>
      <c r="T271" s="119" t="s">
        <v>1010</v>
      </c>
      <c r="U271" s="49" t="s">
        <v>79</v>
      </c>
      <c r="V271" s="49" t="s">
        <v>80</v>
      </c>
      <c r="W271" s="114">
        <f>VLOOKUP(V271,'[20]Datos Validacion'!$K$6:$L$8,2,0)</f>
        <v>0.25</v>
      </c>
      <c r="X271" s="119" t="s">
        <v>96</v>
      </c>
      <c r="Y271" s="114">
        <f>VLOOKUP(X271,'[20]Datos Validacion'!$M$6:$N$7,2,0)</f>
        <v>0.15</v>
      </c>
      <c r="Z271" s="49" t="s">
        <v>82</v>
      </c>
      <c r="AA271" s="140" t="s">
        <v>1011</v>
      </c>
      <c r="AB271" s="49" t="s">
        <v>84</v>
      </c>
      <c r="AC271" s="119" t="s">
        <v>1012</v>
      </c>
      <c r="AD271" s="138">
        <f>+W271+Y271</f>
        <v>0.4</v>
      </c>
      <c r="AE271" s="113" t="str">
        <f>IF(AF271&lt;=20%,"MUY BAJA",IF(AF271&lt;=40%,"BAJA",IF(AF271&lt;=60%,"MEDIA",IF(AF271&lt;=80%,"ALTA","MUY ALTA"))))</f>
        <v>BAJA</v>
      </c>
      <c r="AF271" s="113">
        <f>IF(OR(V271="prevenir",V271="detectar"),(M271-(M271*AD271)), M271)</f>
        <v>0.24</v>
      </c>
      <c r="AG271" s="242" t="str">
        <f t="shared" ref="AG271" si="72">IF(AH271&lt;=20%,"LEVE",IF(AH271&lt;=40%,"MENOR",IF(AH271&lt;=60%,"MODERADO",IF(AH271&lt;=80%,"MAYOR","CATASTROFICO"))))</f>
        <v>MENOR</v>
      </c>
      <c r="AH271" s="242">
        <f>IF(OR(X271="prevenir",X271="detectar"),(O271-(O271*AF271)), O271)</f>
        <v>0.4</v>
      </c>
      <c r="AI271" s="243" t="s">
        <v>146</v>
      </c>
      <c r="AJ271" s="226" t="s">
        <v>86</v>
      </c>
      <c r="AK271" s="227"/>
      <c r="AL271" s="227"/>
      <c r="AM271" s="211">
        <v>45261</v>
      </c>
      <c r="AN271" s="211" t="s">
        <v>1946</v>
      </c>
      <c r="AO271" s="211"/>
      <c r="AP271" s="211" t="s">
        <v>3</v>
      </c>
      <c r="AQ271" s="222" t="s">
        <v>1947</v>
      </c>
      <c r="AR271" s="211" t="s">
        <v>3</v>
      </c>
      <c r="AS271" s="211"/>
      <c r="AT271" s="222" t="s">
        <v>1948</v>
      </c>
      <c r="AU271" s="211" t="s">
        <v>3</v>
      </c>
      <c r="AV271" s="211"/>
      <c r="AW271" s="222" t="s">
        <v>1949</v>
      </c>
      <c r="AX271" s="211" t="s">
        <v>3</v>
      </c>
      <c r="AY271" s="211"/>
      <c r="AZ271" s="222" t="s">
        <v>1950</v>
      </c>
      <c r="BA271" s="211"/>
      <c r="BB271" s="211"/>
      <c r="BC271" s="221" t="s">
        <v>490</v>
      </c>
      <c r="BD271" s="211" t="s">
        <v>3</v>
      </c>
      <c r="BE271" s="211"/>
      <c r="BF271" s="222" t="s">
        <v>1951</v>
      </c>
      <c r="BG271" s="221" t="s">
        <v>1952</v>
      </c>
      <c r="BH271" s="222" t="s">
        <v>1953</v>
      </c>
    </row>
    <row r="272" spans="1:60" ht="37.5" x14ac:dyDescent="0.3">
      <c r="A272" s="309"/>
      <c r="B272" s="308"/>
      <c r="C272" s="305"/>
      <c r="D272" s="251"/>
      <c r="E272" s="251"/>
      <c r="F272" s="127" t="s">
        <v>104</v>
      </c>
      <c r="G272" s="168" t="s">
        <v>1013</v>
      </c>
      <c r="H272" s="231"/>
      <c r="I272" s="251"/>
      <c r="J272" s="226"/>
      <c r="K272" s="226"/>
      <c r="L272" s="226"/>
      <c r="M272" s="245"/>
      <c r="N272" s="246"/>
      <c r="O272" s="247"/>
      <c r="P272" s="224"/>
      <c r="Q272" s="243"/>
      <c r="R272" s="317" t="s">
        <v>1014</v>
      </c>
      <c r="S272" s="254" t="s">
        <v>78</v>
      </c>
      <c r="T272" s="228" t="s">
        <v>1010</v>
      </c>
      <c r="U272" s="254" t="s">
        <v>79</v>
      </c>
      <c r="V272" s="254" t="s">
        <v>80</v>
      </c>
      <c r="W272" s="245">
        <f>VLOOKUP(V272,'[20]Datos Validacion'!$K$6:$L$8,2,0)</f>
        <v>0.25</v>
      </c>
      <c r="X272" s="228" t="s">
        <v>96</v>
      </c>
      <c r="Y272" s="245">
        <f>VLOOKUP(X272,'[20]Datos Validacion'!$M$6:$N$7,2,0)</f>
        <v>0.15</v>
      </c>
      <c r="Z272" s="254" t="s">
        <v>82</v>
      </c>
      <c r="AA272" s="338" t="s">
        <v>1011</v>
      </c>
      <c r="AB272" s="254" t="s">
        <v>84</v>
      </c>
      <c r="AC272" s="228" t="s">
        <v>1015</v>
      </c>
      <c r="AD272" s="240">
        <f>+W272+Y272</f>
        <v>0.4</v>
      </c>
      <c r="AE272" s="242" t="str">
        <f t="shared" ref="AE272" si="73">IF(AF272&lt;=20%,"MUY BAJA",IF(AF272&lt;=40%,"BAJA",IF(AF272&lt;=60%,"MEDIA",IF(AF272&lt;=80%,"ALTA","MUY ALTA"))))</f>
        <v>MUY BAJA</v>
      </c>
      <c r="AF272" s="244">
        <f>+AF271-(AF271*AD272)</f>
        <v>0.14399999999999999</v>
      </c>
      <c r="AG272" s="242"/>
      <c r="AH272" s="242"/>
      <c r="AI272" s="243"/>
      <c r="AJ272" s="226"/>
      <c r="AK272" s="227"/>
      <c r="AL272" s="227"/>
      <c r="AM272" s="211"/>
      <c r="AN272" s="211"/>
      <c r="AO272" s="211"/>
      <c r="AP272" s="211"/>
      <c r="AQ272" s="222"/>
      <c r="AR272" s="211"/>
      <c r="AS272" s="211"/>
      <c r="AT272" s="222"/>
      <c r="AU272" s="211"/>
      <c r="AV272" s="211"/>
      <c r="AW272" s="222"/>
      <c r="AX272" s="211"/>
      <c r="AY272" s="211"/>
      <c r="AZ272" s="222"/>
      <c r="BA272" s="211"/>
      <c r="BB272" s="211"/>
      <c r="BC272" s="221"/>
      <c r="BD272" s="211"/>
      <c r="BE272" s="211"/>
      <c r="BF272" s="222"/>
      <c r="BG272" s="221"/>
      <c r="BH272" s="222"/>
    </row>
    <row r="273" spans="1:60" ht="37.5" x14ac:dyDescent="0.3">
      <c r="A273" s="309"/>
      <c r="B273" s="308"/>
      <c r="C273" s="305"/>
      <c r="D273" s="251"/>
      <c r="E273" s="251"/>
      <c r="F273" s="127" t="s">
        <v>104</v>
      </c>
      <c r="G273" s="168" t="s">
        <v>1016</v>
      </c>
      <c r="H273" s="231"/>
      <c r="I273" s="251"/>
      <c r="J273" s="226"/>
      <c r="K273" s="226"/>
      <c r="L273" s="226"/>
      <c r="M273" s="245"/>
      <c r="N273" s="246"/>
      <c r="O273" s="247"/>
      <c r="P273" s="224"/>
      <c r="Q273" s="243"/>
      <c r="R273" s="317"/>
      <c r="S273" s="254"/>
      <c r="T273" s="228"/>
      <c r="U273" s="254"/>
      <c r="V273" s="254"/>
      <c r="W273" s="245"/>
      <c r="X273" s="228"/>
      <c r="Y273" s="245"/>
      <c r="Z273" s="254"/>
      <c r="AA273" s="338"/>
      <c r="AB273" s="254"/>
      <c r="AC273" s="228"/>
      <c r="AD273" s="240"/>
      <c r="AE273" s="242"/>
      <c r="AF273" s="244"/>
      <c r="AG273" s="242"/>
      <c r="AH273" s="242"/>
      <c r="AI273" s="243"/>
      <c r="AJ273" s="226"/>
      <c r="AK273" s="227"/>
      <c r="AL273" s="227"/>
      <c r="AM273" s="211"/>
      <c r="AN273" s="211"/>
      <c r="AO273" s="211"/>
      <c r="AP273" s="211"/>
      <c r="AQ273" s="222"/>
      <c r="AR273" s="211"/>
      <c r="AS273" s="211"/>
      <c r="AT273" s="222"/>
      <c r="AU273" s="211"/>
      <c r="AV273" s="211"/>
      <c r="AW273" s="222"/>
      <c r="AX273" s="211"/>
      <c r="AY273" s="211"/>
      <c r="AZ273" s="222"/>
      <c r="BA273" s="211"/>
      <c r="BB273" s="211"/>
      <c r="BC273" s="221"/>
      <c r="BD273" s="211"/>
      <c r="BE273" s="211"/>
      <c r="BF273" s="222"/>
      <c r="BG273" s="221"/>
      <c r="BH273" s="222"/>
    </row>
    <row r="274" spans="1:60" ht="37.5" x14ac:dyDescent="0.3">
      <c r="A274" s="309"/>
      <c r="B274" s="308"/>
      <c r="C274" s="305"/>
      <c r="D274" s="251"/>
      <c r="E274" s="251"/>
      <c r="F274" s="127" t="s">
        <v>104</v>
      </c>
      <c r="G274" s="168" t="s">
        <v>1017</v>
      </c>
      <c r="H274" s="231"/>
      <c r="I274" s="251"/>
      <c r="J274" s="226"/>
      <c r="K274" s="226"/>
      <c r="L274" s="226"/>
      <c r="M274" s="245"/>
      <c r="N274" s="246"/>
      <c r="O274" s="247"/>
      <c r="P274" s="224"/>
      <c r="Q274" s="243"/>
      <c r="R274" s="317" t="s">
        <v>1018</v>
      </c>
      <c r="S274" s="254" t="s">
        <v>78</v>
      </c>
      <c r="T274" s="228" t="s">
        <v>1010</v>
      </c>
      <c r="U274" s="254" t="s">
        <v>79</v>
      </c>
      <c r="V274" s="254" t="s">
        <v>184</v>
      </c>
      <c r="W274" s="245">
        <f>VLOOKUP(V274,'[20]Datos Validacion'!$K$6:$L$8,2,0)</f>
        <v>0.15</v>
      </c>
      <c r="X274" s="228" t="s">
        <v>96</v>
      </c>
      <c r="Y274" s="245">
        <f>VLOOKUP(X274,'[20]Datos Validacion'!$M$6:$N$7,2,0)</f>
        <v>0.15</v>
      </c>
      <c r="Z274" s="254" t="s">
        <v>82</v>
      </c>
      <c r="AA274" s="338" t="s">
        <v>1011</v>
      </c>
      <c r="AB274" s="254" t="s">
        <v>84</v>
      </c>
      <c r="AC274" s="228" t="s">
        <v>1019</v>
      </c>
      <c r="AD274" s="240">
        <f>+W274+Y274</f>
        <v>0.3</v>
      </c>
      <c r="AE274" s="242" t="str">
        <f>IF(AF274&lt;=20%,"MUY BAJA",IF(AF274&lt;=40%,"BAJA",IF(AF274&lt;=60%,"MEDIA",IF(AF274&lt;=80%,"ALTA","MUY ALTA"))))</f>
        <v>MUY BAJA</v>
      </c>
      <c r="AF274" s="244">
        <f>+AF272-(AF272*AD274)</f>
        <v>0.1008</v>
      </c>
      <c r="AG274" s="242"/>
      <c r="AH274" s="242"/>
      <c r="AI274" s="243"/>
      <c r="AJ274" s="226"/>
      <c r="AK274" s="227"/>
      <c r="AL274" s="227"/>
      <c r="AM274" s="211"/>
      <c r="AN274" s="211"/>
      <c r="AO274" s="211"/>
      <c r="AP274" s="211"/>
      <c r="AQ274" s="222"/>
      <c r="AR274" s="211"/>
      <c r="AS274" s="211"/>
      <c r="AT274" s="222"/>
      <c r="AU274" s="211"/>
      <c r="AV274" s="211"/>
      <c r="AW274" s="222"/>
      <c r="AX274" s="211"/>
      <c r="AY274" s="211"/>
      <c r="AZ274" s="222"/>
      <c r="BA274" s="211"/>
      <c r="BB274" s="211"/>
      <c r="BC274" s="221"/>
      <c r="BD274" s="211"/>
      <c r="BE274" s="211"/>
      <c r="BF274" s="222"/>
      <c r="BG274" s="221"/>
      <c r="BH274" s="222"/>
    </row>
    <row r="275" spans="1:60" ht="25" x14ac:dyDescent="0.3">
      <c r="A275" s="309"/>
      <c r="B275" s="308"/>
      <c r="C275" s="305"/>
      <c r="D275" s="251"/>
      <c r="E275" s="251"/>
      <c r="F275" s="127" t="s">
        <v>67</v>
      </c>
      <c r="G275" s="168" t="s">
        <v>1020</v>
      </c>
      <c r="H275" s="231"/>
      <c r="I275" s="251"/>
      <c r="J275" s="226"/>
      <c r="K275" s="226"/>
      <c r="L275" s="226"/>
      <c r="M275" s="245"/>
      <c r="N275" s="246"/>
      <c r="O275" s="247"/>
      <c r="P275" s="224"/>
      <c r="Q275" s="243"/>
      <c r="R275" s="317"/>
      <c r="S275" s="254"/>
      <c r="T275" s="228"/>
      <c r="U275" s="254"/>
      <c r="V275" s="254"/>
      <c r="W275" s="245"/>
      <c r="X275" s="228"/>
      <c r="Y275" s="245"/>
      <c r="Z275" s="254"/>
      <c r="AA275" s="338"/>
      <c r="AB275" s="254"/>
      <c r="AC275" s="228"/>
      <c r="AD275" s="240"/>
      <c r="AE275" s="242"/>
      <c r="AF275" s="244"/>
      <c r="AG275" s="242"/>
      <c r="AH275" s="242"/>
      <c r="AI275" s="243"/>
      <c r="AJ275" s="226"/>
      <c r="AK275" s="227"/>
      <c r="AL275" s="227"/>
      <c r="AM275" s="211"/>
      <c r="AN275" s="211"/>
      <c r="AO275" s="211"/>
      <c r="AP275" s="211"/>
      <c r="AQ275" s="222"/>
      <c r="AR275" s="211"/>
      <c r="AS275" s="211"/>
      <c r="AT275" s="222"/>
      <c r="AU275" s="211"/>
      <c r="AV275" s="211"/>
      <c r="AW275" s="222"/>
      <c r="AX275" s="211"/>
      <c r="AY275" s="211"/>
      <c r="AZ275" s="222"/>
      <c r="BA275" s="211"/>
      <c r="BB275" s="211"/>
      <c r="BC275" s="221"/>
      <c r="BD275" s="211"/>
      <c r="BE275" s="211"/>
      <c r="BF275" s="222"/>
      <c r="BG275" s="221"/>
      <c r="BH275" s="222"/>
    </row>
    <row r="276" spans="1:60" ht="25" x14ac:dyDescent="0.3">
      <c r="A276" s="309"/>
      <c r="B276" s="308"/>
      <c r="C276" s="305"/>
      <c r="D276" s="251"/>
      <c r="E276" s="251"/>
      <c r="F276" s="127" t="s">
        <v>104</v>
      </c>
      <c r="G276" s="168" t="s">
        <v>1021</v>
      </c>
      <c r="H276" s="231"/>
      <c r="I276" s="251"/>
      <c r="J276" s="226"/>
      <c r="K276" s="226"/>
      <c r="L276" s="226"/>
      <c r="M276" s="245"/>
      <c r="N276" s="246"/>
      <c r="O276" s="247"/>
      <c r="P276" s="224"/>
      <c r="Q276" s="243"/>
      <c r="R276" s="317"/>
      <c r="S276" s="254"/>
      <c r="T276" s="228"/>
      <c r="U276" s="254"/>
      <c r="V276" s="254"/>
      <c r="W276" s="245"/>
      <c r="X276" s="228"/>
      <c r="Y276" s="245"/>
      <c r="Z276" s="254"/>
      <c r="AA276" s="338"/>
      <c r="AB276" s="254"/>
      <c r="AC276" s="228"/>
      <c r="AD276" s="240"/>
      <c r="AE276" s="242"/>
      <c r="AF276" s="244"/>
      <c r="AG276" s="242"/>
      <c r="AH276" s="242"/>
      <c r="AI276" s="243"/>
      <c r="AJ276" s="226"/>
      <c r="AK276" s="227"/>
      <c r="AL276" s="227"/>
      <c r="AM276" s="211"/>
      <c r="AN276" s="211"/>
      <c r="AO276" s="211"/>
      <c r="AP276" s="211"/>
      <c r="AQ276" s="222"/>
      <c r="AR276" s="211"/>
      <c r="AS276" s="211"/>
      <c r="AT276" s="222"/>
      <c r="AU276" s="211"/>
      <c r="AV276" s="211"/>
      <c r="AW276" s="222"/>
      <c r="AX276" s="211"/>
      <c r="AY276" s="211"/>
      <c r="AZ276" s="222"/>
      <c r="BA276" s="211"/>
      <c r="BB276" s="211"/>
      <c r="BC276" s="221"/>
      <c r="BD276" s="211"/>
      <c r="BE276" s="211"/>
      <c r="BF276" s="222"/>
      <c r="BG276" s="221"/>
      <c r="BH276" s="222"/>
    </row>
    <row r="277" spans="1:60" ht="79" customHeight="1" x14ac:dyDescent="0.3">
      <c r="A277" s="304"/>
      <c r="B277" s="306" t="s">
        <v>3</v>
      </c>
      <c r="C277" s="224" t="s">
        <v>1022</v>
      </c>
      <c r="D277" s="226" t="s">
        <v>1023</v>
      </c>
      <c r="E277" s="226" t="s">
        <v>927</v>
      </c>
      <c r="F277" s="111" t="s">
        <v>104</v>
      </c>
      <c r="G277" s="164" t="s">
        <v>1024</v>
      </c>
      <c r="H277" s="226" t="s">
        <v>1025</v>
      </c>
      <c r="I277" s="250" t="s">
        <v>1026</v>
      </c>
      <c r="J277" s="226" t="s">
        <v>71</v>
      </c>
      <c r="K277" s="226" t="s">
        <v>1027</v>
      </c>
      <c r="L277" s="226" t="s">
        <v>117</v>
      </c>
      <c r="M277" s="245">
        <f>VLOOKUP(L277,'[20]Datos Validacion'!$C$6:$D$10,2,0)</f>
        <v>0.2</v>
      </c>
      <c r="N277" s="246" t="s">
        <v>74</v>
      </c>
      <c r="O277" s="247">
        <f>VLOOKUP(N277,'[20]Datos Validacion'!$E$6:$F$15,2,0)</f>
        <v>0.4</v>
      </c>
      <c r="P277" s="224" t="s">
        <v>153</v>
      </c>
      <c r="Q277" s="243" t="s">
        <v>146</v>
      </c>
      <c r="R277" s="165" t="s">
        <v>1028</v>
      </c>
      <c r="S277" s="49" t="s">
        <v>78</v>
      </c>
      <c r="T277" s="49" t="s">
        <v>293</v>
      </c>
      <c r="U277" s="49" t="s">
        <v>79</v>
      </c>
      <c r="V277" s="49" t="s">
        <v>80</v>
      </c>
      <c r="W277" s="114">
        <f>VLOOKUP(V277,'[20]Datos Validacion'!$K$6:$L$8,2,0)</f>
        <v>0.25</v>
      </c>
      <c r="X277" s="119" t="s">
        <v>96</v>
      </c>
      <c r="Y277" s="114">
        <f>VLOOKUP(X277,'[20]Datos Validacion'!$M$6:$N$7,2,0)</f>
        <v>0.15</v>
      </c>
      <c r="Z277" s="49" t="s">
        <v>82</v>
      </c>
      <c r="AA277" s="140" t="s">
        <v>1029</v>
      </c>
      <c r="AB277" s="49" t="s">
        <v>84</v>
      </c>
      <c r="AC277" s="49" t="s">
        <v>1030</v>
      </c>
      <c r="AD277" s="138">
        <f t="shared" ref="AD277:AD286" si="74">+W277+Y277</f>
        <v>0.4</v>
      </c>
      <c r="AE277" s="113" t="str">
        <f>IF(AF277&lt;=20%,"MUY BAJA",IF(AF277&lt;=40%,"BAJA",IF(AF277&lt;=60%,"MEDIA",IF(AF277&lt;=80%,"ALTA","MUY ALTA"))))</f>
        <v>MUY BAJA</v>
      </c>
      <c r="AF277" s="113">
        <f>IF(OR(V277="prevenir",V277="detectar"),(M277-(M277*AD277)), M277)</f>
        <v>0.12</v>
      </c>
      <c r="AG277" s="242" t="str">
        <f t="shared" ref="AG277" si="75">IF(AH277&lt;=20%,"LEVE",IF(AH277&lt;=40%,"MENOR",IF(AH277&lt;=60%,"MODERADO",IF(AH277&lt;=80%,"MAYOR","CATASTROFICO"))))</f>
        <v>MENOR</v>
      </c>
      <c r="AH277" s="242">
        <f>IF(OR(X277="prevenir",X277="detectar"),(O277-(O277*AF277)), O277)</f>
        <v>0.4</v>
      </c>
      <c r="AI277" s="243" t="s">
        <v>146</v>
      </c>
      <c r="AJ277" s="226" t="s">
        <v>86</v>
      </c>
      <c r="AK277" s="227"/>
      <c r="AL277" s="227"/>
      <c r="AM277" s="218">
        <v>45275</v>
      </c>
      <c r="AN277" s="370" t="s">
        <v>927</v>
      </c>
      <c r="AO277" s="218"/>
      <c r="AP277" s="218" t="s">
        <v>3</v>
      </c>
      <c r="AQ277" s="222" t="s">
        <v>1756</v>
      </c>
      <c r="AR277" s="218" t="s">
        <v>3</v>
      </c>
      <c r="AS277" s="218"/>
      <c r="AT277" s="222" t="s">
        <v>1757</v>
      </c>
      <c r="AU277" s="218" t="s">
        <v>3</v>
      </c>
      <c r="AV277" s="218"/>
      <c r="AW277" s="222" t="s">
        <v>1758</v>
      </c>
      <c r="AX277" s="218"/>
      <c r="AY277" s="218" t="s">
        <v>3</v>
      </c>
      <c r="AZ277" s="222" t="s">
        <v>1759</v>
      </c>
      <c r="BA277" s="218" t="s">
        <v>3</v>
      </c>
      <c r="BB277" s="218"/>
      <c r="BC277" s="222" t="s">
        <v>1760</v>
      </c>
      <c r="BD277" s="218"/>
      <c r="BE277" s="218" t="s">
        <v>3</v>
      </c>
      <c r="BF277" s="371" t="s">
        <v>1750</v>
      </c>
      <c r="BG277" s="225" t="s">
        <v>1744</v>
      </c>
      <c r="BH277" s="222" t="s">
        <v>2069</v>
      </c>
    </row>
    <row r="278" spans="1:60" ht="79" customHeight="1" x14ac:dyDescent="0.3">
      <c r="A278" s="304"/>
      <c r="B278" s="306"/>
      <c r="C278" s="224"/>
      <c r="D278" s="226"/>
      <c r="E278" s="226"/>
      <c r="F278" s="111" t="s">
        <v>67</v>
      </c>
      <c r="G278" s="164" t="s">
        <v>1031</v>
      </c>
      <c r="H278" s="226"/>
      <c r="I278" s="250"/>
      <c r="J278" s="226"/>
      <c r="K278" s="226"/>
      <c r="L278" s="226"/>
      <c r="M278" s="245"/>
      <c r="N278" s="246"/>
      <c r="O278" s="247"/>
      <c r="P278" s="224"/>
      <c r="Q278" s="243"/>
      <c r="R278" s="165" t="s">
        <v>1032</v>
      </c>
      <c r="S278" s="49" t="s">
        <v>78</v>
      </c>
      <c r="T278" s="49" t="s">
        <v>293</v>
      </c>
      <c r="U278" s="49" t="s">
        <v>79</v>
      </c>
      <c r="V278" s="49" t="s">
        <v>184</v>
      </c>
      <c r="W278" s="114">
        <f>VLOOKUP(V278,'[20]Datos Validacion'!$K$6:$L$8,2,0)</f>
        <v>0.15</v>
      </c>
      <c r="X278" s="119" t="s">
        <v>96</v>
      </c>
      <c r="Y278" s="114">
        <f>VLOOKUP(X278,'[20]Datos Validacion'!$M$6:$N$7,2,0)</f>
        <v>0.15</v>
      </c>
      <c r="Z278" s="49" t="s">
        <v>82</v>
      </c>
      <c r="AA278" s="140" t="s">
        <v>1033</v>
      </c>
      <c r="AB278" s="49" t="s">
        <v>84</v>
      </c>
      <c r="AC278" s="119" t="s">
        <v>1034</v>
      </c>
      <c r="AD278" s="138">
        <f t="shared" si="74"/>
        <v>0.3</v>
      </c>
      <c r="AE278" s="113" t="str">
        <f>IF(AF278&lt;=20%,"MUY BAJA",IF(AF278&lt;=40%,"BAJA",IF(AF278&lt;=60%,"MEDIA",IF(AF278&lt;=80%,"ALTA","MUY ALTA"))))</f>
        <v>MUY BAJA</v>
      </c>
      <c r="AF278" s="115">
        <f>+AF277-(AF277*AD278)</f>
        <v>8.3999999999999991E-2</v>
      </c>
      <c r="AG278" s="242"/>
      <c r="AH278" s="242"/>
      <c r="AI278" s="243"/>
      <c r="AJ278" s="226"/>
      <c r="AK278" s="227"/>
      <c r="AL278" s="227"/>
      <c r="AM278" s="218"/>
      <c r="AN278" s="370"/>
      <c r="AO278" s="218"/>
      <c r="AP278" s="218"/>
      <c r="AQ278" s="222"/>
      <c r="AR278" s="218"/>
      <c r="AS278" s="218"/>
      <c r="AT278" s="222"/>
      <c r="AU278" s="218"/>
      <c r="AV278" s="218"/>
      <c r="AW278" s="222"/>
      <c r="AX278" s="218"/>
      <c r="AY278" s="218"/>
      <c r="AZ278" s="222"/>
      <c r="BA278" s="218"/>
      <c r="BB278" s="218"/>
      <c r="BC278" s="222"/>
      <c r="BD278" s="218"/>
      <c r="BE278" s="218"/>
      <c r="BF278" s="371"/>
      <c r="BG278" s="225"/>
      <c r="BH278" s="221"/>
    </row>
    <row r="279" spans="1:60" ht="189" customHeight="1" x14ac:dyDescent="0.3">
      <c r="A279" s="188"/>
      <c r="B279" s="118" t="s">
        <v>3</v>
      </c>
      <c r="C279" s="119" t="s">
        <v>1035</v>
      </c>
      <c r="D279" s="111" t="s">
        <v>1023</v>
      </c>
      <c r="E279" s="111" t="s">
        <v>927</v>
      </c>
      <c r="F279" s="111" t="s">
        <v>67</v>
      </c>
      <c r="G279" s="143" t="s">
        <v>1036</v>
      </c>
      <c r="H279" s="111" t="s">
        <v>1037</v>
      </c>
      <c r="I279" s="136" t="s">
        <v>1038</v>
      </c>
      <c r="J279" s="111" t="s">
        <v>71</v>
      </c>
      <c r="K279" s="163" t="s">
        <v>1039</v>
      </c>
      <c r="L279" s="111" t="s">
        <v>152</v>
      </c>
      <c r="M279" s="114">
        <f>VLOOKUP(L279,'[20]Datos Validacion'!$C$6:$D$10,2,0)</f>
        <v>0.4</v>
      </c>
      <c r="N279" s="122" t="s">
        <v>76</v>
      </c>
      <c r="O279" s="123">
        <f>VLOOKUP(N279,'[20]Datos Validacion'!$E$6:$F$15,2,0)</f>
        <v>0.6</v>
      </c>
      <c r="P279" s="108" t="s">
        <v>1040</v>
      </c>
      <c r="Q279" s="112" t="s">
        <v>76</v>
      </c>
      <c r="R279" s="162" t="s">
        <v>1041</v>
      </c>
      <c r="S279" s="49" t="s">
        <v>78</v>
      </c>
      <c r="T279" s="49" t="s">
        <v>1042</v>
      </c>
      <c r="U279" s="49" t="s">
        <v>79</v>
      </c>
      <c r="V279" s="49" t="s">
        <v>184</v>
      </c>
      <c r="W279" s="114">
        <f>VLOOKUP(V279,'[20]Datos Validacion'!$K$6:$L$8,2,0)</f>
        <v>0.15</v>
      </c>
      <c r="X279" s="119" t="s">
        <v>81</v>
      </c>
      <c r="Y279" s="114">
        <f>VLOOKUP(X279,'[20]Datos Validacion'!$M$6:$N$7,2,0)</f>
        <v>0.25</v>
      </c>
      <c r="Z279" s="49" t="s">
        <v>82</v>
      </c>
      <c r="AA279" s="140" t="s">
        <v>1043</v>
      </c>
      <c r="AB279" s="49" t="s">
        <v>84</v>
      </c>
      <c r="AC279" s="119" t="s">
        <v>1043</v>
      </c>
      <c r="AD279" s="138">
        <f t="shared" si="74"/>
        <v>0.4</v>
      </c>
      <c r="AE279" s="113" t="str">
        <f t="shared" ref="AE279" si="76">IF(AF279&lt;=20%,"MUY BAJA",IF(AF279&lt;=40%,"BAJA",IF(AF279&lt;=60%,"MEDIA",IF(AF279&lt;=80%,"ALTA","MUY ALTA"))))</f>
        <v>BAJA</v>
      </c>
      <c r="AF279" s="113">
        <f>IF(OR(V279="prevenir",V279="detectar"),(M279-(M279*AD279)), M279)</f>
        <v>0.24</v>
      </c>
      <c r="AG279" s="113" t="str">
        <f t="shared" ref="AG279" si="77">IF(AH279&lt;=20%,"LEVE",IF(AH279&lt;=40%,"MENOR",IF(AH279&lt;=60%,"MODERADO",IF(AH279&lt;=80%,"MAYOR","CATASTROFICO"))))</f>
        <v>MODERADO</v>
      </c>
      <c r="AH279" s="113">
        <f>IF(OR(X279="prevenir",X279="detectar"),(O279-(O279*AF279)), O279)</f>
        <v>0.6</v>
      </c>
      <c r="AI279" s="112" t="s">
        <v>76</v>
      </c>
      <c r="AJ279" s="111" t="s">
        <v>86</v>
      </c>
      <c r="AK279" s="169"/>
      <c r="AL279" s="169"/>
      <c r="AM279" s="90">
        <v>45275</v>
      </c>
      <c r="AN279" s="136" t="s">
        <v>927</v>
      </c>
      <c r="AO279" s="107"/>
      <c r="AP279" s="107" t="s">
        <v>3</v>
      </c>
      <c r="AQ279" s="93" t="s">
        <v>1761</v>
      </c>
      <c r="AR279" s="107" t="s">
        <v>3</v>
      </c>
      <c r="AS279" s="107"/>
      <c r="AT279" s="110" t="s">
        <v>1762</v>
      </c>
      <c r="AU279" s="107" t="s">
        <v>3</v>
      </c>
      <c r="AV279" s="107"/>
      <c r="AW279" s="110" t="s">
        <v>1763</v>
      </c>
      <c r="AX279" s="107"/>
      <c r="AY279" s="107" t="s">
        <v>3</v>
      </c>
      <c r="AZ279" s="110" t="s">
        <v>1759</v>
      </c>
      <c r="BA279" s="92" t="s">
        <v>3</v>
      </c>
      <c r="BB279" s="92"/>
      <c r="BC279" s="94" t="s">
        <v>1764</v>
      </c>
      <c r="BD279" s="107"/>
      <c r="BE279" s="107" t="s">
        <v>3</v>
      </c>
      <c r="BF279" s="91" t="s">
        <v>1750</v>
      </c>
      <c r="BG279" s="93" t="s">
        <v>1744</v>
      </c>
      <c r="BH279" s="93" t="s">
        <v>1929</v>
      </c>
    </row>
    <row r="280" spans="1:60" s="48" customFormat="1" ht="86.5" customHeight="1" x14ac:dyDescent="0.35">
      <c r="A280" s="304"/>
      <c r="B280" s="306" t="s">
        <v>3</v>
      </c>
      <c r="C280" s="228" t="s">
        <v>1044</v>
      </c>
      <c r="D280" s="226" t="s">
        <v>1023</v>
      </c>
      <c r="E280" s="226" t="s">
        <v>927</v>
      </c>
      <c r="F280" s="111" t="s">
        <v>104</v>
      </c>
      <c r="G280" s="199" t="s">
        <v>1045</v>
      </c>
      <c r="H280" s="254" t="s">
        <v>1046</v>
      </c>
      <c r="I280" s="226" t="s">
        <v>1047</v>
      </c>
      <c r="J280" s="226" t="s">
        <v>71</v>
      </c>
      <c r="K280" s="226" t="s">
        <v>1048</v>
      </c>
      <c r="L280" s="226" t="s">
        <v>73</v>
      </c>
      <c r="M280" s="245">
        <f>VLOOKUP(L280,'[20]Datos Validacion'!$C$6:$D$10,2,0)</f>
        <v>0.6</v>
      </c>
      <c r="N280" s="246" t="s">
        <v>74</v>
      </c>
      <c r="O280" s="247">
        <f>VLOOKUP(N280,'[20]Datos Validacion'!$E$6:$F$15,2,0)</f>
        <v>0.4</v>
      </c>
      <c r="P280" s="224" t="s">
        <v>1049</v>
      </c>
      <c r="Q280" s="243" t="s">
        <v>76</v>
      </c>
      <c r="R280" s="165" t="s">
        <v>1050</v>
      </c>
      <c r="S280" s="49" t="s">
        <v>78</v>
      </c>
      <c r="T280" s="49" t="s">
        <v>1051</v>
      </c>
      <c r="U280" s="49" t="s">
        <v>79</v>
      </c>
      <c r="V280" s="49" t="s">
        <v>80</v>
      </c>
      <c r="W280" s="114">
        <f>VLOOKUP(V280,'[20]Datos Validacion'!$K$6:$L$8,2,0)</f>
        <v>0.25</v>
      </c>
      <c r="X280" s="119" t="s">
        <v>96</v>
      </c>
      <c r="Y280" s="114">
        <f>VLOOKUP(X280,'[20]Datos Validacion'!$M$6:$N$7,2,0)</f>
        <v>0.15</v>
      </c>
      <c r="Z280" s="49" t="s">
        <v>492</v>
      </c>
      <c r="AA280" s="140"/>
      <c r="AB280" s="49" t="s">
        <v>1000</v>
      </c>
      <c r="AC280" s="49"/>
      <c r="AD280" s="138">
        <f t="shared" si="74"/>
        <v>0.4</v>
      </c>
      <c r="AE280" s="113" t="str">
        <f>IF(AF280&lt;=20%,"MUY BAJA",IF(AF280&lt;=40%,"BAJA",IF(AF280&lt;=60%,"MEDIA",IF(AF280&lt;=80%,"ALTA","MUY ALTA"))))</f>
        <v>BAJA</v>
      </c>
      <c r="AF280" s="113">
        <f>IF(OR(V280="prevenir",V280="detectar"),(M280-(M280*AD280)), M280)</f>
        <v>0.36</v>
      </c>
      <c r="AG280" s="242" t="str">
        <f>IF(AH280&lt;=20%,"LEVE",IF(AH280&lt;=40%,"MENOR",IF(AH280&lt;=60%,"MODERADO",IF(AH280&lt;=80%,"MAYOR","CATASTROFICO"))))</f>
        <v>MENOR</v>
      </c>
      <c r="AH280" s="242">
        <f>IF(V280="corregir",(O280-(O280*AD280)), O280)</f>
        <v>0.4</v>
      </c>
      <c r="AI280" s="243" t="s">
        <v>76</v>
      </c>
      <c r="AJ280" s="226" t="s">
        <v>86</v>
      </c>
      <c r="AK280" s="227"/>
      <c r="AL280" s="227"/>
      <c r="AM280" s="218">
        <v>45275</v>
      </c>
      <c r="AN280" s="370" t="s">
        <v>927</v>
      </c>
      <c r="AO280" s="218"/>
      <c r="AP280" s="227" t="s">
        <v>3</v>
      </c>
      <c r="AQ280" s="222" t="s">
        <v>1765</v>
      </c>
      <c r="AR280" s="227" t="s">
        <v>1700</v>
      </c>
      <c r="AS280" s="227"/>
      <c r="AT280" s="225" t="s">
        <v>1766</v>
      </c>
      <c r="AU280" s="227" t="s">
        <v>1700</v>
      </c>
      <c r="AV280" s="227"/>
      <c r="AW280" s="225" t="s">
        <v>1763</v>
      </c>
      <c r="AX280" s="227"/>
      <c r="AY280" s="227" t="s">
        <v>3</v>
      </c>
      <c r="AZ280" s="225" t="s">
        <v>1767</v>
      </c>
      <c r="BA280" s="227" t="s">
        <v>3</v>
      </c>
      <c r="BB280" s="227"/>
      <c r="BC280" s="225" t="s">
        <v>1768</v>
      </c>
      <c r="BD280" s="227"/>
      <c r="BE280" s="227" t="s">
        <v>3</v>
      </c>
      <c r="BF280" s="371" t="s">
        <v>1769</v>
      </c>
      <c r="BG280" s="225" t="s">
        <v>1744</v>
      </c>
      <c r="BH280" s="222" t="s">
        <v>1929</v>
      </c>
    </row>
    <row r="281" spans="1:60" ht="86.5" customHeight="1" x14ac:dyDescent="0.3">
      <c r="A281" s="304"/>
      <c r="B281" s="306"/>
      <c r="C281" s="228"/>
      <c r="D281" s="226"/>
      <c r="E281" s="226"/>
      <c r="F281" s="111" t="s">
        <v>67</v>
      </c>
      <c r="G281" s="199" t="s">
        <v>1052</v>
      </c>
      <c r="H281" s="254"/>
      <c r="I281" s="226"/>
      <c r="J281" s="226"/>
      <c r="K281" s="226"/>
      <c r="L281" s="226"/>
      <c r="M281" s="245"/>
      <c r="N281" s="246"/>
      <c r="O281" s="247"/>
      <c r="P281" s="224"/>
      <c r="Q281" s="243"/>
      <c r="R281" s="165" t="s">
        <v>1053</v>
      </c>
      <c r="S281" s="49" t="s">
        <v>78</v>
      </c>
      <c r="T281" s="49" t="s">
        <v>1051</v>
      </c>
      <c r="U281" s="49" t="s">
        <v>79</v>
      </c>
      <c r="V281" s="49" t="s">
        <v>80</v>
      </c>
      <c r="W281" s="114">
        <f>VLOOKUP(V281,'[20]Datos Validacion'!$K$6:$L$8,2,0)</f>
        <v>0.25</v>
      </c>
      <c r="X281" s="119" t="s">
        <v>96</v>
      </c>
      <c r="Y281" s="114">
        <f>VLOOKUP(X281,'[20]Datos Validacion'!$M$6:$N$7,2,0)</f>
        <v>0.15</v>
      </c>
      <c r="Z281" s="49" t="s">
        <v>492</v>
      </c>
      <c r="AA281" s="140"/>
      <c r="AB281" s="49" t="s">
        <v>84</v>
      </c>
      <c r="AC281" s="119" t="s">
        <v>1054</v>
      </c>
      <c r="AD281" s="138">
        <f t="shared" si="74"/>
        <v>0.4</v>
      </c>
      <c r="AE281" s="113" t="str">
        <f t="shared" ref="AE281" si="78">IF(AF281&lt;=20%,"MUY BAJA",IF(AF281&lt;=40%,"BAJA",IF(AF281&lt;=60%,"MEDIA",IF(AF281&lt;=80%,"ALTA","MUY ALTA"))))</f>
        <v>BAJA</v>
      </c>
      <c r="AF281" s="115">
        <f>+AF280-(AF280*AD281)</f>
        <v>0.216</v>
      </c>
      <c r="AG281" s="242"/>
      <c r="AH281" s="242"/>
      <c r="AI281" s="243"/>
      <c r="AJ281" s="226"/>
      <c r="AK281" s="227"/>
      <c r="AL281" s="227"/>
      <c r="AM281" s="218"/>
      <c r="AN281" s="370"/>
      <c r="AO281" s="218"/>
      <c r="AP281" s="227"/>
      <c r="AQ281" s="222"/>
      <c r="AR281" s="227"/>
      <c r="AS281" s="227"/>
      <c r="AT281" s="225"/>
      <c r="AU281" s="227"/>
      <c r="AV281" s="227"/>
      <c r="AW281" s="225"/>
      <c r="AX281" s="227"/>
      <c r="AY281" s="227"/>
      <c r="AZ281" s="225"/>
      <c r="BA281" s="227"/>
      <c r="BB281" s="227"/>
      <c r="BC281" s="225"/>
      <c r="BD281" s="227"/>
      <c r="BE281" s="227"/>
      <c r="BF281" s="371"/>
      <c r="BG281" s="225"/>
      <c r="BH281" s="221"/>
    </row>
    <row r="282" spans="1:60" ht="62.5" customHeight="1" x14ac:dyDescent="0.3">
      <c r="A282" s="304"/>
      <c r="B282" s="306" t="s">
        <v>3</v>
      </c>
      <c r="C282" s="228" t="s">
        <v>1055</v>
      </c>
      <c r="D282" s="226" t="s">
        <v>1056</v>
      </c>
      <c r="E282" s="226" t="s">
        <v>1057</v>
      </c>
      <c r="F282" s="111" t="s">
        <v>493</v>
      </c>
      <c r="G282" s="173" t="s">
        <v>1058</v>
      </c>
      <c r="H282" s="226" t="s">
        <v>1059</v>
      </c>
      <c r="I282" s="250" t="s">
        <v>1060</v>
      </c>
      <c r="J282" s="226" t="s">
        <v>71</v>
      </c>
      <c r="K282" s="226" t="s">
        <v>1061</v>
      </c>
      <c r="L282" s="226" t="s">
        <v>152</v>
      </c>
      <c r="M282" s="245">
        <f>VLOOKUP(L282,'[20]Datos Validacion'!$C$6:$D$10,2,0)</f>
        <v>0.4</v>
      </c>
      <c r="N282" s="246" t="s">
        <v>223</v>
      </c>
      <c r="O282" s="247">
        <f>VLOOKUP(N282,'[20]Datos Validacion'!$E$6:$F$15,2,0)</f>
        <v>0.2</v>
      </c>
      <c r="P282" s="224" t="s">
        <v>291</v>
      </c>
      <c r="Q282" s="243" t="s">
        <v>146</v>
      </c>
      <c r="R282" s="165" t="s">
        <v>1062</v>
      </c>
      <c r="S282" s="49" t="s">
        <v>78</v>
      </c>
      <c r="T282" s="119" t="s">
        <v>1063</v>
      </c>
      <c r="U282" s="49" t="s">
        <v>79</v>
      </c>
      <c r="V282" s="49" t="s">
        <v>80</v>
      </c>
      <c r="W282" s="114">
        <f>VLOOKUP(V282,'[20]Datos Validacion'!$K$6:$L$8,2,0)</f>
        <v>0.25</v>
      </c>
      <c r="X282" s="119" t="s">
        <v>96</v>
      </c>
      <c r="Y282" s="114">
        <f>VLOOKUP(X282,'[20]Datos Validacion'!$M$6:$N$7,2,0)</f>
        <v>0.15</v>
      </c>
      <c r="Z282" s="49" t="s">
        <v>82</v>
      </c>
      <c r="AA282" s="120" t="s">
        <v>1064</v>
      </c>
      <c r="AB282" s="49" t="s">
        <v>84</v>
      </c>
      <c r="AC282" s="119" t="s">
        <v>1065</v>
      </c>
      <c r="AD282" s="138">
        <f t="shared" si="74"/>
        <v>0.4</v>
      </c>
      <c r="AE282" s="113" t="str">
        <f>IF(AF282&lt;=20%,"MUY BAJA",IF(AF282&lt;=40%,"BAJA",IF(AF282&lt;=60%,"MEDIA",IF(AF282&lt;=80%,"ALTA","MUY ALTA"))))</f>
        <v>BAJA</v>
      </c>
      <c r="AF282" s="113">
        <f>IF(OR(V282="prevenir",V282="detectar"),(M282-(M282*AD282)), M282)</f>
        <v>0.24</v>
      </c>
      <c r="AG282" s="242" t="str">
        <f>IF(AH282&lt;=20%,"LEVE",IF(AH282&lt;=40%,"MENOR",IF(AH282&lt;=60%,"MODERADO",IF(AH282&lt;=80%,"MAYOR","CATASTROFICO"))))</f>
        <v>LEVE</v>
      </c>
      <c r="AH282" s="320">
        <f>IF(V284="corregir",(O282-(O282*AD284)), O282)</f>
        <v>0.15000000000000002</v>
      </c>
      <c r="AI282" s="243" t="s">
        <v>146</v>
      </c>
      <c r="AJ282" s="226" t="s">
        <v>86</v>
      </c>
      <c r="AK282" s="227"/>
      <c r="AL282" s="227"/>
      <c r="AM282" s="211"/>
      <c r="AN282" s="211"/>
      <c r="AO282" s="211"/>
      <c r="AP282" s="211"/>
      <c r="AQ282" s="211"/>
      <c r="AR282" s="211"/>
      <c r="AS282" s="211"/>
      <c r="AT282" s="211"/>
      <c r="AU282" s="211"/>
      <c r="AV282" s="211"/>
      <c r="AW282" s="211"/>
      <c r="AX282" s="211"/>
      <c r="AY282" s="211"/>
      <c r="AZ282" s="211"/>
      <c r="BA282" s="211"/>
      <c r="BB282" s="211"/>
      <c r="BC282" s="211"/>
      <c r="BD282" s="211"/>
      <c r="BE282" s="211"/>
      <c r="BF282" s="211"/>
      <c r="BG282" s="211"/>
      <c r="BH282" s="222" t="s">
        <v>2063</v>
      </c>
    </row>
    <row r="283" spans="1:60" ht="62.5" customHeight="1" x14ac:dyDescent="0.3">
      <c r="A283" s="304"/>
      <c r="B283" s="306"/>
      <c r="C283" s="228"/>
      <c r="D283" s="226"/>
      <c r="E283" s="226"/>
      <c r="F283" s="111" t="s">
        <v>493</v>
      </c>
      <c r="G283" s="173" t="s">
        <v>1066</v>
      </c>
      <c r="H283" s="226"/>
      <c r="I283" s="250"/>
      <c r="J283" s="226"/>
      <c r="K283" s="226"/>
      <c r="L283" s="226"/>
      <c r="M283" s="245"/>
      <c r="N283" s="246"/>
      <c r="O283" s="247"/>
      <c r="P283" s="224"/>
      <c r="Q283" s="243"/>
      <c r="R283" s="165" t="s">
        <v>1067</v>
      </c>
      <c r="S283" s="49" t="s">
        <v>78</v>
      </c>
      <c r="T283" s="119" t="s">
        <v>1063</v>
      </c>
      <c r="U283" s="49" t="s">
        <v>79</v>
      </c>
      <c r="V283" s="49" t="s">
        <v>80</v>
      </c>
      <c r="W283" s="114">
        <f>VLOOKUP(V283,'[20]Datos Validacion'!$K$6:$L$8,2,0)</f>
        <v>0.25</v>
      </c>
      <c r="X283" s="119" t="s">
        <v>96</v>
      </c>
      <c r="Y283" s="114">
        <f>VLOOKUP(X283,'[20]Datos Validacion'!$M$6:$N$7,2,0)</f>
        <v>0.15</v>
      </c>
      <c r="Z283" s="49" t="s">
        <v>82</v>
      </c>
      <c r="AA283" s="120" t="s">
        <v>1064</v>
      </c>
      <c r="AB283" s="49" t="s">
        <v>84</v>
      </c>
      <c r="AC283" s="119" t="s">
        <v>1065</v>
      </c>
      <c r="AD283" s="138">
        <f t="shared" si="74"/>
        <v>0.4</v>
      </c>
      <c r="AE283" s="242" t="str">
        <f t="shared" ref="AE283" si="79">IF(AF283&lt;=20%,"MUY BAJA",IF(AF283&lt;=40%,"BAJA",IF(AF283&lt;=60%,"MEDIA",IF(AF283&lt;=80%,"ALTA","MUY ALTA"))))</f>
        <v>MUY BAJA</v>
      </c>
      <c r="AF283" s="244">
        <f>+AF282-(AF282*AD283)</f>
        <v>0.14399999999999999</v>
      </c>
      <c r="AG283" s="242"/>
      <c r="AH283" s="320"/>
      <c r="AI283" s="243"/>
      <c r="AJ283" s="226"/>
      <c r="AK283" s="227"/>
      <c r="AL283" s="227"/>
      <c r="AM283" s="211"/>
      <c r="AN283" s="211"/>
      <c r="AO283" s="211"/>
      <c r="AP283" s="211"/>
      <c r="AQ283" s="211"/>
      <c r="AR283" s="211"/>
      <c r="AS283" s="211"/>
      <c r="AT283" s="211"/>
      <c r="AU283" s="211"/>
      <c r="AV283" s="211"/>
      <c r="AW283" s="211"/>
      <c r="AX283" s="211"/>
      <c r="AY283" s="211"/>
      <c r="AZ283" s="211"/>
      <c r="BA283" s="211"/>
      <c r="BB283" s="211"/>
      <c r="BC283" s="211"/>
      <c r="BD283" s="211"/>
      <c r="BE283" s="211"/>
      <c r="BF283" s="211"/>
      <c r="BG283" s="211"/>
      <c r="BH283" s="221"/>
    </row>
    <row r="284" spans="1:60" ht="62.5" customHeight="1" x14ac:dyDescent="0.3">
      <c r="A284" s="304"/>
      <c r="B284" s="306"/>
      <c r="C284" s="228"/>
      <c r="D284" s="226"/>
      <c r="E284" s="226"/>
      <c r="F284" s="111" t="s">
        <v>104</v>
      </c>
      <c r="G284" s="173" t="s">
        <v>1068</v>
      </c>
      <c r="H284" s="226"/>
      <c r="I284" s="250"/>
      <c r="J284" s="226"/>
      <c r="K284" s="226"/>
      <c r="L284" s="226"/>
      <c r="M284" s="245"/>
      <c r="N284" s="246"/>
      <c r="O284" s="247"/>
      <c r="P284" s="224"/>
      <c r="Q284" s="243"/>
      <c r="R284" s="165" t="s">
        <v>1069</v>
      </c>
      <c r="S284" s="49" t="s">
        <v>78</v>
      </c>
      <c r="T284" s="119" t="s">
        <v>1063</v>
      </c>
      <c r="U284" s="49" t="s">
        <v>238</v>
      </c>
      <c r="V284" s="49" t="s">
        <v>999</v>
      </c>
      <c r="W284" s="114">
        <f>VLOOKUP(V284,'[20]Datos Validacion'!$K$6:$L$8,2,0)</f>
        <v>0.1</v>
      </c>
      <c r="X284" s="119" t="s">
        <v>96</v>
      </c>
      <c r="Y284" s="114">
        <f>VLOOKUP(X284,'[20]Datos Validacion'!$M$6:$N$7,2,0)</f>
        <v>0.15</v>
      </c>
      <c r="Z284" s="49" t="s">
        <v>82</v>
      </c>
      <c r="AA284" s="140" t="s">
        <v>1070</v>
      </c>
      <c r="AB284" s="49" t="s">
        <v>84</v>
      </c>
      <c r="AC284" s="119" t="s">
        <v>1071</v>
      </c>
      <c r="AD284" s="138">
        <f t="shared" si="74"/>
        <v>0.25</v>
      </c>
      <c r="AE284" s="242"/>
      <c r="AF284" s="244"/>
      <c r="AG284" s="242"/>
      <c r="AH284" s="320"/>
      <c r="AI284" s="243"/>
      <c r="AJ284" s="226"/>
      <c r="AK284" s="227"/>
      <c r="AL284" s="227"/>
      <c r="AM284" s="211"/>
      <c r="AN284" s="211"/>
      <c r="AO284" s="211"/>
      <c r="AP284" s="211"/>
      <c r="AQ284" s="211"/>
      <c r="AR284" s="211"/>
      <c r="AS284" s="211"/>
      <c r="AT284" s="211"/>
      <c r="AU284" s="211"/>
      <c r="AV284" s="211"/>
      <c r="AW284" s="211"/>
      <c r="AX284" s="211"/>
      <c r="AY284" s="211"/>
      <c r="AZ284" s="211"/>
      <c r="BA284" s="211"/>
      <c r="BB284" s="211"/>
      <c r="BC284" s="211"/>
      <c r="BD284" s="211"/>
      <c r="BE284" s="211"/>
      <c r="BF284" s="211"/>
      <c r="BG284" s="211"/>
      <c r="BH284" s="221"/>
    </row>
    <row r="285" spans="1:60" ht="47.5" customHeight="1" x14ac:dyDescent="0.3">
      <c r="A285" s="304"/>
      <c r="B285" s="306" t="s">
        <v>3</v>
      </c>
      <c r="C285" s="228" t="s">
        <v>1072</v>
      </c>
      <c r="D285" s="226" t="s">
        <v>1073</v>
      </c>
      <c r="E285" s="226" t="s">
        <v>1074</v>
      </c>
      <c r="F285" s="111" t="s">
        <v>67</v>
      </c>
      <c r="G285" s="164" t="s">
        <v>1075</v>
      </c>
      <c r="H285" s="226" t="s">
        <v>1076</v>
      </c>
      <c r="I285" s="250" t="s">
        <v>1077</v>
      </c>
      <c r="J285" s="226" t="s">
        <v>71</v>
      </c>
      <c r="K285" s="226" t="s">
        <v>1078</v>
      </c>
      <c r="L285" s="226" t="s">
        <v>117</v>
      </c>
      <c r="M285" s="245">
        <f>VLOOKUP(L285,'[20]Datos Validacion'!$C$6:$D$10,2,0)</f>
        <v>0.2</v>
      </c>
      <c r="N285" s="246" t="s">
        <v>223</v>
      </c>
      <c r="O285" s="247">
        <f>VLOOKUP(N285,'[20]Datos Validacion'!$E$6:$F$15,2,0)</f>
        <v>0.2</v>
      </c>
      <c r="P285" s="224" t="s">
        <v>1079</v>
      </c>
      <c r="Q285" s="243" t="s">
        <v>146</v>
      </c>
      <c r="R285" s="165" t="s">
        <v>1080</v>
      </c>
      <c r="S285" s="49" t="s">
        <v>78</v>
      </c>
      <c r="T285" s="49" t="s">
        <v>1081</v>
      </c>
      <c r="U285" s="49" t="s">
        <v>79</v>
      </c>
      <c r="V285" s="49" t="s">
        <v>80</v>
      </c>
      <c r="W285" s="114">
        <f>VLOOKUP(V285,'[20]Datos Validacion'!$K$6:$L$8,2,0)</f>
        <v>0.25</v>
      </c>
      <c r="X285" s="119" t="s">
        <v>96</v>
      </c>
      <c r="Y285" s="114">
        <f>VLOOKUP(X285,'[20]Datos Validacion'!$M$6:$N$7,2,0)</f>
        <v>0.15</v>
      </c>
      <c r="Z285" s="49" t="s">
        <v>82</v>
      </c>
      <c r="AA285" s="120" t="s">
        <v>1082</v>
      </c>
      <c r="AB285" s="49" t="s">
        <v>84</v>
      </c>
      <c r="AC285" s="119" t="s">
        <v>1083</v>
      </c>
      <c r="AD285" s="138">
        <f t="shared" si="74"/>
        <v>0.4</v>
      </c>
      <c r="AE285" s="113" t="str">
        <f t="shared" ref="AE285" si="80">IF(AF285&lt;=20%,"MUY BAJA",IF(AF285&lt;=40%,"BAJA",IF(AF285&lt;=60%,"MEDIA",IF(AF285&lt;=80%,"ALTA","MUY ALTA"))))</f>
        <v>MUY BAJA</v>
      </c>
      <c r="AF285" s="113">
        <f>IF(OR(V285="prevenir",V285="detectar"),(M285-(M285*AD285)), M285)</f>
        <v>0.12</v>
      </c>
      <c r="AG285" s="242" t="str">
        <f>IF(AH285&lt;=20%,"LEVE",IF(AH285&lt;=40%,"MENOR",IF(AH285&lt;=60%,"MODERADO",IF(AH285&lt;=80%,"MAYOR","CATASTROFICO"))))</f>
        <v>LEVE</v>
      </c>
      <c r="AH285" s="320">
        <f>IF(V287="corregir",(O285-(O285*AD287)), O285)</f>
        <v>0.2</v>
      </c>
      <c r="AI285" s="243" t="s">
        <v>146</v>
      </c>
      <c r="AJ285" s="226" t="s">
        <v>86</v>
      </c>
      <c r="AK285" s="169"/>
      <c r="AL285" s="169"/>
      <c r="AM285" s="218">
        <v>45275</v>
      </c>
      <c r="AN285" s="226" t="s">
        <v>1869</v>
      </c>
      <c r="AO285" s="218"/>
      <c r="AP285" s="218" t="s">
        <v>3</v>
      </c>
      <c r="AQ285" s="222" t="s">
        <v>1875</v>
      </c>
      <c r="AR285" s="218" t="s">
        <v>3</v>
      </c>
      <c r="AS285" s="218"/>
      <c r="AT285" s="222" t="s">
        <v>1875</v>
      </c>
      <c r="AU285" s="218" t="s">
        <v>3</v>
      </c>
      <c r="AV285" s="218"/>
      <c r="AW285" s="222" t="s">
        <v>1876</v>
      </c>
      <c r="AX285" s="218"/>
      <c r="AY285" s="218" t="s">
        <v>3</v>
      </c>
      <c r="AZ285" s="222" t="s">
        <v>1877</v>
      </c>
      <c r="BA285" s="218" t="s">
        <v>3</v>
      </c>
      <c r="BB285" s="218"/>
      <c r="BC285" s="222" t="s">
        <v>1878</v>
      </c>
      <c r="BD285" s="218"/>
      <c r="BE285" s="218" t="s">
        <v>3</v>
      </c>
      <c r="BF285" s="222" t="s">
        <v>1879</v>
      </c>
      <c r="BG285" s="222" t="s">
        <v>1774</v>
      </c>
      <c r="BH285" s="222" t="s">
        <v>1924</v>
      </c>
    </row>
    <row r="286" spans="1:60" ht="50" x14ac:dyDescent="0.3">
      <c r="A286" s="304"/>
      <c r="B286" s="306"/>
      <c r="C286" s="228"/>
      <c r="D286" s="226"/>
      <c r="E286" s="226"/>
      <c r="F286" s="111" t="s">
        <v>104</v>
      </c>
      <c r="G286" s="164" t="s">
        <v>1084</v>
      </c>
      <c r="H286" s="226"/>
      <c r="I286" s="250"/>
      <c r="J286" s="226"/>
      <c r="K286" s="226"/>
      <c r="L286" s="226"/>
      <c r="M286" s="245"/>
      <c r="N286" s="246"/>
      <c r="O286" s="247"/>
      <c r="P286" s="224"/>
      <c r="Q286" s="243"/>
      <c r="R286" s="165" t="s">
        <v>1085</v>
      </c>
      <c r="S286" s="49" t="s">
        <v>78</v>
      </c>
      <c r="T286" s="49" t="s">
        <v>1081</v>
      </c>
      <c r="U286" s="49" t="s">
        <v>79</v>
      </c>
      <c r="V286" s="49" t="s">
        <v>184</v>
      </c>
      <c r="W286" s="114">
        <f>VLOOKUP(V286,'[20]Datos Validacion'!$K$6:$L$8,2,0)</f>
        <v>0.15</v>
      </c>
      <c r="X286" s="119" t="s">
        <v>96</v>
      </c>
      <c r="Y286" s="114">
        <f>VLOOKUP(X286,'[20]Datos Validacion'!$M$6:$N$7,2,0)</f>
        <v>0.15</v>
      </c>
      <c r="Z286" s="49" t="s">
        <v>82</v>
      </c>
      <c r="AA286" s="120" t="s">
        <v>1086</v>
      </c>
      <c r="AB286" s="49" t="s">
        <v>84</v>
      </c>
      <c r="AC286" s="119" t="s">
        <v>1087</v>
      </c>
      <c r="AD286" s="240">
        <f t="shared" si="74"/>
        <v>0.3</v>
      </c>
      <c r="AE286" s="242" t="s">
        <v>117</v>
      </c>
      <c r="AF286" s="244">
        <f>+AF285-(AF285*AD286)</f>
        <v>8.3999999999999991E-2</v>
      </c>
      <c r="AG286" s="242"/>
      <c r="AH286" s="320"/>
      <c r="AI286" s="243"/>
      <c r="AJ286" s="226"/>
      <c r="AK286" s="169"/>
      <c r="AL286" s="169"/>
      <c r="AM286" s="218"/>
      <c r="AN286" s="226"/>
      <c r="AO286" s="218"/>
      <c r="AP286" s="218"/>
      <c r="AQ286" s="222"/>
      <c r="AR286" s="218"/>
      <c r="AS286" s="218"/>
      <c r="AT286" s="222"/>
      <c r="AU286" s="218"/>
      <c r="AV286" s="218"/>
      <c r="AW286" s="222"/>
      <c r="AX286" s="218"/>
      <c r="AY286" s="218"/>
      <c r="AZ286" s="222"/>
      <c r="BA286" s="218"/>
      <c r="BB286" s="218"/>
      <c r="BC286" s="222"/>
      <c r="BD286" s="218"/>
      <c r="BE286" s="218"/>
      <c r="BF286" s="222"/>
      <c r="BG286" s="222"/>
      <c r="BH286" s="221"/>
    </row>
    <row r="287" spans="1:60" ht="91" customHeight="1" x14ac:dyDescent="0.3">
      <c r="A287" s="304"/>
      <c r="B287" s="306"/>
      <c r="C287" s="228"/>
      <c r="D287" s="226"/>
      <c r="E287" s="226"/>
      <c r="F287" s="111" t="s">
        <v>493</v>
      </c>
      <c r="G287" s="164" t="s">
        <v>1088</v>
      </c>
      <c r="H287" s="226"/>
      <c r="I287" s="250"/>
      <c r="J287" s="226"/>
      <c r="K287" s="226"/>
      <c r="L287" s="226"/>
      <c r="M287" s="245"/>
      <c r="N287" s="246"/>
      <c r="O287" s="247"/>
      <c r="P287" s="224"/>
      <c r="Q287" s="243"/>
      <c r="R287" s="165" t="s">
        <v>1089</v>
      </c>
      <c r="S287" s="49"/>
      <c r="T287" s="49"/>
      <c r="U287" s="49"/>
      <c r="V287" s="49"/>
      <c r="W287" s="114" t="e">
        <f>VLOOKUP(V287,'[20]Datos Validacion'!$K$6:$L$8,2,0)</f>
        <v>#N/A</v>
      </c>
      <c r="X287" s="119"/>
      <c r="Y287" s="114" t="e">
        <f>VLOOKUP(X287,'[20]Datos Validacion'!$M$6:$N$7,2,0)</f>
        <v>#N/A</v>
      </c>
      <c r="Z287" s="49"/>
      <c r="AA287" s="140"/>
      <c r="AB287" s="49"/>
      <c r="AC287" s="49"/>
      <c r="AD287" s="240"/>
      <c r="AE287" s="242"/>
      <c r="AF287" s="244"/>
      <c r="AG287" s="242"/>
      <c r="AH287" s="320"/>
      <c r="AI287" s="243"/>
      <c r="AJ287" s="226"/>
      <c r="AK287" s="169"/>
      <c r="AL287" s="169"/>
      <c r="AM287" s="218"/>
      <c r="AN287" s="226"/>
      <c r="AO287" s="218"/>
      <c r="AP287" s="218"/>
      <c r="AQ287" s="222"/>
      <c r="AR287" s="218"/>
      <c r="AS287" s="218"/>
      <c r="AT287" s="222"/>
      <c r="AU287" s="218"/>
      <c r="AV287" s="218"/>
      <c r="AW287" s="222"/>
      <c r="AX287" s="218"/>
      <c r="AY287" s="218"/>
      <c r="AZ287" s="222"/>
      <c r="BA287" s="218"/>
      <c r="BB287" s="218"/>
      <c r="BC287" s="222"/>
      <c r="BD287" s="218"/>
      <c r="BE287" s="218"/>
      <c r="BF287" s="222"/>
      <c r="BG287" s="222"/>
      <c r="BH287" s="221"/>
    </row>
    <row r="288" spans="1:60" ht="41.25" customHeight="1" x14ac:dyDescent="0.3">
      <c r="A288" s="304"/>
      <c r="B288" s="306" t="s">
        <v>3</v>
      </c>
      <c r="C288" s="228" t="s">
        <v>1090</v>
      </c>
      <c r="D288" s="226" t="s">
        <v>1073</v>
      </c>
      <c r="E288" s="226" t="s">
        <v>1074</v>
      </c>
      <c r="F288" s="226" t="s">
        <v>493</v>
      </c>
      <c r="G288" s="322" t="s">
        <v>1091</v>
      </c>
      <c r="H288" s="226" t="s">
        <v>1092</v>
      </c>
      <c r="I288" s="250" t="s">
        <v>1093</v>
      </c>
      <c r="J288" s="226" t="s">
        <v>71</v>
      </c>
      <c r="K288" s="226" t="s">
        <v>1094</v>
      </c>
      <c r="L288" s="226" t="s">
        <v>117</v>
      </c>
      <c r="M288" s="245">
        <f>VLOOKUP(L288,'[20]Datos Validacion'!$C$6:$D$10,2,0)</f>
        <v>0.2</v>
      </c>
      <c r="N288" s="246" t="s">
        <v>74</v>
      </c>
      <c r="O288" s="247">
        <f>VLOOKUP(N288,'[20]Datos Validacion'!$E$6:$F$15,2,0)</f>
        <v>0.4</v>
      </c>
      <c r="P288" s="224" t="s">
        <v>1095</v>
      </c>
      <c r="Q288" s="243" t="s">
        <v>146</v>
      </c>
      <c r="R288" s="165" t="s">
        <v>1096</v>
      </c>
      <c r="S288" s="49" t="s">
        <v>78</v>
      </c>
      <c r="T288" s="49" t="s">
        <v>1081</v>
      </c>
      <c r="U288" s="49" t="s">
        <v>79</v>
      </c>
      <c r="V288" s="49" t="s">
        <v>80</v>
      </c>
      <c r="W288" s="114">
        <f>VLOOKUP(V288,'[20]Datos Validacion'!$K$6:$L$8,2,0)</f>
        <v>0.25</v>
      </c>
      <c r="X288" s="119" t="s">
        <v>96</v>
      </c>
      <c r="Y288" s="114">
        <f>VLOOKUP(X288,'[20]Datos Validacion'!$M$6:$N$7,2,0)</f>
        <v>0.15</v>
      </c>
      <c r="Z288" s="49" t="s">
        <v>82</v>
      </c>
      <c r="AA288" s="120" t="s">
        <v>1082</v>
      </c>
      <c r="AB288" s="49" t="s">
        <v>84</v>
      </c>
      <c r="AC288" s="49" t="s">
        <v>1097</v>
      </c>
      <c r="AD288" s="138">
        <f t="shared" ref="AD288:AD303" si="81">+W288+Y288</f>
        <v>0.4</v>
      </c>
      <c r="AE288" s="113" t="str">
        <f>IF(AF288&lt;=20%,"MUY BAJA",IF(AF288&lt;=40%,"BAJA",IF(AF288&lt;=60%,"MEDIA",IF(AF288&lt;=80%,"ALTA","MUY ALTA"))))</f>
        <v>MUY BAJA</v>
      </c>
      <c r="AF288" s="113">
        <f>IF(OR(V288="prevenir",V288="detectar"),(M288-(M288*AD288)), M288)</f>
        <v>0.12</v>
      </c>
      <c r="AG288" s="242" t="str">
        <f t="shared" ref="AG288" si="82">IF(AH288&lt;=20%,"LEVE",IF(AH288&lt;=40%,"MENOR",IF(AH288&lt;=60%,"MODERADO",IF(AH288&lt;=80%,"MAYOR","CATASTROFICO"))))</f>
        <v>MENOR</v>
      </c>
      <c r="AH288" s="242">
        <f>IF(V288="corregir",(O288-(O288*AD288)), O288)</f>
        <v>0.4</v>
      </c>
      <c r="AI288" s="243" t="s">
        <v>146</v>
      </c>
      <c r="AJ288" s="226" t="s">
        <v>86</v>
      </c>
      <c r="AK288" s="227"/>
      <c r="AL288" s="227"/>
      <c r="AM288" s="218">
        <v>45275</v>
      </c>
      <c r="AN288" s="228" t="s">
        <v>1869</v>
      </c>
      <c r="AO288" s="218"/>
      <c r="AP288" s="218" t="s">
        <v>3</v>
      </c>
      <c r="AQ288" s="222" t="s">
        <v>1880</v>
      </c>
      <c r="AR288" s="218" t="s">
        <v>3</v>
      </c>
      <c r="AS288" s="218"/>
      <c r="AT288" s="222" t="s">
        <v>1880</v>
      </c>
      <c r="AU288" s="218" t="s">
        <v>3</v>
      </c>
      <c r="AV288" s="218"/>
      <c r="AW288" s="222" t="s">
        <v>1881</v>
      </c>
      <c r="AX288" s="218"/>
      <c r="AY288" s="218" t="s">
        <v>3</v>
      </c>
      <c r="AZ288" s="222" t="s">
        <v>1877</v>
      </c>
      <c r="BA288" s="218" t="s">
        <v>3</v>
      </c>
      <c r="BB288" s="218"/>
      <c r="BC288" s="222" t="s">
        <v>1882</v>
      </c>
      <c r="BD288" s="218"/>
      <c r="BE288" s="218" t="s">
        <v>3</v>
      </c>
      <c r="BF288" s="222" t="s">
        <v>1883</v>
      </c>
      <c r="BG288" s="222" t="s">
        <v>1774</v>
      </c>
      <c r="BH288" s="222" t="s">
        <v>1924</v>
      </c>
    </row>
    <row r="289" spans="1:60" ht="52.5" customHeight="1" x14ac:dyDescent="0.3">
      <c r="A289" s="304"/>
      <c r="B289" s="306"/>
      <c r="C289" s="228"/>
      <c r="D289" s="226"/>
      <c r="E289" s="226"/>
      <c r="F289" s="226"/>
      <c r="G289" s="322"/>
      <c r="H289" s="226"/>
      <c r="I289" s="250"/>
      <c r="J289" s="226"/>
      <c r="K289" s="226"/>
      <c r="L289" s="226"/>
      <c r="M289" s="245"/>
      <c r="N289" s="246"/>
      <c r="O289" s="247"/>
      <c r="P289" s="224"/>
      <c r="Q289" s="243"/>
      <c r="R289" s="165" t="s">
        <v>1098</v>
      </c>
      <c r="S289" s="49" t="s">
        <v>78</v>
      </c>
      <c r="T289" s="49" t="s">
        <v>1081</v>
      </c>
      <c r="U289" s="49" t="s">
        <v>79</v>
      </c>
      <c r="V289" s="49" t="s">
        <v>80</v>
      </c>
      <c r="W289" s="114">
        <f>VLOOKUP(V289,'[20]Datos Validacion'!$K$6:$L$8,2,0)</f>
        <v>0.25</v>
      </c>
      <c r="X289" s="119" t="s">
        <v>96</v>
      </c>
      <c r="Y289" s="114">
        <f>VLOOKUP(X289,'[20]Datos Validacion'!$M$6:$N$7,2,0)</f>
        <v>0.15</v>
      </c>
      <c r="Z289" s="49" t="s">
        <v>82</v>
      </c>
      <c r="AA289" s="120" t="s">
        <v>1086</v>
      </c>
      <c r="AB289" s="49" t="s">
        <v>84</v>
      </c>
      <c r="AC289" s="119" t="s">
        <v>1099</v>
      </c>
      <c r="AD289" s="138">
        <f t="shared" si="81"/>
        <v>0.4</v>
      </c>
      <c r="AE289" s="242" t="str">
        <f t="shared" ref="AE289" si="83">IF(AF289&lt;=20%,"MUY BAJA",IF(AF289&lt;=40%,"BAJA",IF(AF289&lt;=60%,"MEDIA",IF(AF289&lt;=80%,"ALTA","MUY ALTA"))))</f>
        <v>MUY BAJA</v>
      </c>
      <c r="AF289" s="244">
        <f>+AF288-(AF288*AD289)</f>
        <v>7.1999999999999995E-2</v>
      </c>
      <c r="AG289" s="242"/>
      <c r="AH289" s="242"/>
      <c r="AI289" s="243"/>
      <c r="AJ289" s="226"/>
      <c r="AK289" s="227"/>
      <c r="AL289" s="227"/>
      <c r="AM289" s="218"/>
      <c r="AN289" s="228"/>
      <c r="AO289" s="218"/>
      <c r="AP289" s="218"/>
      <c r="AQ289" s="222"/>
      <c r="AR289" s="218"/>
      <c r="AS289" s="218"/>
      <c r="AT289" s="222"/>
      <c r="AU289" s="218"/>
      <c r="AV289" s="218"/>
      <c r="AW289" s="222"/>
      <c r="AX289" s="218"/>
      <c r="AY289" s="218"/>
      <c r="AZ289" s="222"/>
      <c r="BA289" s="218"/>
      <c r="BB289" s="218"/>
      <c r="BC289" s="222"/>
      <c r="BD289" s="218"/>
      <c r="BE289" s="218"/>
      <c r="BF289" s="222"/>
      <c r="BG289" s="222"/>
      <c r="BH289" s="221"/>
    </row>
    <row r="290" spans="1:60" ht="71.5" customHeight="1" x14ac:dyDescent="0.3">
      <c r="A290" s="304"/>
      <c r="B290" s="306"/>
      <c r="C290" s="228"/>
      <c r="D290" s="226"/>
      <c r="E290" s="226"/>
      <c r="F290" s="111" t="s">
        <v>493</v>
      </c>
      <c r="G290" s="164" t="s">
        <v>1100</v>
      </c>
      <c r="H290" s="226"/>
      <c r="I290" s="250"/>
      <c r="J290" s="226"/>
      <c r="K290" s="226"/>
      <c r="L290" s="226"/>
      <c r="M290" s="245"/>
      <c r="N290" s="246"/>
      <c r="O290" s="247"/>
      <c r="P290" s="224"/>
      <c r="Q290" s="243"/>
      <c r="R290" s="165" t="s">
        <v>1089</v>
      </c>
      <c r="S290" s="49" t="s">
        <v>380</v>
      </c>
      <c r="T290" s="49"/>
      <c r="U290" s="49" t="s">
        <v>380</v>
      </c>
      <c r="V290" s="49" t="s">
        <v>380</v>
      </c>
      <c r="W290" s="114" t="e">
        <f>VLOOKUP(V290,'[20]Datos Validacion'!$K$6:$L$8,2,0)</f>
        <v>#N/A</v>
      </c>
      <c r="X290" s="119" t="s">
        <v>380</v>
      </c>
      <c r="Y290" s="114" t="e">
        <f>VLOOKUP(X290,'[20]Datos Validacion'!$M$6:$N$7,2,0)</f>
        <v>#N/A</v>
      </c>
      <c r="Z290" s="49" t="s">
        <v>380</v>
      </c>
      <c r="AA290" s="140"/>
      <c r="AB290" s="49" t="s">
        <v>380</v>
      </c>
      <c r="AC290" s="49"/>
      <c r="AD290" s="138" t="e">
        <f t="shared" si="81"/>
        <v>#N/A</v>
      </c>
      <c r="AE290" s="242"/>
      <c r="AF290" s="244"/>
      <c r="AG290" s="242"/>
      <c r="AH290" s="242"/>
      <c r="AI290" s="243"/>
      <c r="AJ290" s="226"/>
      <c r="AK290" s="227"/>
      <c r="AL290" s="227"/>
      <c r="AM290" s="218"/>
      <c r="AN290" s="228"/>
      <c r="AO290" s="218"/>
      <c r="AP290" s="218"/>
      <c r="AQ290" s="222"/>
      <c r="AR290" s="218"/>
      <c r="AS290" s="218"/>
      <c r="AT290" s="222"/>
      <c r="AU290" s="218"/>
      <c r="AV290" s="218"/>
      <c r="AW290" s="222"/>
      <c r="AX290" s="218"/>
      <c r="AY290" s="218"/>
      <c r="AZ290" s="222"/>
      <c r="BA290" s="218"/>
      <c r="BB290" s="218"/>
      <c r="BC290" s="222"/>
      <c r="BD290" s="218"/>
      <c r="BE290" s="218"/>
      <c r="BF290" s="222"/>
      <c r="BG290" s="222"/>
      <c r="BH290" s="221"/>
    </row>
    <row r="291" spans="1:60" ht="206" customHeight="1" x14ac:dyDescent="0.3">
      <c r="A291" s="188"/>
      <c r="B291" s="135" t="s">
        <v>3</v>
      </c>
      <c r="C291" s="127" t="s">
        <v>1101</v>
      </c>
      <c r="D291" s="127" t="s">
        <v>1102</v>
      </c>
      <c r="E291" s="127" t="s">
        <v>1103</v>
      </c>
      <c r="F291" s="127" t="s">
        <v>67</v>
      </c>
      <c r="G291" s="170" t="s">
        <v>1104</v>
      </c>
      <c r="H291" s="111" t="s">
        <v>1105</v>
      </c>
      <c r="I291" s="128" t="s">
        <v>1106</v>
      </c>
      <c r="J291" s="111" t="s">
        <v>1107</v>
      </c>
      <c r="K291" s="111" t="s">
        <v>1108</v>
      </c>
      <c r="L291" s="111" t="s">
        <v>376</v>
      </c>
      <c r="M291" s="114">
        <f>VLOOKUP(L291,'[20]Datos Validacion'!$C$6:$D$10,2,0)</f>
        <v>1</v>
      </c>
      <c r="N291" s="122" t="s">
        <v>76</v>
      </c>
      <c r="O291" s="123">
        <f>VLOOKUP(N291,'[21]Datos Validacion'!$E$6:$F$15,2,0)</f>
        <v>0.6</v>
      </c>
      <c r="P291" s="126" t="s">
        <v>1109</v>
      </c>
      <c r="Q291" s="112" t="s">
        <v>378</v>
      </c>
      <c r="R291" s="168" t="s">
        <v>1110</v>
      </c>
      <c r="S291" s="49" t="s">
        <v>78</v>
      </c>
      <c r="T291" s="119" t="s">
        <v>432</v>
      </c>
      <c r="U291" s="49" t="s">
        <v>79</v>
      </c>
      <c r="V291" s="49" t="s">
        <v>80</v>
      </c>
      <c r="W291" s="114">
        <f>VLOOKUP(V291,'[20]Datos Validacion'!$K$6:$L$8,2,0)</f>
        <v>0.25</v>
      </c>
      <c r="X291" s="119" t="s">
        <v>96</v>
      </c>
      <c r="Y291" s="114">
        <f>VLOOKUP(X291,'[20]Datos Validacion'!$M$6:$N$7,2,0)</f>
        <v>0.15</v>
      </c>
      <c r="Z291" s="49" t="s">
        <v>492</v>
      </c>
      <c r="AA291" s="120"/>
      <c r="AB291" s="49" t="s">
        <v>84</v>
      </c>
      <c r="AC291" s="119" t="s">
        <v>1684</v>
      </c>
      <c r="AD291" s="138">
        <f t="shared" si="81"/>
        <v>0.4</v>
      </c>
      <c r="AE291" s="113" t="str">
        <f>IF(AF291&lt;=20%,"MUY BAJA",IF(AF291&lt;=40%,"BAJA",IF(AF291&lt;=60%,"MEDIA",IF(AF291&lt;=80%,"ALTA","MUY ALTA"))))</f>
        <v>MEDIA</v>
      </c>
      <c r="AF291" s="113">
        <f>IF(OR(V291="prevenir",V291="detectar"),(M291-(M291*AD291)), M291)</f>
        <v>0.6</v>
      </c>
      <c r="AG291" s="113" t="str">
        <f t="shared" ref="AG291" si="84">IF(AH291&lt;=20%,"LEVE",IF(AH291&lt;=40%,"MENOR",IF(AH291&lt;=60%,"MODERADO",IF(AH291&lt;=80%,"MAYOR","CATASTROFICO"))))</f>
        <v>MODERADO</v>
      </c>
      <c r="AH291" s="113">
        <f>IF(V291="corregir",(O291-(O291*AD291)), O291)</f>
        <v>0.6</v>
      </c>
      <c r="AI291" s="112" t="s">
        <v>76</v>
      </c>
      <c r="AJ291" s="111" t="s">
        <v>237</v>
      </c>
      <c r="AK291" s="127"/>
      <c r="AL291" s="169"/>
      <c r="AM291" s="81">
        <v>45280</v>
      </c>
      <c r="AN291" s="108" t="s">
        <v>1955</v>
      </c>
      <c r="AO291" s="108"/>
      <c r="AP291" s="108" t="s">
        <v>3</v>
      </c>
      <c r="AQ291" s="109" t="s">
        <v>1976</v>
      </c>
      <c r="AR291" s="108"/>
      <c r="AS291" s="108" t="s">
        <v>3</v>
      </c>
      <c r="AT291" s="109" t="s">
        <v>1980</v>
      </c>
      <c r="AU291" s="108" t="s">
        <v>3</v>
      </c>
      <c r="AV291" s="108"/>
      <c r="AW291" s="109" t="s">
        <v>1983</v>
      </c>
      <c r="AX291" s="108" t="s">
        <v>3</v>
      </c>
      <c r="AY291" s="108"/>
      <c r="AZ291" s="109" t="s">
        <v>1985</v>
      </c>
      <c r="BA291" s="108" t="s">
        <v>3</v>
      </c>
      <c r="BB291" s="108"/>
      <c r="BC291" s="109" t="s">
        <v>1986</v>
      </c>
      <c r="BD291" s="108" t="s">
        <v>3</v>
      </c>
      <c r="BE291" s="108"/>
      <c r="BF291" s="109" t="s">
        <v>2005</v>
      </c>
      <c r="BG291" s="210" t="s">
        <v>1988</v>
      </c>
      <c r="BH291" s="93" t="s">
        <v>1924</v>
      </c>
    </row>
    <row r="292" spans="1:60" ht="82.5" customHeight="1" x14ac:dyDescent="0.3">
      <c r="A292" s="304"/>
      <c r="B292" s="306" t="s">
        <v>3</v>
      </c>
      <c r="C292" s="339" t="s">
        <v>1111</v>
      </c>
      <c r="D292" s="226" t="s">
        <v>1112</v>
      </c>
      <c r="E292" s="226" t="s">
        <v>1113</v>
      </c>
      <c r="F292" s="226" t="s">
        <v>67</v>
      </c>
      <c r="G292" s="228" t="s">
        <v>1114</v>
      </c>
      <c r="H292" s="226" t="s">
        <v>1115</v>
      </c>
      <c r="I292" s="226" t="s">
        <v>1116</v>
      </c>
      <c r="J292" s="226" t="s">
        <v>71</v>
      </c>
      <c r="K292" s="226" t="s">
        <v>1117</v>
      </c>
      <c r="L292" s="226" t="s">
        <v>152</v>
      </c>
      <c r="M292" s="245">
        <f>VLOOKUP(L292,'[20]Datos Validacion'!$C$6:$D$10,2,0)</f>
        <v>0.4</v>
      </c>
      <c r="N292" s="246" t="s">
        <v>76</v>
      </c>
      <c r="O292" s="247">
        <f>VLOOKUP(N292,'[20]Datos Validacion'!$E$6:$F$15,2,0)</f>
        <v>0.6</v>
      </c>
      <c r="P292" s="224" t="s">
        <v>1118</v>
      </c>
      <c r="Q292" s="243" t="s">
        <v>76</v>
      </c>
      <c r="R292" s="163" t="s">
        <v>1119</v>
      </c>
      <c r="S292" s="49" t="s">
        <v>78</v>
      </c>
      <c r="T292" s="119" t="s">
        <v>1120</v>
      </c>
      <c r="U292" s="49" t="s">
        <v>79</v>
      </c>
      <c r="V292" s="49" t="s">
        <v>80</v>
      </c>
      <c r="W292" s="114">
        <f>VLOOKUP(V292,'[20]Datos Validacion'!$K$6:$L$8,2,0)</f>
        <v>0.25</v>
      </c>
      <c r="X292" s="119" t="s">
        <v>96</v>
      </c>
      <c r="Y292" s="114">
        <f>VLOOKUP(X292,'[20]Datos Validacion'!$M$6:$N$7,2,0)</f>
        <v>0.15</v>
      </c>
      <c r="Z292" s="49" t="s">
        <v>82</v>
      </c>
      <c r="AA292" s="116" t="s">
        <v>1121</v>
      </c>
      <c r="AB292" s="49" t="s">
        <v>84</v>
      </c>
      <c r="AC292" s="119" t="s">
        <v>1122</v>
      </c>
      <c r="AD292" s="138">
        <f t="shared" si="81"/>
        <v>0.4</v>
      </c>
      <c r="AE292" s="113" t="str">
        <f>IF(AF292&lt;=20%,"MUY BAJA",IF(AF292&lt;=40%,"BAJA",IF(AF292&lt;=60%,"MEDIA",IF(AF292&lt;=80%,"ALTA","MUY ALTA"))))</f>
        <v>BAJA</v>
      </c>
      <c r="AF292" s="113">
        <f>IF(OR(V292="prevenir",V292="detectar"),(M292-(M292*AD292)), M292)</f>
        <v>0.24</v>
      </c>
      <c r="AG292" s="242" t="str">
        <f>IF(AH292&lt;=20%,"LEVE",IF(AH292&lt;=40%,"MENOR",IF(AH292&lt;=60%,"MODERADO",IF(AH292&lt;=80%,"MAYOR","CATASTROFICO"))))</f>
        <v>MODERADO</v>
      </c>
      <c r="AH292" s="242">
        <f>IF(V295="corregir",(O292-(O292*AD295)), O292)</f>
        <v>0.44999999999999996</v>
      </c>
      <c r="AI292" s="243" t="s">
        <v>76</v>
      </c>
      <c r="AJ292" s="226" t="s">
        <v>86</v>
      </c>
      <c r="AK292" s="227"/>
      <c r="AL292" s="227"/>
      <c r="AM292" s="218">
        <v>45279</v>
      </c>
      <c r="AN292" s="218" t="s">
        <v>1120</v>
      </c>
      <c r="AO292" s="218"/>
      <c r="AP292" s="218" t="s">
        <v>3</v>
      </c>
      <c r="AQ292" s="218" t="s">
        <v>2072</v>
      </c>
      <c r="AR292" s="218" t="s">
        <v>3</v>
      </c>
      <c r="AS292" s="218"/>
      <c r="AT292" s="218" t="s">
        <v>2073</v>
      </c>
      <c r="AU292" s="142" t="s">
        <v>3</v>
      </c>
      <c r="AV292" s="133"/>
      <c r="AW292" s="182" t="s">
        <v>2074</v>
      </c>
      <c r="AX292" s="202"/>
      <c r="AY292" s="219" t="s">
        <v>3</v>
      </c>
      <c r="AZ292" s="220" t="s">
        <v>2075</v>
      </c>
      <c r="BA292" s="218"/>
      <c r="BB292" s="218"/>
      <c r="BC292" s="220" t="s">
        <v>1791</v>
      </c>
      <c r="BD292" s="218"/>
      <c r="BE292" s="219" t="s">
        <v>3</v>
      </c>
      <c r="BF292" s="220" t="s">
        <v>2076</v>
      </c>
      <c r="BG292" s="218" t="s">
        <v>2077</v>
      </c>
      <c r="BH292" s="222" t="s">
        <v>2082</v>
      </c>
    </row>
    <row r="293" spans="1:60" ht="82.5" customHeight="1" x14ac:dyDescent="0.3">
      <c r="A293" s="304"/>
      <c r="B293" s="306"/>
      <c r="C293" s="339"/>
      <c r="D293" s="226"/>
      <c r="E293" s="226"/>
      <c r="F293" s="226"/>
      <c r="G293" s="228"/>
      <c r="H293" s="226"/>
      <c r="I293" s="226"/>
      <c r="J293" s="226"/>
      <c r="K293" s="226"/>
      <c r="L293" s="226"/>
      <c r="M293" s="245"/>
      <c r="N293" s="246"/>
      <c r="O293" s="247"/>
      <c r="P293" s="224"/>
      <c r="Q293" s="243"/>
      <c r="R293" s="163" t="s">
        <v>1123</v>
      </c>
      <c r="S293" s="49" t="s">
        <v>78</v>
      </c>
      <c r="T293" s="119" t="s">
        <v>1124</v>
      </c>
      <c r="U293" s="49" t="s">
        <v>79</v>
      </c>
      <c r="V293" s="49" t="s">
        <v>80</v>
      </c>
      <c r="W293" s="114">
        <f>VLOOKUP(V293,'[20]Datos Validacion'!$K$6:$L$8,2,0)</f>
        <v>0.25</v>
      </c>
      <c r="X293" s="119" t="s">
        <v>96</v>
      </c>
      <c r="Y293" s="114">
        <f>VLOOKUP(X293,'[20]Datos Validacion'!$M$6:$N$7,2,0)</f>
        <v>0.15</v>
      </c>
      <c r="Z293" s="49" t="s">
        <v>82</v>
      </c>
      <c r="AA293" s="120" t="s">
        <v>1125</v>
      </c>
      <c r="AB293" s="49" t="s">
        <v>84</v>
      </c>
      <c r="AC293" s="119" t="s">
        <v>1126</v>
      </c>
      <c r="AD293" s="138">
        <f t="shared" si="81"/>
        <v>0.4</v>
      </c>
      <c r="AE293" s="113" t="str">
        <f t="shared" ref="AE293:AE294" si="85">IF(AF293&lt;=20%,"MUY BAJA",IF(AF293&lt;=40%,"BAJA",IF(AF293&lt;=60%,"MEDIA",IF(AF293&lt;=80%,"ALTA","MUY ALTA"))))</f>
        <v>MUY BAJA</v>
      </c>
      <c r="AF293" s="115">
        <f>+AF292-(AF292*AD293)</f>
        <v>0.14399999999999999</v>
      </c>
      <c r="AG293" s="242"/>
      <c r="AH293" s="242"/>
      <c r="AI293" s="243"/>
      <c r="AJ293" s="226"/>
      <c r="AK293" s="227"/>
      <c r="AL293" s="227"/>
      <c r="AM293" s="218"/>
      <c r="AN293" s="218"/>
      <c r="AO293" s="218"/>
      <c r="AP293" s="218"/>
      <c r="AQ293" s="218"/>
      <c r="AR293" s="218"/>
      <c r="AS293" s="218"/>
      <c r="AT293" s="218"/>
      <c r="AU293" s="142" t="s">
        <v>3</v>
      </c>
      <c r="AV293" s="133"/>
      <c r="AW293" s="182" t="s">
        <v>2078</v>
      </c>
      <c r="AX293" s="202"/>
      <c r="AY293" s="219"/>
      <c r="AZ293" s="220"/>
      <c r="BA293" s="218"/>
      <c r="BB293" s="218"/>
      <c r="BC293" s="220"/>
      <c r="BD293" s="218"/>
      <c r="BE293" s="219"/>
      <c r="BF293" s="220"/>
      <c r="BG293" s="218"/>
      <c r="BH293" s="221"/>
    </row>
    <row r="294" spans="1:60" ht="82.5" customHeight="1" x14ac:dyDescent="0.3">
      <c r="A294" s="304"/>
      <c r="B294" s="306"/>
      <c r="C294" s="339"/>
      <c r="D294" s="226"/>
      <c r="E294" s="226"/>
      <c r="F294" s="111" t="s">
        <v>493</v>
      </c>
      <c r="G294" s="164" t="s">
        <v>1127</v>
      </c>
      <c r="H294" s="226"/>
      <c r="I294" s="226"/>
      <c r="J294" s="226"/>
      <c r="K294" s="226"/>
      <c r="L294" s="226"/>
      <c r="M294" s="245"/>
      <c r="N294" s="246"/>
      <c r="O294" s="247"/>
      <c r="P294" s="224"/>
      <c r="Q294" s="243"/>
      <c r="R294" s="163" t="s">
        <v>1128</v>
      </c>
      <c r="S294" s="49" t="s">
        <v>78</v>
      </c>
      <c r="T294" s="119" t="s">
        <v>1120</v>
      </c>
      <c r="U294" s="49" t="s">
        <v>79</v>
      </c>
      <c r="V294" s="49" t="s">
        <v>80</v>
      </c>
      <c r="W294" s="114">
        <f>VLOOKUP(V294,'[20]Datos Validacion'!$K$6:$L$8,2,0)</f>
        <v>0.25</v>
      </c>
      <c r="X294" s="119" t="s">
        <v>96</v>
      </c>
      <c r="Y294" s="114">
        <f>VLOOKUP(X294,'[20]Datos Validacion'!$M$6:$N$7,2,0)</f>
        <v>0.15</v>
      </c>
      <c r="Z294" s="49" t="s">
        <v>492</v>
      </c>
      <c r="AA294" s="140" t="s">
        <v>490</v>
      </c>
      <c r="AB294" s="49" t="s">
        <v>84</v>
      </c>
      <c r="AC294" s="119" t="s">
        <v>1129</v>
      </c>
      <c r="AD294" s="138">
        <f t="shared" si="81"/>
        <v>0.4</v>
      </c>
      <c r="AE294" s="242" t="str">
        <f t="shared" si="85"/>
        <v>MUY BAJA</v>
      </c>
      <c r="AF294" s="244">
        <f t="shared" ref="AF294" si="86">+AF293-(AF293*AD294)</f>
        <v>8.6399999999999991E-2</v>
      </c>
      <c r="AG294" s="242"/>
      <c r="AH294" s="242"/>
      <c r="AI294" s="243"/>
      <c r="AJ294" s="226"/>
      <c r="AK294" s="227"/>
      <c r="AL294" s="227"/>
      <c r="AM294" s="218"/>
      <c r="AN294" s="218"/>
      <c r="AO294" s="218"/>
      <c r="AP294" s="218"/>
      <c r="AQ294" s="218"/>
      <c r="AR294" s="218"/>
      <c r="AS294" s="218"/>
      <c r="AT294" s="218"/>
      <c r="AU294" s="142" t="s">
        <v>3</v>
      </c>
      <c r="AV294" s="133"/>
      <c r="AW294" s="182" t="s">
        <v>2079</v>
      </c>
      <c r="AX294" s="202"/>
      <c r="AY294" s="219"/>
      <c r="AZ294" s="220"/>
      <c r="BA294" s="218"/>
      <c r="BB294" s="218"/>
      <c r="BC294" s="220"/>
      <c r="BD294" s="218"/>
      <c r="BE294" s="219"/>
      <c r="BF294" s="220"/>
      <c r="BG294" s="218"/>
      <c r="BH294" s="221"/>
    </row>
    <row r="295" spans="1:60" ht="82.5" customHeight="1" x14ac:dyDescent="0.3">
      <c r="A295" s="304"/>
      <c r="B295" s="306"/>
      <c r="C295" s="339"/>
      <c r="D295" s="226"/>
      <c r="E295" s="226"/>
      <c r="F295" s="111" t="s">
        <v>67</v>
      </c>
      <c r="G295" s="162" t="s">
        <v>1130</v>
      </c>
      <c r="H295" s="226"/>
      <c r="I295" s="226"/>
      <c r="J295" s="226"/>
      <c r="K295" s="226"/>
      <c r="L295" s="226"/>
      <c r="M295" s="245"/>
      <c r="N295" s="246"/>
      <c r="O295" s="247"/>
      <c r="P295" s="224"/>
      <c r="Q295" s="243"/>
      <c r="R295" s="163" t="s">
        <v>1131</v>
      </c>
      <c r="S295" s="49" t="s">
        <v>78</v>
      </c>
      <c r="T295" s="108" t="s">
        <v>1132</v>
      </c>
      <c r="U295" s="49" t="s">
        <v>79</v>
      </c>
      <c r="V295" s="49" t="s">
        <v>999</v>
      </c>
      <c r="W295" s="114">
        <f>VLOOKUP(V295,'[20]Datos Validacion'!$K$6:$L$8,2,0)</f>
        <v>0.1</v>
      </c>
      <c r="X295" s="119" t="s">
        <v>96</v>
      </c>
      <c r="Y295" s="114">
        <f>VLOOKUP(X295,'[20]Datos Validacion'!$M$6:$N$7,2,0)</f>
        <v>0.15</v>
      </c>
      <c r="Z295" s="49" t="s">
        <v>492</v>
      </c>
      <c r="AA295" s="200"/>
      <c r="AB295" s="49" t="s">
        <v>84</v>
      </c>
      <c r="AC295" s="108" t="s">
        <v>1133</v>
      </c>
      <c r="AD295" s="138">
        <f t="shared" si="81"/>
        <v>0.25</v>
      </c>
      <c r="AE295" s="242"/>
      <c r="AF295" s="244"/>
      <c r="AG295" s="242"/>
      <c r="AH295" s="242"/>
      <c r="AI295" s="243"/>
      <c r="AJ295" s="226"/>
      <c r="AK295" s="227"/>
      <c r="AL295" s="227"/>
      <c r="AM295" s="218"/>
      <c r="AN295" s="218"/>
      <c r="AO295" s="218"/>
      <c r="AP295" s="218"/>
      <c r="AQ295" s="218"/>
      <c r="AR295" s="218"/>
      <c r="AS295" s="218"/>
      <c r="AT295" s="218"/>
      <c r="AU295" s="142"/>
      <c r="AV295" s="133" t="s">
        <v>3</v>
      </c>
      <c r="AW295" s="182" t="s">
        <v>2080</v>
      </c>
      <c r="AX295" s="202" t="s">
        <v>3</v>
      </c>
      <c r="AY295" s="191"/>
      <c r="AZ295" s="170" t="s">
        <v>2081</v>
      </c>
      <c r="BA295" s="218"/>
      <c r="BB295" s="218"/>
      <c r="BC295" s="220"/>
      <c r="BD295" s="218"/>
      <c r="BE295" s="219"/>
      <c r="BF295" s="220"/>
      <c r="BG295" s="218"/>
      <c r="BH295" s="221"/>
    </row>
    <row r="296" spans="1:60" ht="89.25" customHeight="1" x14ac:dyDescent="0.3">
      <c r="A296" s="304"/>
      <c r="B296" s="306" t="s">
        <v>3</v>
      </c>
      <c r="C296" s="339" t="s">
        <v>1134</v>
      </c>
      <c r="D296" s="226" t="s">
        <v>1073</v>
      </c>
      <c r="E296" s="226" t="s">
        <v>1074</v>
      </c>
      <c r="F296" s="111" t="s">
        <v>67</v>
      </c>
      <c r="G296" s="119" t="s">
        <v>1135</v>
      </c>
      <c r="H296" s="226" t="s">
        <v>1136</v>
      </c>
      <c r="I296" s="250" t="s">
        <v>1137</v>
      </c>
      <c r="J296" s="226" t="s">
        <v>71</v>
      </c>
      <c r="K296" s="226" t="s">
        <v>1138</v>
      </c>
      <c r="L296" s="226" t="s">
        <v>117</v>
      </c>
      <c r="M296" s="245">
        <f>VLOOKUP(L296,'[20]Datos Validacion'!$C$6:$D$10,2,0)</f>
        <v>0.2</v>
      </c>
      <c r="N296" s="246" t="s">
        <v>74</v>
      </c>
      <c r="O296" s="247">
        <f>VLOOKUP(N296,'[20]Datos Validacion'!$E$6:$F$15,2,0)</f>
        <v>0.4</v>
      </c>
      <c r="P296" s="224" t="s">
        <v>1139</v>
      </c>
      <c r="Q296" s="243" t="s">
        <v>146</v>
      </c>
      <c r="R296" s="165" t="s">
        <v>1140</v>
      </c>
      <c r="S296" s="49" t="s">
        <v>78</v>
      </c>
      <c r="T296" s="49" t="s">
        <v>1081</v>
      </c>
      <c r="U296" s="49" t="s">
        <v>79</v>
      </c>
      <c r="V296" s="49" t="s">
        <v>80</v>
      </c>
      <c r="W296" s="114">
        <f>VLOOKUP(V296,'[20]Datos Validacion'!$K$6:$L$8,2,0)</f>
        <v>0.25</v>
      </c>
      <c r="X296" s="119" t="s">
        <v>96</v>
      </c>
      <c r="Y296" s="114">
        <f>VLOOKUP(X296,'[20]Datos Validacion'!$M$6:$N$7,2,0)</f>
        <v>0.15</v>
      </c>
      <c r="Z296" s="49" t="s">
        <v>82</v>
      </c>
      <c r="AA296" s="120" t="s">
        <v>1141</v>
      </c>
      <c r="AB296" s="49" t="s">
        <v>84</v>
      </c>
      <c r="AC296" s="119" t="s">
        <v>1142</v>
      </c>
      <c r="AD296" s="138">
        <f t="shared" si="81"/>
        <v>0.4</v>
      </c>
      <c r="AE296" s="113" t="str">
        <f>IF(AF296&lt;=20%,"MUY BAJA",IF(AF296&lt;=40%,"BAJA",IF(AF296&lt;=60%,"MEDIA",IF(AF296&lt;=80%,"ALTA","MUY ALTA"))))</f>
        <v>MUY BAJA</v>
      </c>
      <c r="AF296" s="113">
        <f>IF(OR(V296="prevenir",V296="detectar"),(M296-(M296*AD296)), M296)</f>
        <v>0.12</v>
      </c>
      <c r="AG296" s="242" t="str">
        <f>IF(AH296&lt;=20%,"LEVE",IF(AH296&lt;=40%,"MENOR",IF(AH296&lt;=60%,"MODERADO",IF(AH296&lt;=80%,"MAYOR","CATASTROFICO"))))</f>
        <v>MENOR</v>
      </c>
      <c r="AH296" s="242">
        <f>IF(V296="corregir",(O296-(O296*AD296)), O296)</f>
        <v>0.4</v>
      </c>
      <c r="AI296" s="243" t="s">
        <v>146</v>
      </c>
      <c r="AJ296" s="226" t="s">
        <v>86</v>
      </c>
      <c r="AK296" s="227"/>
      <c r="AL296" s="227"/>
      <c r="AM296" s="218">
        <v>45275</v>
      </c>
      <c r="AN296" s="226" t="s">
        <v>1869</v>
      </c>
      <c r="AO296" s="227"/>
      <c r="AP296" s="227" t="s">
        <v>3</v>
      </c>
      <c r="AQ296" s="222" t="s">
        <v>1884</v>
      </c>
      <c r="AR296" s="227" t="s">
        <v>3</v>
      </c>
      <c r="AS296" s="227"/>
      <c r="AT296" s="225" t="s">
        <v>1884</v>
      </c>
      <c r="AU296" s="227" t="s">
        <v>3</v>
      </c>
      <c r="AV296" s="227"/>
      <c r="AW296" s="225" t="s">
        <v>1885</v>
      </c>
      <c r="AX296" s="227"/>
      <c r="AY296" s="227" t="s">
        <v>3</v>
      </c>
      <c r="AZ296" s="225" t="s">
        <v>1886</v>
      </c>
      <c r="BA296" s="227" t="s">
        <v>3</v>
      </c>
      <c r="BB296" s="227"/>
      <c r="BC296" s="225" t="s">
        <v>1887</v>
      </c>
      <c r="BD296" s="227"/>
      <c r="BE296" s="227" t="s">
        <v>3</v>
      </c>
      <c r="BF296" s="225" t="s">
        <v>1888</v>
      </c>
      <c r="BG296" s="225" t="s">
        <v>1889</v>
      </c>
      <c r="BH296" s="222" t="s">
        <v>1924</v>
      </c>
    </row>
    <row r="297" spans="1:60" ht="50" x14ac:dyDescent="0.3">
      <c r="A297" s="304"/>
      <c r="B297" s="306"/>
      <c r="C297" s="339"/>
      <c r="D297" s="226"/>
      <c r="E297" s="226"/>
      <c r="F297" s="111" t="s">
        <v>493</v>
      </c>
      <c r="G297" s="119" t="s">
        <v>1143</v>
      </c>
      <c r="H297" s="226"/>
      <c r="I297" s="250"/>
      <c r="J297" s="226"/>
      <c r="K297" s="226"/>
      <c r="L297" s="226"/>
      <c r="M297" s="245"/>
      <c r="N297" s="246"/>
      <c r="O297" s="247"/>
      <c r="P297" s="224"/>
      <c r="Q297" s="243"/>
      <c r="R297" s="165" t="s">
        <v>1144</v>
      </c>
      <c r="S297" s="49" t="s">
        <v>78</v>
      </c>
      <c r="T297" s="49" t="s">
        <v>1081</v>
      </c>
      <c r="U297" s="49" t="s">
        <v>79</v>
      </c>
      <c r="V297" s="49" t="s">
        <v>80</v>
      </c>
      <c r="W297" s="114">
        <f>VLOOKUP(V297,'[20]Datos Validacion'!$K$6:$L$8,2,0)</f>
        <v>0.25</v>
      </c>
      <c r="X297" s="119" t="s">
        <v>96</v>
      </c>
      <c r="Y297" s="114">
        <f>VLOOKUP(X297,'[20]Datos Validacion'!$M$6:$N$7,2,0)</f>
        <v>0.15</v>
      </c>
      <c r="Z297" s="49" t="s">
        <v>82</v>
      </c>
      <c r="AA297" s="120" t="s">
        <v>1145</v>
      </c>
      <c r="AB297" s="49" t="s">
        <v>84</v>
      </c>
      <c r="AC297" s="119" t="s">
        <v>1142</v>
      </c>
      <c r="AD297" s="138">
        <f t="shared" si="81"/>
        <v>0.4</v>
      </c>
      <c r="AE297" s="113" t="str">
        <f>IF(AF297&lt;=20%,"MUY BAJA",IF(AF297&lt;=40%,"BAJA",IF(AF297&lt;=60%,"MEDIA",IF(AF297&lt;=80%,"ALTA","MUY ALTA"))))</f>
        <v>MUY BAJA</v>
      </c>
      <c r="AF297" s="115">
        <f>+AF296-(AF296*AD297)</f>
        <v>7.1999999999999995E-2</v>
      </c>
      <c r="AG297" s="242"/>
      <c r="AH297" s="242"/>
      <c r="AI297" s="243"/>
      <c r="AJ297" s="226"/>
      <c r="AK297" s="227"/>
      <c r="AL297" s="227"/>
      <c r="AM297" s="218"/>
      <c r="AN297" s="226"/>
      <c r="AO297" s="227"/>
      <c r="AP297" s="227"/>
      <c r="AQ297" s="222"/>
      <c r="AR297" s="227"/>
      <c r="AS297" s="227"/>
      <c r="AT297" s="225"/>
      <c r="AU297" s="227"/>
      <c r="AV297" s="227"/>
      <c r="AW297" s="225"/>
      <c r="AX297" s="227"/>
      <c r="AY297" s="227"/>
      <c r="AZ297" s="225"/>
      <c r="BA297" s="227"/>
      <c r="BB297" s="227"/>
      <c r="BC297" s="225"/>
      <c r="BD297" s="227"/>
      <c r="BE297" s="227"/>
      <c r="BF297" s="225"/>
      <c r="BG297" s="225"/>
      <c r="BH297" s="222"/>
    </row>
    <row r="298" spans="1:60" ht="50" x14ac:dyDescent="0.3">
      <c r="A298" s="304"/>
      <c r="B298" s="306"/>
      <c r="C298" s="339"/>
      <c r="D298" s="226"/>
      <c r="E298" s="226"/>
      <c r="F298" s="111" t="s">
        <v>104</v>
      </c>
      <c r="G298" s="119" t="s">
        <v>1084</v>
      </c>
      <c r="H298" s="226"/>
      <c r="I298" s="250"/>
      <c r="J298" s="226"/>
      <c r="K298" s="226"/>
      <c r="L298" s="226"/>
      <c r="M298" s="245"/>
      <c r="N298" s="246"/>
      <c r="O298" s="247"/>
      <c r="P298" s="224"/>
      <c r="Q298" s="243"/>
      <c r="R298" s="165" t="s">
        <v>1146</v>
      </c>
      <c r="S298" s="49" t="s">
        <v>78</v>
      </c>
      <c r="T298" s="49" t="s">
        <v>1081</v>
      </c>
      <c r="U298" s="49" t="s">
        <v>79</v>
      </c>
      <c r="V298" s="49" t="s">
        <v>80</v>
      </c>
      <c r="W298" s="114">
        <f>VLOOKUP(V298,'[20]Datos Validacion'!$K$6:$L$8,2,0)</f>
        <v>0.25</v>
      </c>
      <c r="X298" s="119" t="s">
        <v>96</v>
      </c>
      <c r="Y298" s="114">
        <f>VLOOKUP(X298,'[20]Datos Validacion'!$M$6:$N$7,2,0)</f>
        <v>0.15</v>
      </c>
      <c r="Z298" s="49" t="s">
        <v>82</v>
      </c>
      <c r="AA298" s="120" t="s">
        <v>1147</v>
      </c>
      <c r="AB298" s="49" t="s">
        <v>84</v>
      </c>
      <c r="AC298" s="119" t="s">
        <v>1142</v>
      </c>
      <c r="AD298" s="138">
        <f t="shared" si="81"/>
        <v>0.4</v>
      </c>
      <c r="AE298" s="113" t="str">
        <f>IF(AF298&lt;=20%,"MUY BAJA",IF(AF298&lt;=40%,"BAJA",IF(AF298&lt;=60%,"MEDIA",IF(AF298&lt;=80%,"ALTA","MUY ALTA"))))</f>
        <v>MUY BAJA</v>
      </c>
      <c r="AF298" s="115">
        <f>+AF297-(AF297*AD298)</f>
        <v>4.3199999999999995E-2</v>
      </c>
      <c r="AG298" s="242"/>
      <c r="AH298" s="242"/>
      <c r="AI298" s="243"/>
      <c r="AJ298" s="226"/>
      <c r="AK298" s="227"/>
      <c r="AL298" s="227"/>
      <c r="AM298" s="218"/>
      <c r="AN298" s="226"/>
      <c r="AO298" s="227"/>
      <c r="AP298" s="227"/>
      <c r="AQ298" s="222"/>
      <c r="AR298" s="227"/>
      <c r="AS298" s="227"/>
      <c r="AT298" s="225"/>
      <c r="AU298" s="227"/>
      <c r="AV298" s="227"/>
      <c r="AW298" s="225"/>
      <c r="AX298" s="227"/>
      <c r="AY298" s="227"/>
      <c r="AZ298" s="225"/>
      <c r="BA298" s="227"/>
      <c r="BB298" s="227"/>
      <c r="BC298" s="225"/>
      <c r="BD298" s="227"/>
      <c r="BE298" s="227"/>
      <c r="BF298" s="225"/>
      <c r="BG298" s="225"/>
      <c r="BH298" s="222"/>
    </row>
    <row r="299" spans="1:60" ht="198.5" customHeight="1" x14ac:dyDescent="0.3">
      <c r="A299" s="188"/>
      <c r="B299" s="135" t="s">
        <v>3</v>
      </c>
      <c r="C299" s="128" t="s">
        <v>1148</v>
      </c>
      <c r="D299" s="127" t="s">
        <v>2067</v>
      </c>
      <c r="E299" s="127" t="s">
        <v>1149</v>
      </c>
      <c r="F299" s="127" t="s">
        <v>493</v>
      </c>
      <c r="G299" s="170" t="s">
        <v>1100</v>
      </c>
      <c r="H299" s="111" t="s">
        <v>1150</v>
      </c>
      <c r="I299" s="127" t="s">
        <v>1151</v>
      </c>
      <c r="J299" s="111" t="s">
        <v>71</v>
      </c>
      <c r="K299" s="163" t="s">
        <v>1152</v>
      </c>
      <c r="L299" s="111" t="s">
        <v>246</v>
      </c>
      <c r="M299" s="114">
        <f>VLOOKUP(L299,'[20]Datos Validacion'!$C$6:$D$10,2,0)</f>
        <v>0.8</v>
      </c>
      <c r="N299" s="122" t="s">
        <v>76</v>
      </c>
      <c r="O299" s="123">
        <f>VLOOKUP(N299,'[20]Datos Validacion'!$E$6:$F$15,2,0)</f>
        <v>0.6</v>
      </c>
      <c r="P299" s="108" t="s">
        <v>1153</v>
      </c>
      <c r="Q299" s="112" t="s">
        <v>378</v>
      </c>
      <c r="R299" s="165" t="s">
        <v>2068</v>
      </c>
      <c r="S299" s="49" t="s">
        <v>78</v>
      </c>
      <c r="T299" s="49" t="s">
        <v>491</v>
      </c>
      <c r="U299" s="49" t="s">
        <v>79</v>
      </c>
      <c r="V299" s="49" t="s">
        <v>80</v>
      </c>
      <c r="W299" s="114">
        <f>VLOOKUP(V299,'[20]Datos Validacion'!$K$6:$L$8,2,0)</f>
        <v>0.25</v>
      </c>
      <c r="X299" s="119" t="s">
        <v>96</v>
      </c>
      <c r="Y299" s="114">
        <f>VLOOKUP(X299,'[20]Datos Validacion'!$M$6:$N$7,2,0)</f>
        <v>0.15</v>
      </c>
      <c r="Z299" s="49" t="s">
        <v>82</v>
      </c>
      <c r="AA299" s="120" t="s">
        <v>1082</v>
      </c>
      <c r="AB299" s="49" t="s">
        <v>84</v>
      </c>
      <c r="AC299" s="49" t="s">
        <v>879</v>
      </c>
      <c r="AD299" s="138">
        <f t="shared" si="81"/>
        <v>0.4</v>
      </c>
      <c r="AE299" s="113" t="str">
        <f>IF(AF299&lt;=20%,"MUY BAJA",IF(AF299&lt;=40%,"BAJA",IF(AF299&lt;=60%,"MEDIA",IF(AF299&lt;=80%,"ALTA","MUY ALTA"))))</f>
        <v>MEDIA</v>
      </c>
      <c r="AF299" s="113">
        <f>IF(OR(V299="prevenir",V299="detectar"),(M299-(M299*AD299)), M299)</f>
        <v>0.48</v>
      </c>
      <c r="AG299" s="113" t="str">
        <f t="shared" ref="AG299:AG302" si="87">IF(AH299&lt;=20%,"LEVE",IF(AH299&lt;=40%,"MENOR",IF(AH299&lt;=60%,"MODERADO",IF(AH299&lt;=80%,"MAYOR","CATASTROFICO"))))</f>
        <v>MODERADO</v>
      </c>
      <c r="AH299" s="113">
        <f>IF(V299="corregir",(O299-(O299*AD299)), O299)</f>
        <v>0.6</v>
      </c>
      <c r="AI299" s="112" t="s">
        <v>76</v>
      </c>
      <c r="AJ299" s="111" t="s">
        <v>86</v>
      </c>
      <c r="AK299" s="169"/>
      <c r="AL299" s="169"/>
      <c r="AM299" s="201"/>
      <c r="AN299" s="201"/>
      <c r="AO299" s="201"/>
      <c r="AP299" s="90"/>
      <c r="AQ299" s="97"/>
      <c r="AR299" s="90"/>
      <c r="AS299" s="90"/>
      <c r="AT299" s="97"/>
      <c r="AU299" s="201"/>
      <c r="AV299" s="201"/>
      <c r="AW299" s="97"/>
      <c r="AX299" s="201"/>
      <c r="AY299" s="201"/>
      <c r="AZ299" s="97"/>
      <c r="BA299" s="201"/>
      <c r="BB299" s="201"/>
      <c r="BC299" s="97"/>
      <c r="BD299" s="201"/>
      <c r="BE299" s="201"/>
      <c r="BF299" s="97"/>
      <c r="BG299" s="97"/>
      <c r="BH299" s="93" t="s">
        <v>2064</v>
      </c>
    </row>
    <row r="300" spans="1:60" ht="229" customHeight="1" x14ac:dyDescent="0.3">
      <c r="A300" s="133"/>
      <c r="B300" s="135" t="s">
        <v>3</v>
      </c>
      <c r="C300" s="154" t="s">
        <v>1154</v>
      </c>
      <c r="D300" s="127" t="s">
        <v>420</v>
      </c>
      <c r="E300" s="127" t="s">
        <v>1155</v>
      </c>
      <c r="F300" s="127" t="s">
        <v>67</v>
      </c>
      <c r="G300" s="170" t="s">
        <v>1156</v>
      </c>
      <c r="H300" s="111" t="s">
        <v>1157</v>
      </c>
      <c r="I300" s="134" t="s">
        <v>1158</v>
      </c>
      <c r="J300" s="111" t="s">
        <v>1159</v>
      </c>
      <c r="K300" s="111" t="s">
        <v>1108</v>
      </c>
      <c r="L300" s="111" t="s">
        <v>376</v>
      </c>
      <c r="M300" s="114">
        <f>VLOOKUP(L300,'[20]Datos Validacion'!$C$6:$D$10,2,0)</f>
        <v>1</v>
      </c>
      <c r="N300" s="122" t="s">
        <v>76</v>
      </c>
      <c r="O300" s="123">
        <f>VLOOKUP(N300,'[20]Datos Validacion'!$E$6:$F$15,2,0)</f>
        <v>0.6</v>
      </c>
      <c r="P300" s="126" t="s">
        <v>1160</v>
      </c>
      <c r="Q300" s="112" t="s">
        <v>378</v>
      </c>
      <c r="R300" s="167" t="s">
        <v>1161</v>
      </c>
      <c r="S300" s="49" t="s">
        <v>78</v>
      </c>
      <c r="T300" s="119" t="s">
        <v>432</v>
      </c>
      <c r="U300" s="49" t="s">
        <v>79</v>
      </c>
      <c r="V300" s="49" t="s">
        <v>80</v>
      </c>
      <c r="W300" s="114">
        <f>VLOOKUP(V300,'[20]Datos Validacion'!$K$6:$L$8,2,0)</f>
        <v>0.25</v>
      </c>
      <c r="X300" s="119" t="s">
        <v>96</v>
      </c>
      <c r="Y300" s="114">
        <f>VLOOKUP(X300,'[20]Datos Validacion'!$M$6:$N$7,2,0)</f>
        <v>0.15</v>
      </c>
      <c r="Z300" s="49" t="s">
        <v>492</v>
      </c>
      <c r="AA300" s="141"/>
      <c r="AB300" s="49" t="s">
        <v>84</v>
      </c>
      <c r="AC300" s="128" t="s">
        <v>1162</v>
      </c>
      <c r="AD300" s="138">
        <f t="shared" si="81"/>
        <v>0.4</v>
      </c>
      <c r="AE300" s="113" t="str">
        <f t="shared" ref="AE300:AE303" si="88">IF(AF300&lt;=20%,"MUY BAJA",IF(AF300&lt;=40%,"BAJA",IF(AF300&lt;=60%,"MEDIA",IF(AF300&lt;=80%,"ALTA","MUY ALTA"))))</f>
        <v>MEDIA</v>
      </c>
      <c r="AF300" s="113">
        <f>IF(OR(V300="prevenir",V300="detectar"),(M300-(M300*AD300)), M300)</f>
        <v>0.6</v>
      </c>
      <c r="AG300" s="113" t="str">
        <f t="shared" si="87"/>
        <v>MODERADO</v>
      </c>
      <c r="AH300" s="113">
        <f>IF(V300="corregir",(O300-(O300*AD300)), O300)</f>
        <v>0.6</v>
      </c>
      <c r="AI300" s="112" t="s">
        <v>76</v>
      </c>
      <c r="AJ300" s="111" t="s">
        <v>86</v>
      </c>
      <c r="AK300" s="127"/>
      <c r="AL300" s="191"/>
      <c r="AM300" s="81">
        <v>45280</v>
      </c>
      <c r="AN300" s="108" t="s">
        <v>1955</v>
      </c>
      <c r="AO300" s="108"/>
      <c r="AP300" s="108" t="s">
        <v>3</v>
      </c>
      <c r="AQ300" s="93" t="s">
        <v>1976</v>
      </c>
      <c r="AR300" s="90"/>
      <c r="AS300" s="90"/>
      <c r="AT300" s="93" t="s">
        <v>1980</v>
      </c>
      <c r="AU300" s="108" t="s">
        <v>3</v>
      </c>
      <c r="AV300" s="108"/>
      <c r="AW300" s="109" t="s">
        <v>1983</v>
      </c>
      <c r="AX300" s="108" t="s">
        <v>3</v>
      </c>
      <c r="AY300" s="108"/>
      <c r="AZ300" s="109" t="s">
        <v>1985</v>
      </c>
      <c r="BA300" s="108" t="s">
        <v>3</v>
      </c>
      <c r="BB300" s="108"/>
      <c r="BC300" s="109" t="s">
        <v>1986</v>
      </c>
      <c r="BD300" s="108" t="s">
        <v>3</v>
      </c>
      <c r="BE300" s="108"/>
      <c r="BF300" s="109" t="s">
        <v>2005</v>
      </c>
      <c r="BG300" s="210" t="s">
        <v>1988</v>
      </c>
      <c r="BH300" s="93" t="s">
        <v>1924</v>
      </c>
    </row>
    <row r="301" spans="1:60" ht="196.5" customHeight="1" x14ac:dyDescent="0.3">
      <c r="A301" s="133"/>
      <c r="B301" s="135" t="s">
        <v>3</v>
      </c>
      <c r="C301" s="154" t="s">
        <v>1163</v>
      </c>
      <c r="D301" s="127" t="s">
        <v>1164</v>
      </c>
      <c r="E301" s="127" t="s">
        <v>1165</v>
      </c>
      <c r="F301" s="127" t="s">
        <v>104</v>
      </c>
      <c r="G301" s="128" t="s">
        <v>1091</v>
      </c>
      <c r="H301" s="111" t="s">
        <v>1166</v>
      </c>
      <c r="I301" s="134" t="s">
        <v>1167</v>
      </c>
      <c r="J301" s="127" t="s">
        <v>71</v>
      </c>
      <c r="K301" s="163" t="s">
        <v>1168</v>
      </c>
      <c r="L301" s="111" t="s">
        <v>117</v>
      </c>
      <c r="M301" s="114">
        <f>VLOOKUP(L301,'[20]Datos Validacion'!$C$6:$D$10,2,0)</f>
        <v>0.2</v>
      </c>
      <c r="N301" s="122" t="s">
        <v>76</v>
      </c>
      <c r="O301" s="123">
        <f>VLOOKUP(N301,'[20]Datos Validacion'!$E$6:$F$15,2,0)</f>
        <v>0.6</v>
      </c>
      <c r="P301" s="108" t="s">
        <v>1169</v>
      </c>
      <c r="Q301" s="112" t="s">
        <v>76</v>
      </c>
      <c r="R301" s="165" t="s">
        <v>1170</v>
      </c>
      <c r="S301" s="49" t="s">
        <v>78</v>
      </c>
      <c r="T301" s="49" t="s">
        <v>1081</v>
      </c>
      <c r="U301" s="49" t="s">
        <v>79</v>
      </c>
      <c r="V301" s="49" t="s">
        <v>80</v>
      </c>
      <c r="W301" s="114">
        <f>VLOOKUP(V301,'[20]Datos Validacion'!$K$6:$L$8,2,0)</f>
        <v>0.25</v>
      </c>
      <c r="X301" s="119" t="s">
        <v>96</v>
      </c>
      <c r="Y301" s="114">
        <f>VLOOKUP(X301,'[20]Datos Validacion'!$M$6:$N$7,2,0)</f>
        <v>0.15</v>
      </c>
      <c r="Z301" s="49" t="s">
        <v>492</v>
      </c>
      <c r="AA301" s="120"/>
      <c r="AB301" s="49" t="s">
        <v>84</v>
      </c>
      <c r="AC301" s="49" t="s">
        <v>379</v>
      </c>
      <c r="AD301" s="138">
        <f t="shared" si="81"/>
        <v>0.4</v>
      </c>
      <c r="AE301" s="113" t="str">
        <f t="shared" si="88"/>
        <v>MUY BAJA</v>
      </c>
      <c r="AF301" s="113">
        <f>IF(OR(V301="prevenir",V301="detectar"),(M301-(M301*AD301)), M301)</f>
        <v>0.12</v>
      </c>
      <c r="AG301" s="113" t="str">
        <f t="shared" si="87"/>
        <v>MODERADO</v>
      </c>
      <c r="AH301" s="113">
        <f>IF(V301="corregir",(O301-(O301*AD301)), O301)</f>
        <v>0.6</v>
      </c>
      <c r="AI301" s="112" t="s">
        <v>76</v>
      </c>
      <c r="AJ301" s="111" t="s">
        <v>86</v>
      </c>
      <c r="AK301" s="107"/>
      <c r="AL301" s="107"/>
      <c r="AM301" s="201"/>
      <c r="AN301" s="201"/>
      <c r="AO301" s="201"/>
      <c r="AP301" s="90"/>
      <c r="AQ301" s="97"/>
      <c r="AR301" s="90"/>
      <c r="AS301" s="90"/>
      <c r="AT301" s="97"/>
      <c r="AU301" s="201"/>
      <c r="AV301" s="201"/>
      <c r="AW301" s="97"/>
      <c r="AX301" s="201"/>
      <c r="AY301" s="201"/>
      <c r="AZ301" s="97"/>
      <c r="BA301" s="201"/>
      <c r="BB301" s="201"/>
      <c r="BC301" s="97"/>
      <c r="BD301" s="201"/>
      <c r="BE301" s="201"/>
      <c r="BF301" s="97"/>
      <c r="BG301" s="97"/>
      <c r="BH301" s="93" t="s">
        <v>2064</v>
      </c>
    </row>
    <row r="302" spans="1:60" ht="71" customHeight="1" x14ac:dyDescent="0.3">
      <c r="A302" s="304"/>
      <c r="B302" s="265" t="s">
        <v>3</v>
      </c>
      <c r="C302" s="220" t="s">
        <v>1171</v>
      </c>
      <c r="D302" s="251" t="s">
        <v>1172</v>
      </c>
      <c r="E302" s="251" t="s">
        <v>1173</v>
      </c>
      <c r="F302" s="127" t="s">
        <v>67</v>
      </c>
      <c r="G302" s="170" t="s">
        <v>1174</v>
      </c>
      <c r="H302" s="226" t="s">
        <v>1175</v>
      </c>
      <c r="I302" s="251" t="s">
        <v>1176</v>
      </c>
      <c r="J302" s="226" t="s">
        <v>71</v>
      </c>
      <c r="K302" s="226" t="s">
        <v>1177</v>
      </c>
      <c r="L302" s="226" t="s">
        <v>152</v>
      </c>
      <c r="M302" s="245">
        <f>VLOOKUP(L302,'[20]Datos Validacion'!$C$6:$D$10,2,0)</f>
        <v>0.4</v>
      </c>
      <c r="N302" s="246" t="s">
        <v>76</v>
      </c>
      <c r="O302" s="247">
        <f>VLOOKUP(N302,'[20]Datos Validacion'!$E$6:$F$15,2,0)</f>
        <v>0.6</v>
      </c>
      <c r="P302" s="224" t="s">
        <v>489</v>
      </c>
      <c r="Q302" s="243" t="s">
        <v>76</v>
      </c>
      <c r="R302" s="165" t="s">
        <v>1178</v>
      </c>
      <c r="S302" s="49" t="s">
        <v>78</v>
      </c>
      <c r="T302" s="49" t="s">
        <v>1081</v>
      </c>
      <c r="U302" s="49" t="s">
        <v>79</v>
      </c>
      <c r="V302" s="49" t="s">
        <v>80</v>
      </c>
      <c r="W302" s="114">
        <f>VLOOKUP(V302,'[20]Datos Validacion'!$K$6:$L$8,2,0)</f>
        <v>0.25</v>
      </c>
      <c r="X302" s="119" t="s">
        <v>96</v>
      </c>
      <c r="Y302" s="114">
        <f>VLOOKUP(X302,'[20]Datos Validacion'!$M$6:$N$7,2,0)</f>
        <v>0.15</v>
      </c>
      <c r="Z302" s="49" t="s">
        <v>82</v>
      </c>
      <c r="AA302" s="120" t="s">
        <v>1179</v>
      </c>
      <c r="AB302" s="49" t="s">
        <v>84</v>
      </c>
      <c r="AC302" s="119" t="s">
        <v>1180</v>
      </c>
      <c r="AD302" s="138">
        <f t="shared" si="81"/>
        <v>0.4</v>
      </c>
      <c r="AE302" s="113" t="str">
        <f t="shared" si="88"/>
        <v>BAJA</v>
      </c>
      <c r="AF302" s="113">
        <f>IF(OR(V302="prevenir",V302="detectar"),(M302-(M302*AD302)), M302)</f>
        <v>0.24</v>
      </c>
      <c r="AG302" s="242" t="str">
        <f t="shared" si="87"/>
        <v>MODERADO</v>
      </c>
      <c r="AH302" s="242">
        <f>IF(V302="corregir",(O302-(O302*AD302)), O302)</f>
        <v>0.6</v>
      </c>
      <c r="AI302" s="243" t="s">
        <v>76</v>
      </c>
      <c r="AJ302" s="226" t="s">
        <v>86</v>
      </c>
      <c r="AK302" s="227"/>
      <c r="AL302" s="227"/>
      <c r="AM302" s="211">
        <v>45280</v>
      </c>
      <c r="AN302" s="218" t="s">
        <v>1842</v>
      </c>
      <c r="AO302" s="211"/>
      <c r="AP302" s="211" t="s">
        <v>3</v>
      </c>
      <c r="AQ302" s="222" t="s">
        <v>1843</v>
      </c>
      <c r="AR302" s="211" t="s">
        <v>3</v>
      </c>
      <c r="AS302" s="227"/>
      <c r="AT302" s="222" t="s">
        <v>1844</v>
      </c>
      <c r="AU302" s="211" t="s">
        <v>3</v>
      </c>
      <c r="AV302" s="227"/>
      <c r="AW302" s="222" t="s">
        <v>1845</v>
      </c>
      <c r="AX302" s="227" t="s">
        <v>3</v>
      </c>
      <c r="AY302" s="211"/>
      <c r="AZ302" s="222" t="s">
        <v>1834</v>
      </c>
      <c r="BA302" s="227"/>
      <c r="BB302" s="211" t="s">
        <v>1846</v>
      </c>
      <c r="BC302" s="222" t="s">
        <v>1847</v>
      </c>
      <c r="BD302" s="227"/>
      <c r="BE302" s="211" t="s">
        <v>3</v>
      </c>
      <c r="BF302" s="222" t="s">
        <v>1840</v>
      </c>
      <c r="BG302" s="225" t="s">
        <v>1848</v>
      </c>
      <c r="BH302" s="222" t="s">
        <v>1924</v>
      </c>
    </row>
    <row r="303" spans="1:60" ht="93.5" customHeight="1" x14ac:dyDescent="0.3">
      <c r="A303" s="304"/>
      <c r="B303" s="265"/>
      <c r="C303" s="220"/>
      <c r="D303" s="251"/>
      <c r="E303" s="251"/>
      <c r="F303" s="127" t="s">
        <v>67</v>
      </c>
      <c r="G303" s="170" t="s">
        <v>1181</v>
      </c>
      <c r="H303" s="226"/>
      <c r="I303" s="251"/>
      <c r="J303" s="226"/>
      <c r="K303" s="226"/>
      <c r="L303" s="226"/>
      <c r="M303" s="245"/>
      <c r="N303" s="246"/>
      <c r="O303" s="247"/>
      <c r="P303" s="224"/>
      <c r="Q303" s="243"/>
      <c r="R303" s="165" t="s">
        <v>1182</v>
      </c>
      <c r="S303" s="49" t="s">
        <v>78</v>
      </c>
      <c r="T303" s="49" t="s">
        <v>1081</v>
      </c>
      <c r="U303" s="49" t="s">
        <v>79</v>
      </c>
      <c r="V303" s="49" t="s">
        <v>184</v>
      </c>
      <c r="W303" s="114">
        <f>VLOOKUP(V303,'[20]Datos Validacion'!$K$6:$L$8,2,0)</f>
        <v>0.15</v>
      </c>
      <c r="X303" s="119" t="s">
        <v>96</v>
      </c>
      <c r="Y303" s="114">
        <f>VLOOKUP(X303,'[20]Datos Validacion'!$M$6:$N$7,2,0)</f>
        <v>0.15</v>
      </c>
      <c r="Z303" s="49" t="s">
        <v>82</v>
      </c>
      <c r="AA303" s="120" t="s">
        <v>1183</v>
      </c>
      <c r="AB303" s="49" t="s">
        <v>84</v>
      </c>
      <c r="AC303" s="119" t="s">
        <v>1184</v>
      </c>
      <c r="AD303" s="138">
        <f t="shared" si="81"/>
        <v>0.3</v>
      </c>
      <c r="AE303" s="113" t="str">
        <f t="shared" si="88"/>
        <v>MUY BAJA</v>
      </c>
      <c r="AF303" s="113">
        <f>+AF302-AF302*AD303</f>
        <v>0.16799999999999998</v>
      </c>
      <c r="AG303" s="242"/>
      <c r="AH303" s="242"/>
      <c r="AI303" s="243"/>
      <c r="AJ303" s="226"/>
      <c r="AK303" s="227"/>
      <c r="AL303" s="227"/>
      <c r="AM303" s="211"/>
      <c r="AN303" s="218"/>
      <c r="AO303" s="211"/>
      <c r="AP303" s="211"/>
      <c r="AQ303" s="222"/>
      <c r="AR303" s="211"/>
      <c r="AS303" s="227"/>
      <c r="AT303" s="222"/>
      <c r="AU303" s="211"/>
      <c r="AV303" s="227"/>
      <c r="AW303" s="222"/>
      <c r="AX303" s="227"/>
      <c r="AY303" s="211"/>
      <c r="AZ303" s="222"/>
      <c r="BA303" s="227"/>
      <c r="BB303" s="211"/>
      <c r="BC303" s="222"/>
      <c r="BD303" s="227"/>
      <c r="BE303" s="211"/>
      <c r="BF303" s="222"/>
      <c r="BG303" s="225"/>
      <c r="BH303" s="221"/>
    </row>
    <row r="304" spans="1:60" ht="20.5" customHeight="1" x14ac:dyDescent="0.3">
      <c r="H304" s="7"/>
      <c r="AM304" s="156"/>
      <c r="AN304" s="157"/>
      <c r="AQ304" s="158"/>
      <c r="BH304" s="161"/>
    </row>
    <row r="308" spans="2:39" x14ac:dyDescent="0.3">
      <c r="AJ308" s="159"/>
      <c r="AM308" s="160"/>
    </row>
    <row r="309" spans="2:39" x14ac:dyDescent="0.3">
      <c r="B309" s="306" t="s">
        <v>1205</v>
      </c>
      <c r="C309" s="306"/>
      <c r="D309" s="306"/>
      <c r="E309" s="306"/>
      <c r="F309" s="306"/>
      <c r="G309" s="306"/>
      <c r="H309" s="306"/>
      <c r="I309" s="306"/>
      <c r="J309" s="306"/>
      <c r="K309" s="306"/>
      <c r="L309" s="306"/>
      <c r="M309" s="306"/>
    </row>
    <row r="310" spans="2:39" ht="26" x14ac:dyDescent="0.3">
      <c r="B310" s="78" t="s">
        <v>1206</v>
      </c>
      <c r="C310" s="78" t="s">
        <v>42</v>
      </c>
      <c r="D310" s="306" t="s">
        <v>1207</v>
      </c>
      <c r="E310" s="306"/>
      <c r="F310" s="306"/>
      <c r="G310" s="306"/>
      <c r="H310" s="306"/>
      <c r="I310" s="342" t="s">
        <v>1208</v>
      </c>
      <c r="J310" s="342"/>
      <c r="K310" s="79" t="s">
        <v>1209</v>
      </c>
      <c r="L310" s="342" t="s">
        <v>1210</v>
      </c>
      <c r="M310" s="342"/>
    </row>
    <row r="311" spans="2:39" ht="82.5" customHeight="1" x14ac:dyDescent="0.3">
      <c r="B311" s="350">
        <v>1</v>
      </c>
      <c r="C311" s="80">
        <v>44300</v>
      </c>
      <c r="D311" s="228" t="s">
        <v>1239</v>
      </c>
      <c r="E311" s="228"/>
      <c r="F311" s="228"/>
      <c r="G311" s="228"/>
      <c r="H311" s="228"/>
      <c r="I311" s="228" t="s">
        <v>1266</v>
      </c>
      <c r="J311" s="228"/>
      <c r="K311" s="81" t="s">
        <v>1245</v>
      </c>
      <c r="L311" s="232" t="s">
        <v>1267</v>
      </c>
      <c r="M311" s="232"/>
    </row>
    <row r="312" spans="2:39" ht="78" customHeight="1" x14ac:dyDescent="0.3">
      <c r="B312" s="351"/>
      <c r="C312" s="80">
        <v>44323</v>
      </c>
      <c r="D312" s="228" t="s">
        <v>1262</v>
      </c>
      <c r="E312" s="228"/>
      <c r="F312" s="228"/>
      <c r="G312" s="228"/>
      <c r="H312" s="228"/>
      <c r="I312" s="228" t="s">
        <v>1263</v>
      </c>
      <c r="J312" s="228"/>
      <c r="K312" s="81" t="s">
        <v>1264</v>
      </c>
      <c r="L312" s="232" t="s">
        <v>1265</v>
      </c>
      <c r="M312" s="232"/>
    </row>
    <row r="313" spans="2:39" ht="97.5" customHeight="1" x14ac:dyDescent="0.3">
      <c r="B313" s="351"/>
      <c r="C313" s="80">
        <v>44335</v>
      </c>
      <c r="D313" s="228" t="s">
        <v>1235</v>
      </c>
      <c r="E313" s="228"/>
      <c r="F313" s="228"/>
      <c r="G313" s="228"/>
      <c r="H313" s="228"/>
      <c r="I313" s="228" t="s">
        <v>1236</v>
      </c>
      <c r="J313" s="228"/>
      <c r="K313" s="81" t="s">
        <v>1216</v>
      </c>
      <c r="L313" s="232" t="s">
        <v>1237</v>
      </c>
      <c r="M313" s="232"/>
    </row>
    <row r="314" spans="2:39" ht="65.25" customHeight="1" x14ac:dyDescent="0.3">
      <c r="B314" s="351"/>
      <c r="C314" s="80">
        <v>44336</v>
      </c>
      <c r="D314" s="228" t="s">
        <v>1243</v>
      </c>
      <c r="E314" s="228"/>
      <c r="F314" s="228"/>
      <c r="G314" s="228"/>
      <c r="H314" s="228"/>
      <c r="I314" s="228" t="s">
        <v>1244</v>
      </c>
      <c r="J314" s="228"/>
      <c r="K314" s="81" t="s">
        <v>1245</v>
      </c>
      <c r="L314" s="232" t="s">
        <v>1246</v>
      </c>
      <c r="M314" s="232"/>
    </row>
    <row r="315" spans="2:39" ht="109.5" customHeight="1" x14ac:dyDescent="0.3">
      <c r="B315" s="351"/>
      <c r="C315" s="80">
        <v>44340</v>
      </c>
      <c r="D315" s="228" t="s">
        <v>1239</v>
      </c>
      <c r="E315" s="228"/>
      <c r="F315" s="228"/>
      <c r="G315" s="228"/>
      <c r="H315" s="228"/>
      <c r="I315" s="228" t="s">
        <v>1240</v>
      </c>
      <c r="J315" s="228"/>
      <c r="K315" s="81" t="s">
        <v>1216</v>
      </c>
      <c r="L315" s="232" t="s">
        <v>1241</v>
      </c>
      <c r="M315" s="232"/>
    </row>
    <row r="316" spans="2:39" ht="221.25" customHeight="1" x14ac:dyDescent="0.3">
      <c r="B316" s="351"/>
      <c r="C316" s="80">
        <v>44342</v>
      </c>
      <c r="D316" s="228" t="s">
        <v>1248</v>
      </c>
      <c r="E316" s="228"/>
      <c r="F316" s="228"/>
      <c r="G316" s="228"/>
      <c r="H316" s="228"/>
      <c r="I316" s="228" t="s">
        <v>1249</v>
      </c>
      <c r="J316" s="228"/>
      <c r="K316" s="81" t="s">
        <v>1212</v>
      </c>
      <c r="L316" s="232" t="s">
        <v>1212</v>
      </c>
      <c r="M316" s="232"/>
    </row>
    <row r="317" spans="2:39" ht="165.75" customHeight="1" x14ac:dyDescent="0.3">
      <c r="B317" s="351"/>
      <c r="C317" s="80">
        <v>44350</v>
      </c>
      <c r="D317" s="228" t="s">
        <v>1230</v>
      </c>
      <c r="E317" s="228"/>
      <c r="F317" s="228"/>
      <c r="G317" s="228"/>
      <c r="H317" s="228"/>
      <c r="I317" s="228" t="s">
        <v>1231</v>
      </c>
      <c r="J317" s="228"/>
      <c r="K317" s="81" t="s">
        <v>1227</v>
      </c>
      <c r="L317" s="232" t="s">
        <v>1232</v>
      </c>
      <c r="M317" s="232"/>
    </row>
    <row r="318" spans="2:39" ht="243.75" customHeight="1" x14ac:dyDescent="0.3">
      <c r="B318" s="351"/>
      <c r="C318" s="80">
        <v>44369</v>
      </c>
      <c r="D318" s="228" t="s">
        <v>1276</v>
      </c>
      <c r="E318" s="228"/>
      <c r="F318" s="228"/>
      <c r="G318" s="228"/>
      <c r="H318" s="228"/>
      <c r="I318" s="228" t="s">
        <v>1277</v>
      </c>
      <c r="J318" s="228"/>
      <c r="K318" s="81" t="s">
        <v>1245</v>
      </c>
      <c r="L318" s="232" t="s">
        <v>1278</v>
      </c>
      <c r="M318" s="232"/>
    </row>
    <row r="319" spans="2:39" ht="123" customHeight="1" x14ac:dyDescent="0.3">
      <c r="B319" s="351"/>
      <c r="C319" s="80">
        <v>44370</v>
      </c>
      <c r="D319" s="228" t="s">
        <v>1256</v>
      </c>
      <c r="E319" s="228"/>
      <c r="F319" s="228"/>
      <c r="G319" s="228"/>
      <c r="H319" s="228"/>
      <c r="I319" s="228" t="s">
        <v>1257</v>
      </c>
      <c r="J319" s="228"/>
      <c r="K319" s="81" t="s">
        <v>1258</v>
      </c>
      <c r="L319" s="232" t="s">
        <v>1259</v>
      </c>
      <c r="M319" s="232"/>
    </row>
    <row r="320" spans="2:39" ht="74.25" customHeight="1" x14ac:dyDescent="0.3">
      <c r="B320" s="351"/>
      <c r="C320" s="80">
        <v>44371</v>
      </c>
      <c r="D320" s="228" t="s">
        <v>1272</v>
      </c>
      <c r="E320" s="228"/>
      <c r="F320" s="228"/>
      <c r="G320" s="228"/>
      <c r="H320" s="228"/>
      <c r="I320" s="228" t="s">
        <v>1274</v>
      </c>
      <c r="J320" s="228"/>
      <c r="K320" s="81" t="s">
        <v>1216</v>
      </c>
      <c r="L320" s="232" t="s">
        <v>1275</v>
      </c>
      <c r="M320" s="232"/>
    </row>
    <row r="321" spans="2:13" ht="54.75" customHeight="1" x14ac:dyDescent="0.3">
      <c r="B321" s="351"/>
      <c r="C321" s="80">
        <v>44383</v>
      </c>
      <c r="D321" s="340" t="s">
        <v>1225</v>
      </c>
      <c r="E321" s="348"/>
      <c r="F321" s="348"/>
      <c r="G321" s="348"/>
      <c r="H321" s="341"/>
      <c r="I321" s="340" t="s">
        <v>1226</v>
      </c>
      <c r="J321" s="341"/>
      <c r="K321" s="81" t="s">
        <v>1227</v>
      </c>
      <c r="L321" s="232" t="s">
        <v>1228</v>
      </c>
      <c r="M321" s="232"/>
    </row>
    <row r="322" spans="2:13" ht="113.25" customHeight="1" x14ac:dyDescent="0.3">
      <c r="B322" s="351"/>
      <c r="C322" s="80">
        <v>44384</v>
      </c>
      <c r="D322" s="340" t="s">
        <v>1282</v>
      </c>
      <c r="E322" s="348"/>
      <c r="F322" s="348"/>
      <c r="G322" s="348"/>
      <c r="H322" s="341"/>
      <c r="I322" s="340" t="s">
        <v>1283</v>
      </c>
      <c r="J322" s="341"/>
      <c r="K322" s="81" t="s">
        <v>1212</v>
      </c>
      <c r="L322" s="232" t="s">
        <v>1284</v>
      </c>
      <c r="M322" s="232"/>
    </row>
    <row r="323" spans="2:13" ht="243" customHeight="1" x14ac:dyDescent="0.3">
      <c r="B323" s="351"/>
      <c r="C323" s="80">
        <v>44396</v>
      </c>
      <c r="D323" s="340" t="s">
        <v>1250</v>
      </c>
      <c r="E323" s="348"/>
      <c r="F323" s="348"/>
      <c r="G323" s="348"/>
      <c r="H323" s="341"/>
      <c r="I323" s="340" t="s">
        <v>1251</v>
      </c>
      <c r="J323" s="341"/>
      <c r="K323" s="81" t="s">
        <v>1216</v>
      </c>
      <c r="L323" s="232" t="s">
        <v>1252</v>
      </c>
      <c r="M323" s="232"/>
    </row>
    <row r="324" spans="2:13" ht="90.75" customHeight="1" x14ac:dyDescent="0.3">
      <c r="B324" s="351"/>
      <c r="C324" s="80">
        <v>44404</v>
      </c>
      <c r="D324" s="340" t="s">
        <v>1214</v>
      </c>
      <c r="E324" s="348"/>
      <c r="F324" s="348"/>
      <c r="G324" s="348"/>
      <c r="H324" s="341"/>
      <c r="I324" s="340" t="s">
        <v>1215</v>
      </c>
      <c r="J324" s="341"/>
      <c r="K324" s="81" t="s">
        <v>1216</v>
      </c>
      <c r="L324" s="232" t="s">
        <v>1217</v>
      </c>
      <c r="M324" s="232"/>
    </row>
    <row r="325" spans="2:13" ht="156" customHeight="1" x14ac:dyDescent="0.3">
      <c r="B325" s="352"/>
      <c r="C325" s="80">
        <v>44412</v>
      </c>
      <c r="D325" s="340" t="s">
        <v>1221</v>
      </c>
      <c r="E325" s="348"/>
      <c r="F325" s="348"/>
      <c r="G325" s="348"/>
      <c r="H325" s="341"/>
      <c r="I325" s="340" t="s">
        <v>1222</v>
      </c>
      <c r="J325" s="341"/>
      <c r="K325" s="81" t="s">
        <v>1223</v>
      </c>
      <c r="L325" s="232" t="s">
        <v>1223</v>
      </c>
      <c r="M325" s="232"/>
    </row>
    <row r="326" spans="2:13" ht="160.5" customHeight="1" x14ac:dyDescent="0.3">
      <c r="B326" s="353">
        <v>2</v>
      </c>
      <c r="C326" s="76">
        <v>44463</v>
      </c>
      <c r="D326" s="343" t="s">
        <v>1285</v>
      </c>
      <c r="E326" s="344"/>
      <c r="F326" s="344"/>
      <c r="G326" s="344"/>
      <c r="H326" s="345"/>
      <c r="I326" s="340" t="s">
        <v>1286</v>
      </c>
      <c r="J326" s="341"/>
      <c r="K326" s="77" t="s">
        <v>1212</v>
      </c>
      <c r="L326" s="349" t="s">
        <v>1284</v>
      </c>
      <c r="M326" s="349"/>
    </row>
    <row r="327" spans="2:13" ht="115.5" customHeight="1" x14ac:dyDescent="0.3">
      <c r="B327" s="354"/>
      <c r="C327" s="76">
        <v>44475</v>
      </c>
      <c r="D327" s="220" t="s">
        <v>1260</v>
      </c>
      <c r="E327" s="220"/>
      <c r="F327" s="220"/>
      <c r="G327" s="220"/>
      <c r="H327" s="220"/>
      <c r="I327" s="228" t="s">
        <v>1257</v>
      </c>
      <c r="J327" s="228"/>
      <c r="K327" s="77" t="s">
        <v>1258</v>
      </c>
      <c r="L327" s="349" t="s">
        <v>1261</v>
      </c>
      <c r="M327" s="349"/>
    </row>
    <row r="328" spans="2:13" ht="116.25" customHeight="1" x14ac:dyDescent="0.3">
      <c r="B328" s="354"/>
      <c r="C328" s="76">
        <v>44491</v>
      </c>
      <c r="D328" s="220" t="s">
        <v>1242</v>
      </c>
      <c r="E328" s="220"/>
      <c r="F328" s="220"/>
      <c r="G328" s="220"/>
      <c r="H328" s="220"/>
      <c r="I328" s="228" t="s">
        <v>1240</v>
      </c>
      <c r="J328" s="228"/>
      <c r="K328" s="77" t="s">
        <v>1216</v>
      </c>
      <c r="L328" s="349" t="s">
        <v>1241</v>
      </c>
      <c r="M328" s="349"/>
    </row>
    <row r="329" spans="2:13" ht="56.25" customHeight="1" x14ac:dyDescent="0.3">
      <c r="B329" s="354"/>
      <c r="C329" s="76">
        <v>44494</v>
      </c>
      <c r="D329" s="220" t="s">
        <v>1247</v>
      </c>
      <c r="E329" s="220"/>
      <c r="F329" s="220"/>
      <c r="G329" s="220"/>
      <c r="H329" s="220"/>
      <c r="I329" s="228" t="s">
        <v>1244</v>
      </c>
      <c r="J329" s="228"/>
      <c r="K329" s="77" t="s">
        <v>1245</v>
      </c>
      <c r="L329" s="349" t="s">
        <v>1246</v>
      </c>
      <c r="M329" s="349"/>
    </row>
    <row r="330" spans="2:13" ht="56.25" customHeight="1" x14ac:dyDescent="0.3">
      <c r="B330" s="354"/>
      <c r="C330" s="76">
        <v>44496</v>
      </c>
      <c r="D330" s="343" t="s">
        <v>1229</v>
      </c>
      <c r="E330" s="344"/>
      <c r="F330" s="344"/>
      <c r="G330" s="344"/>
      <c r="H330" s="345"/>
      <c r="I330" s="340" t="s">
        <v>1226</v>
      </c>
      <c r="J330" s="341"/>
      <c r="K330" s="77" t="s">
        <v>1227</v>
      </c>
      <c r="L330" s="346" t="s">
        <v>1228</v>
      </c>
      <c r="M330" s="347"/>
    </row>
    <row r="331" spans="2:13" ht="78" customHeight="1" x14ac:dyDescent="0.3">
      <c r="B331" s="354"/>
      <c r="C331" s="76">
        <v>44497</v>
      </c>
      <c r="D331" s="343" t="s">
        <v>1238</v>
      </c>
      <c r="E331" s="344"/>
      <c r="F331" s="344"/>
      <c r="G331" s="344"/>
      <c r="H331" s="345"/>
      <c r="I331" s="340" t="s">
        <v>1236</v>
      </c>
      <c r="J331" s="341"/>
      <c r="K331" s="77" t="s">
        <v>1216</v>
      </c>
      <c r="L331" s="346" t="s">
        <v>1237</v>
      </c>
      <c r="M331" s="347"/>
    </row>
    <row r="332" spans="2:13" ht="321" customHeight="1" x14ac:dyDescent="0.3">
      <c r="B332" s="354"/>
      <c r="C332" s="76">
        <v>44503</v>
      </c>
      <c r="D332" s="343" t="s">
        <v>1279</v>
      </c>
      <c r="E332" s="344"/>
      <c r="F332" s="344"/>
      <c r="G332" s="344"/>
      <c r="H332" s="345"/>
      <c r="I332" s="340" t="s">
        <v>1280</v>
      </c>
      <c r="J332" s="341"/>
      <c r="K332" s="77" t="s">
        <v>1264</v>
      </c>
      <c r="L332" s="346" t="s">
        <v>1281</v>
      </c>
      <c r="M332" s="347"/>
    </row>
    <row r="333" spans="2:13" ht="81" customHeight="1" x14ac:dyDescent="0.3">
      <c r="B333" s="354"/>
      <c r="C333" s="76">
        <v>44504</v>
      </c>
      <c r="D333" s="343" t="s">
        <v>1218</v>
      </c>
      <c r="E333" s="344"/>
      <c r="F333" s="344"/>
      <c r="G333" s="344"/>
      <c r="H333" s="345"/>
      <c r="I333" s="340" t="s">
        <v>1219</v>
      </c>
      <c r="J333" s="341"/>
      <c r="K333" s="77" t="s">
        <v>1216</v>
      </c>
      <c r="L333" s="346" t="s">
        <v>1220</v>
      </c>
      <c r="M333" s="347"/>
    </row>
    <row r="334" spans="2:13" ht="87.75" customHeight="1" x14ac:dyDescent="0.3">
      <c r="B334" s="354"/>
      <c r="C334" s="76">
        <v>44512</v>
      </c>
      <c r="D334" s="343" t="s">
        <v>1268</v>
      </c>
      <c r="E334" s="344"/>
      <c r="F334" s="344"/>
      <c r="G334" s="344"/>
      <c r="H334" s="345"/>
      <c r="I334" s="340" t="s">
        <v>1266</v>
      </c>
      <c r="J334" s="341"/>
      <c r="K334" s="77" t="s">
        <v>1245</v>
      </c>
      <c r="L334" s="346" t="s">
        <v>1269</v>
      </c>
      <c r="M334" s="347"/>
    </row>
    <row r="335" spans="2:13" ht="206.25" customHeight="1" x14ac:dyDescent="0.3">
      <c r="B335" s="354"/>
      <c r="C335" s="76">
        <v>44524</v>
      </c>
      <c r="D335" s="343" t="s">
        <v>1233</v>
      </c>
      <c r="E335" s="344"/>
      <c r="F335" s="344"/>
      <c r="G335" s="344"/>
      <c r="H335" s="345"/>
      <c r="I335" s="340" t="s">
        <v>1234</v>
      </c>
      <c r="J335" s="341"/>
      <c r="K335" s="77" t="s">
        <v>1227</v>
      </c>
      <c r="L335" s="346" t="s">
        <v>1232</v>
      </c>
      <c r="M335" s="347"/>
    </row>
    <row r="336" spans="2:13" ht="109.5" customHeight="1" x14ac:dyDescent="0.3">
      <c r="B336" s="354"/>
      <c r="C336" s="76">
        <v>44539</v>
      </c>
      <c r="D336" s="343" t="s">
        <v>1213</v>
      </c>
      <c r="E336" s="344"/>
      <c r="F336" s="344"/>
      <c r="G336" s="344"/>
      <c r="H336" s="345"/>
      <c r="I336" s="340" t="s">
        <v>1211</v>
      </c>
      <c r="J336" s="341"/>
      <c r="K336" s="77" t="s">
        <v>1212</v>
      </c>
      <c r="L336" s="346" t="s">
        <v>1212</v>
      </c>
      <c r="M336" s="347"/>
    </row>
    <row r="337" spans="2:13" ht="253.5" customHeight="1" x14ac:dyDescent="0.3">
      <c r="B337" s="354"/>
      <c r="C337" s="76">
        <v>44481</v>
      </c>
      <c r="D337" s="343" t="s">
        <v>1253</v>
      </c>
      <c r="E337" s="344"/>
      <c r="F337" s="344"/>
      <c r="G337" s="344"/>
      <c r="H337" s="345"/>
      <c r="I337" s="340" t="s">
        <v>1254</v>
      </c>
      <c r="J337" s="341"/>
      <c r="K337" s="77" t="s">
        <v>1216</v>
      </c>
      <c r="L337" s="346" t="s">
        <v>1255</v>
      </c>
      <c r="M337" s="347"/>
    </row>
    <row r="338" spans="2:13" ht="77.25" customHeight="1" x14ac:dyDescent="0.3">
      <c r="B338" s="354"/>
      <c r="C338" s="76">
        <v>44484</v>
      </c>
      <c r="D338" s="343" t="s">
        <v>1273</v>
      </c>
      <c r="E338" s="344"/>
      <c r="F338" s="344"/>
      <c r="G338" s="344"/>
      <c r="H338" s="345"/>
      <c r="I338" s="340" t="s">
        <v>1274</v>
      </c>
      <c r="J338" s="341"/>
      <c r="K338" s="77" t="s">
        <v>1216</v>
      </c>
      <c r="L338" s="346" t="s">
        <v>1275</v>
      </c>
      <c r="M338" s="347"/>
    </row>
    <row r="339" spans="2:13" ht="165.75" customHeight="1" x14ac:dyDescent="0.3">
      <c r="B339" s="354"/>
      <c r="C339" s="76">
        <v>44546</v>
      </c>
      <c r="D339" s="343" t="s">
        <v>1224</v>
      </c>
      <c r="E339" s="344"/>
      <c r="F339" s="344"/>
      <c r="G339" s="344"/>
      <c r="H339" s="345"/>
      <c r="I339" s="340" t="s">
        <v>1222</v>
      </c>
      <c r="J339" s="341"/>
      <c r="K339" s="77" t="s">
        <v>1223</v>
      </c>
      <c r="L339" s="346" t="s">
        <v>1223</v>
      </c>
      <c r="M339" s="347"/>
    </row>
    <row r="340" spans="2:13" ht="135" customHeight="1" x14ac:dyDescent="0.3">
      <c r="B340" s="355"/>
      <c r="C340" s="76">
        <v>44550</v>
      </c>
      <c r="D340" s="343" t="s">
        <v>1270</v>
      </c>
      <c r="E340" s="344"/>
      <c r="F340" s="344"/>
      <c r="G340" s="344"/>
      <c r="H340" s="345"/>
      <c r="I340" s="340" t="s">
        <v>1271</v>
      </c>
      <c r="J340" s="341"/>
      <c r="K340" s="77" t="s">
        <v>1245</v>
      </c>
      <c r="L340" s="346" t="s">
        <v>1245</v>
      </c>
      <c r="M340" s="347"/>
    </row>
    <row r="341" spans="2:13" ht="51.75" customHeight="1" x14ac:dyDescent="0.3">
      <c r="B341" s="49">
        <v>3</v>
      </c>
      <c r="C341" s="76">
        <v>44561</v>
      </c>
      <c r="D341" s="343" t="s">
        <v>1287</v>
      </c>
      <c r="E341" s="344"/>
      <c r="F341" s="344"/>
      <c r="G341" s="344"/>
      <c r="H341" s="345"/>
      <c r="I341" s="340" t="s">
        <v>1288</v>
      </c>
      <c r="J341" s="341"/>
      <c r="K341" s="77" t="s">
        <v>1245</v>
      </c>
      <c r="L341" s="346" t="s">
        <v>1245</v>
      </c>
      <c r="M341" s="347"/>
    </row>
    <row r="342" spans="2:13" ht="51.75" customHeight="1" x14ac:dyDescent="0.3">
      <c r="B342" s="49">
        <v>4</v>
      </c>
      <c r="C342" s="76">
        <v>44681</v>
      </c>
      <c r="D342" s="343" t="s">
        <v>1287</v>
      </c>
      <c r="E342" s="344"/>
      <c r="F342" s="344"/>
      <c r="G342" s="344"/>
      <c r="H342" s="345"/>
      <c r="I342" s="340" t="s">
        <v>1288</v>
      </c>
      <c r="J342" s="341"/>
      <c r="K342" s="77" t="s">
        <v>1245</v>
      </c>
      <c r="L342" s="346" t="s">
        <v>1245</v>
      </c>
      <c r="M342" s="347"/>
    </row>
    <row r="343" spans="2:13" ht="334.5" customHeight="1" x14ac:dyDescent="0.3">
      <c r="B343" s="49">
        <v>5</v>
      </c>
      <c r="C343" s="76">
        <v>44804</v>
      </c>
      <c r="D343" s="343" t="s">
        <v>1663</v>
      </c>
      <c r="E343" s="344"/>
      <c r="F343" s="344"/>
      <c r="G343" s="344"/>
      <c r="H343" s="345"/>
      <c r="I343" s="340" t="s">
        <v>1288</v>
      </c>
      <c r="J343" s="341"/>
      <c r="K343" s="77" t="s">
        <v>1245</v>
      </c>
      <c r="L343" s="346" t="s">
        <v>1245</v>
      </c>
      <c r="M343" s="347"/>
    </row>
    <row r="344" spans="2:13" ht="100.5" customHeight="1" x14ac:dyDescent="0.3">
      <c r="B344" s="49">
        <v>6</v>
      </c>
      <c r="C344" s="76">
        <v>44926</v>
      </c>
      <c r="D344" s="343" t="s">
        <v>1666</v>
      </c>
      <c r="E344" s="344"/>
      <c r="F344" s="344"/>
      <c r="G344" s="344"/>
      <c r="H344" s="345"/>
      <c r="I344" s="340" t="s">
        <v>1288</v>
      </c>
      <c r="J344" s="341"/>
      <c r="K344" s="77" t="s">
        <v>1245</v>
      </c>
      <c r="L344" s="346" t="s">
        <v>1245</v>
      </c>
      <c r="M344" s="347"/>
    </row>
    <row r="345" spans="2:13" ht="75.5" customHeight="1" x14ac:dyDescent="0.3">
      <c r="B345" s="49">
        <v>7</v>
      </c>
      <c r="C345" s="76">
        <v>45046</v>
      </c>
      <c r="D345" s="343" t="s">
        <v>1672</v>
      </c>
      <c r="E345" s="344"/>
      <c r="F345" s="344"/>
      <c r="G345" s="344"/>
      <c r="H345" s="345"/>
      <c r="I345" s="340" t="s">
        <v>1288</v>
      </c>
      <c r="J345" s="341"/>
      <c r="K345" s="77" t="s">
        <v>1671</v>
      </c>
      <c r="L345" s="346" t="s">
        <v>1245</v>
      </c>
      <c r="M345" s="347"/>
    </row>
    <row r="346" spans="2:13" ht="75.5" customHeight="1" x14ac:dyDescent="0.3">
      <c r="B346" s="49">
        <v>8</v>
      </c>
      <c r="C346" s="76" t="s">
        <v>1667</v>
      </c>
      <c r="D346" s="343" t="s">
        <v>1670</v>
      </c>
      <c r="E346" s="344"/>
      <c r="F346" s="344"/>
      <c r="G346" s="344"/>
      <c r="H346" s="345"/>
      <c r="I346" s="340" t="s">
        <v>1288</v>
      </c>
      <c r="J346" s="341"/>
      <c r="K346" s="77" t="s">
        <v>1671</v>
      </c>
      <c r="L346" s="346" t="s">
        <v>1673</v>
      </c>
      <c r="M346" s="347"/>
    </row>
    <row r="347" spans="2:13" ht="182.5" customHeight="1" x14ac:dyDescent="0.3">
      <c r="B347" s="49">
        <v>9</v>
      </c>
      <c r="C347" s="76">
        <v>45219</v>
      </c>
      <c r="D347" s="365" t="s">
        <v>1690</v>
      </c>
      <c r="E347" s="366"/>
      <c r="F347" s="366"/>
      <c r="G347" s="366"/>
      <c r="H347" s="367"/>
      <c r="I347" s="340" t="s">
        <v>1677</v>
      </c>
      <c r="J347" s="341"/>
      <c r="K347" s="77" t="s">
        <v>1678</v>
      </c>
      <c r="L347" s="346" t="s">
        <v>1679</v>
      </c>
      <c r="M347" s="347"/>
    </row>
  </sheetData>
  <sheetProtection formatCells="0" insertRows="0" deleteRows="0"/>
  <dataConsolidate/>
  <mergeCells count="3251">
    <mergeCell ref="BF127:BF129"/>
    <mergeCell ref="BF122:BF124"/>
    <mergeCell ref="BH122:BH124"/>
    <mergeCell ref="BH125:BH126"/>
    <mergeCell ref="AM122:AM124"/>
    <mergeCell ref="AN122:AN124"/>
    <mergeCell ref="AO122:AO124"/>
    <mergeCell ref="AP122:AP124"/>
    <mergeCell ref="AQ122:AQ124"/>
    <mergeCell ref="AR122:AR124"/>
    <mergeCell ref="AS122:AS124"/>
    <mergeCell ref="AT122:AT124"/>
    <mergeCell ref="AU122:AU124"/>
    <mergeCell ref="AV122:AV124"/>
    <mergeCell ref="AW122:AW124"/>
    <mergeCell ref="AX122:AX124"/>
    <mergeCell ref="AY122:AY124"/>
    <mergeCell ref="AZ122:AZ124"/>
    <mergeCell ref="BA122:BA124"/>
    <mergeCell ref="BB122:BB124"/>
    <mergeCell ref="BC122:BC124"/>
    <mergeCell ref="BD122:BD124"/>
    <mergeCell ref="BE122:BE124"/>
    <mergeCell ref="BH127:BH129"/>
    <mergeCell ref="AT127:AT129"/>
    <mergeCell ref="AR127:AR129"/>
    <mergeCell ref="AS127:AS129"/>
    <mergeCell ref="AN127:AN129"/>
    <mergeCell ref="AO127:AO129"/>
    <mergeCell ref="AP127:AP129"/>
    <mergeCell ref="AQ127:AQ129"/>
    <mergeCell ref="BG125:BG126"/>
    <mergeCell ref="BG127:BG129"/>
    <mergeCell ref="BG122:BG124"/>
    <mergeCell ref="AM125:AM126"/>
    <mergeCell ref="AN125:AN126"/>
    <mergeCell ref="AO125:AO126"/>
    <mergeCell ref="AP125:AP126"/>
    <mergeCell ref="AQ125:AQ126"/>
    <mergeCell ref="AR125:AR126"/>
    <mergeCell ref="AS125:AS126"/>
    <mergeCell ref="AT125:AT126"/>
    <mergeCell ref="AU125:AU126"/>
    <mergeCell ref="AV125:AV126"/>
    <mergeCell ref="AW125:AW126"/>
    <mergeCell ref="AX125:AX126"/>
    <mergeCell ref="AY125:AY126"/>
    <mergeCell ref="AZ125:AZ126"/>
    <mergeCell ref="BA125:BA126"/>
    <mergeCell ref="BB125:BB126"/>
    <mergeCell ref="BC125:BC126"/>
    <mergeCell ref="BD125:BD126"/>
    <mergeCell ref="BE125:BE126"/>
    <mergeCell ref="BF125:BF126"/>
    <mergeCell ref="AM127:AM129"/>
    <mergeCell ref="AU127:AU129"/>
    <mergeCell ref="AV127:AV129"/>
    <mergeCell ref="AW127:AW129"/>
    <mergeCell ref="AX127:AX129"/>
    <mergeCell ref="AY127:AY129"/>
    <mergeCell ref="AZ127:AZ129"/>
    <mergeCell ref="BA127:BA129"/>
    <mergeCell ref="BB127:BB129"/>
    <mergeCell ref="BG115:BG121"/>
    <mergeCell ref="AO115:AO121"/>
    <mergeCell ref="AP115:AP121"/>
    <mergeCell ref="AQ115:AQ121"/>
    <mergeCell ref="AR115:AR121"/>
    <mergeCell ref="AM115:AM121"/>
    <mergeCell ref="AN115:AN121"/>
    <mergeCell ref="AO113:AO114"/>
    <mergeCell ref="BF115:BF121"/>
    <mergeCell ref="AS115:AS121"/>
    <mergeCell ref="AT115:AT121"/>
    <mergeCell ref="AU115:AU121"/>
    <mergeCell ref="AQ113:AQ114"/>
    <mergeCell ref="AR113:AR114"/>
    <mergeCell ref="AS113:AS114"/>
    <mergeCell ref="AT113:AT114"/>
    <mergeCell ref="AV113:AV114"/>
    <mergeCell ref="AU113:AU114"/>
    <mergeCell ref="BF113:BF114"/>
    <mergeCell ref="BG113:BG114"/>
    <mergeCell ref="AW113:AW114"/>
    <mergeCell ref="AX113:AX114"/>
    <mergeCell ref="AY113:AY114"/>
    <mergeCell ref="AZ113:AZ114"/>
    <mergeCell ref="BA113:BA114"/>
    <mergeCell ref="BC113:BC114"/>
    <mergeCell ref="BD113:BD114"/>
    <mergeCell ref="BE113:BE114"/>
    <mergeCell ref="BB115:BB121"/>
    <mergeCell ref="BC115:BC121"/>
    <mergeCell ref="BD115:BD121"/>
    <mergeCell ref="AM113:AM114"/>
    <mergeCell ref="BH214:BH218"/>
    <mergeCell ref="BH260:BH268"/>
    <mergeCell ref="BH269:BH270"/>
    <mergeCell ref="BH282:BH284"/>
    <mergeCell ref="BH292:BH295"/>
    <mergeCell ref="AM31:AM35"/>
    <mergeCell ref="AM36:AM39"/>
    <mergeCell ref="AM42:AM43"/>
    <mergeCell ref="AM44:AM45"/>
    <mergeCell ref="BH44:BH45"/>
    <mergeCell ref="BH46:BH47"/>
    <mergeCell ref="BH48:BH49"/>
    <mergeCell ref="BH50:BH52"/>
    <mergeCell ref="BH53:BH54"/>
    <mergeCell ref="BH144:BH148"/>
    <mergeCell ref="BH149:BH151"/>
    <mergeCell ref="BH161:BH164"/>
    <mergeCell ref="BH165:BH166"/>
    <mergeCell ref="BH175:BH176"/>
    <mergeCell ref="BH178:BH179"/>
    <mergeCell ref="BH180:BH181"/>
    <mergeCell ref="BA182:BA187"/>
    <mergeCell ref="BB182:BB187"/>
    <mergeCell ref="BD182:BD187"/>
    <mergeCell ref="BE182:BE187"/>
    <mergeCell ref="BC95:BC103"/>
    <mergeCell ref="BD95:BD103"/>
    <mergeCell ref="BE95:BE103"/>
    <mergeCell ref="BF95:BF103"/>
    <mergeCell ref="BG95:BG103"/>
    <mergeCell ref="BH95:BH103"/>
    <mergeCell ref="AM180:AM181"/>
    <mergeCell ref="BF82:BF88"/>
    <mergeCell ref="BG82:BG83"/>
    <mergeCell ref="BG84:BG88"/>
    <mergeCell ref="AQ91:AQ93"/>
    <mergeCell ref="AM89:AM94"/>
    <mergeCell ref="AN89:AN94"/>
    <mergeCell ref="AO89:AO94"/>
    <mergeCell ref="AP89:AP94"/>
    <mergeCell ref="AR89:AR94"/>
    <mergeCell ref="AS89:AS94"/>
    <mergeCell ref="AT91:AT93"/>
    <mergeCell ref="AU89:AU94"/>
    <mergeCell ref="AV89:AV94"/>
    <mergeCell ref="AW91:AW93"/>
    <mergeCell ref="AX89:AX94"/>
    <mergeCell ref="AY89:AY94"/>
    <mergeCell ref="AZ89:AZ94"/>
    <mergeCell ref="BA89:BA94"/>
    <mergeCell ref="BB89:BB94"/>
    <mergeCell ref="BC91:BC93"/>
    <mergeCell ref="BD89:BD94"/>
    <mergeCell ref="BE89:BE94"/>
    <mergeCell ref="BF89:BF94"/>
    <mergeCell ref="BG91:BG93"/>
    <mergeCell ref="BA79:BA81"/>
    <mergeCell ref="BB79:BB81"/>
    <mergeCell ref="BC79:BC81"/>
    <mergeCell ref="AU79:AU81"/>
    <mergeCell ref="AV79:AV81"/>
    <mergeCell ref="AW79:AW81"/>
    <mergeCell ref="AX79:AX81"/>
    <mergeCell ref="AY79:AY81"/>
    <mergeCell ref="AZ79:AZ81"/>
    <mergeCell ref="AQ82:AQ83"/>
    <mergeCell ref="AQ84:AQ85"/>
    <mergeCell ref="AZ82:AZ88"/>
    <mergeCell ref="BA82:BA88"/>
    <mergeCell ref="BB82:BB88"/>
    <mergeCell ref="AM178:AM179"/>
    <mergeCell ref="BD82:BD88"/>
    <mergeCell ref="BE82:BE88"/>
    <mergeCell ref="AX115:AX121"/>
    <mergeCell ref="BB113:BB114"/>
    <mergeCell ref="BE115:BE121"/>
    <mergeCell ref="BC127:BC129"/>
    <mergeCell ref="BD127:BD129"/>
    <mergeCell ref="AN113:AN114"/>
    <mergeCell ref="AV115:AV121"/>
    <mergeCell ref="AY115:AY121"/>
    <mergeCell ref="AZ115:AZ121"/>
    <mergeCell ref="BA115:BA121"/>
    <mergeCell ref="AP113:AP114"/>
    <mergeCell ref="AW115:AW121"/>
    <mergeCell ref="BE127:BE129"/>
    <mergeCell ref="BH77:BH78"/>
    <mergeCell ref="AM79:AM81"/>
    <mergeCell ref="AN79:AN81"/>
    <mergeCell ref="AO79:AO81"/>
    <mergeCell ref="AP79:AP81"/>
    <mergeCell ref="AQ79:AQ81"/>
    <mergeCell ref="BG271:BG276"/>
    <mergeCell ref="BF271:BF276"/>
    <mergeCell ref="BE271:BE276"/>
    <mergeCell ref="BD271:BD276"/>
    <mergeCell ref="BH271:BH276"/>
    <mergeCell ref="AQ87:AQ88"/>
    <mergeCell ref="AP82:AP88"/>
    <mergeCell ref="AR82:AR88"/>
    <mergeCell ref="AS82:AS88"/>
    <mergeCell ref="AT82:AT83"/>
    <mergeCell ref="AT84:AT85"/>
    <mergeCell ref="AT87:AT88"/>
    <mergeCell ref="AU82:AU88"/>
    <mergeCell ref="AV82:AV88"/>
    <mergeCell ref="AW82:AW83"/>
    <mergeCell ref="AW84:AW85"/>
    <mergeCell ref="AW87:AW88"/>
    <mergeCell ref="AX82:AX88"/>
    <mergeCell ref="AY82:AY88"/>
    <mergeCell ref="AM271:AM276"/>
    <mergeCell ref="AN271:AN276"/>
    <mergeCell ref="AT271:AT276"/>
    <mergeCell ref="AS271:AS276"/>
    <mergeCell ref="AR271:AR276"/>
    <mergeCell ref="AQ271:AQ276"/>
    <mergeCell ref="AP271:AP276"/>
    <mergeCell ref="BC137:BC138"/>
    <mergeCell ref="BD137:BD138"/>
    <mergeCell ref="BE137:BE138"/>
    <mergeCell ref="BF137:BF138"/>
    <mergeCell ref="BG137:BG138"/>
    <mergeCell ref="BH249:BH250"/>
    <mergeCell ref="BC188:BC194"/>
    <mergeCell ref="BC247:BC248"/>
    <mergeCell ref="BH29:BH30"/>
    <mergeCell ref="BH31:BH35"/>
    <mergeCell ref="BH36:BH39"/>
    <mergeCell ref="BH42:BH43"/>
    <mergeCell ref="AM77:AM78"/>
    <mergeCell ref="AN77:AN78"/>
    <mergeCell ref="AO77:AO78"/>
    <mergeCell ref="AP77:AP78"/>
    <mergeCell ref="AR77:AR78"/>
    <mergeCell ref="AT77:AT78"/>
    <mergeCell ref="AU77:AU78"/>
    <mergeCell ref="AV77:AV78"/>
    <mergeCell ref="AW77:AW78"/>
    <mergeCell ref="AX77:AX78"/>
    <mergeCell ref="AY77:AY78"/>
    <mergeCell ref="AZ77:AZ78"/>
    <mergeCell ref="BA77:BA78"/>
    <mergeCell ref="BB77:BB78"/>
    <mergeCell ref="BC77:BC78"/>
    <mergeCell ref="BD77:BD78"/>
    <mergeCell ref="AV63:AV69"/>
    <mergeCell ref="AW63:AW69"/>
    <mergeCell ref="AZ63:AZ69"/>
    <mergeCell ref="AY63:AY69"/>
    <mergeCell ref="AM302:AM303"/>
    <mergeCell ref="AN302:AN303"/>
    <mergeCell ref="AO302:AO303"/>
    <mergeCell ref="AP302:AP303"/>
    <mergeCell ref="AQ302:AQ303"/>
    <mergeCell ref="AR302:AR303"/>
    <mergeCell ref="AS302:AS303"/>
    <mergeCell ref="AT302:AT303"/>
    <mergeCell ref="AU302:AU303"/>
    <mergeCell ref="AV302:AV303"/>
    <mergeCell ref="AW302:AW303"/>
    <mergeCell ref="AX302:AX303"/>
    <mergeCell ref="AY302:AY303"/>
    <mergeCell ref="AZ302:AZ303"/>
    <mergeCell ref="BA302:BA303"/>
    <mergeCell ref="BB302:BB303"/>
    <mergeCell ref="BC302:BC303"/>
    <mergeCell ref="BD302:BD303"/>
    <mergeCell ref="BE302:BE303"/>
    <mergeCell ref="BF302:BF303"/>
    <mergeCell ref="BG302:BG303"/>
    <mergeCell ref="BH302:BH303"/>
    <mergeCell ref="AM249:AM250"/>
    <mergeCell ref="AN249:AN250"/>
    <mergeCell ref="AO249:AO250"/>
    <mergeCell ref="AP249:AP250"/>
    <mergeCell ref="AQ249:AQ250"/>
    <mergeCell ref="AR249:AR250"/>
    <mergeCell ref="AS249:AS250"/>
    <mergeCell ref="AT249:AT250"/>
    <mergeCell ref="AU249:AU250"/>
    <mergeCell ref="AV249:AV250"/>
    <mergeCell ref="AW249:AW250"/>
    <mergeCell ref="AX249:AX250"/>
    <mergeCell ref="AY249:AY250"/>
    <mergeCell ref="AZ249:AZ250"/>
    <mergeCell ref="BA249:BA250"/>
    <mergeCell ref="BB249:BB250"/>
    <mergeCell ref="BC249:BC250"/>
    <mergeCell ref="BH280:BH281"/>
    <mergeCell ref="BF277:BF278"/>
    <mergeCell ref="BG277:BG278"/>
    <mergeCell ref="BH277:BH278"/>
    <mergeCell ref="AM251:AM259"/>
    <mergeCell ref="AN251:AN259"/>
    <mergeCell ref="AO251:AO259"/>
    <mergeCell ref="AP251:AP259"/>
    <mergeCell ref="AQ251:AQ259"/>
    <mergeCell ref="AR251:AR259"/>
    <mergeCell ref="BH63:BH69"/>
    <mergeCell ref="AM247:AM248"/>
    <mergeCell ref="AN247:AN248"/>
    <mergeCell ref="AO247:AO248"/>
    <mergeCell ref="AP247:AP248"/>
    <mergeCell ref="AQ247:AQ248"/>
    <mergeCell ref="AR247:AR248"/>
    <mergeCell ref="AS247:AS248"/>
    <mergeCell ref="AT247:AT248"/>
    <mergeCell ref="AU247:AU248"/>
    <mergeCell ref="AV247:AV248"/>
    <mergeCell ref="AW247:AW248"/>
    <mergeCell ref="AX247:AX248"/>
    <mergeCell ref="AY247:AY248"/>
    <mergeCell ref="AZ247:AZ248"/>
    <mergeCell ref="BA247:BA248"/>
    <mergeCell ref="BB247:BB248"/>
    <mergeCell ref="BH182:BH187"/>
    <mergeCell ref="AN137:AN138"/>
    <mergeCell ref="AO137:AO138"/>
    <mergeCell ref="AQ137:AQ138"/>
    <mergeCell ref="AR137:AR138"/>
    <mergeCell ref="AS137:AS138"/>
    <mergeCell ref="AT137:AT138"/>
    <mergeCell ref="AU137:AU138"/>
    <mergeCell ref="AV137:AV138"/>
    <mergeCell ref="AW137:AW138"/>
    <mergeCell ref="AX137:AX138"/>
    <mergeCell ref="AY137:AY138"/>
    <mergeCell ref="AZ137:AZ138"/>
    <mergeCell ref="BA137:BA138"/>
    <mergeCell ref="BB137:BB138"/>
    <mergeCell ref="BD17:BD21"/>
    <mergeCell ref="BE17:BE21"/>
    <mergeCell ref="BF17:BF21"/>
    <mergeCell ref="BG17:BG21"/>
    <mergeCell ref="AM22:AM26"/>
    <mergeCell ref="AS79:AS81"/>
    <mergeCell ref="AR79:AR81"/>
    <mergeCell ref="AT79:AT81"/>
    <mergeCell ref="BC82:BC88"/>
    <mergeCell ref="AR95:AR103"/>
    <mergeCell ref="AS95:AS103"/>
    <mergeCell ref="AT95:AT103"/>
    <mergeCell ref="AU95:AU103"/>
    <mergeCell ref="AV95:AV103"/>
    <mergeCell ref="AW95:AW103"/>
    <mergeCell ref="AX95:AX103"/>
    <mergeCell ref="BD63:BD69"/>
    <mergeCell ref="BE63:BE69"/>
    <mergeCell ref="BF63:BF69"/>
    <mergeCell ref="BG63:BG69"/>
    <mergeCell ref="AX63:AX69"/>
    <mergeCell ref="BB63:BB69"/>
    <mergeCell ref="BA63:BA69"/>
    <mergeCell ref="BC63:BC69"/>
    <mergeCell ref="BE77:BE78"/>
    <mergeCell ref="BF77:BF78"/>
    <mergeCell ref="BG77:BG78"/>
    <mergeCell ref="AQ77:AQ78"/>
    <mergeCell ref="BG79:BG81"/>
    <mergeCell ref="BF79:BF81"/>
    <mergeCell ref="BD79:BD81"/>
    <mergeCell ref="BE79:BE81"/>
    <mergeCell ref="AM17:AM21"/>
    <mergeCell ref="AN17:AN21"/>
    <mergeCell ref="AO17:AO21"/>
    <mergeCell ref="AP17:AP21"/>
    <mergeCell ref="AQ17:AQ21"/>
    <mergeCell ref="AR17:AR21"/>
    <mergeCell ref="AS17:AS21"/>
    <mergeCell ref="AT17:AT21"/>
    <mergeCell ref="AU17:AU21"/>
    <mergeCell ref="AV17:AV21"/>
    <mergeCell ref="AW17:AW21"/>
    <mergeCell ref="AX17:AX21"/>
    <mergeCell ref="AY17:AY21"/>
    <mergeCell ref="AZ17:AZ21"/>
    <mergeCell ref="BA17:BA21"/>
    <mergeCell ref="BB17:BB21"/>
    <mergeCell ref="BC17:BC21"/>
    <mergeCell ref="BF280:BF281"/>
    <mergeCell ref="BG280:BG281"/>
    <mergeCell ref="AQ280:AQ281"/>
    <mergeCell ref="AR280:AR281"/>
    <mergeCell ref="AS280:AS281"/>
    <mergeCell ref="AT280:AT281"/>
    <mergeCell ref="AU280:AU281"/>
    <mergeCell ref="AV280:AV281"/>
    <mergeCell ref="AW280:AW281"/>
    <mergeCell ref="AX280:AX281"/>
    <mergeCell ref="AY280:AY281"/>
    <mergeCell ref="AZ280:AZ281"/>
    <mergeCell ref="BA280:BA281"/>
    <mergeCell ref="BB280:BB281"/>
    <mergeCell ref="BC280:BC281"/>
    <mergeCell ref="BD251:BD259"/>
    <mergeCell ref="AM234:AM235"/>
    <mergeCell ref="AN234:AN235"/>
    <mergeCell ref="AO234:AO235"/>
    <mergeCell ref="AP234:AP235"/>
    <mergeCell ref="AQ234:AQ235"/>
    <mergeCell ref="AM240:AM243"/>
    <mergeCell ref="AN240:AN243"/>
    <mergeCell ref="AO240:AO243"/>
    <mergeCell ref="AP240:AP243"/>
    <mergeCell ref="AQ240:AQ243"/>
    <mergeCell ref="AR240:AR243"/>
    <mergeCell ref="AO271:AO276"/>
    <mergeCell ref="AX271:AX276"/>
    <mergeCell ref="AW271:AW276"/>
    <mergeCell ref="AV271:AV276"/>
    <mergeCell ref="AU271:AU276"/>
    <mergeCell ref="AR234:AR235"/>
    <mergeCell ref="AS234:AS235"/>
    <mergeCell ref="AT234:AT235"/>
    <mergeCell ref="AU234:AU235"/>
    <mergeCell ref="AV234:AV235"/>
    <mergeCell ref="AW234:AW235"/>
    <mergeCell ref="AX234:AX235"/>
    <mergeCell ref="AY234:AY235"/>
    <mergeCell ref="AZ234:AZ235"/>
    <mergeCell ref="BA234:BA235"/>
    <mergeCell ref="BB234:BB235"/>
    <mergeCell ref="BC234:BC235"/>
    <mergeCell ref="BD234:BD235"/>
    <mergeCell ref="BE234:BE235"/>
    <mergeCell ref="BF234:BF235"/>
    <mergeCell ref="BG234:BG235"/>
    <mergeCell ref="BH234:BH235"/>
    <mergeCell ref="AM236:AM239"/>
    <mergeCell ref="BF247:BF248"/>
    <mergeCell ref="BG247:BG248"/>
    <mergeCell ref="BH247:BH248"/>
    <mergeCell ref="AM280:AM281"/>
    <mergeCell ref="AN280:AN281"/>
    <mergeCell ref="AO280:AO281"/>
    <mergeCell ref="AP280:AP281"/>
    <mergeCell ref="BE251:BE259"/>
    <mergeCell ref="BF251:BF259"/>
    <mergeCell ref="BG251:BG259"/>
    <mergeCell ref="BH251:BH259"/>
    <mergeCell ref="AM277:AM278"/>
    <mergeCell ref="AN277:AN278"/>
    <mergeCell ref="AO277:AO278"/>
    <mergeCell ref="AP277:AP278"/>
    <mergeCell ref="AQ277:AQ278"/>
    <mergeCell ref="AR277:AR278"/>
    <mergeCell ref="AS277:AS278"/>
    <mergeCell ref="AT277:AT278"/>
    <mergeCell ref="AU277:AU278"/>
    <mergeCell ref="AV277:AV278"/>
    <mergeCell ref="AW277:AW278"/>
    <mergeCell ref="AX277:AX278"/>
    <mergeCell ref="AY277:AY278"/>
    <mergeCell ref="AZ277:AZ278"/>
    <mergeCell ref="BA277:BA278"/>
    <mergeCell ref="BB277:BB278"/>
    <mergeCell ref="BC277:BC278"/>
    <mergeCell ref="BD277:BD278"/>
    <mergeCell ref="BE277:BE278"/>
    <mergeCell ref="BD247:BD248"/>
    <mergeCell ref="BG229:BG233"/>
    <mergeCell ref="BH219:BH228"/>
    <mergeCell ref="BH229:BH233"/>
    <mergeCell ref="AS240:AS243"/>
    <mergeCell ref="AT240:AT243"/>
    <mergeCell ref="AU240:AU243"/>
    <mergeCell ref="AV240:AV243"/>
    <mergeCell ref="AW240:AW243"/>
    <mergeCell ref="AX240:AX243"/>
    <mergeCell ref="AY240:AY243"/>
    <mergeCell ref="AZ240:AZ243"/>
    <mergeCell ref="BA240:BA243"/>
    <mergeCell ref="BB240:BB243"/>
    <mergeCell ref="BC240:BC243"/>
    <mergeCell ref="BD240:BD243"/>
    <mergeCell ref="BE240:BE243"/>
    <mergeCell ref="BF240:BF243"/>
    <mergeCell ref="BG240:BG243"/>
    <mergeCell ref="BH236:BH239"/>
    <mergeCell ref="BH240:BH243"/>
    <mergeCell ref="AM195:AM199"/>
    <mergeCell ref="AM202:AM204"/>
    <mergeCell ref="AN202:AN204"/>
    <mergeCell ref="AO202:AO204"/>
    <mergeCell ref="AP202:AP204"/>
    <mergeCell ref="AQ202:AQ204"/>
    <mergeCell ref="AR202:AR204"/>
    <mergeCell ref="AS202:AS204"/>
    <mergeCell ref="AT202:AT204"/>
    <mergeCell ref="AU202:AU204"/>
    <mergeCell ref="AV202:AV204"/>
    <mergeCell ref="AW202:AW204"/>
    <mergeCell ref="AX202:AX204"/>
    <mergeCell ref="BC229:BC233"/>
    <mergeCell ref="BD229:BD233"/>
    <mergeCell ref="BE229:BE233"/>
    <mergeCell ref="BF229:BF233"/>
    <mergeCell ref="AM229:AM233"/>
    <mergeCell ref="AN229:AN233"/>
    <mergeCell ref="AO229:AO233"/>
    <mergeCell ref="AP229:AP233"/>
    <mergeCell ref="AQ229:AQ233"/>
    <mergeCell ref="AR229:AR233"/>
    <mergeCell ref="AS229:AS233"/>
    <mergeCell ref="AT229:AT233"/>
    <mergeCell ref="AU229:AU233"/>
    <mergeCell ref="AV229:AV233"/>
    <mergeCell ref="AW229:AW233"/>
    <mergeCell ref="AX229:AX233"/>
    <mergeCell ref="AY229:AY233"/>
    <mergeCell ref="AZ229:AZ233"/>
    <mergeCell ref="BA229:BA233"/>
    <mergeCell ref="BB229:BB233"/>
    <mergeCell ref="AM200:AM201"/>
    <mergeCell ref="BF202:BF204"/>
    <mergeCell ref="BG202:BG204"/>
    <mergeCell ref="AT175:AT176"/>
    <mergeCell ref="AS175:AS176"/>
    <mergeCell ref="AR175:AR176"/>
    <mergeCell ref="AQ175:AQ176"/>
    <mergeCell ref="AP175:AP176"/>
    <mergeCell ref="AO175:AO176"/>
    <mergeCell ref="AN175:AN176"/>
    <mergeCell ref="AZ175:AZ176"/>
    <mergeCell ref="AY175:AY176"/>
    <mergeCell ref="AX175:AX176"/>
    <mergeCell ref="AW175:AW176"/>
    <mergeCell ref="AV175:AV176"/>
    <mergeCell ref="AU175:AU176"/>
    <mergeCell ref="BG175:BG176"/>
    <mergeCell ref="BF175:BF176"/>
    <mergeCell ref="BE175:BE176"/>
    <mergeCell ref="BD175:BD176"/>
    <mergeCell ref="AU178:AU179"/>
    <mergeCell ref="AT178:AT179"/>
    <mergeCell ref="AS178:AS179"/>
    <mergeCell ref="AR178:AR179"/>
    <mergeCell ref="AQ178:AQ179"/>
    <mergeCell ref="AP178:AP179"/>
    <mergeCell ref="AO178:AO179"/>
    <mergeCell ref="BA188:BA194"/>
    <mergeCell ref="BB188:BB194"/>
    <mergeCell ref="D347:H347"/>
    <mergeCell ref="I347:J347"/>
    <mergeCell ref="L347:M347"/>
    <mergeCell ref="BH13:BH15"/>
    <mergeCell ref="M127:M129"/>
    <mergeCell ref="N127:N129"/>
    <mergeCell ref="O127:O129"/>
    <mergeCell ref="P127:P129"/>
    <mergeCell ref="Q127:Q129"/>
    <mergeCell ref="S125:S126"/>
    <mergeCell ref="U125:U126"/>
    <mergeCell ref="AH122:AH124"/>
    <mergeCell ref="O122:O124"/>
    <mergeCell ref="X269:X270"/>
    <mergeCell ref="Y269:Y270"/>
    <mergeCell ref="Z269:Z270"/>
    <mergeCell ref="D346:H346"/>
    <mergeCell ref="I346:J346"/>
    <mergeCell ref="L346:M346"/>
    <mergeCell ref="L345:M345"/>
    <mergeCell ref="D345:H345"/>
    <mergeCell ref="I345:J345"/>
    <mergeCell ref="D344:H344"/>
    <mergeCell ref="I344:J344"/>
    <mergeCell ref="L344:M344"/>
    <mergeCell ref="AG125:AG126"/>
    <mergeCell ref="AY202:AY204"/>
    <mergeCell ref="AZ202:AZ204"/>
    <mergeCell ref="BA202:BA204"/>
    <mergeCell ref="AM141:AM143"/>
    <mergeCell ref="BD202:BD204"/>
    <mergeCell ref="BE202:BE204"/>
    <mergeCell ref="A260:A268"/>
    <mergeCell ref="B260:B268"/>
    <mergeCell ref="C260:C268"/>
    <mergeCell ref="D260:D268"/>
    <mergeCell ref="E260:E268"/>
    <mergeCell ref="P122:P124"/>
    <mergeCell ref="Q122:Q124"/>
    <mergeCell ref="T269:T270"/>
    <mergeCell ref="AF260:AF261"/>
    <mergeCell ref="F264:F265"/>
    <mergeCell ref="G264:G265"/>
    <mergeCell ref="F266:F267"/>
    <mergeCell ref="G266:G267"/>
    <mergeCell ref="AB269:AB270"/>
    <mergeCell ref="AC269:AC270"/>
    <mergeCell ref="AD269:AD270"/>
    <mergeCell ref="AE269:AE270"/>
    <mergeCell ref="AF269:AF270"/>
    <mergeCell ref="A269:A270"/>
    <mergeCell ref="B269:B270"/>
    <mergeCell ref="C269:C270"/>
    <mergeCell ref="D269:D270"/>
    <mergeCell ref="E269:E270"/>
    <mergeCell ref="H269:H270"/>
    <mergeCell ref="I269:I270"/>
    <mergeCell ref="J269:J270"/>
    <mergeCell ref="K269:K270"/>
    <mergeCell ref="L269:L270"/>
    <mergeCell ref="M269:M270"/>
    <mergeCell ref="N122:N124"/>
    <mergeCell ref="AC125:AC126"/>
    <mergeCell ref="Z125:Z126"/>
    <mergeCell ref="AL219:AL228"/>
    <mergeCell ref="H260:H268"/>
    <mergeCell ref="I260:I268"/>
    <mergeCell ref="J260:J268"/>
    <mergeCell ref="K260:K268"/>
    <mergeCell ref="L260:L268"/>
    <mergeCell ref="M260:M268"/>
    <mergeCell ref="N260:N268"/>
    <mergeCell ref="O260:O268"/>
    <mergeCell ref="P260:P268"/>
    <mergeCell ref="Q260:Q268"/>
    <mergeCell ref="R260:R261"/>
    <mergeCell ref="W258:W259"/>
    <mergeCell ref="X258:X259"/>
    <mergeCell ref="L249:L250"/>
    <mergeCell ref="M249:M250"/>
    <mergeCell ref="N249:N250"/>
    <mergeCell ref="AL251:AL259"/>
    <mergeCell ref="U258:U259"/>
    <mergeCell ref="N251:N259"/>
    <mergeCell ref="O251:O259"/>
    <mergeCell ref="P251:P259"/>
    <mergeCell ref="AJ260:AJ268"/>
    <mergeCell ref="AK260:AK268"/>
    <mergeCell ref="AL260:AL268"/>
    <mergeCell ref="S260:S261"/>
    <mergeCell ref="T260:T261"/>
    <mergeCell ref="U260:U261"/>
    <mergeCell ref="X137:X138"/>
    <mergeCell ref="Z137:Z138"/>
    <mergeCell ref="AK200:AK201"/>
    <mergeCell ref="AC137:AC138"/>
    <mergeCell ref="AD137:AD138"/>
    <mergeCell ref="AE137:AE138"/>
    <mergeCell ref="AF137:AF138"/>
    <mergeCell ref="AG137:AG140"/>
    <mergeCell ref="AH137:AH140"/>
    <mergeCell ref="AI137:AI140"/>
    <mergeCell ref="AE234:AE235"/>
    <mergeCell ref="AF234:AF235"/>
    <mergeCell ref="AJ137:AJ140"/>
    <mergeCell ref="AK137:AK140"/>
    <mergeCell ref="Z234:Z235"/>
    <mergeCell ref="AK214:AK217"/>
    <mergeCell ref="AK175:AK176"/>
    <mergeCell ref="AI152:AI160"/>
    <mergeCell ref="U137:U138"/>
    <mergeCell ref="V137:V138"/>
    <mergeCell ref="W137:W138"/>
    <mergeCell ref="Q269:Q270"/>
    <mergeCell ref="R269:R270"/>
    <mergeCell ref="S269:S270"/>
    <mergeCell ref="AA260:AA261"/>
    <mergeCell ref="AB260:AB261"/>
    <mergeCell ref="AC260:AC261"/>
    <mergeCell ref="AD260:AD261"/>
    <mergeCell ref="AI219:AI228"/>
    <mergeCell ref="AJ219:AJ228"/>
    <mergeCell ref="AK219:AK228"/>
    <mergeCell ref="AG269:AG270"/>
    <mergeCell ref="AH269:AH270"/>
    <mergeCell ref="AI269:AI270"/>
    <mergeCell ref="AJ269:AJ270"/>
    <mergeCell ref="AK269:AK270"/>
    <mergeCell ref="U269:U270"/>
    <mergeCell ref="V269:V270"/>
    <mergeCell ref="AE256:AE257"/>
    <mergeCell ref="Y260:Y261"/>
    <mergeCell ref="AI260:AI268"/>
    <mergeCell ref="AI251:AI259"/>
    <mergeCell ref="AJ251:AJ259"/>
    <mergeCell ref="AK251:AK259"/>
    <mergeCell ref="AJ247:AJ248"/>
    <mergeCell ref="AK247:AK248"/>
    <mergeCell ref="AK245:AK246"/>
    <mergeCell ref="AH236:AH239"/>
    <mergeCell ref="AI236:AI239"/>
    <mergeCell ref="AJ236:AJ239"/>
    <mergeCell ref="A122:A124"/>
    <mergeCell ref="A125:A126"/>
    <mergeCell ref="A127:A129"/>
    <mergeCell ref="B125:B126"/>
    <mergeCell ref="C125:C126"/>
    <mergeCell ref="AL57:AL58"/>
    <mergeCell ref="AA44:AA45"/>
    <mergeCell ref="AB44:AB45"/>
    <mergeCell ref="AJ152:AJ160"/>
    <mergeCell ref="AK152:AK160"/>
    <mergeCell ref="AG205:AG213"/>
    <mergeCell ref="Y137:Y138"/>
    <mergeCell ref="AL137:AL140"/>
    <mergeCell ref="G133:G134"/>
    <mergeCell ref="I133:I134"/>
    <mergeCell ref="H133:H134"/>
    <mergeCell ref="L135:L136"/>
    <mergeCell ref="M135:M136"/>
    <mergeCell ref="N135:N136"/>
    <mergeCell ref="O135:O136"/>
    <mergeCell ref="P135:P136"/>
    <mergeCell ref="Q135:Q136"/>
    <mergeCell ref="L137:L140"/>
    <mergeCell ref="N202:N204"/>
    <mergeCell ref="O202:O204"/>
    <mergeCell ref="P202:P204"/>
    <mergeCell ref="Q202:Q204"/>
    <mergeCell ref="AG202:AG204"/>
    <mergeCell ref="R137:R138"/>
    <mergeCell ref="S137:S138"/>
    <mergeCell ref="T137:T138"/>
    <mergeCell ref="AH205:AH213"/>
    <mergeCell ref="A42:A43"/>
    <mergeCell ref="B42:B43"/>
    <mergeCell ref="C42:C43"/>
    <mergeCell ref="D42:D43"/>
    <mergeCell ref="E42:E43"/>
    <mergeCell ref="F42:F43"/>
    <mergeCell ref="H42:H43"/>
    <mergeCell ref="I42:I43"/>
    <mergeCell ref="J42:J43"/>
    <mergeCell ref="K42:K43"/>
    <mergeCell ref="L42:L43"/>
    <mergeCell ref="M42:M43"/>
    <mergeCell ref="N42:N43"/>
    <mergeCell ref="O42:O43"/>
    <mergeCell ref="P42:P43"/>
    <mergeCell ref="Q42:Q43"/>
    <mergeCell ref="AG42:AG43"/>
    <mergeCell ref="H73:H75"/>
    <mergeCell ref="I73:I75"/>
    <mergeCell ref="J73:J75"/>
    <mergeCell ref="K73:K75"/>
    <mergeCell ref="L73:L75"/>
    <mergeCell ref="M73:M75"/>
    <mergeCell ref="N73:N75"/>
    <mergeCell ref="O73:O75"/>
    <mergeCell ref="Q73:Q75"/>
    <mergeCell ref="P73:P75"/>
    <mergeCell ref="AG73:AG75"/>
    <mergeCell ref="AH73:AH75"/>
    <mergeCell ref="AI73:AI75"/>
    <mergeCell ref="AJ73:AJ75"/>
    <mergeCell ref="J57:J58"/>
    <mergeCell ref="AI133:AI134"/>
    <mergeCell ref="AJ133:AJ134"/>
    <mergeCell ref="H115:H121"/>
    <mergeCell ref="I115:I121"/>
    <mergeCell ref="J115:J121"/>
    <mergeCell ref="AG127:AG129"/>
    <mergeCell ref="AH127:AH129"/>
    <mergeCell ref="K127:K129"/>
    <mergeCell ref="AA125:AA126"/>
    <mergeCell ref="AB125:AB126"/>
    <mergeCell ref="H122:H124"/>
    <mergeCell ref="H125:H126"/>
    <mergeCell ref="H127:H129"/>
    <mergeCell ref="R125:R126"/>
    <mergeCell ref="T125:T126"/>
    <mergeCell ref="AI106:AI112"/>
    <mergeCell ref="AI113:AI114"/>
    <mergeCell ref="AK57:AK58"/>
    <mergeCell ref="K122:K124"/>
    <mergeCell ref="L122:L124"/>
    <mergeCell ref="M122:M124"/>
    <mergeCell ref="M113:M114"/>
    <mergeCell ref="N113:N114"/>
    <mergeCell ref="M125:M126"/>
    <mergeCell ref="N125:N126"/>
    <mergeCell ref="L127:L129"/>
    <mergeCell ref="K125:K126"/>
    <mergeCell ref="AH42:AH43"/>
    <mergeCell ref="AI42:AI43"/>
    <mergeCell ref="AJ42:AJ43"/>
    <mergeCell ref="AK42:AK43"/>
    <mergeCell ref="AL42:AL43"/>
    <mergeCell ref="AK48:AK49"/>
    <mergeCell ref="AL48:AL49"/>
    <mergeCell ref="AJ48:AJ49"/>
    <mergeCell ref="AL59:AL62"/>
    <mergeCell ref="AL50:AL52"/>
    <mergeCell ref="AI57:AI58"/>
    <mergeCell ref="AJ57:AJ58"/>
    <mergeCell ref="AI115:AI121"/>
    <mergeCell ref="AI122:AI124"/>
    <mergeCell ref="AI125:AI126"/>
    <mergeCell ref="AI127:AI129"/>
    <mergeCell ref="AJ106:AJ112"/>
    <mergeCell ref="AJ115:AJ121"/>
    <mergeCell ref="AJ122:AJ124"/>
    <mergeCell ref="AJ125:AJ126"/>
    <mergeCell ref="AJ127:AJ129"/>
    <mergeCell ref="AJ113:AJ114"/>
    <mergeCell ref="AH57:AH58"/>
    <mergeCell ref="S95:S96"/>
    <mergeCell ref="T95:T96"/>
    <mergeCell ref="U95:U96"/>
    <mergeCell ref="K115:K121"/>
    <mergeCell ref="L115:L121"/>
    <mergeCell ref="M115:M121"/>
    <mergeCell ref="N115:N121"/>
    <mergeCell ref="O115:O121"/>
    <mergeCell ref="P115:P121"/>
    <mergeCell ref="AH115:AH121"/>
    <mergeCell ref="M130:M131"/>
    <mergeCell ref="N130:N131"/>
    <mergeCell ref="O130:O131"/>
    <mergeCell ref="X95:X96"/>
    <mergeCell ref="Y95:Y96"/>
    <mergeCell ref="Z95:Z96"/>
    <mergeCell ref="AG106:AG112"/>
    <mergeCell ref="AG113:AG114"/>
    <mergeCell ref="AG115:AG121"/>
    <mergeCell ref="AG122:AG124"/>
    <mergeCell ref="AH125:AH126"/>
    <mergeCell ref="AH106:AH112"/>
    <mergeCell ref="AH113:AH114"/>
    <mergeCell ref="O125:O126"/>
    <mergeCell ref="P125:P126"/>
    <mergeCell ref="Q125:Q126"/>
    <mergeCell ref="AH302:AH303"/>
    <mergeCell ref="AI302:AI303"/>
    <mergeCell ref="AH288:AH290"/>
    <mergeCell ref="AI288:AI290"/>
    <mergeCell ref="AJ288:AJ290"/>
    <mergeCell ref="AK288:AK290"/>
    <mergeCell ref="I338:J338"/>
    <mergeCell ref="L338:M338"/>
    <mergeCell ref="O104:O105"/>
    <mergeCell ref="P104:P105"/>
    <mergeCell ref="B214:B218"/>
    <mergeCell ref="AH144:AH148"/>
    <mergeCell ref="L149:L151"/>
    <mergeCell ref="M149:M151"/>
    <mergeCell ref="L161:L164"/>
    <mergeCell ref="M161:M164"/>
    <mergeCell ref="N161:N164"/>
    <mergeCell ref="O161:O164"/>
    <mergeCell ref="Q161:Q164"/>
    <mergeCell ref="G162:G163"/>
    <mergeCell ref="J162:J163"/>
    <mergeCell ref="F162:F163"/>
    <mergeCell ref="J165:J166"/>
    <mergeCell ref="L165:L166"/>
    <mergeCell ref="AG214:AG218"/>
    <mergeCell ref="AH214:AH218"/>
    <mergeCell ref="H214:H218"/>
    <mergeCell ref="I214:I218"/>
    <mergeCell ref="J214:J218"/>
    <mergeCell ref="K214:K218"/>
    <mergeCell ref="AG104:AG105"/>
    <mergeCell ref="AH104:AH105"/>
    <mergeCell ref="F95:F97"/>
    <mergeCell ref="G95:G97"/>
    <mergeCell ref="L141:L143"/>
    <mergeCell ref="M141:M143"/>
    <mergeCell ref="N141:N143"/>
    <mergeCell ref="O141:O143"/>
    <mergeCell ref="Q141:Q143"/>
    <mergeCell ref="L144:L148"/>
    <mergeCell ref="M144:M148"/>
    <mergeCell ref="N144:N148"/>
    <mergeCell ref="O144:O148"/>
    <mergeCell ref="Q144:Q148"/>
    <mergeCell ref="F145:F146"/>
    <mergeCell ref="G145:G146"/>
    <mergeCell ref="L152:L160"/>
    <mergeCell ref="M152:M160"/>
    <mergeCell ref="N152:N160"/>
    <mergeCell ref="O152:O160"/>
    <mergeCell ref="Q152:Q160"/>
    <mergeCell ref="O149:O151"/>
    <mergeCell ref="N149:N151"/>
    <mergeCell ref="Q115:Q121"/>
    <mergeCell ref="L104:L105"/>
    <mergeCell ref="M104:M105"/>
    <mergeCell ref="N104:N105"/>
    <mergeCell ref="M137:M140"/>
    <mergeCell ref="N137:N140"/>
    <mergeCell ref="O137:O140"/>
    <mergeCell ref="P137:P140"/>
    <mergeCell ref="Q137:Q140"/>
    <mergeCell ref="P106:P112"/>
    <mergeCell ref="Q106:Q112"/>
    <mergeCell ref="D337:H337"/>
    <mergeCell ref="L337:M337"/>
    <mergeCell ref="I337:J337"/>
    <mergeCell ref="I319:J319"/>
    <mergeCell ref="B311:B325"/>
    <mergeCell ref="I318:J318"/>
    <mergeCell ref="I343:J343"/>
    <mergeCell ref="D320:H320"/>
    <mergeCell ref="D341:H341"/>
    <mergeCell ref="D318:H318"/>
    <mergeCell ref="D343:H343"/>
    <mergeCell ref="D322:H322"/>
    <mergeCell ref="D338:H338"/>
    <mergeCell ref="D342:H342"/>
    <mergeCell ref="D326:H326"/>
    <mergeCell ref="D332:H332"/>
    <mergeCell ref="I332:J332"/>
    <mergeCell ref="L332:M332"/>
    <mergeCell ref="D311:H311"/>
    <mergeCell ref="D334:H334"/>
    <mergeCell ref="I311:J311"/>
    <mergeCell ref="L311:M311"/>
    <mergeCell ref="I334:J334"/>
    <mergeCell ref="D340:H340"/>
    <mergeCell ref="I340:J340"/>
    <mergeCell ref="L340:M340"/>
    <mergeCell ref="I320:J320"/>
    <mergeCell ref="L320:M320"/>
    <mergeCell ref="B326:B340"/>
    <mergeCell ref="L341:M341"/>
    <mergeCell ref="L342:M342"/>
    <mergeCell ref="L343:M343"/>
    <mergeCell ref="I341:J341"/>
    <mergeCell ref="I342:J342"/>
    <mergeCell ref="D312:H312"/>
    <mergeCell ref="I312:J312"/>
    <mergeCell ref="L312:M312"/>
    <mergeCell ref="D331:H331"/>
    <mergeCell ref="I331:J331"/>
    <mergeCell ref="L331:M331"/>
    <mergeCell ref="L315:M315"/>
    <mergeCell ref="I315:J315"/>
    <mergeCell ref="D315:H315"/>
    <mergeCell ref="L328:M328"/>
    <mergeCell ref="D328:H328"/>
    <mergeCell ref="I328:J328"/>
    <mergeCell ref="D314:H314"/>
    <mergeCell ref="I314:J314"/>
    <mergeCell ref="L314:M314"/>
    <mergeCell ref="D329:H329"/>
    <mergeCell ref="I329:J329"/>
    <mergeCell ref="L329:M329"/>
    <mergeCell ref="D321:H321"/>
    <mergeCell ref="D330:H330"/>
    <mergeCell ref="L326:M326"/>
    <mergeCell ref="D339:H339"/>
    <mergeCell ref="L339:M339"/>
    <mergeCell ref="D325:H325"/>
    <mergeCell ref="L325:M325"/>
    <mergeCell ref="I325:J325"/>
    <mergeCell ref="L318:M318"/>
    <mergeCell ref="I322:J322"/>
    <mergeCell ref="L322:M322"/>
    <mergeCell ref="L330:M330"/>
    <mergeCell ref="I336:J336"/>
    <mergeCell ref="L336:M336"/>
    <mergeCell ref="D324:H324"/>
    <mergeCell ref="D333:H333"/>
    <mergeCell ref="L324:M324"/>
    <mergeCell ref="I324:J324"/>
    <mergeCell ref="L333:M333"/>
    <mergeCell ref="I333:J333"/>
    <mergeCell ref="D319:H319"/>
    <mergeCell ref="L319:M319"/>
    <mergeCell ref="D323:H323"/>
    <mergeCell ref="L323:M323"/>
    <mergeCell ref="I323:J323"/>
    <mergeCell ref="D327:H327"/>
    <mergeCell ref="I327:J327"/>
    <mergeCell ref="L327:M327"/>
    <mergeCell ref="L334:M334"/>
    <mergeCell ref="I326:J326"/>
    <mergeCell ref="I321:J321"/>
    <mergeCell ref="L321:M321"/>
    <mergeCell ref="I339:J339"/>
    <mergeCell ref="M302:M303"/>
    <mergeCell ref="N302:N303"/>
    <mergeCell ref="AE294:AE295"/>
    <mergeCell ref="AF294:AF295"/>
    <mergeCell ref="D316:H316"/>
    <mergeCell ref="I316:J316"/>
    <mergeCell ref="L316:M316"/>
    <mergeCell ref="I302:I303"/>
    <mergeCell ref="B309:M309"/>
    <mergeCell ref="D310:H310"/>
    <mergeCell ref="I310:J310"/>
    <mergeCell ref="L310:M310"/>
    <mergeCell ref="AJ302:AJ303"/>
    <mergeCell ref="AK302:AK303"/>
    <mergeCell ref="AL302:AL303"/>
    <mergeCell ref="O302:O303"/>
    <mergeCell ref="P302:P303"/>
    <mergeCell ref="Q302:Q303"/>
    <mergeCell ref="AG302:AG303"/>
    <mergeCell ref="N296:N298"/>
    <mergeCell ref="I330:J330"/>
    <mergeCell ref="D335:H335"/>
    <mergeCell ref="I335:J335"/>
    <mergeCell ref="L335:M335"/>
    <mergeCell ref="D317:H317"/>
    <mergeCell ref="I317:J317"/>
    <mergeCell ref="L317:M317"/>
    <mergeCell ref="D313:H313"/>
    <mergeCell ref="I313:J313"/>
    <mergeCell ref="L313:M313"/>
    <mergeCell ref="D336:H336"/>
    <mergeCell ref="A302:A303"/>
    <mergeCell ref="B302:B303"/>
    <mergeCell ref="C302:C303"/>
    <mergeCell ref="D302:D303"/>
    <mergeCell ref="E302:E303"/>
    <mergeCell ref="H302:H303"/>
    <mergeCell ref="K302:K303"/>
    <mergeCell ref="L302:L303"/>
    <mergeCell ref="J302:J303"/>
    <mergeCell ref="AJ296:AJ298"/>
    <mergeCell ref="AK296:AK298"/>
    <mergeCell ref="AL296:AL298"/>
    <mergeCell ref="O296:O298"/>
    <mergeCell ref="P296:P298"/>
    <mergeCell ref="AH292:AH295"/>
    <mergeCell ref="AK292:AK295"/>
    <mergeCell ref="AL292:AL295"/>
    <mergeCell ref="AG292:AG295"/>
    <mergeCell ref="Q296:Q298"/>
    <mergeCell ref="AG296:AG298"/>
    <mergeCell ref="AH296:AH298"/>
    <mergeCell ref="AI296:AI298"/>
    <mergeCell ref="O292:O295"/>
    <mergeCell ref="P292:P295"/>
    <mergeCell ref="Q292:Q295"/>
    <mergeCell ref="AI292:AI295"/>
    <mergeCell ref="AJ292:AJ295"/>
    <mergeCell ref="I296:I298"/>
    <mergeCell ref="J296:J298"/>
    <mergeCell ref="K296:K298"/>
    <mergeCell ref="L296:L298"/>
    <mergeCell ref="M296:M298"/>
    <mergeCell ref="A292:A295"/>
    <mergeCell ref="B292:B295"/>
    <mergeCell ref="C292:C295"/>
    <mergeCell ref="D292:D295"/>
    <mergeCell ref="E292:E295"/>
    <mergeCell ref="F292:F293"/>
    <mergeCell ref="A296:A298"/>
    <mergeCell ref="B296:B298"/>
    <mergeCell ref="C296:C298"/>
    <mergeCell ref="D296:D298"/>
    <mergeCell ref="E296:E298"/>
    <mergeCell ref="H296:H298"/>
    <mergeCell ref="M292:M295"/>
    <mergeCell ref="N292:N295"/>
    <mergeCell ref="G292:G293"/>
    <mergeCell ref="H292:H295"/>
    <mergeCell ref="I292:I295"/>
    <mergeCell ref="J292:J295"/>
    <mergeCell ref="K292:K295"/>
    <mergeCell ref="L292:L295"/>
    <mergeCell ref="AL288:AL290"/>
    <mergeCell ref="M288:M290"/>
    <mergeCell ref="N288:N290"/>
    <mergeCell ref="O288:O290"/>
    <mergeCell ref="P288:P290"/>
    <mergeCell ref="Q288:Q290"/>
    <mergeCell ref="AG288:AG290"/>
    <mergeCell ref="AE289:AE290"/>
    <mergeCell ref="AF289:AF290"/>
    <mergeCell ref="G288:G289"/>
    <mergeCell ref="H288:H290"/>
    <mergeCell ref="I288:I290"/>
    <mergeCell ref="J288:J290"/>
    <mergeCell ref="K288:K290"/>
    <mergeCell ref="L288:L290"/>
    <mergeCell ref="A288:A290"/>
    <mergeCell ref="B288:B290"/>
    <mergeCell ref="C288:C290"/>
    <mergeCell ref="D288:D290"/>
    <mergeCell ref="E288:E290"/>
    <mergeCell ref="F288:F289"/>
    <mergeCell ref="AJ285:AJ287"/>
    <mergeCell ref="O285:O287"/>
    <mergeCell ref="P285:P287"/>
    <mergeCell ref="Q285:Q287"/>
    <mergeCell ref="AG285:AG287"/>
    <mergeCell ref="AH285:AH287"/>
    <mergeCell ref="AI285:AI287"/>
    <mergeCell ref="I285:I287"/>
    <mergeCell ref="J285:J287"/>
    <mergeCell ref="K285:K287"/>
    <mergeCell ref="L285:L287"/>
    <mergeCell ref="M285:M287"/>
    <mergeCell ref="N285:N287"/>
    <mergeCell ref="A285:A287"/>
    <mergeCell ref="B285:B287"/>
    <mergeCell ref="C285:C287"/>
    <mergeCell ref="D285:D287"/>
    <mergeCell ref="E285:E287"/>
    <mergeCell ref="H285:H287"/>
    <mergeCell ref="AD286:AD287"/>
    <mergeCell ref="AE286:AE287"/>
    <mergeCell ref="AF286:AF287"/>
    <mergeCell ref="O282:O284"/>
    <mergeCell ref="P282:P284"/>
    <mergeCell ref="Q282:Q284"/>
    <mergeCell ref="AG282:AG284"/>
    <mergeCell ref="AH282:AH284"/>
    <mergeCell ref="AI282:AI284"/>
    <mergeCell ref="AE283:AE284"/>
    <mergeCell ref="AF283:AF284"/>
    <mergeCell ref="I282:I284"/>
    <mergeCell ref="J282:J284"/>
    <mergeCell ref="K282:K284"/>
    <mergeCell ref="L282:L284"/>
    <mergeCell ref="M282:M284"/>
    <mergeCell ref="N282:N284"/>
    <mergeCell ref="A282:A284"/>
    <mergeCell ref="B282:B284"/>
    <mergeCell ref="C282:C284"/>
    <mergeCell ref="D282:D284"/>
    <mergeCell ref="E282:E284"/>
    <mergeCell ref="H282:H284"/>
    <mergeCell ref="AJ282:AJ284"/>
    <mergeCell ref="AK282:AK284"/>
    <mergeCell ref="AL282:AL284"/>
    <mergeCell ref="A280:A281"/>
    <mergeCell ref="B280:B281"/>
    <mergeCell ref="C280:C281"/>
    <mergeCell ref="D280:D281"/>
    <mergeCell ref="E280:E281"/>
    <mergeCell ref="H280:H281"/>
    <mergeCell ref="AK280:AK281"/>
    <mergeCell ref="AL280:AL281"/>
    <mergeCell ref="P277:P278"/>
    <mergeCell ref="Q277:Q278"/>
    <mergeCell ref="AG277:AG278"/>
    <mergeCell ref="AH277:AH278"/>
    <mergeCell ref="AI277:AI278"/>
    <mergeCell ref="I277:I278"/>
    <mergeCell ref="J277:J278"/>
    <mergeCell ref="K277:K278"/>
    <mergeCell ref="L277:L278"/>
    <mergeCell ref="M277:M278"/>
    <mergeCell ref="N277:N278"/>
    <mergeCell ref="O280:O281"/>
    <mergeCell ref="P280:P281"/>
    <mergeCell ref="Q280:Q281"/>
    <mergeCell ref="AG280:AG281"/>
    <mergeCell ref="AH280:AH281"/>
    <mergeCell ref="AI280:AI281"/>
    <mergeCell ref="I280:I281"/>
    <mergeCell ref="J280:J281"/>
    <mergeCell ref="K280:K281"/>
    <mergeCell ref="L280:L281"/>
    <mergeCell ref="AJ280:AJ281"/>
    <mergeCell ref="AJ277:AJ278"/>
    <mergeCell ref="AK277:AK278"/>
    <mergeCell ref="AL277:AL278"/>
    <mergeCell ref="O277:O278"/>
    <mergeCell ref="R272:R273"/>
    <mergeCell ref="S272:S273"/>
    <mergeCell ref="T272:T273"/>
    <mergeCell ref="U272:U273"/>
    <mergeCell ref="V272:V273"/>
    <mergeCell ref="W272:W273"/>
    <mergeCell ref="AA272:AA273"/>
    <mergeCell ref="AC274:AC276"/>
    <mergeCell ref="AD274:AD276"/>
    <mergeCell ref="AE274:AE276"/>
    <mergeCell ref="AF274:AF276"/>
    <mergeCell ref="W274:W276"/>
    <mergeCell ref="X274:X276"/>
    <mergeCell ref="Y274:Y276"/>
    <mergeCell ref="Z274:Z276"/>
    <mergeCell ref="AA274:AA276"/>
    <mergeCell ref="AB274:AB276"/>
    <mergeCell ref="P271:P276"/>
    <mergeCell ref="AB272:AB273"/>
    <mergeCell ref="AK271:AK276"/>
    <mergeCell ref="AL271:AL276"/>
    <mergeCell ref="AG271:AG276"/>
    <mergeCell ref="AH271:AH276"/>
    <mergeCell ref="AI271:AI276"/>
    <mergeCell ref="AJ271:AJ276"/>
    <mergeCell ref="AC272:AC273"/>
    <mergeCell ref="AD272:AD273"/>
    <mergeCell ref="A271:A276"/>
    <mergeCell ref="B271:B276"/>
    <mergeCell ref="C271:C276"/>
    <mergeCell ref="D271:D276"/>
    <mergeCell ref="E271:E276"/>
    <mergeCell ref="H271:H276"/>
    <mergeCell ref="I271:I276"/>
    <mergeCell ref="J271:J276"/>
    <mergeCell ref="K271:K276"/>
    <mergeCell ref="L271:L276"/>
    <mergeCell ref="M271:M276"/>
    <mergeCell ref="N271:N276"/>
    <mergeCell ref="Z272:Z273"/>
    <mergeCell ref="O271:O276"/>
    <mergeCell ref="Q271:Q276"/>
    <mergeCell ref="M280:M281"/>
    <mergeCell ref="N280:N281"/>
    <mergeCell ref="A277:A278"/>
    <mergeCell ref="B277:B278"/>
    <mergeCell ref="C277:C278"/>
    <mergeCell ref="D277:D278"/>
    <mergeCell ref="E277:E278"/>
    <mergeCell ref="H277:H278"/>
    <mergeCell ref="X272:X273"/>
    <mergeCell ref="Y272:Y273"/>
    <mergeCell ref="AE272:AE273"/>
    <mergeCell ref="AF272:AF273"/>
    <mergeCell ref="R274:R276"/>
    <mergeCell ref="S274:S276"/>
    <mergeCell ref="T274:T276"/>
    <mergeCell ref="U274:U276"/>
    <mergeCell ref="V274:V276"/>
    <mergeCell ref="AG251:AG259"/>
    <mergeCell ref="AH251:AH259"/>
    <mergeCell ref="AA253:AA254"/>
    <mergeCell ref="AB253:AB254"/>
    <mergeCell ref="Z260:Z261"/>
    <mergeCell ref="AH260:AH268"/>
    <mergeCell ref="Z256:Z257"/>
    <mergeCell ref="AA256:AA257"/>
    <mergeCell ref="R253:R254"/>
    <mergeCell ref="S253:S254"/>
    <mergeCell ref="T253:T254"/>
    <mergeCell ref="U253:U254"/>
    <mergeCell ref="V253:V254"/>
    <mergeCell ref="W253:W254"/>
    <mergeCell ref="X253:X254"/>
    <mergeCell ref="Y253:Y254"/>
    <mergeCell ref="Z253:Z254"/>
    <mergeCell ref="W269:W270"/>
    <mergeCell ref="AA269:AA270"/>
    <mergeCell ref="AG260:AG268"/>
    <mergeCell ref="AE260:AE261"/>
    <mergeCell ref="V260:V261"/>
    <mergeCell ref="W260:W261"/>
    <mergeCell ref="X260:X261"/>
    <mergeCell ref="AL269:AL270"/>
    <mergeCell ref="H251:H259"/>
    <mergeCell ref="I251:I259"/>
    <mergeCell ref="J251:J259"/>
    <mergeCell ref="K251:K259"/>
    <mergeCell ref="L251:L259"/>
    <mergeCell ref="M251:M259"/>
    <mergeCell ref="V258:V259"/>
    <mergeCell ref="AC253:AC254"/>
    <mergeCell ref="AA258:AA259"/>
    <mergeCell ref="AB258:AB259"/>
    <mergeCell ref="AC258:AC259"/>
    <mergeCell ref="AD258:AD259"/>
    <mergeCell ref="AE258:AE259"/>
    <mergeCell ref="AF258:AF259"/>
    <mergeCell ref="AF256:AF257"/>
    <mergeCell ref="R258:R259"/>
    <mergeCell ref="S258:S259"/>
    <mergeCell ref="T258:T259"/>
    <mergeCell ref="Q251:Q259"/>
    <mergeCell ref="X256:X257"/>
    <mergeCell ref="Y256:Y257"/>
    <mergeCell ref="AB256:AB257"/>
    <mergeCell ref="AC256:AC257"/>
    <mergeCell ref="AD256:AD257"/>
    <mergeCell ref="Y258:Y259"/>
    <mergeCell ref="Z258:Z259"/>
    <mergeCell ref="N269:N270"/>
    <mergeCell ref="O269:O270"/>
    <mergeCell ref="P269:P270"/>
    <mergeCell ref="A251:A259"/>
    <mergeCell ref="B251:B259"/>
    <mergeCell ref="C251:C259"/>
    <mergeCell ref="D251:D259"/>
    <mergeCell ref="E251:E259"/>
    <mergeCell ref="AK249:AK250"/>
    <mergeCell ref="AL249:AL250"/>
    <mergeCell ref="AG249:AG250"/>
    <mergeCell ref="AH249:AH250"/>
    <mergeCell ref="AI249:AI250"/>
    <mergeCell ref="AJ249:AJ250"/>
    <mergeCell ref="O249:O250"/>
    <mergeCell ref="P249:P250"/>
    <mergeCell ref="Q249:Q250"/>
    <mergeCell ref="A249:A250"/>
    <mergeCell ref="B249:B250"/>
    <mergeCell ref="C249:C250"/>
    <mergeCell ref="D249:D250"/>
    <mergeCell ref="E249:E250"/>
    <mergeCell ref="H249:H250"/>
    <mergeCell ref="I249:I250"/>
    <mergeCell ref="J249:J250"/>
    <mergeCell ref="K249:K250"/>
    <mergeCell ref="AD253:AD254"/>
    <mergeCell ref="AE253:AE254"/>
    <mergeCell ref="AF253:AF254"/>
    <mergeCell ref="R256:R257"/>
    <mergeCell ref="S256:S257"/>
    <mergeCell ref="T256:T257"/>
    <mergeCell ref="U256:U257"/>
    <mergeCell ref="V256:V257"/>
    <mergeCell ref="W256:W257"/>
    <mergeCell ref="AH247:AH248"/>
    <mergeCell ref="F242:F243"/>
    <mergeCell ref="A245:A246"/>
    <mergeCell ref="B245:B246"/>
    <mergeCell ref="C245:C246"/>
    <mergeCell ref="D245:D246"/>
    <mergeCell ref="E245:E246"/>
    <mergeCell ref="H245:H246"/>
    <mergeCell ref="I245:I246"/>
    <mergeCell ref="AI247:AI248"/>
    <mergeCell ref="AG245:AG246"/>
    <mergeCell ref="AG240:AG243"/>
    <mergeCell ref="AL247:AL248"/>
    <mergeCell ref="D247:D248"/>
    <mergeCell ref="E247:E248"/>
    <mergeCell ref="F247:F248"/>
    <mergeCell ref="M247:M248"/>
    <mergeCell ref="N247:N248"/>
    <mergeCell ref="O247:O248"/>
    <mergeCell ref="P247:P248"/>
    <mergeCell ref="Q247:Q248"/>
    <mergeCell ref="AG247:AG248"/>
    <mergeCell ref="G247:G248"/>
    <mergeCell ref="H247:H248"/>
    <mergeCell ref="I247:I248"/>
    <mergeCell ref="J247:J248"/>
    <mergeCell ref="K247:K248"/>
    <mergeCell ref="L247:L248"/>
    <mergeCell ref="A247:A248"/>
    <mergeCell ref="B247:B248"/>
    <mergeCell ref="C247:C248"/>
    <mergeCell ref="AL245:AL246"/>
    <mergeCell ref="M240:M243"/>
    <mergeCell ref="N240:N243"/>
    <mergeCell ref="O240:O243"/>
    <mergeCell ref="P240:P243"/>
    <mergeCell ref="Q240:Q243"/>
    <mergeCell ref="AH240:AH243"/>
    <mergeCell ref="AI240:AI243"/>
    <mergeCell ref="AJ240:AJ243"/>
    <mergeCell ref="AK240:AK243"/>
    <mergeCell ref="AL240:AL243"/>
    <mergeCell ref="P245:P246"/>
    <mergeCell ref="Q245:Q246"/>
    <mergeCell ref="J245:J246"/>
    <mergeCell ref="G240:G241"/>
    <mergeCell ref="H240:H243"/>
    <mergeCell ref="I240:I243"/>
    <mergeCell ref="J240:J243"/>
    <mergeCell ref="K240:K243"/>
    <mergeCell ref="L240:L243"/>
    <mergeCell ref="AJ245:AJ246"/>
    <mergeCell ref="K245:K246"/>
    <mergeCell ref="L245:L246"/>
    <mergeCell ref="M245:M246"/>
    <mergeCell ref="N245:N246"/>
    <mergeCell ref="O245:O246"/>
    <mergeCell ref="AH245:AH246"/>
    <mergeCell ref="AI245:AI246"/>
    <mergeCell ref="AL234:AL235"/>
    <mergeCell ref="W234:W235"/>
    <mergeCell ref="X234:X235"/>
    <mergeCell ref="Y234:Y235"/>
    <mergeCell ref="G237:G238"/>
    <mergeCell ref="O236:O239"/>
    <mergeCell ref="P236:P239"/>
    <mergeCell ref="Q236:Q239"/>
    <mergeCell ref="AG236:AG239"/>
    <mergeCell ref="H236:H239"/>
    <mergeCell ref="I236:I239"/>
    <mergeCell ref="J236:J239"/>
    <mergeCell ref="K236:K239"/>
    <mergeCell ref="L236:L239"/>
    <mergeCell ref="G242:G243"/>
    <mergeCell ref="A240:A243"/>
    <mergeCell ref="B240:B243"/>
    <mergeCell ref="C240:C243"/>
    <mergeCell ref="D240:D243"/>
    <mergeCell ref="E240:E243"/>
    <mergeCell ref="F240:F241"/>
    <mergeCell ref="AK236:AK239"/>
    <mergeCell ref="M236:M239"/>
    <mergeCell ref="N236:N239"/>
    <mergeCell ref="A236:A239"/>
    <mergeCell ref="B236:B239"/>
    <mergeCell ref="C236:C239"/>
    <mergeCell ref="D236:D239"/>
    <mergeCell ref="E236:E239"/>
    <mergeCell ref="F236:F239"/>
    <mergeCell ref="AA234:AA235"/>
    <mergeCell ref="AB234:AB235"/>
    <mergeCell ref="AC234:AC235"/>
    <mergeCell ref="AD234:AD235"/>
    <mergeCell ref="O234:O235"/>
    <mergeCell ref="P234:P235"/>
    <mergeCell ref="Q234:Q235"/>
    <mergeCell ref="R234:R235"/>
    <mergeCell ref="S234:S235"/>
    <mergeCell ref="T234:T235"/>
    <mergeCell ref="I234:I235"/>
    <mergeCell ref="J234:J235"/>
    <mergeCell ref="K234:K235"/>
    <mergeCell ref="L234:L235"/>
    <mergeCell ref="M234:M235"/>
    <mergeCell ref="N234:N235"/>
    <mergeCell ref="A234:A235"/>
    <mergeCell ref="B234:B235"/>
    <mergeCell ref="C234:C235"/>
    <mergeCell ref="D234:D235"/>
    <mergeCell ref="E234:E235"/>
    <mergeCell ref="F234:F235"/>
    <mergeCell ref="H234:H235"/>
    <mergeCell ref="AI229:AI233"/>
    <mergeCell ref="AJ229:AJ233"/>
    <mergeCell ref="AK229:AK233"/>
    <mergeCell ref="AL229:AL233"/>
    <mergeCell ref="N229:N233"/>
    <mergeCell ref="U234:U235"/>
    <mergeCell ref="V234:V235"/>
    <mergeCell ref="O229:O233"/>
    <mergeCell ref="P229:P233"/>
    <mergeCell ref="Q229:Q233"/>
    <mergeCell ref="AG229:AG233"/>
    <mergeCell ref="AH229:AH233"/>
    <mergeCell ref="H229:H233"/>
    <mergeCell ref="I229:I233"/>
    <mergeCell ref="J229:J233"/>
    <mergeCell ref="K229:K233"/>
    <mergeCell ref="L229:L233"/>
    <mergeCell ref="M229:M233"/>
    <mergeCell ref="A229:A233"/>
    <mergeCell ref="B229:B233"/>
    <mergeCell ref="C229:C233"/>
    <mergeCell ref="D229:D233"/>
    <mergeCell ref="E229:E233"/>
    <mergeCell ref="AI234:AI235"/>
    <mergeCell ref="AJ234:AJ235"/>
    <mergeCell ref="B219:B228"/>
    <mergeCell ref="C219:C228"/>
    <mergeCell ref="D219:D228"/>
    <mergeCell ref="E219:E228"/>
    <mergeCell ref="G219:G220"/>
    <mergeCell ref="H219:H228"/>
    <mergeCell ref="I219:I228"/>
    <mergeCell ref="F230:F233"/>
    <mergeCell ref="G230:G233"/>
    <mergeCell ref="L219:L228"/>
    <mergeCell ref="M219:M228"/>
    <mergeCell ref="N219:N228"/>
    <mergeCell ref="O219:O228"/>
    <mergeCell ref="F221:F223"/>
    <mergeCell ref="G221:G223"/>
    <mergeCell ref="F224:F225"/>
    <mergeCell ref="G224:G225"/>
    <mergeCell ref="F226:F228"/>
    <mergeCell ref="H202:H204"/>
    <mergeCell ref="P205:P213"/>
    <mergeCell ref="Q205:Q213"/>
    <mergeCell ref="L205:L213"/>
    <mergeCell ref="AJ205:AJ213"/>
    <mergeCell ref="L214:L218"/>
    <mergeCell ref="AK205:AK213"/>
    <mergeCell ref="AL205:AL213"/>
    <mergeCell ref="A202:A204"/>
    <mergeCell ref="B202:B204"/>
    <mergeCell ref="C202:C204"/>
    <mergeCell ref="D202:D204"/>
    <mergeCell ref="E202:E204"/>
    <mergeCell ref="P219:P228"/>
    <mergeCell ref="Q219:Q228"/>
    <mergeCell ref="AG219:AG228"/>
    <mergeCell ref="AH219:AH228"/>
    <mergeCell ref="F219:F220"/>
    <mergeCell ref="G226:G228"/>
    <mergeCell ref="J219:J228"/>
    <mergeCell ref="K219:K228"/>
    <mergeCell ref="M205:M213"/>
    <mergeCell ref="N205:N213"/>
    <mergeCell ref="O205:O213"/>
    <mergeCell ref="A214:A218"/>
    <mergeCell ref="C214:C218"/>
    <mergeCell ref="D214:D218"/>
    <mergeCell ref="E214:E218"/>
    <mergeCell ref="O214:O218"/>
    <mergeCell ref="P214:P218"/>
    <mergeCell ref="Q214:Q218"/>
    <mergeCell ref="A219:A228"/>
    <mergeCell ref="O200:O201"/>
    <mergeCell ref="AJ195:AJ199"/>
    <mergeCell ref="AK195:AK199"/>
    <mergeCell ref="N195:N199"/>
    <mergeCell ref="O195:O199"/>
    <mergeCell ref="P195:P199"/>
    <mergeCell ref="Q195:Q199"/>
    <mergeCell ref="AG195:AG199"/>
    <mergeCell ref="J195:J199"/>
    <mergeCell ref="K195:K199"/>
    <mergeCell ref="L195:L199"/>
    <mergeCell ref="M195:M199"/>
    <mergeCell ref="AJ214:AJ218"/>
    <mergeCell ref="AI214:AI218"/>
    <mergeCell ref="AI202:AI204"/>
    <mergeCell ref="AJ202:AJ204"/>
    <mergeCell ref="AK202:AK204"/>
    <mergeCell ref="M214:M218"/>
    <mergeCell ref="K205:K213"/>
    <mergeCell ref="N214:N218"/>
    <mergeCell ref="AH202:AH204"/>
    <mergeCell ref="AI205:AI213"/>
    <mergeCell ref="J205:J213"/>
    <mergeCell ref="A200:A201"/>
    <mergeCell ref="B200:B201"/>
    <mergeCell ref="C200:C201"/>
    <mergeCell ref="D200:D201"/>
    <mergeCell ref="E200:E201"/>
    <mergeCell ref="H200:H201"/>
    <mergeCell ref="I200:I201"/>
    <mergeCell ref="A195:A199"/>
    <mergeCell ref="B195:B199"/>
    <mergeCell ref="C195:C199"/>
    <mergeCell ref="D195:D199"/>
    <mergeCell ref="E195:E199"/>
    <mergeCell ref="F195:F199"/>
    <mergeCell ref="AL200:AL201"/>
    <mergeCell ref="L202:L204"/>
    <mergeCell ref="I202:I204"/>
    <mergeCell ref="J202:J204"/>
    <mergeCell ref="K202:K204"/>
    <mergeCell ref="M202:M204"/>
    <mergeCell ref="P200:P201"/>
    <mergeCell ref="Q200:Q201"/>
    <mergeCell ref="AG200:AG201"/>
    <mergeCell ref="AH200:AH201"/>
    <mergeCell ref="H195:H199"/>
    <mergeCell ref="I195:I199"/>
    <mergeCell ref="AI200:AI201"/>
    <mergeCell ref="AJ200:AJ201"/>
    <mergeCell ref="J200:J201"/>
    <mergeCell ref="K200:K201"/>
    <mergeCell ref="L200:L201"/>
    <mergeCell ref="M200:M201"/>
    <mergeCell ref="N200:N201"/>
    <mergeCell ref="O188:O194"/>
    <mergeCell ref="P188:P194"/>
    <mergeCell ref="Q188:Q194"/>
    <mergeCell ref="AG188:AG194"/>
    <mergeCell ref="AH188:AH194"/>
    <mergeCell ref="AI188:AI194"/>
    <mergeCell ref="I188:I194"/>
    <mergeCell ref="J188:J194"/>
    <mergeCell ref="K188:K194"/>
    <mergeCell ref="L188:L194"/>
    <mergeCell ref="M188:M194"/>
    <mergeCell ref="N188:N194"/>
    <mergeCell ref="AL195:AL199"/>
    <mergeCell ref="G197:G198"/>
    <mergeCell ref="G195:G196"/>
    <mergeCell ref="A205:A213"/>
    <mergeCell ref="B205:B213"/>
    <mergeCell ref="C205:C213"/>
    <mergeCell ref="D205:D213"/>
    <mergeCell ref="E205:E213"/>
    <mergeCell ref="F205:F213"/>
    <mergeCell ref="G205:G213"/>
    <mergeCell ref="H205:H213"/>
    <mergeCell ref="I205:I213"/>
    <mergeCell ref="A188:A194"/>
    <mergeCell ref="B188:B194"/>
    <mergeCell ref="C188:C194"/>
    <mergeCell ref="D188:D194"/>
    <mergeCell ref="E188:E194"/>
    <mergeCell ref="F188:F194"/>
    <mergeCell ref="G188:G194"/>
    <mergeCell ref="H188:H194"/>
    <mergeCell ref="P180:P181"/>
    <mergeCell ref="Q180:Q181"/>
    <mergeCell ref="AG180:AG181"/>
    <mergeCell ref="AH180:AH181"/>
    <mergeCell ref="AI180:AI181"/>
    <mergeCell ref="AJ180:AJ181"/>
    <mergeCell ref="J180:J181"/>
    <mergeCell ref="AL182:AL187"/>
    <mergeCell ref="A180:A181"/>
    <mergeCell ref="B180:B181"/>
    <mergeCell ref="C180:C181"/>
    <mergeCell ref="D180:D181"/>
    <mergeCell ref="E180:E181"/>
    <mergeCell ref="F180:F181"/>
    <mergeCell ref="H180:H181"/>
    <mergeCell ref="I180:I181"/>
    <mergeCell ref="AH182:AH187"/>
    <mergeCell ref="AI182:AI187"/>
    <mergeCell ref="AJ182:AJ187"/>
    <mergeCell ref="AK182:AK187"/>
    <mergeCell ref="M182:M187"/>
    <mergeCell ref="N182:N187"/>
    <mergeCell ref="O182:O187"/>
    <mergeCell ref="P182:P187"/>
    <mergeCell ref="Q182:Q187"/>
    <mergeCell ref="AG182:AG187"/>
    <mergeCell ref="F182:F187"/>
    <mergeCell ref="H182:H187"/>
    <mergeCell ref="I182:I187"/>
    <mergeCell ref="J182:J187"/>
    <mergeCell ref="K182:K187"/>
    <mergeCell ref="L182:L187"/>
    <mergeCell ref="L175:L176"/>
    <mergeCell ref="M175:M176"/>
    <mergeCell ref="N175:N176"/>
    <mergeCell ref="O175:O176"/>
    <mergeCell ref="K180:K181"/>
    <mergeCell ref="L180:L181"/>
    <mergeCell ref="M180:M181"/>
    <mergeCell ref="N180:N181"/>
    <mergeCell ref="O180:O181"/>
    <mergeCell ref="A182:A187"/>
    <mergeCell ref="B182:B187"/>
    <mergeCell ref="C182:C187"/>
    <mergeCell ref="D182:D187"/>
    <mergeCell ref="E182:E187"/>
    <mergeCell ref="A178:A179"/>
    <mergeCell ref="B178:B179"/>
    <mergeCell ref="C178:C179"/>
    <mergeCell ref="D178:D179"/>
    <mergeCell ref="E178:E179"/>
    <mergeCell ref="P175:P176"/>
    <mergeCell ref="Q175:Q176"/>
    <mergeCell ref="AG175:AG176"/>
    <mergeCell ref="AH175:AH176"/>
    <mergeCell ref="AI175:AI176"/>
    <mergeCell ref="AJ175:AJ176"/>
    <mergeCell ref="J175:J176"/>
    <mergeCell ref="AL178:AL179"/>
    <mergeCell ref="A175:A176"/>
    <mergeCell ref="B175:B176"/>
    <mergeCell ref="C175:C176"/>
    <mergeCell ref="D175:D176"/>
    <mergeCell ref="E175:E176"/>
    <mergeCell ref="F175:F176"/>
    <mergeCell ref="H175:H176"/>
    <mergeCell ref="I175:I176"/>
    <mergeCell ref="AH178:AH179"/>
    <mergeCell ref="AI178:AI179"/>
    <mergeCell ref="AJ178:AJ179"/>
    <mergeCell ref="AK178:AK179"/>
    <mergeCell ref="M178:M179"/>
    <mergeCell ref="N178:N179"/>
    <mergeCell ref="O178:O179"/>
    <mergeCell ref="P178:P179"/>
    <mergeCell ref="Q178:Q179"/>
    <mergeCell ref="F178:F179"/>
    <mergeCell ref="H178:H179"/>
    <mergeCell ref="I178:I179"/>
    <mergeCell ref="J178:J179"/>
    <mergeCell ref="K178:K179"/>
    <mergeCell ref="L178:L179"/>
    <mergeCell ref="K175:K176"/>
    <mergeCell ref="K167:K173"/>
    <mergeCell ref="AL165:AL166"/>
    <mergeCell ref="G165:G166"/>
    <mergeCell ref="H165:H166"/>
    <mergeCell ref="I165:I166"/>
    <mergeCell ref="K165:K166"/>
    <mergeCell ref="P165:P166"/>
    <mergeCell ref="AG165:AG166"/>
    <mergeCell ref="M165:M166"/>
    <mergeCell ref="N165:N166"/>
    <mergeCell ref="O165:O166"/>
    <mergeCell ref="Q165:Q166"/>
    <mergeCell ref="A165:A166"/>
    <mergeCell ref="B165:B166"/>
    <mergeCell ref="C165:C166"/>
    <mergeCell ref="D165:D166"/>
    <mergeCell ref="E165:E166"/>
    <mergeCell ref="F165:F166"/>
    <mergeCell ref="F170:F171"/>
    <mergeCell ref="G170:G171"/>
    <mergeCell ref="G167:G169"/>
    <mergeCell ref="AL167:AL173"/>
    <mergeCell ref="M167:M173"/>
    <mergeCell ref="N167:N173"/>
    <mergeCell ref="O167:O173"/>
    <mergeCell ref="P167:P173"/>
    <mergeCell ref="Q167:Q173"/>
    <mergeCell ref="AG167:AG173"/>
    <mergeCell ref="AH167:AH173"/>
    <mergeCell ref="AI167:AI173"/>
    <mergeCell ref="AJ167:AJ173"/>
    <mergeCell ref="AK167:AK173"/>
    <mergeCell ref="F157:F160"/>
    <mergeCell ref="G157:G160"/>
    <mergeCell ref="A161:A164"/>
    <mergeCell ref="B161:B164"/>
    <mergeCell ref="C161:C164"/>
    <mergeCell ref="D161:D164"/>
    <mergeCell ref="E161:E164"/>
    <mergeCell ref="H161:H164"/>
    <mergeCell ref="AL152:AL160"/>
    <mergeCell ref="H152:H160"/>
    <mergeCell ref="I152:I160"/>
    <mergeCell ref="J152:J160"/>
    <mergeCell ref="K152:K160"/>
    <mergeCell ref="P152:P160"/>
    <mergeCell ref="AG152:AG160"/>
    <mergeCell ref="AJ161:AJ164"/>
    <mergeCell ref="AK161:AK164"/>
    <mergeCell ref="AL161:AL164"/>
    <mergeCell ref="I161:I164"/>
    <mergeCell ref="K161:K164"/>
    <mergeCell ref="P161:P164"/>
    <mergeCell ref="AG161:AG164"/>
    <mergeCell ref="AH161:AH164"/>
    <mergeCell ref="AI161:AI164"/>
    <mergeCell ref="A152:A160"/>
    <mergeCell ref="B152:B160"/>
    <mergeCell ref="C152:C160"/>
    <mergeCell ref="D152:D160"/>
    <mergeCell ref="E152:E160"/>
    <mergeCell ref="F152:F156"/>
    <mergeCell ref="G152:G156"/>
    <mergeCell ref="AH152:AH160"/>
    <mergeCell ref="A137:A140"/>
    <mergeCell ref="B137:B140"/>
    <mergeCell ref="C137:C140"/>
    <mergeCell ref="D137:D140"/>
    <mergeCell ref="E137:E140"/>
    <mergeCell ref="H137:H140"/>
    <mergeCell ref="I137:I140"/>
    <mergeCell ref="J137:J140"/>
    <mergeCell ref="K137:K140"/>
    <mergeCell ref="H149:H151"/>
    <mergeCell ref="I144:I148"/>
    <mergeCell ref="J144:J148"/>
    <mergeCell ref="K144:K148"/>
    <mergeCell ref="P144:P148"/>
    <mergeCell ref="AG144:AG148"/>
    <mergeCell ref="AI144:AI148"/>
    <mergeCell ref="A144:A148"/>
    <mergeCell ref="B144:B148"/>
    <mergeCell ref="C144:C148"/>
    <mergeCell ref="D144:D148"/>
    <mergeCell ref="E144:E148"/>
    <mergeCell ref="H144:H148"/>
    <mergeCell ref="F147:F148"/>
    <mergeCell ref="G147:G148"/>
    <mergeCell ref="Q149:Q151"/>
    <mergeCell ref="F150:F151"/>
    <mergeCell ref="G150:G151"/>
    <mergeCell ref="I149:I151"/>
    <mergeCell ref="J149:J151"/>
    <mergeCell ref="K149:K151"/>
    <mergeCell ref="P149:P151"/>
    <mergeCell ref="AG149:AG151"/>
    <mergeCell ref="G135:G136"/>
    <mergeCell ref="H135:H136"/>
    <mergeCell ref="I135:I136"/>
    <mergeCell ref="J135:J136"/>
    <mergeCell ref="K135:K136"/>
    <mergeCell ref="F133:F134"/>
    <mergeCell ref="B130:B131"/>
    <mergeCell ref="C130:C131"/>
    <mergeCell ref="F142:F143"/>
    <mergeCell ref="G142:G143"/>
    <mergeCell ref="AK141:AK143"/>
    <mergeCell ref="AL141:AL143"/>
    <mergeCell ref="K141:K143"/>
    <mergeCell ref="P141:P143"/>
    <mergeCell ref="AG141:AG143"/>
    <mergeCell ref="AH141:AH143"/>
    <mergeCell ref="AI141:AI143"/>
    <mergeCell ref="AJ141:AJ143"/>
    <mergeCell ref="AG133:AG134"/>
    <mergeCell ref="AH130:AH131"/>
    <mergeCell ref="AI130:AI131"/>
    <mergeCell ref="AJ130:AJ131"/>
    <mergeCell ref="AK130:AK131"/>
    <mergeCell ref="AL130:AL131"/>
    <mergeCell ref="AI135:AI136"/>
    <mergeCell ref="AJ135:AJ136"/>
    <mergeCell ref="AK135:AK136"/>
    <mergeCell ref="AL135:AL136"/>
    <mergeCell ref="AK133:AK134"/>
    <mergeCell ref="AL133:AL134"/>
    <mergeCell ref="AG135:AG136"/>
    <mergeCell ref="AH135:AH136"/>
    <mergeCell ref="V125:V126"/>
    <mergeCell ref="W125:W126"/>
    <mergeCell ref="X125:X126"/>
    <mergeCell ref="Y125:Y126"/>
    <mergeCell ref="B122:B124"/>
    <mergeCell ref="G110:G112"/>
    <mergeCell ref="Q113:Q114"/>
    <mergeCell ref="Q104:Q105"/>
    <mergeCell ref="AJ149:AJ151"/>
    <mergeCell ref="AK149:AK151"/>
    <mergeCell ref="AL149:AL151"/>
    <mergeCell ref="A149:A151"/>
    <mergeCell ref="B149:B151"/>
    <mergeCell ref="C149:C151"/>
    <mergeCell ref="D149:D151"/>
    <mergeCell ref="E149:E151"/>
    <mergeCell ref="A135:A136"/>
    <mergeCell ref="B135:B136"/>
    <mergeCell ref="Q130:Q131"/>
    <mergeCell ref="AG130:AG131"/>
    <mergeCell ref="J133:J134"/>
    <mergeCell ref="K133:K134"/>
    <mergeCell ref="L133:L134"/>
    <mergeCell ref="M133:M134"/>
    <mergeCell ref="N133:N134"/>
    <mergeCell ref="O133:O134"/>
    <mergeCell ref="P133:P134"/>
    <mergeCell ref="Q133:Q134"/>
    <mergeCell ref="C135:C136"/>
    <mergeCell ref="D135:D136"/>
    <mergeCell ref="E135:E136"/>
    <mergeCell ref="F135:F136"/>
    <mergeCell ref="N106:N112"/>
    <mergeCell ref="O106:O112"/>
    <mergeCell ref="K113:K114"/>
    <mergeCell ref="L113:L114"/>
    <mergeCell ref="O113:O114"/>
    <mergeCell ref="P113:P114"/>
    <mergeCell ref="F110:F112"/>
    <mergeCell ref="A113:A114"/>
    <mergeCell ref="B113:B114"/>
    <mergeCell ref="C113:C114"/>
    <mergeCell ref="D113:D114"/>
    <mergeCell ref="E113:E114"/>
    <mergeCell ref="D130:D131"/>
    <mergeCell ref="E130:E131"/>
    <mergeCell ref="F130:F131"/>
    <mergeCell ref="H130:H131"/>
    <mergeCell ref="I130:I131"/>
    <mergeCell ref="J130:J131"/>
    <mergeCell ref="K130:K131"/>
    <mergeCell ref="L130:L131"/>
    <mergeCell ref="P130:P131"/>
    <mergeCell ref="E125:E126"/>
    <mergeCell ref="D125:D126"/>
    <mergeCell ref="I125:I126"/>
    <mergeCell ref="J125:J126"/>
    <mergeCell ref="B127:B129"/>
    <mergeCell ref="C127:C129"/>
    <mergeCell ref="F118:F120"/>
    <mergeCell ref="G118:G120"/>
    <mergeCell ref="D127:D129"/>
    <mergeCell ref="E127:E129"/>
    <mergeCell ref="I127:I129"/>
    <mergeCell ref="A133:A134"/>
    <mergeCell ref="B133:B134"/>
    <mergeCell ref="C133:C134"/>
    <mergeCell ref="D133:D134"/>
    <mergeCell ref="E133:E134"/>
    <mergeCell ref="A130:A131"/>
    <mergeCell ref="A106:A112"/>
    <mergeCell ref="B106:B112"/>
    <mergeCell ref="C106:C112"/>
    <mergeCell ref="D106:D112"/>
    <mergeCell ref="E106:E112"/>
    <mergeCell ref="H106:H112"/>
    <mergeCell ref="I106:I112"/>
    <mergeCell ref="J106:J112"/>
    <mergeCell ref="K106:K112"/>
    <mergeCell ref="L106:L112"/>
    <mergeCell ref="M106:M112"/>
    <mergeCell ref="J127:J129"/>
    <mergeCell ref="C122:C124"/>
    <mergeCell ref="D122:D124"/>
    <mergeCell ref="E122:E124"/>
    <mergeCell ref="I122:I124"/>
    <mergeCell ref="J122:J124"/>
    <mergeCell ref="L125:L126"/>
    <mergeCell ref="H113:H114"/>
    <mergeCell ref="I113:I114"/>
    <mergeCell ref="J113:J114"/>
    <mergeCell ref="A115:A121"/>
    <mergeCell ref="B115:B121"/>
    <mergeCell ref="C115:C121"/>
    <mergeCell ref="D115:D121"/>
    <mergeCell ref="E115:E121"/>
    <mergeCell ref="X98:X100"/>
    <mergeCell ref="Y98:Y100"/>
    <mergeCell ref="Z98:Z100"/>
    <mergeCell ref="AA98:AA100"/>
    <mergeCell ref="AB98:AB100"/>
    <mergeCell ref="AC98:AC100"/>
    <mergeCell ref="A95:A103"/>
    <mergeCell ref="B95:B103"/>
    <mergeCell ref="C95:C103"/>
    <mergeCell ref="D95:D103"/>
    <mergeCell ref="E95:E103"/>
    <mergeCell ref="H95:H103"/>
    <mergeCell ref="I95:I103"/>
    <mergeCell ref="J95:J103"/>
    <mergeCell ref="K95:K103"/>
    <mergeCell ref="A141:A143"/>
    <mergeCell ref="B141:B143"/>
    <mergeCell ref="C141:C143"/>
    <mergeCell ref="D141:D143"/>
    <mergeCell ref="E141:E143"/>
    <mergeCell ref="H141:H143"/>
    <mergeCell ref="I141:I143"/>
    <mergeCell ref="J141:J143"/>
    <mergeCell ref="A104:A105"/>
    <mergeCell ref="B104:B105"/>
    <mergeCell ref="C104:C105"/>
    <mergeCell ref="D104:D105"/>
    <mergeCell ref="E104:E105"/>
    <mergeCell ref="H104:H105"/>
    <mergeCell ref="I104:I105"/>
    <mergeCell ref="J104:J105"/>
    <mergeCell ref="K104:K105"/>
    <mergeCell ref="L95:L103"/>
    <mergeCell ref="M95:M103"/>
    <mergeCell ref="N95:N103"/>
    <mergeCell ref="O95:O103"/>
    <mergeCell ref="P95:P103"/>
    <mergeCell ref="Q95:Q103"/>
    <mergeCell ref="T98:T100"/>
    <mergeCell ref="U98:U100"/>
    <mergeCell ref="V98:V100"/>
    <mergeCell ref="W98:W100"/>
    <mergeCell ref="R95:R96"/>
    <mergeCell ref="V95:V96"/>
    <mergeCell ref="W95:W96"/>
    <mergeCell ref="N89:N94"/>
    <mergeCell ref="O89:O94"/>
    <mergeCell ref="P89:P94"/>
    <mergeCell ref="Q89:Q94"/>
    <mergeCell ref="R98:R100"/>
    <mergeCell ref="S98:S100"/>
    <mergeCell ref="AK82:AK88"/>
    <mergeCell ref="AL82:AL88"/>
    <mergeCell ref="A89:A94"/>
    <mergeCell ref="B89:B94"/>
    <mergeCell ref="C89:C94"/>
    <mergeCell ref="D89:D94"/>
    <mergeCell ref="E89:E94"/>
    <mergeCell ref="AH77:AH78"/>
    <mergeCell ref="AI77:AI78"/>
    <mergeCell ref="A82:A88"/>
    <mergeCell ref="B82:B88"/>
    <mergeCell ref="C82:C88"/>
    <mergeCell ref="D82:D88"/>
    <mergeCell ref="E82:E88"/>
    <mergeCell ref="H82:H88"/>
    <mergeCell ref="I82:I88"/>
    <mergeCell ref="J82:J88"/>
    <mergeCell ref="K82:K88"/>
    <mergeCell ref="AG89:AG94"/>
    <mergeCell ref="A79:A81"/>
    <mergeCell ref="B79:B81"/>
    <mergeCell ref="C79:C81"/>
    <mergeCell ref="D79:D81"/>
    <mergeCell ref="E79:E81"/>
    <mergeCell ref="F79:F80"/>
    <mergeCell ref="G79:G80"/>
    <mergeCell ref="H79:H81"/>
    <mergeCell ref="I79:I81"/>
    <mergeCell ref="F87:F88"/>
    <mergeCell ref="G87:G88"/>
    <mergeCell ref="G91:G93"/>
    <mergeCell ref="F91:F93"/>
    <mergeCell ref="F89:F90"/>
    <mergeCell ref="G89:G90"/>
    <mergeCell ref="L82:L88"/>
    <mergeCell ref="M82:M88"/>
    <mergeCell ref="L79:L81"/>
    <mergeCell ref="M79:M81"/>
    <mergeCell ref="M89:M94"/>
    <mergeCell ref="N79:N81"/>
    <mergeCell ref="O79:O81"/>
    <mergeCell ref="AG82:AG88"/>
    <mergeCell ref="A53:A54"/>
    <mergeCell ref="B53:B54"/>
    <mergeCell ref="C53:C54"/>
    <mergeCell ref="D53:D54"/>
    <mergeCell ref="E53:E54"/>
    <mergeCell ref="H53:H54"/>
    <mergeCell ref="P57:P58"/>
    <mergeCell ref="K57:K58"/>
    <mergeCell ref="L57:L58"/>
    <mergeCell ref="M57:M58"/>
    <mergeCell ref="N57:N58"/>
    <mergeCell ref="O57:O58"/>
    <mergeCell ref="C57:C58"/>
    <mergeCell ref="D57:D58"/>
    <mergeCell ref="E57:E58"/>
    <mergeCell ref="H57:H58"/>
    <mergeCell ref="I57:I58"/>
    <mergeCell ref="A70:A72"/>
    <mergeCell ref="B70:B72"/>
    <mergeCell ref="J77:J78"/>
    <mergeCell ref="K77:K78"/>
    <mergeCell ref="A77:A78"/>
    <mergeCell ref="B77:B78"/>
    <mergeCell ref="C77:C78"/>
    <mergeCell ref="D77:D78"/>
    <mergeCell ref="E77:E78"/>
    <mergeCell ref="H77:H78"/>
    <mergeCell ref="I77:I78"/>
    <mergeCell ref="F51:F52"/>
    <mergeCell ref="M50:M52"/>
    <mergeCell ref="N50:N52"/>
    <mergeCell ref="O50:O52"/>
    <mergeCell ref="G51:G52"/>
    <mergeCell ref="P50:P52"/>
    <mergeCell ref="H55:H56"/>
    <mergeCell ref="I55:I56"/>
    <mergeCell ref="J55:J56"/>
    <mergeCell ref="K55:K56"/>
    <mergeCell ref="L55:L56"/>
    <mergeCell ref="M55:M56"/>
    <mergeCell ref="A57:A58"/>
    <mergeCell ref="B57:B58"/>
    <mergeCell ref="C70:C72"/>
    <mergeCell ref="D70:D72"/>
    <mergeCell ref="E70:E72"/>
    <mergeCell ref="H70:H72"/>
    <mergeCell ref="I70:I72"/>
    <mergeCell ref="J70:J72"/>
    <mergeCell ref="A73:A75"/>
    <mergeCell ref="B73:B75"/>
    <mergeCell ref="C73:C75"/>
    <mergeCell ref="D73:D75"/>
    <mergeCell ref="E73:E75"/>
    <mergeCell ref="AJ55:AJ56"/>
    <mergeCell ref="A55:A56"/>
    <mergeCell ref="B55:B56"/>
    <mergeCell ref="C55:C56"/>
    <mergeCell ref="D55:D56"/>
    <mergeCell ref="E55:E56"/>
    <mergeCell ref="F55:F56"/>
    <mergeCell ref="AG55:AG56"/>
    <mergeCell ref="AH55:AH56"/>
    <mergeCell ref="I53:I54"/>
    <mergeCell ref="I50:I52"/>
    <mergeCell ref="K53:K54"/>
    <mergeCell ref="L53:L54"/>
    <mergeCell ref="M53:M54"/>
    <mergeCell ref="AJ53:AJ54"/>
    <mergeCell ref="O53:O54"/>
    <mergeCell ref="P53:P54"/>
    <mergeCell ref="Q53:Q54"/>
    <mergeCell ref="AG53:AG54"/>
    <mergeCell ref="AI55:AI56"/>
    <mergeCell ref="Q55:Q56"/>
    <mergeCell ref="AE55:AE56"/>
    <mergeCell ref="L50:L52"/>
    <mergeCell ref="J50:J52"/>
    <mergeCell ref="K50:K52"/>
    <mergeCell ref="J53:J54"/>
    <mergeCell ref="AH50:AH52"/>
    <mergeCell ref="AI50:AI52"/>
    <mergeCell ref="AJ50:AJ52"/>
    <mergeCell ref="AL44:AL45"/>
    <mergeCell ref="S44:S45"/>
    <mergeCell ref="H44:H45"/>
    <mergeCell ref="I44:I45"/>
    <mergeCell ref="J44:J45"/>
    <mergeCell ref="K44:K45"/>
    <mergeCell ref="L44:L45"/>
    <mergeCell ref="M44:M45"/>
    <mergeCell ref="P77:P78"/>
    <mergeCell ref="Q77:Q78"/>
    <mergeCell ref="AJ59:AJ62"/>
    <mergeCell ref="AK59:AK62"/>
    <mergeCell ref="AE95:AE96"/>
    <mergeCell ref="U70:U72"/>
    <mergeCell ref="V70:V72"/>
    <mergeCell ref="W70:W72"/>
    <mergeCell ref="X70:X72"/>
    <mergeCell ref="V44:V45"/>
    <mergeCell ref="W44:W45"/>
    <mergeCell ref="T70:T72"/>
    <mergeCell ref="AH44:AH45"/>
    <mergeCell ref="AI44:AI45"/>
    <mergeCell ref="AF44:AF45"/>
    <mergeCell ref="AK46:AK47"/>
    <mergeCell ref="T44:T45"/>
    <mergeCell ref="U44:U45"/>
    <mergeCell ref="AG46:AG47"/>
    <mergeCell ref="H48:H49"/>
    <mergeCell ref="I48:I49"/>
    <mergeCell ref="J48:J49"/>
    <mergeCell ref="K48:K49"/>
    <mergeCell ref="AI46:AI47"/>
    <mergeCell ref="AL46:AL47"/>
    <mergeCell ref="AJ46:AJ47"/>
    <mergeCell ref="AI48:AI49"/>
    <mergeCell ref="O46:O47"/>
    <mergeCell ref="P46:P47"/>
    <mergeCell ref="AH46:AH47"/>
    <mergeCell ref="AH48:AH49"/>
    <mergeCell ref="AF55:AF56"/>
    <mergeCell ref="AH53:AH54"/>
    <mergeCell ref="AI53:AI54"/>
    <mergeCell ref="Q50:Q52"/>
    <mergeCell ref="AG50:AG52"/>
    <mergeCell ref="AK50:AK52"/>
    <mergeCell ref="AK55:AK56"/>
    <mergeCell ref="N82:N88"/>
    <mergeCell ref="O82:O88"/>
    <mergeCell ref="AL55:AL56"/>
    <mergeCell ref="N55:N56"/>
    <mergeCell ref="O55:O56"/>
    <mergeCell ref="P55:P56"/>
    <mergeCell ref="N53:N54"/>
    <mergeCell ref="AK79:AK81"/>
    <mergeCell ref="AL79:AL81"/>
    <mergeCell ref="AG79:AG81"/>
    <mergeCell ref="AH79:AH81"/>
    <mergeCell ref="AI79:AI81"/>
    <mergeCell ref="AJ79:AJ81"/>
    <mergeCell ref="AK53:AK54"/>
    <mergeCell ref="AL53:AL54"/>
    <mergeCell ref="AJ77:AJ78"/>
    <mergeCell ref="AH82:AH88"/>
    <mergeCell ref="AI82:AI88"/>
    <mergeCell ref="AJ31:AJ35"/>
    <mergeCell ref="J31:J35"/>
    <mergeCell ref="K31:K35"/>
    <mergeCell ref="M31:M35"/>
    <mergeCell ref="N31:N35"/>
    <mergeCell ref="Q57:Q58"/>
    <mergeCell ref="AG57:AG58"/>
    <mergeCell ref="N46:N47"/>
    <mergeCell ref="J36:J39"/>
    <mergeCell ref="K36:K39"/>
    <mergeCell ref="L36:L39"/>
    <mergeCell ref="M36:M39"/>
    <mergeCell ref="Z44:Z45"/>
    <mergeCell ref="J46:J47"/>
    <mergeCell ref="K46:K47"/>
    <mergeCell ref="L46:L47"/>
    <mergeCell ref="M46:M47"/>
    <mergeCell ref="N44:N45"/>
    <mergeCell ref="O44:O45"/>
    <mergeCell ref="P44:P45"/>
    <mergeCell ref="Q46:Q47"/>
    <mergeCell ref="AD38:AD39"/>
    <mergeCell ref="AG44:AG45"/>
    <mergeCell ref="L48:L49"/>
    <mergeCell ref="M48:M49"/>
    <mergeCell ref="N48:N49"/>
    <mergeCell ref="O48:O49"/>
    <mergeCell ref="P48:P49"/>
    <mergeCell ref="Q44:Q45"/>
    <mergeCell ref="AC44:AC45"/>
    <mergeCell ref="AD44:AD45"/>
    <mergeCell ref="AE44:AE45"/>
    <mergeCell ref="AG36:AG39"/>
    <mergeCell ref="H167:H173"/>
    <mergeCell ref="I167:I173"/>
    <mergeCell ref="J167:J173"/>
    <mergeCell ref="P79:P81"/>
    <mergeCell ref="Q79:Q81"/>
    <mergeCell ref="M59:M62"/>
    <mergeCell ref="N59:N62"/>
    <mergeCell ref="O59:O62"/>
    <mergeCell ref="P59:P62"/>
    <mergeCell ref="Q59:Q62"/>
    <mergeCell ref="AG59:AG62"/>
    <mergeCell ref="Q48:Q49"/>
    <mergeCell ref="AG48:AG49"/>
    <mergeCell ref="X44:X45"/>
    <mergeCell ref="Y44:Y45"/>
    <mergeCell ref="AH36:AH39"/>
    <mergeCell ref="AA38:AA39"/>
    <mergeCell ref="AB38:AB39"/>
    <mergeCell ref="AC38:AC39"/>
    <mergeCell ref="M63:M69"/>
    <mergeCell ref="N63:N69"/>
    <mergeCell ref="O63:O69"/>
    <mergeCell ref="P63:P69"/>
    <mergeCell ref="Q63:Q69"/>
    <mergeCell ref="R70:R72"/>
    <mergeCell ref="S70:S72"/>
    <mergeCell ref="Y70:Y72"/>
    <mergeCell ref="Z70:Z72"/>
    <mergeCell ref="AA70:AA72"/>
    <mergeCell ref="AB70:AB72"/>
    <mergeCell ref="AA95:AA96"/>
    <mergeCell ref="E44:E45"/>
    <mergeCell ref="A46:A47"/>
    <mergeCell ref="B46:B47"/>
    <mergeCell ref="C46:C47"/>
    <mergeCell ref="H59:H62"/>
    <mergeCell ref="I59:I62"/>
    <mergeCell ref="J59:J62"/>
    <mergeCell ref="K59:K62"/>
    <mergeCell ref="L59:L62"/>
    <mergeCell ref="H36:H39"/>
    <mergeCell ref="I36:I39"/>
    <mergeCell ref="H46:H47"/>
    <mergeCell ref="I46:I47"/>
    <mergeCell ref="L167:L173"/>
    <mergeCell ref="G63:G66"/>
    <mergeCell ref="AF38:AF39"/>
    <mergeCell ref="N36:N39"/>
    <mergeCell ref="O36:O39"/>
    <mergeCell ref="P36:P39"/>
    <mergeCell ref="Q36:Q39"/>
    <mergeCell ref="AB95:AB96"/>
    <mergeCell ref="AC95:AC96"/>
    <mergeCell ref="D46:D47"/>
    <mergeCell ref="F46:F47"/>
    <mergeCell ref="R44:R45"/>
    <mergeCell ref="A50:A52"/>
    <mergeCell ref="B50:B52"/>
    <mergeCell ref="C50:C52"/>
    <mergeCell ref="D50:D52"/>
    <mergeCell ref="E50:E52"/>
    <mergeCell ref="H50:H52"/>
    <mergeCell ref="L77:L78"/>
    <mergeCell ref="R38:R39"/>
    <mergeCell ref="S38:S39"/>
    <mergeCell ref="T38:T39"/>
    <mergeCell ref="AE38:AE39"/>
    <mergeCell ref="A36:A39"/>
    <mergeCell ref="B36:B39"/>
    <mergeCell ref="C36:C39"/>
    <mergeCell ref="D36:D39"/>
    <mergeCell ref="E36:E39"/>
    <mergeCell ref="F36:F39"/>
    <mergeCell ref="G36:G37"/>
    <mergeCell ref="A167:A173"/>
    <mergeCell ref="B167:B173"/>
    <mergeCell ref="C167:C173"/>
    <mergeCell ref="D167:D173"/>
    <mergeCell ref="E167:E173"/>
    <mergeCell ref="F167:F169"/>
    <mergeCell ref="A59:A62"/>
    <mergeCell ref="B59:B62"/>
    <mergeCell ref="C59:C62"/>
    <mergeCell ref="D59:D62"/>
    <mergeCell ref="E59:E62"/>
    <mergeCell ref="A48:A49"/>
    <mergeCell ref="B48:B49"/>
    <mergeCell ref="C48:C49"/>
    <mergeCell ref="D48:D49"/>
    <mergeCell ref="E48:E49"/>
    <mergeCell ref="E46:E47"/>
    <mergeCell ref="A44:A45"/>
    <mergeCell ref="B44:B45"/>
    <mergeCell ref="C44:C45"/>
    <mergeCell ref="D44:D45"/>
    <mergeCell ref="A29:A30"/>
    <mergeCell ref="B29:B30"/>
    <mergeCell ref="C29:C30"/>
    <mergeCell ref="D29:D30"/>
    <mergeCell ref="E29:E30"/>
    <mergeCell ref="G29:G30"/>
    <mergeCell ref="A31:A35"/>
    <mergeCell ref="B31:B35"/>
    <mergeCell ref="C31:C35"/>
    <mergeCell ref="D31:D35"/>
    <mergeCell ref="E31:E35"/>
    <mergeCell ref="F31:F35"/>
    <mergeCell ref="G31:G32"/>
    <mergeCell ref="H31:H35"/>
    <mergeCell ref="I31:I35"/>
    <mergeCell ref="I22:I26"/>
    <mergeCell ref="J22:J26"/>
    <mergeCell ref="A22:A26"/>
    <mergeCell ref="B22:B26"/>
    <mergeCell ref="C22:C26"/>
    <mergeCell ref="D22:D26"/>
    <mergeCell ref="E22:E26"/>
    <mergeCell ref="F22:F26"/>
    <mergeCell ref="G22:G26"/>
    <mergeCell ref="H22:H26"/>
    <mergeCell ref="H29:H30"/>
    <mergeCell ref="I29:I30"/>
    <mergeCell ref="J29:J30"/>
    <mergeCell ref="BD14:BF14"/>
    <mergeCell ref="BG14:BG15"/>
    <mergeCell ref="V15:W15"/>
    <mergeCell ref="X15:Y15"/>
    <mergeCell ref="K14:K15"/>
    <mergeCell ref="L14:L15"/>
    <mergeCell ref="M14:M15"/>
    <mergeCell ref="N14:N15"/>
    <mergeCell ref="AK13:AK15"/>
    <mergeCell ref="AL13:AL15"/>
    <mergeCell ref="AM13:BG13"/>
    <mergeCell ref="R13:AD13"/>
    <mergeCell ref="AE13:AJ13"/>
    <mergeCell ref="AF14:AF15"/>
    <mergeCell ref="AG14:AG15"/>
    <mergeCell ref="AH14:AH15"/>
    <mergeCell ref="C4:C7"/>
    <mergeCell ref="D4:E4"/>
    <mergeCell ref="G4:H4"/>
    <mergeCell ref="I4:K4"/>
    <mergeCell ref="G5:H5"/>
    <mergeCell ref="I5:P5"/>
    <mergeCell ref="D7:E7"/>
    <mergeCell ref="O14:O15"/>
    <mergeCell ref="P14:P15"/>
    <mergeCell ref="Q14:Q15"/>
    <mergeCell ref="R14:R15"/>
    <mergeCell ref="S14:T14"/>
    <mergeCell ref="U14:U15"/>
    <mergeCell ref="I14:I15"/>
    <mergeCell ref="J14:J15"/>
    <mergeCell ref="AN14:AN15"/>
    <mergeCell ref="A1:D1"/>
    <mergeCell ref="E1:L1"/>
    <mergeCell ref="M1:P1"/>
    <mergeCell ref="AF1:AG1"/>
    <mergeCell ref="D3:H3"/>
    <mergeCell ref="X3:AJ3"/>
    <mergeCell ref="D9:E9"/>
    <mergeCell ref="G11:H11"/>
    <mergeCell ref="V11:AI11"/>
    <mergeCell ref="A13:K13"/>
    <mergeCell ref="L13:Q13"/>
    <mergeCell ref="A63:A69"/>
    <mergeCell ref="B63:B69"/>
    <mergeCell ref="C63:C69"/>
    <mergeCell ref="D63:D69"/>
    <mergeCell ref="E63:E69"/>
    <mergeCell ref="F63:F66"/>
    <mergeCell ref="AH17:AH21"/>
    <mergeCell ref="AI17:AI21"/>
    <mergeCell ref="AJ17:AJ21"/>
    <mergeCell ref="AJ22:AJ26"/>
    <mergeCell ref="M17:M21"/>
    <mergeCell ref="N17:N21"/>
    <mergeCell ref="O17:O21"/>
    <mergeCell ref="P17:P21"/>
    <mergeCell ref="Q17:Q21"/>
    <mergeCell ref="AG17:AG21"/>
    <mergeCell ref="G17:G19"/>
    <mergeCell ref="H17:H21"/>
    <mergeCell ref="I17:I21"/>
    <mergeCell ref="J17:J21"/>
    <mergeCell ref="K17:K21"/>
    <mergeCell ref="A14:B14"/>
    <mergeCell ref="C14:C15"/>
    <mergeCell ref="D14:D15"/>
    <mergeCell ref="E14:E15"/>
    <mergeCell ref="F14:F15"/>
    <mergeCell ref="G14:G15"/>
    <mergeCell ref="H14:H15"/>
    <mergeCell ref="A17:A21"/>
    <mergeCell ref="B17:B21"/>
    <mergeCell ref="C17:C21"/>
    <mergeCell ref="D17:D21"/>
    <mergeCell ref="E17:E21"/>
    <mergeCell ref="F17:F19"/>
    <mergeCell ref="AI14:AI15"/>
    <mergeCell ref="AG63:AG69"/>
    <mergeCell ref="AH63:AH69"/>
    <mergeCell ref="AI63:AI69"/>
    <mergeCell ref="AI59:AI62"/>
    <mergeCell ref="AH59:AH62"/>
    <mergeCell ref="L17:L21"/>
    <mergeCell ref="K22:K26"/>
    <mergeCell ref="L22:L26"/>
    <mergeCell ref="M22:M26"/>
    <mergeCell ref="N22:N26"/>
    <mergeCell ref="N29:N30"/>
    <mergeCell ref="O29:O30"/>
    <mergeCell ref="P29:P30"/>
    <mergeCell ref="Q29:Q30"/>
    <mergeCell ref="AG29:AG30"/>
    <mergeCell ref="AH29:AH30"/>
    <mergeCell ref="O22:O26"/>
    <mergeCell ref="P22:P26"/>
    <mergeCell ref="BA14:BC14"/>
    <mergeCell ref="AJ14:AJ15"/>
    <mergeCell ref="AM14:AM15"/>
    <mergeCell ref="V14:W14"/>
    <mergeCell ref="X14:Y14"/>
    <mergeCell ref="Z14:AA14"/>
    <mergeCell ref="AB14:AC14"/>
    <mergeCell ref="AD14:AD15"/>
    <mergeCell ref="AE14:AE15"/>
    <mergeCell ref="AJ63:AJ69"/>
    <mergeCell ref="AK63:AK69"/>
    <mergeCell ref="AL63:AL69"/>
    <mergeCell ref="AK17:AK21"/>
    <mergeCell ref="AK22:AK26"/>
    <mergeCell ref="AL17:AL21"/>
    <mergeCell ref="AL22:AL26"/>
    <mergeCell ref="Q22:Q26"/>
    <mergeCell ref="AG22:AG26"/>
    <mergeCell ref="AH22:AH26"/>
    <mergeCell ref="AI22:AI26"/>
    <mergeCell ref="AK31:AK35"/>
    <mergeCell ref="AL31:AL35"/>
    <mergeCell ref="AI29:AI30"/>
    <mergeCell ref="AJ29:AJ30"/>
    <mergeCell ref="AK29:AK30"/>
    <mergeCell ref="AL29:AL30"/>
    <mergeCell ref="AJ44:AJ45"/>
    <mergeCell ref="AK44:AK45"/>
    <mergeCell ref="AI36:AI39"/>
    <mergeCell ref="AJ36:AJ39"/>
    <mergeCell ref="AK36:AK39"/>
    <mergeCell ref="AL36:AL39"/>
    <mergeCell ref="H89:H94"/>
    <mergeCell ref="I89:I94"/>
    <mergeCell ref="J89:J94"/>
    <mergeCell ref="K89:K94"/>
    <mergeCell ref="L89:L94"/>
    <mergeCell ref="J79:J81"/>
    <mergeCell ref="K79:K81"/>
    <mergeCell ref="H63:H69"/>
    <mergeCell ref="I63:I69"/>
    <mergeCell ref="J63:J69"/>
    <mergeCell ref="K63:K69"/>
    <mergeCell ref="L63:L69"/>
    <mergeCell ref="AO14:AQ14"/>
    <mergeCell ref="AR14:AT14"/>
    <mergeCell ref="AU14:AW14"/>
    <mergeCell ref="AX14:AZ14"/>
    <mergeCell ref="L31:L35"/>
    <mergeCell ref="O31:O35"/>
    <mergeCell ref="K29:K30"/>
    <mergeCell ref="L29:L30"/>
    <mergeCell ref="M29:M30"/>
    <mergeCell ref="P31:P35"/>
    <mergeCell ref="Q31:Q35"/>
    <mergeCell ref="AG31:AG35"/>
    <mergeCell ref="AH31:AH35"/>
    <mergeCell ref="AI31:AI35"/>
    <mergeCell ref="U38:U39"/>
    <mergeCell ref="V38:V39"/>
    <mergeCell ref="W38:W39"/>
    <mergeCell ref="X38:X39"/>
    <mergeCell ref="Y38:Y39"/>
    <mergeCell ref="Z38:Z39"/>
    <mergeCell ref="K70:K72"/>
    <mergeCell ref="L70:L72"/>
    <mergeCell ref="M70:M72"/>
    <mergeCell ref="N70:N72"/>
    <mergeCell ref="O70:O72"/>
    <mergeCell ref="P70:P72"/>
    <mergeCell ref="Q70:Q72"/>
    <mergeCell ref="P82:P88"/>
    <mergeCell ref="Q82:Q88"/>
    <mergeCell ref="AC70:AC72"/>
    <mergeCell ref="AK77:AK78"/>
    <mergeCell ref="AL77:AL78"/>
    <mergeCell ref="AH89:AH94"/>
    <mergeCell ref="AD95:AD96"/>
    <mergeCell ref="AG70:AG72"/>
    <mergeCell ref="AH70:AH72"/>
    <mergeCell ref="AI70:AI72"/>
    <mergeCell ref="AJ70:AJ72"/>
    <mergeCell ref="AK70:AK72"/>
    <mergeCell ref="AL70:AL72"/>
    <mergeCell ref="AD70:AD72"/>
    <mergeCell ref="AE70:AE72"/>
    <mergeCell ref="AF70:AF72"/>
    <mergeCell ref="AL89:AL94"/>
    <mergeCell ref="AI89:AI94"/>
    <mergeCell ref="AJ89:AJ94"/>
    <mergeCell ref="AK89:AK94"/>
    <mergeCell ref="M77:M78"/>
    <mergeCell ref="N77:N78"/>
    <mergeCell ref="O77:O78"/>
    <mergeCell ref="AG77:AG78"/>
    <mergeCell ref="AJ82:AJ88"/>
    <mergeCell ref="BC245:BC246"/>
    <mergeCell ref="BF249:BF250"/>
    <mergeCell ref="BG249:BG250"/>
    <mergeCell ref="BB285:BB287"/>
    <mergeCell ref="BC285:BC287"/>
    <mergeCell ref="AF95:AF96"/>
    <mergeCell ref="AG95:AG103"/>
    <mergeCell ref="AH95:AH103"/>
    <mergeCell ref="AI95:AI103"/>
    <mergeCell ref="AL95:AL103"/>
    <mergeCell ref="AJ188:AJ194"/>
    <mergeCell ref="AK188:AK194"/>
    <mergeCell ref="AH195:AH199"/>
    <mergeCell ref="AI195:AI199"/>
    <mergeCell ref="AL188:AL194"/>
    <mergeCell ref="AL202:AL204"/>
    <mergeCell ref="AG234:AG235"/>
    <mergeCell ref="AH234:AH235"/>
    <mergeCell ref="BA271:BA276"/>
    <mergeCell ref="AZ271:AZ276"/>
    <mergeCell ref="AY271:AY276"/>
    <mergeCell ref="AM285:AM287"/>
    <mergeCell ref="BF285:BF287"/>
    <mergeCell ref="BG285:BG287"/>
    <mergeCell ref="AM245:AM246"/>
    <mergeCell ref="AN245:AN246"/>
    <mergeCell ref="AO245:AO246"/>
    <mergeCell ref="AP245:AP246"/>
    <mergeCell ref="AL175:AL176"/>
    <mergeCell ref="AL214:AL217"/>
    <mergeCell ref="AL236:AL239"/>
    <mergeCell ref="AK234:AK235"/>
    <mergeCell ref="AD98:AD100"/>
    <mergeCell ref="AE98:AE100"/>
    <mergeCell ref="AF98:AF100"/>
    <mergeCell ref="AJ144:AJ148"/>
    <mergeCell ref="AK144:AK148"/>
    <mergeCell ref="AL144:AL148"/>
    <mergeCell ref="AH165:AH166"/>
    <mergeCell ref="AI165:AI166"/>
    <mergeCell ref="AJ165:AJ166"/>
    <mergeCell ref="AK165:AK166"/>
    <mergeCell ref="AJ95:AJ103"/>
    <mergeCell ref="AK95:AK103"/>
    <mergeCell ref="AH149:AH151"/>
    <mergeCell ref="AI149:AI151"/>
    <mergeCell ref="AG178:AG179"/>
    <mergeCell ref="AK180:AK181"/>
    <mergeCell ref="AL180:AL181"/>
    <mergeCell ref="AL104:AL105"/>
    <mergeCell ref="AH133:AH134"/>
    <mergeCell ref="AI104:AI105"/>
    <mergeCell ref="AJ104:AJ105"/>
    <mergeCell ref="AK104:AK105"/>
    <mergeCell ref="AN285:AN287"/>
    <mergeCell ref="AO285:AO287"/>
    <mergeCell ref="AP285:AP287"/>
    <mergeCell ref="AQ285:AQ287"/>
    <mergeCell ref="AR285:AR287"/>
    <mergeCell ref="AS285:AS287"/>
    <mergeCell ref="AT285:AT287"/>
    <mergeCell ref="AU285:AU287"/>
    <mergeCell ref="AV285:AV287"/>
    <mergeCell ref="AW285:AW287"/>
    <mergeCell ref="AX285:AX287"/>
    <mergeCell ref="AY285:AY287"/>
    <mergeCell ref="AZ285:AZ287"/>
    <mergeCell ref="BA285:BA287"/>
    <mergeCell ref="BF288:BF290"/>
    <mergeCell ref="BG288:BG290"/>
    <mergeCell ref="BH285:BH287"/>
    <mergeCell ref="BH288:BH290"/>
    <mergeCell ref="AU288:AU290"/>
    <mergeCell ref="AV288:AV290"/>
    <mergeCell ref="AW288:AW290"/>
    <mergeCell ref="AX288:AX290"/>
    <mergeCell ref="AY288:AY290"/>
    <mergeCell ref="AZ288:AZ290"/>
    <mergeCell ref="BA288:BA290"/>
    <mergeCell ref="BB288:BB290"/>
    <mergeCell ref="BC288:BC290"/>
    <mergeCell ref="BH245:BH246"/>
    <mergeCell ref="AM296:AM298"/>
    <mergeCell ref="AN296:AN298"/>
    <mergeCell ref="AO296:AO298"/>
    <mergeCell ref="AP296:AP298"/>
    <mergeCell ref="AQ296:AQ298"/>
    <mergeCell ref="AR296:AR298"/>
    <mergeCell ref="AS296:AS298"/>
    <mergeCell ref="AT296:AT298"/>
    <mergeCell ref="AU296:AU298"/>
    <mergeCell ref="AV296:AV298"/>
    <mergeCell ref="AW296:AW298"/>
    <mergeCell ref="AX296:AX298"/>
    <mergeCell ref="AY296:AY298"/>
    <mergeCell ref="AZ296:AZ298"/>
    <mergeCell ref="BA296:BA298"/>
    <mergeCell ref="BB296:BB298"/>
    <mergeCell ref="BC296:BC298"/>
    <mergeCell ref="BD296:BD298"/>
    <mergeCell ref="BE296:BE298"/>
    <mergeCell ref="BF296:BF298"/>
    <mergeCell ref="BG296:BG298"/>
    <mergeCell ref="AM288:AM290"/>
    <mergeCell ref="AN288:AN290"/>
    <mergeCell ref="AO288:AO290"/>
    <mergeCell ref="AP288:AP290"/>
    <mergeCell ref="AQ288:AQ290"/>
    <mergeCell ref="BE245:BE246"/>
    <mergeCell ref="BD288:BD290"/>
    <mergeCell ref="AR288:AR290"/>
    <mergeCell ref="AS288:AS290"/>
    <mergeCell ref="AT288:AT290"/>
    <mergeCell ref="BE288:BE290"/>
    <mergeCell ref="BD285:BD287"/>
    <mergeCell ref="BE285:BE287"/>
    <mergeCell ref="BD249:BD250"/>
    <mergeCell ref="BE249:BE250"/>
    <mergeCell ref="AS251:AS259"/>
    <mergeCell ref="AT251:AT259"/>
    <mergeCell ref="AU251:AU259"/>
    <mergeCell ref="AV251:AV259"/>
    <mergeCell ref="AW251:AW259"/>
    <mergeCell ref="AX251:AX259"/>
    <mergeCell ref="AY251:AY259"/>
    <mergeCell ref="AZ251:AZ259"/>
    <mergeCell ref="BA251:BA259"/>
    <mergeCell ref="BB251:BB259"/>
    <mergeCell ref="BC251:BC259"/>
    <mergeCell ref="BD282:BD284"/>
    <mergeCell ref="BE282:BE284"/>
    <mergeCell ref="BA260:BA268"/>
    <mergeCell ref="BB260:BB268"/>
    <mergeCell ref="BC260:BC268"/>
    <mergeCell ref="BD260:BD268"/>
    <mergeCell ref="BE260:BE268"/>
    <mergeCell ref="BD280:BD281"/>
    <mergeCell ref="BE280:BE281"/>
    <mergeCell ref="BC271:BC276"/>
    <mergeCell ref="BB271:BB276"/>
    <mergeCell ref="AM214:AM218"/>
    <mergeCell ref="AN214:AN218"/>
    <mergeCell ref="AO214:AO218"/>
    <mergeCell ref="AP214:AP218"/>
    <mergeCell ref="AQ214:AQ218"/>
    <mergeCell ref="AR214:AR218"/>
    <mergeCell ref="AS214:AS218"/>
    <mergeCell ref="AT214:AT218"/>
    <mergeCell ref="AU214:AU218"/>
    <mergeCell ref="AV214:AV218"/>
    <mergeCell ref="AW214:AW218"/>
    <mergeCell ref="AX214:AX218"/>
    <mergeCell ref="AY214:AY218"/>
    <mergeCell ref="AZ214:AZ218"/>
    <mergeCell ref="BA214:BA218"/>
    <mergeCell ref="BB214:BB218"/>
    <mergeCell ref="BC214:BC218"/>
    <mergeCell ref="BD167:BD173"/>
    <mergeCell ref="BE167:BE173"/>
    <mergeCell ref="BF167:BF173"/>
    <mergeCell ref="AM188:AM194"/>
    <mergeCell ref="AN188:AN194"/>
    <mergeCell ref="AO188:AO194"/>
    <mergeCell ref="AP188:AP194"/>
    <mergeCell ref="AQ188:AQ194"/>
    <mergeCell ref="AR188:AR194"/>
    <mergeCell ref="AS188:AS194"/>
    <mergeCell ref="AT188:AT194"/>
    <mergeCell ref="AU188:AU194"/>
    <mergeCell ref="AV188:AV194"/>
    <mergeCell ref="AW188:AW194"/>
    <mergeCell ref="AN182:AN187"/>
    <mergeCell ref="AO182:AO187"/>
    <mergeCell ref="AP182:AP187"/>
    <mergeCell ref="AQ182:AQ187"/>
    <mergeCell ref="AR182:AR187"/>
    <mergeCell ref="AS182:AS187"/>
    <mergeCell ref="AT182:AT187"/>
    <mergeCell ref="AV182:AV187"/>
    <mergeCell ref="AN178:AN179"/>
    <mergeCell ref="BC178:BC179"/>
    <mergeCell ref="BB178:BB179"/>
    <mergeCell ref="AM104:AM105"/>
    <mergeCell ref="AN104:AN105"/>
    <mergeCell ref="AO82:AO88"/>
    <mergeCell ref="AN82:AN88"/>
    <mergeCell ref="AM82:AM88"/>
    <mergeCell ref="AM95:AM103"/>
    <mergeCell ref="AN95:AN103"/>
    <mergeCell ref="AO95:AO103"/>
    <mergeCell ref="AP95:AP103"/>
    <mergeCell ref="AQ95:AQ103"/>
    <mergeCell ref="AY95:AY103"/>
    <mergeCell ref="AZ95:AZ103"/>
    <mergeCell ref="BA95:BA103"/>
    <mergeCell ref="BB95:BB103"/>
    <mergeCell ref="AM29:AM30"/>
    <mergeCell ref="AP137:AP140"/>
    <mergeCell ref="AP141:AP143"/>
    <mergeCell ref="AO141:AO143"/>
    <mergeCell ref="AP104:AP105"/>
    <mergeCell ref="AO104:AO105"/>
    <mergeCell ref="AP55:AP56"/>
    <mergeCell ref="AP57:AP58"/>
    <mergeCell ref="AM55:AM56"/>
    <mergeCell ref="AM57:AM58"/>
    <mergeCell ref="AM63:AM69"/>
    <mergeCell ref="AN63:AN69"/>
    <mergeCell ref="AO63:AO69"/>
    <mergeCell ref="AP63:AP69"/>
    <mergeCell ref="AQ63:AQ69"/>
    <mergeCell ref="AR63:AR69"/>
    <mergeCell ref="AS63:AS69"/>
    <mergeCell ref="AT63:AT69"/>
    <mergeCell ref="AM137:AM140"/>
    <mergeCell ref="BH152:BH160"/>
    <mergeCell ref="BD188:BD194"/>
    <mergeCell ref="BE188:BE194"/>
    <mergeCell ref="BF188:BF194"/>
    <mergeCell ref="BG188:BG194"/>
    <mergeCell ref="AN195:AN199"/>
    <mergeCell ref="AN200:AN201"/>
    <mergeCell ref="BD214:BD218"/>
    <mergeCell ref="BE214:BE218"/>
    <mergeCell ref="BF214:BF218"/>
    <mergeCell ref="BH17:BH21"/>
    <mergeCell ref="BH22:BH26"/>
    <mergeCell ref="BH55:BH56"/>
    <mergeCell ref="BH57:BH58"/>
    <mergeCell ref="BH59:BH62"/>
    <mergeCell ref="BH70:BH72"/>
    <mergeCell ref="BH73:BH75"/>
    <mergeCell ref="BH104:BH105"/>
    <mergeCell ref="BH79:BH81"/>
    <mergeCell ref="BH89:BH94"/>
    <mergeCell ref="BH82:BH88"/>
    <mergeCell ref="BH141:BH143"/>
    <mergeCell ref="BH137:BH140"/>
    <mergeCell ref="BH167:BH173"/>
    <mergeCell ref="BH115:BH121"/>
    <mergeCell ref="BH113:BH114"/>
    <mergeCell ref="BH130:BH131"/>
    <mergeCell ref="AP22:AP26"/>
    <mergeCell ref="AM167:AM173"/>
    <mergeCell ref="AN167:AN173"/>
    <mergeCell ref="AO167:AO173"/>
    <mergeCell ref="BH202:BH204"/>
    <mergeCell ref="BE247:BE248"/>
    <mergeCell ref="BH188:BH194"/>
    <mergeCell ref="BH195:BH199"/>
    <mergeCell ref="BH200:BH201"/>
    <mergeCell ref="BB202:BB204"/>
    <mergeCell ref="BC202:BC204"/>
    <mergeCell ref="AX188:AX194"/>
    <mergeCell ref="AY188:AY194"/>
    <mergeCell ref="AZ188:AZ194"/>
    <mergeCell ref="BH296:BH298"/>
    <mergeCell ref="AM144:AM148"/>
    <mergeCell ref="AM149:AM151"/>
    <mergeCell ref="AM152:AM160"/>
    <mergeCell ref="AM161:AM164"/>
    <mergeCell ref="AM165:AM166"/>
    <mergeCell ref="AM175:AM176"/>
    <mergeCell ref="AM182:AM187"/>
    <mergeCell ref="AP167:AP173"/>
    <mergeCell ref="AQ167:AQ173"/>
    <mergeCell ref="AR167:AR173"/>
    <mergeCell ref="AS167:AS173"/>
    <mergeCell ref="AT167:AT173"/>
    <mergeCell ref="AU167:AU173"/>
    <mergeCell ref="AV167:AV173"/>
    <mergeCell ref="AW167:AW173"/>
    <mergeCell ref="AX167:AX173"/>
    <mergeCell ref="AY167:AY173"/>
    <mergeCell ref="AZ167:AZ173"/>
    <mergeCell ref="BA167:BA173"/>
    <mergeCell ref="BB167:BB173"/>
    <mergeCell ref="BC167:BC173"/>
    <mergeCell ref="BA178:BA179"/>
    <mergeCell ref="AZ178:AZ179"/>
    <mergeCell ref="AY178:AY179"/>
    <mergeCell ref="AX178:AX179"/>
    <mergeCell ref="AW178:AW179"/>
    <mergeCell ref="BG214:BG218"/>
    <mergeCell ref="AP236:AP239"/>
    <mergeCell ref="AO236:AO239"/>
    <mergeCell ref="AP219:AP228"/>
    <mergeCell ref="AO219:AO228"/>
    <mergeCell ref="BF245:BF246"/>
    <mergeCell ref="BG245:BG246"/>
    <mergeCell ref="AW182:AW187"/>
    <mergeCell ref="AX182:AX187"/>
    <mergeCell ref="AY182:AY187"/>
    <mergeCell ref="AZ182:AZ187"/>
    <mergeCell ref="BC182:BC187"/>
    <mergeCell ref="BF182:BF187"/>
    <mergeCell ref="BG182:BG187"/>
    <mergeCell ref="BD245:BD246"/>
    <mergeCell ref="AU245:AU246"/>
    <mergeCell ref="AV245:AV246"/>
    <mergeCell ref="AQ245:AQ246"/>
    <mergeCell ref="AR245:AR246"/>
    <mergeCell ref="AS245:AS246"/>
    <mergeCell ref="AT245:AT246"/>
    <mergeCell ref="AW245:AW246"/>
    <mergeCell ref="AX245:AX246"/>
    <mergeCell ref="AY245:AY246"/>
    <mergeCell ref="AZ245:AZ246"/>
    <mergeCell ref="BA245:BA246"/>
    <mergeCell ref="BB245:BB246"/>
    <mergeCell ref="AM133:AM134"/>
    <mergeCell ref="AM135:AM136"/>
    <mergeCell ref="BH135:BH136"/>
    <mergeCell ref="BH133:BH134"/>
    <mergeCell ref="BG178:BG179"/>
    <mergeCell ref="BF178:BF179"/>
    <mergeCell ref="BE178:BE179"/>
    <mergeCell ref="BD178:BD179"/>
    <mergeCell ref="AW180:AW181"/>
    <mergeCell ref="AV180:AV181"/>
    <mergeCell ref="AU180:AU181"/>
    <mergeCell ref="AT180:AT181"/>
    <mergeCell ref="AS180:AS181"/>
    <mergeCell ref="AR180:AR181"/>
    <mergeCell ref="AQ180:AQ181"/>
    <mergeCell ref="AP180:AP181"/>
    <mergeCell ref="AO180:AO181"/>
    <mergeCell ref="AN180:AN181"/>
    <mergeCell ref="BF180:BF181"/>
    <mergeCell ref="BE180:BE181"/>
    <mergeCell ref="BD180:BD181"/>
    <mergeCell ref="BC180:BC181"/>
    <mergeCell ref="BB180:BB181"/>
    <mergeCell ref="BA180:BA181"/>
    <mergeCell ref="AZ180:AZ181"/>
    <mergeCell ref="AY180:AY181"/>
    <mergeCell ref="AX180:AX181"/>
    <mergeCell ref="BG180:BG181"/>
    <mergeCell ref="BC175:BC176"/>
    <mergeCell ref="BB175:BB176"/>
    <mergeCell ref="BA175:BA176"/>
    <mergeCell ref="AV178:AV179"/>
    <mergeCell ref="AO144:AO148"/>
    <mergeCell ref="AP144:AP148"/>
    <mergeCell ref="AQ144:AQ148"/>
    <mergeCell ref="AR144:AR148"/>
    <mergeCell ref="AS144:AS148"/>
    <mergeCell ref="AT144:AT148"/>
    <mergeCell ref="AU144:AU148"/>
    <mergeCell ref="AV144:AV148"/>
    <mergeCell ref="AW144:AW148"/>
    <mergeCell ref="AX144:AX148"/>
    <mergeCell ref="AY144:AY148"/>
    <mergeCell ref="AZ144:AZ148"/>
    <mergeCell ref="BA144:BA148"/>
    <mergeCell ref="BB144:BB148"/>
    <mergeCell ref="BC144:BC148"/>
    <mergeCell ref="BD144:BD148"/>
    <mergeCell ref="AP153:AP160"/>
    <mergeCell ref="AW161:AW164"/>
    <mergeCell ref="AX161:AX164"/>
    <mergeCell ref="AY161:AY164"/>
    <mergeCell ref="AZ161:AZ164"/>
    <mergeCell ref="BA161:BA164"/>
    <mergeCell ref="BB161:BB164"/>
    <mergeCell ref="BC161:BC164"/>
    <mergeCell ref="BD161:BD164"/>
    <mergeCell ref="BE144:BE148"/>
    <mergeCell ref="BF144:BF148"/>
    <mergeCell ref="BG144:BG148"/>
    <mergeCell ref="AN149:AN151"/>
    <mergeCell ref="AO149:AO151"/>
    <mergeCell ref="AP149:AP151"/>
    <mergeCell ref="AQ149:AQ151"/>
    <mergeCell ref="AR149:AR151"/>
    <mergeCell ref="AS149:AS151"/>
    <mergeCell ref="AT149:AT151"/>
    <mergeCell ref="AU149:AU151"/>
    <mergeCell ref="AV149:AV151"/>
    <mergeCell ref="AW149:AW151"/>
    <mergeCell ref="AX149:AX151"/>
    <mergeCell ref="AY149:AY151"/>
    <mergeCell ref="AZ149:AZ151"/>
    <mergeCell ref="BA149:BA151"/>
    <mergeCell ref="BB149:BB151"/>
    <mergeCell ref="BC149:BC151"/>
    <mergeCell ref="BD149:BD151"/>
    <mergeCell ref="BE149:BE151"/>
    <mergeCell ref="BF149:BF151"/>
    <mergeCell ref="BG149:BG151"/>
    <mergeCell ref="AN144:AN148"/>
    <mergeCell ref="BE161:BE164"/>
    <mergeCell ref="BF161:BF164"/>
    <mergeCell ref="BG161:BG164"/>
    <mergeCell ref="AN165:AN166"/>
    <mergeCell ref="AO165:AO166"/>
    <mergeCell ref="AP165:AP166"/>
    <mergeCell ref="AQ165:AQ166"/>
    <mergeCell ref="AR165:AR166"/>
    <mergeCell ref="AS165:AS166"/>
    <mergeCell ref="AT165:AT166"/>
    <mergeCell ref="AU165:AU166"/>
    <mergeCell ref="AV165:AV166"/>
    <mergeCell ref="AW165:AW166"/>
    <mergeCell ref="AX165:AX166"/>
    <mergeCell ref="AY165:AY166"/>
    <mergeCell ref="AZ165:AZ166"/>
    <mergeCell ref="BA165:BA166"/>
    <mergeCell ref="BB165:BB166"/>
    <mergeCell ref="BC165:BC166"/>
    <mergeCell ref="BD165:BD166"/>
    <mergeCell ref="BE165:BE166"/>
    <mergeCell ref="BF165:BF166"/>
    <mergeCell ref="BG165:BG166"/>
    <mergeCell ref="AN161:AN164"/>
    <mergeCell ref="AO161:AO164"/>
    <mergeCell ref="AP161:AP164"/>
    <mergeCell ref="AQ161:AQ164"/>
    <mergeCell ref="AR161:AR164"/>
    <mergeCell ref="AS161:AS164"/>
    <mergeCell ref="AT161:AT164"/>
    <mergeCell ref="AU161:AU164"/>
    <mergeCell ref="AV161:AV164"/>
    <mergeCell ref="BF200:BF201"/>
    <mergeCell ref="BG200:BG201"/>
    <mergeCell ref="AO195:AO199"/>
    <mergeCell ref="AP195:AP199"/>
    <mergeCell ref="AQ195:AQ199"/>
    <mergeCell ref="AR195:AR199"/>
    <mergeCell ref="AS195:AS199"/>
    <mergeCell ref="AT195:AT199"/>
    <mergeCell ref="AU195:AU199"/>
    <mergeCell ref="AV195:AV199"/>
    <mergeCell ref="AW195:AW199"/>
    <mergeCell ref="AX195:AX199"/>
    <mergeCell ref="AY195:AY199"/>
    <mergeCell ref="AZ195:AZ199"/>
    <mergeCell ref="BA195:BA199"/>
    <mergeCell ref="BB195:BB199"/>
    <mergeCell ref="BC195:BC199"/>
    <mergeCell ref="BD195:BD199"/>
    <mergeCell ref="BE195:BE199"/>
    <mergeCell ref="AO200:AO201"/>
    <mergeCell ref="AP200:AP201"/>
    <mergeCell ref="AQ200:AQ201"/>
    <mergeCell ref="AR200:AR201"/>
    <mergeCell ref="AS200:AS201"/>
    <mergeCell ref="AT200:AT201"/>
    <mergeCell ref="AU200:AU201"/>
    <mergeCell ref="AV200:AV201"/>
    <mergeCell ref="AW200:AW201"/>
    <mergeCell ref="AX200:AX201"/>
    <mergeCell ref="AY200:AY201"/>
    <mergeCell ref="AZ200:AZ201"/>
    <mergeCell ref="BA200:BA201"/>
    <mergeCell ref="BB200:BB201"/>
    <mergeCell ref="BC200:BC201"/>
    <mergeCell ref="BD200:BD201"/>
    <mergeCell ref="BE200:BE201"/>
    <mergeCell ref="BH205:BH213"/>
    <mergeCell ref="AM46:AM47"/>
    <mergeCell ref="AN46:AN47"/>
    <mergeCell ref="AO46:AO47"/>
    <mergeCell ref="AP46:AP47"/>
    <mergeCell ref="AQ46:AQ47"/>
    <mergeCell ref="AR46:AR47"/>
    <mergeCell ref="AS46:AS47"/>
    <mergeCell ref="AT46:AT47"/>
    <mergeCell ref="AU46:AU47"/>
    <mergeCell ref="AV46:AV47"/>
    <mergeCell ref="AW46:AW47"/>
    <mergeCell ref="AX46:AX47"/>
    <mergeCell ref="AY46:AY47"/>
    <mergeCell ref="AZ46:AZ47"/>
    <mergeCell ref="BA46:BA47"/>
    <mergeCell ref="BB46:BB47"/>
    <mergeCell ref="BC46:BC47"/>
    <mergeCell ref="BD46:BD47"/>
    <mergeCell ref="BE46:BE47"/>
    <mergeCell ref="BF46:BF47"/>
    <mergeCell ref="BG46:BG47"/>
    <mergeCell ref="AM48:AM49"/>
    <mergeCell ref="AN48:AN49"/>
    <mergeCell ref="AO48:AO49"/>
    <mergeCell ref="AP48:AP49"/>
    <mergeCell ref="AQ48:AQ49"/>
    <mergeCell ref="AR48:AR49"/>
    <mergeCell ref="AS48:AS49"/>
    <mergeCell ref="AT48:AT49"/>
    <mergeCell ref="BF195:BF199"/>
    <mergeCell ref="BG195:BG199"/>
    <mergeCell ref="AM282:AM284"/>
    <mergeCell ref="AN282:AN284"/>
    <mergeCell ref="AO282:AO284"/>
    <mergeCell ref="AP282:AP284"/>
    <mergeCell ref="AQ282:AQ284"/>
    <mergeCell ref="AR282:AR284"/>
    <mergeCell ref="AS282:AS284"/>
    <mergeCell ref="AT282:AT284"/>
    <mergeCell ref="AU282:AU284"/>
    <mergeCell ref="AV282:AV284"/>
    <mergeCell ref="AW282:AW284"/>
    <mergeCell ref="AX282:AX284"/>
    <mergeCell ref="AY282:AY284"/>
    <mergeCell ref="AZ282:AZ284"/>
    <mergeCell ref="BA282:BA284"/>
    <mergeCell ref="BB282:BB284"/>
    <mergeCell ref="BC282:BC284"/>
    <mergeCell ref="BF282:BF284"/>
    <mergeCell ref="BG282:BG284"/>
    <mergeCell ref="AN29:AN30"/>
    <mergeCell ref="AO29:AO30"/>
    <mergeCell ref="AP29:AP30"/>
    <mergeCell ref="AQ29:AQ30"/>
    <mergeCell ref="AR29:AR30"/>
    <mergeCell ref="AS29:AS30"/>
    <mergeCell ref="AT29:AT30"/>
    <mergeCell ref="AU29:AU30"/>
    <mergeCell ref="AV29:AV30"/>
    <mergeCell ref="AW29:AW30"/>
    <mergeCell ref="AX29:AX30"/>
    <mergeCell ref="AY29:AY30"/>
    <mergeCell ref="AZ29:AZ30"/>
    <mergeCell ref="BA29:BA30"/>
    <mergeCell ref="BB29:BB30"/>
    <mergeCell ref="BC29:BC30"/>
    <mergeCell ref="BD29:BD30"/>
    <mergeCell ref="BE29:BE30"/>
    <mergeCell ref="BF29:BF30"/>
    <mergeCell ref="BG29:BG30"/>
    <mergeCell ref="AN31:AN35"/>
    <mergeCell ref="AO31:AO35"/>
    <mergeCell ref="AP31:AP35"/>
    <mergeCell ref="AQ31:AQ35"/>
    <mergeCell ref="AR31:AR35"/>
    <mergeCell ref="AS31:AS35"/>
    <mergeCell ref="AT31:AT35"/>
    <mergeCell ref="AU31:AU35"/>
    <mergeCell ref="AV31:AV35"/>
    <mergeCell ref="AW31:AW35"/>
    <mergeCell ref="BG31:BG35"/>
    <mergeCell ref="AN36:AN39"/>
    <mergeCell ref="AO36:AO39"/>
    <mergeCell ref="AP36:AP39"/>
    <mergeCell ref="AQ36:AQ39"/>
    <mergeCell ref="AR36:AR39"/>
    <mergeCell ref="AS36:AS39"/>
    <mergeCell ref="AT36:AT39"/>
    <mergeCell ref="AU36:AU39"/>
    <mergeCell ref="AV36:AV39"/>
    <mergeCell ref="AW36:AW39"/>
    <mergeCell ref="AX36:AX39"/>
    <mergeCell ref="AY36:AY39"/>
    <mergeCell ref="AZ36:AZ39"/>
    <mergeCell ref="BA36:BA39"/>
    <mergeCell ref="BB36:BB39"/>
    <mergeCell ref="BC36:BC39"/>
    <mergeCell ref="BD36:BD39"/>
    <mergeCell ref="BE36:BE39"/>
    <mergeCell ref="BF36:BF39"/>
    <mergeCell ref="BG36:BG39"/>
    <mergeCell ref="AW42:AW43"/>
    <mergeCell ref="AX42:AX43"/>
    <mergeCell ref="AY42:AY43"/>
    <mergeCell ref="AZ42:AZ43"/>
    <mergeCell ref="BA42:BA43"/>
    <mergeCell ref="BB42:BB43"/>
    <mergeCell ref="BC42:BC43"/>
    <mergeCell ref="BD42:BD43"/>
    <mergeCell ref="AX31:AX35"/>
    <mergeCell ref="AY31:AY35"/>
    <mergeCell ref="AZ31:AZ35"/>
    <mergeCell ref="BA31:BA35"/>
    <mergeCell ref="BB31:BB35"/>
    <mergeCell ref="BC31:BC35"/>
    <mergeCell ref="BD31:BD35"/>
    <mergeCell ref="BE31:BE35"/>
    <mergeCell ref="BF31:BF35"/>
    <mergeCell ref="BE42:BE43"/>
    <mergeCell ref="BF42:BF43"/>
    <mergeCell ref="BG42:BG43"/>
    <mergeCell ref="AN44:AN45"/>
    <mergeCell ref="AO44:AO45"/>
    <mergeCell ref="AP44:AP45"/>
    <mergeCell ref="AQ44:AQ45"/>
    <mergeCell ref="AR44:AR45"/>
    <mergeCell ref="AS44:AS45"/>
    <mergeCell ref="AT44:AT45"/>
    <mergeCell ref="AU44:AU45"/>
    <mergeCell ref="AV44:AV45"/>
    <mergeCell ref="AW44:AW45"/>
    <mergeCell ref="AX44:AX45"/>
    <mergeCell ref="AY44:AY45"/>
    <mergeCell ref="AZ44:AZ45"/>
    <mergeCell ref="BA44:BA45"/>
    <mergeCell ref="BB44:BB45"/>
    <mergeCell ref="BC44:BC45"/>
    <mergeCell ref="BD44:BD45"/>
    <mergeCell ref="BE44:BE45"/>
    <mergeCell ref="BF44:BF45"/>
    <mergeCell ref="BG44:BG45"/>
    <mergeCell ref="AN42:AN43"/>
    <mergeCell ref="AO42:AO43"/>
    <mergeCell ref="AP42:AP43"/>
    <mergeCell ref="AQ42:AQ43"/>
    <mergeCell ref="AR42:AR43"/>
    <mergeCell ref="AS42:AS43"/>
    <mergeCell ref="AT42:AT43"/>
    <mergeCell ref="AU42:AU43"/>
    <mergeCell ref="AV42:AV43"/>
    <mergeCell ref="AU48:AU49"/>
    <mergeCell ref="AV48:AV49"/>
    <mergeCell ref="AW48:AW49"/>
    <mergeCell ref="AX48:AX49"/>
    <mergeCell ref="AY48:AY49"/>
    <mergeCell ref="AZ48:AZ49"/>
    <mergeCell ref="BA48:BA49"/>
    <mergeCell ref="BB48:BB49"/>
    <mergeCell ref="BC48:BC49"/>
    <mergeCell ref="BD48:BD49"/>
    <mergeCell ref="BE48:BE49"/>
    <mergeCell ref="BF48:BF49"/>
    <mergeCell ref="BG48:BG49"/>
    <mergeCell ref="AM50:AM52"/>
    <mergeCell ref="AN50:AN52"/>
    <mergeCell ref="AO50:AO52"/>
    <mergeCell ref="AP50:AP52"/>
    <mergeCell ref="AQ50:AQ52"/>
    <mergeCell ref="AR50:AR52"/>
    <mergeCell ref="AS50:AS52"/>
    <mergeCell ref="AT50:AT52"/>
    <mergeCell ref="AU50:AU52"/>
    <mergeCell ref="AV50:AV52"/>
    <mergeCell ref="AW50:AW52"/>
    <mergeCell ref="AX50:AX52"/>
    <mergeCell ref="AY50:AY52"/>
    <mergeCell ref="AZ50:AZ52"/>
    <mergeCell ref="BA50:BA52"/>
    <mergeCell ref="BB50:BB52"/>
    <mergeCell ref="BC50:BC52"/>
    <mergeCell ref="BD50:BD52"/>
    <mergeCell ref="BE50:BE52"/>
    <mergeCell ref="BF50:BF52"/>
    <mergeCell ref="BG50:BG52"/>
    <mergeCell ref="AM53:AM54"/>
    <mergeCell ref="AN53:AN54"/>
    <mergeCell ref="AO53:AO54"/>
    <mergeCell ref="AP53:AP54"/>
    <mergeCell ref="AQ53:AQ54"/>
    <mergeCell ref="AR53:AR54"/>
    <mergeCell ref="AS53:AS54"/>
    <mergeCell ref="AT53:AT54"/>
    <mergeCell ref="AU53:AU54"/>
    <mergeCell ref="AV53:AV54"/>
    <mergeCell ref="AW53:AW54"/>
    <mergeCell ref="AX53:AX54"/>
    <mergeCell ref="AY53:AY54"/>
    <mergeCell ref="AZ53:AZ54"/>
    <mergeCell ref="BA53:BA54"/>
    <mergeCell ref="BB53:BB54"/>
    <mergeCell ref="BC53:BC54"/>
    <mergeCell ref="BD53:BD54"/>
    <mergeCell ref="BE53:BE54"/>
    <mergeCell ref="BF53:BF54"/>
    <mergeCell ref="BG53:BG54"/>
    <mergeCell ref="BG59:BG62"/>
    <mergeCell ref="AM70:AM72"/>
    <mergeCell ref="AN70:AN72"/>
    <mergeCell ref="AO70:AO72"/>
    <mergeCell ref="AP70:AP72"/>
    <mergeCell ref="AQ70:AQ72"/>
    <mergeCell ref="AR70:AR72"/>
    <mergeCell ref="AS70:AS72"/>
    <mergeCell ref="AT70:AT72"/>
    <mergeCell ref="AU70:AU72"/>
    <mergeCell ref="AV70:AV72"/>
    <mergeCell ref="AW70:AW72"/>
    <mergeCell ref="AX70:AX72"/>
    <mergeCell ref="AY70:AY72"/>
    <mergeCell ref="AZ70:AZ72"/>
    <mergeCell ref="BA70:BA72"/>
    <mergeCell ref="BB70:BB72"/>
    <mergeCell ref="BC70:BC72"/>
    <mergeCell ref="BD70:BD72"/>
    <mergeCell ref="BE70:BE72"/>
    <mergeCell ref="BF70:BF72"/>
    <mergeCell ref="BG70:BG72"/>
    <mergeCell ref="AM59:AM62"/>
    <mergeCell ref="AN59:AN62"/>
    <mergeCell ref="AO59:AO62"/>
    <mergeCell ref="AP59:AP62"/>
    <mergeCell ref="AQ59:AQ62"/>
    <mergeCell ref="AR59:AR62"/>
    <mergeCell ref="AS59:AS62"/>
    <mergeCell ref="AT59:AT62"/>
    <mergeCell ref="AU59:AU62"/>
    <mergeCell ref="AV59:AV62"/>
    <mergeCell ref="AP73:AP75"/>
    <mergeCell ref="AQ73:AQ75"/>
    <mergeCell ref="AR73:AR75"/>
    <mergeCell ref="AS73:AS75"/>
    <mergeCell ref="AT73:AT75"/>
    <mergeCell ref="AU73:AU75"/>
    <mergeCell ref="AV73:AV75"/>
    <mergeCell ref="AW73:AW75"/>
    <mergeCell ref="AX73:AX75"/>
    <mergeCell ref="AY73:AY75"/>
    <mergeCell ref="AZ73:AZ75"/>
    <mergeCell ref="BA73:BA75"/>
    <mergeCell ref="BB73:BB75"/>
    <mergeCell ref="BC73:BC75"/>
    <mergeCell ref="BD59:BD62"/>
    <mergeCell ref="BE59:BE62"/>
    <mergeCell ref="BF59:BF62"/>
    <mergeCell ref="AW59:AW62"/>
    <mergeCell ref="AX59:AX62"/>
    <mergeCell ref="AY59:AY62"/>
    <mergeCell ref="AZ59:AZ62"/>
    <mergeCell ref="BA59:BA62"/>
    <mergeCell ref="BB59:BB62"/>
    <mergeCell ref="BC59:BC62"/>
    <mergeCell ref="AU63:AU69"/>
    <mergeCell ref="AW260:AW268"/>
    <mergeCell ref="AX260:AX268"/>
    <mergeCell ref="AY260:AY268"/>
    <mergeCell ref="AZ260:AZ268"/>
    <mergeCell ref="BD73:BD75"/>
    <mergeCell ref="BE73:BE75"/>
    <mergeCell ref="BF73:BF75"/>
    <mergeCell ref="BG73:BG75"/>
    <mergeCell ref="AM130:AM131"/>
    <mergeCell ref="AN130:AN131"/>
    <mergeCell ref="AO130:AO131"/>
    <mergeCell ref="AP130:AP131"/>
    <mergeCell ref="AQ130:AQ131"/>
    <mergeCell ref="AR130:AR131"/>
    <mergeCell ref="AS130:AS131"/>
    <mergeCell ref="AT130:AT131"/>
    <mergeCell ref="AU130:AU131"/>
    <mergeCell ref="AV130:AV131"/>
    <mergeCell ref="AW130:AW131"/>
    <mergeCell ref="AX130:AX131"/>
    <mergeCell ref="AY130:AY131"/>
    <mergeCell ref="AZ130:AZ131"/>
    <mergeCell ref="BA130:BA131"/>
    <mergeCell ref="BB130:BB131"/>
    <mergeCell ref="BC130:BC131"/>
    <mergeCell ref="BD130:BD131"/>
    <mergeCell ref="BE130:BE131"/>
    <mergeCell ref="BF130:BF131"/>
    <mergeCell ref="BG130:BG131"/>
    <mergeCell ref="AM73:AM75"/>
    <mergeCell ref="AN73:AN75"/>
    <mergeCell ref="AO73:AO75"/>
    <mergeCell ref="BF260:BF268"/>
    <mergeCell ref="BG260:BG268"/>
    <mergeCell ref="AM219:AM228"/>
    <mergeCell ref="AU182:AU187"/>
    <mergeCell ref="BG152:BG160"/>
    <mergeCell ref="BG292:BG295"/>
    <mergeCell ref="AY292:AY294"/>
    <mergeCell ref="AZ292:AZ294"/>
    <mergeCell ref="AM292:AM295"/>
    <mergeCell ref="AN292:AN295"/>
    <mergeCell ref="AO292:AO295"/>
    <mergeCell ref="AP292:AP295"/>
    <mergeCell ref="AQ292:AQ295"/>
    <mergeCell ref="AR292:AR295"/>
    <mergeCell ref="AS292:AS295"/>
    <mergeCell ref="AT292:AT295"/>
    <mergeCell ref="BA292:BA295"/>
    <mergeCell ref="BB292:BB295"/>
    <mergeCell ref="BC292:BC295"/>
    <mergeCell ref="BD292:BD295"/>
    <mergeCell ref="BE292:BE295"/>
    <mergeCell ref="BF292:BF295"/>
    <mergeCell ref="AM260:AM268"/>
    <mergeCell ref="AN260:AN268"/>
    <mergeCell ref="AO260:AO268"/>
    <mergeCell ref="AP260:AP268"/>
    <mergeCell ref="AQ260:AQ268"/>
    <mergeCell ref="AR260:AR268"/>
    <mergeCell ref="AS260:AS268"/>
    <mergeCell ref="AT260:AT268"/>
    <mergeCell ref="AU260:AU268"/>
    <mergeCell ref="AV260:AV268"/>
  </mergeCells>
  <conditionalFormatting sqref="G282 G284">
    <cfRule type="cellIs" dxfId="6889" priority="9263" operator="equal">
      <formula>#REF!</formula>
    </cfRule>
  </conditionalFormatting>
  <conditionalFormatting sqref="G283">
    <cfRule type="cellIs" dxfId="6888" priority="9135" operator="equal">
      <formula>#REF!</formula>
    </cfRule>
  </conditionalFormatting>
  <conditionalFormatting sqref="I17">
    <cfRule type="cellIs" dxfId="6887" priority="14868" operator="equal">
      <formula>#REF!</formula>
    </cfRule>
  </conditionalFormatting>
  <conditionalFormatting sqref="I29">
    <cfRule type="cellIs" dxfId="6886" priority="15205" operator="equal">
      <formula>#REF!</formula>
    </cfRule>
  </conditionalFormatting>
  <conditionalFormatting sqref="I31:I32">
    <cfRule type="cellIs" dxfId="6885" priority="14547" operator="equal">
      <formula>#REF!</formula>
    </cfRule>
  </conditionalFormatting>
  <conditionalFormatting sqref="I36:I38">
    <cfRule type="cellIs" dxfId="6884" priority="14548" operator="equal">
      <formula>#REF!</formula>
    </cfRule>
  </conditionalFormatting>
  <conditionalFormatting sqref="I40:I42">
    <cfRule type="cellIs" dxfId="6883" priority="8332" operator="equal">
      <formula>#REF!</formula>
    </cfRule>
  </conditionalFormatting>
  <conditionalFormatting sqref="I46">
    <cfRule type="cellIs" dxfId="6882" priority="13503" operator="equal">
      <formula>#REF!</formula>
    </cfRule>
  </conditionalFormatting>
  <conditionalFormatting sqref="I50">
    <cfRule type="cellIs" dxfId="6881" priority="13573" operator="equal">
      <formula>#REF!</formula>
    </cfRule>
  </conditionalFormatting>
  <conditionalFormatting sqref="I53">
    <cfRule type="cellIs" dxfId="6880" priority="13858" operator="equal">
      <formula>#REF!</formula>
    </cfRule>
  </conditionalFormatting>
  <conditionalFormatting sqref="I59:I60">
    <cfRule type="cellIs" dxfId="6879" priority="8471" operator="equal">
      <formula>#REF!</formula>
    </cfRule>
  </conditionalFormatting>
  <conditionalFormatting sqref="I63">
    <cfRule type="cellIs" dxfId="6878" priority="8402" operator="equal">
      <formula>#REF!</formula>
    </cfRule>
  </conditionalFormatting>
  <conditionalFormatting sqref="I76:I77">
    <cfRule type="cellIs" dxfId="6877" priority="13142" operator="equal">
      <formula>#REF!</formula>
    </cfRule>
  </conditionalFormatting>
  <conditionalFormatting sqref="I82">
    <cfRule type="cellIs" dxfId="6876" priority="13078" operator="equal">
      <formula>#REF!</formula>
    </cfRule>
  </conditionalFormatting>
  <conditionalFormatting sqref="I95">
    <cfRule type="cellIs" dxfId="6875" priority="13041" operator="equal">
      <formula>#REF!</formula>
    </cfRule>
  </conditionalFormatting>
  <conditionalFormatting sqref="I141 I152">
    <cfRule type="cellIs" dxfId="6874" priority="12086" operator="equal">
      <formula>#REF!</formula>
    </cfRule>
  </conditionalFormatting>
  <conditionalFormatting sqref="I144">
    <cfRule type="cellIs" dxfId="6873" priority="12085" operator="equal">
      <formula>#REF!</formula>
    </cfRule>
  </conditionalFormatting>
  <conditionalFormatting sqref="I149">
    <cfRule type="cellIs" dxfId="6872" priority="12084" operator="equal">
      <formula>#REF!</formula>
    </cfRule>
  </conditionalFormatting>
  <conditionalFormatting sqref="I161:I163">
    <cfRule type="cellIs" dxfId="6871" priority="12087" operator="equal">
      <formula>#REF!</formula>
    </cfRule>
  </conditionalFormatting>
  <conditionalFormatting sqref="I167:I172">
    <cfRule type="cellIs" dxfId="6870" priority="14147" operator="equal">
      <formula>#REF!</formula>
    </cfRule>
  </conditionalFormatting>
  <conditionalFormatting sqref="I174:I175">
    <cfRule type="cellIs" dxfId="6869" priority="11859" operator="equal">
      <formula>#REF!</formula>
    </cfRule>
  </conditionalFormatting>
  <conditionalFormatting sqref="I177:I178">
    <cfRule type="cellIs" dxfId="6868" priority="11857" operator="equal">
      <formula>#REF!</formula>
    </cfRule>
  </conditionalFormatting>
  <conditionalFormatting sqref="I180">
    <cfRule type="cellIs" dxfId="6867" priority="11749" operator="equal">
      <formula>#REF!</formula>
    </cfRule>
  </conditionalFormatting>
  <conditionalFormatting sqref="I182">
    <cfRule type="cellIs" dxfId="6866" priority="11480" operator="equal">
      <formula>#REF!</formula>
    </cfRule>
  </conditionalFormatting>
  <conditionalFormatting sqref="I188">
    <cfRule type="cellIs" dxfId="6865" priority="11478" operator="equal">
      <formula>#REF!</formula>
    </cfRule>
  </conditionalFormatting>
  <conditionalFormatting sqref="I195:I196">
    <cfRule type="cellIs" dxfId="6864" priority="11477" operator="equal">
      <formula>#REF!</formula>
    </cfRule>
  </conditionalFormatting>
  <conditionalFormatting sqref="I200 I202">
    <cfRule type="cellIs" dxfId="6863" priority="11479" operator="equal">
      <formula>#REF!</formula>
    </cfRule>
  </conditionalFormatting>
  <conditionalFormatting sqref="I205 I219">
    <cfRule type="cellIs" dxfId="6862" priority="10904" operator="equal">
      <formula>#REF!</formula>
    </cfRule>
  </conditionalFormatting>
  <conditionalFormatting sqref="I229">
    <cfRule type="cellIs" dxfId="6861" priority="10854" operator="equal">
      <formula>#REF!</formula>
    </cfRule>
  </conditionalFormatting>
  <conditionalFormatting sqref="I234">
    <cfRule type="cellIs" dxfId="6860" priority="10630" operator="equal">
      <formula>#REF!</formula>
    </cfRule>
  </conditionalFormatting>
  <conditionalFormatting sqref="I236">
    <cfRule type="cellIs" dxfId="6859" priority="10629" operator="equal">
      <formula>#REF!</formula>
    </cfRule>
  </conditionalFormatting>
  <conditionalFormatting sqref="I240">
    <cfRule type="cellIs" dxfId="6858" priority="10406" operator="equal">
      <formula>#REF!</formula>
    </cfRule>
  </conditionalFormatting>
  <conditionalFormatting sqref="I244:I247">
    <cfRule type="cellIs" dxfId="6857" priority="10252" operator="equal">
      <formula>#REF!</formula>
    </cfRule>
  </conditionalFormatting>
  <conditionalFormatting sqref="I249">
    <cfRule type="cellIs" dxfId="6856" priority="10251" operator="equal">
      <formula>#REF!</formula>
    </cfRule>
  </conditionalFormatting>
  <conditionalFormatting sqref="I260 I269">
    <cfRule type="cellIs" dxfId="6855" priority="7284" operator="equal">
      <formula>#REF!</formula>
    </cfRule>
  </conditionalFormatting>
  <conditionalFormatting sqref="I271">
    <cfRule type="cellIs" dxfId="6854" priority="9332" operator="equal">
      <formula>#REF!</formula>
    </cfRule>
  </conditionalFormatting>
  <conditionalFormatting sqref="I277">
    <cfRule type="cellIs" dxfId="6853" priority="8798" operator="equal">
      <formula>#REF!</formula>
    </cfRule>
  </conditionalFormatting>
  <conditionalFormatting sqref="I279:I280">
    <cfRule type="cellIs" dxfId="6852" priority="8797" operator="equal">
      <formula>#REF!</formula>
    </cfRule>
  </conditionalFormatting>
  <conditionalFormatting sqref="I284:I285 I287">
    <cfRule type="cellIs" dxfId="6851" priority="8668" operator="equal">
      <formula>#REF!</formula>
    </cfRule>
  </conditionalFormatting>
  <conditionalFormatting sqref="I292:I296">
    <cfRule type="cellIs" dxfId="6850" priority="8679" operator="equal">
      <formula>#REF!</formula>
    </cfRule>
  </conditionalFormatting>
  <conditionalFormatting sqref="I299:I300">
    <cfRule type="cellIs" dxfId="6849" priority="8677" operator="equal">
      <formula>#REF!</formula>
    </cfRule>
  </conditionalFormatting>
  <conditionalFormatting sqref="I302">
    <cfRule type="cellIs" dxfId="6848" priority="8676" operator="equal">
      <formula>#REF!</formula>
    </cfRule>
  </conditionalFormatting>
  <conditionalFormatting sqref="I130:J130">
    <cfRule type="cellIs" dxfId="6847" priority="7379" operator="equal">
      <formula>#REF!</formula>
    </cfRule>
  </conditionalFormatting>
  <conditionalFormatting sqref="I133:J133">
    <cfRule type="cellIs" dxfId="6846" priority="7654" operator="equal">
      <formula>#REF!</formula>
    </cfRule>
  </conditionalFormatting>
  <conditionalFormatting sqref="I135:J135 J137">
    <cfRule type="cellIs" dxfId="6845" priority="7653" operator="equal">
      <formula>#REF!</formula>
    </cfRule>
  </conditionalFormatting>
  <conditionalFormatting sqref="K63">
    <cfRule type="cellIs" dxfId="6844" priority="8401" operator="equal">
      <formula>#REF!</formula>
    </cfRule>
  </conditionalFormatting>
  <conditionalFormatting sqref="K260">
    <cfRule type="cellIs" dxfId="6843" priority="7117" operator="equal">
      <formula>#REF!</formula>
    </cfRule>
  </conditionalFormatting>
  <conditionalFormatting sqref="K292">
    <cfRule type="cellIs" dxfId="6842" priority="8795" operator="equal">
      <formula>#REF!</formula>
    </cfRule>
  </conditionalFormatting>
  <conditionalFormatting sqref="I79:I80">
    <cfRule type="cellIs" dxfId="6841" priority="13219" operator="equal">
      <formula>#REF!</formula>
    </cfRule>
  </conditionalFormatting>
  <conditionalFormatting sqref="I282">
    <cfRule type="cellIs" dxfId="6840" priority="9333" operator="equal">
      <formula>#REF!</formula>
    </cfRule>
  </conditionalFormatting>
  <conditionalFormatting sqref="Q28:Q29">
    <cfRule type="cellIs" dxfId="6839" priority="6803" operator="equal">
      <formula>#REF!</formula>
    </cfRule>
    <cfRule type="cellIs" dxfId="6838" priority="6805" operator="equal">
      <formula>#REF!</formula>
    </cfRule>
    <cfRule type="cellIs" dxfId="6837" priority="6806" operator="equal">
      <formula>#REF!</formula>
    </cfRule>
    <cfRule type="cellIs" dxfId="6836" priority="6807" operator="equal">
      <formula>#REF!</formula>
    </cfRule>
    <cfRule type="cellIs" dxfId="6835" priority="6808" operator="equal">
      <formula>#REF!</formula>
    </cfRule>
    <cfRule type="cellIs" dxfId="6834" priority="6809" operator="equal">
      <formula>#REF!</formula>
    </cfRule>
    <cfRule type="cellIs" dxfId="6833" priority="6810" operator="equal">
      <formula>#REF!</formula>
    </cfRule>
    <cfRule type="cellIs" dxfId="6832" priority="6811" operator="equal">
      <formula>#REF!</formula>
    </cfRule>
    <cfRule type="cellIs" dxfId="6831" priority="6812" operator="equal">
      <formula>#REF!</formula>
    </cfRule>
    <cfRule type="cellIs" dxfId="6830" priority="6813" operator="equal">
      <formula>#REF!</formula>
    </cfRule>
    <cfRule type="cellIs" dxfId="6829" priority="6814" operator="equal">
      <formula>#REF!</formula>
    </cfRule>
    <cfRule type="cellIs" dxfId="6828" priority="6815" operator="equal">
      <formula>#REF!</formula>
    </cfRule>
    <cfRule type="cellIs" dxfId="6827" priority="6816" operator="equal">
      <formula>#REF!</formula>
    </cfRule>
    <cfRule type="cellIs" dxfId="6826" priority="6817" operator="equal">
      <formula>#REF!</formula>
    </cfRule>
    <cfRule type="cellIs" dxfId="6825" priority="6818" operator="equal">
      <formula>#REF!</formula>
    </cfRule>
    <cfRule type="cellIs" dxfId="6824" priority="6819" operator="equal">
      <formula>#REF!</formula>
    </cfRule>
    <cfRule type="cellIs" dxfId="6823" priority="6820" operator="equal">
      <formula>#REF!</formula>
    </cfRule>
    <cfRule type="cellIs" dxfId="6822" priority="6821" operator="equal">
      <formula>#REF!</formula>
    </cfRule>
    <cfRule type="cellIs" dxfId="6821" priority="6822" operator="equal">
      <formula>#REF!</formula>
    </cfRule>
    <cfRule type="cellIs" dxfId="6820" priority="6823" operator="equal">
      <formula>#REF!</formula>
    </cfRule>
    <cfRule type="cellIs" dxfId="6819" priority="6824" operator="equal">
      <formula>#REF!</formula>
    </cfRule>
    <cfRule type="cellIs" dxfId="6818" priority="6825" operator="equal">
      <formula>#REF!</formula>
    </cfRule>
    <cfRule type="cellIs" dxfId="6817" priority="6826" operator="equal">
      <formula>#REF!</formula>
    </cfRule>
    <cfRule type="cellIs" dxfId="6816" priority="6827" operator="equal">
      <formula>#REF!</formula>
    </cfRule>
    <cfRule type="cellIs" dxfId="6815" priority="6828" operator="equal">
      <formula>#REF!</formula>
    </cfRule>
    <cfRule type="cellIs" dxfId="6814" priority="6829" operator="equal">
      <formula>#REF!</formula>
    </cfRule>
    <cfRule type="cellIs" dxfId="6813" priority="6830" operator="equal">
      <formula>#REF!</formula>
    </cfRule>
    <cfRule type="cellIs" dxfId="6812" priority="6831" operator="equal">
      <formula>#REF!</formula>
    </cfRule>
    <cfRule type="cellIs" dxfId="6811" priority="6832" operator="equal">
      <formula>#REF!</formula>
    </cfRule>
    <cfRule type="cellIs" dxfId="6810" priority="6833" operator="equal">
      <formula>#REF!</formula>
    </cfRule>
    <cfRule type="cellIs" dxfId="6809" priority="6834" operator="equal">
      <formula>#REF!</formula>
    </cfRule>
    <cfRule type="cellIs" dxfId="6808" priority="6835" operator="equal">
      <formula>#REF!</formula>
    </cfRule>
    <cfRule type="cellIs" dxfId="6807" priority="6836" operator="equal">
      <formula>#REF!</formula>
    </cfRule>
    <cfRule type="cellIs" dxfId="6806" priority="6837" operator="equal">
      <formula>#REF!</formula>
    </cfRule>
    <cfRule type="cellIs" dxfId="6805" priority="6838" operator="equal">
      <formula>#REF!</formula>
    </cfRule>
    <cfRule type="cellIs" dxfId="6804" priority="6839" operator="equal">
      <formula>#REF!</formula>
    </cfRule>
    <cfRule type="cellIs" dxfId="6803" priority="6840" operator="equal">
      <formula>#REF!</formula>
    </cfRule>
  </conditionalFormatting>
  <conditionalFormatting sqref="N28:N29 N149 N161 N152 N165">
    <cfRule type="cellIs" dxfId="6802" priority="6804" operator="equal">
      <formula>#REF!</formula>
    </cfRule>
  </conditionalFormatting>
  <conditionalFormatting sqref="L28:L29 L149 L161 L152 L165">
    <cfRule type="cellIs" dxfId="6801" priority="6798" operator="equal">
      <formula>"ALTA"</formula>
    </cfRule>
    <cfRule type="cellIs" dxfId="6800" priority="6799" operator="equal">
      <formula>"MUY ALTA"</formula>
    </cfRule>
    <cfRule type="cellIs" dxfId="6799" priority="6800" operator="equal">
      <formula>"MEDIA"</formula>
    </cfRule>
    <cfRule type="cellIs" dxfId="6798" priority="6801" operator="equal">
      <formula>"BAJA"</formula>
    </cfRule>
    <cfRule type="cellIs" dxfId="6797" priority="6802" operator="equal">
      <formula>"MUY BAJA"</formula>
    </cfRule>
  </conditionalFormatting>
  <conditionalFormatting sqref="N28:N29 N149 N161 N152 N165">
    <cfRule type="cellIs" dxfId="6796" priority="6790" operator="equal">
      <formula>"CATASTRÓFICO (RC-F)"</formula>
    </cfRule>
    <cfRule type="cellIs" dxfId="6795" priority="6791" operator="equal">
      <formula>"MAYOR (RC-F)"</formula>
    </cfRule>
    <cfRule type="cellIs" dxfId="6794" priority="6792" operator="equal">
      <formula>"MODERADO (RC-F)"</formula>
    </cfRule>
    <cfRule type="cellIs" dxfId="6793" priority="6793" operator="equal">
      <formula>"CATASTRÓFICO"</formula>
    </cfRule>
    <cfRule type="cellIs" dxfId="6792" priority="6794" operator="equal">
      <formula>"MAYOR"</formula>
    </cfRule>
    <cfRule type="cellIs" dxfId="6791" priority="6795" operator="equal">
      <formula>"MODERADO"</formula>
    </cfRule>
    <cfRule type="cellIs" dxfId="6790" priority="6796" operator="equal">
      <formula>"MENOR"</formula>
    </cfRule>
    <cfRule type="cellIs" dxfId="6789" priority="6797" operator="equal">
      <formula>"LEVE"</formula>
    </cfRule>
  </conditionalFormatting>
  <conditionalFormatting sqref="Q28:Q29 Q149 Q161 Q152 Q165">
    <cfRule type="cellIs" dxfId="6788" priority="6783" operator="equal">
      <formula>"EXTREMO (RC/F)"</formula>
    </cfRule>
    <cfRule type="cellIs" dxfId="6787" priority="6784" operator="equal">
      <formula>"ALTO (RC/F)"</formula>
    </cfRule>
    <cfRule type="cellIs" dxfId="6786" priority="6785" operator="equal">
      <formula>"MODERADO (RC/F)"</formula>
    </cfRule>
    <cfRule type="cellIs" dxfId="6785" priority="6786" operator="equal">
      <formula>"EXTREMO"</formula>
    </cfRule>
    <cfRule type="cellIs" dxfId="6784" priority="6787" operator="equal">
      <formula>"ALTO"</formula>
    </cfRule>
    <cfRule type="cellIs" dxfId="6783" priority="6788" operator="equal">
      <formula>"MODERADO"</formula>
    </cfRule>
    <cfRule type="cellIs" dxfId="6782" priority="6789" operator="equal">
      <formula>"BAJO"</formula>
    </cfRule>
  </conditionalFormatting>
  <conditionalFormatting sqref="Q16">
    <cfRule type="cellIs" dxfId="6781" priority="6745" operator="equal">
      <formula>#REF!</formula>
    </cfRule>
    <cfRule type="cellIs" dxfId="6780" priority="6747" operator="equal">
      <formula>#REF!</formula>
    </cfRule>
    <cfRule type="cellIs" dxfId="6779" priority="6748" operator="equal">
      <formula>#REF!</formula>
    </cfRule>
    <cfRule type="cellIs" dxfId="6778" priority="6749" operator="equal">
      <formula>#REF!</formula>
    </cfRule>
    <cfRule type="cellIs" dxfId="6777" priority="6750" operator="equal">
      <formula>#REF!</formula>
    </cfRule>
    <cfRule type="cellIs" dxfId="6776" priority="6751" operator="equal">
      <formula>#REF!</formula>
    </cfRule>
    <cfRule type="cellIs" dxfId="6775" priority="6752" operator="equal">
      <formula>#REF!</formula>
    </cfRule>
    <cfRule type="cellIs" dxfId="6774" priority="6753" operator="equal">
      <formula>#REF!</formula>
    </cfRule>
    <cfRule type="cellIs" dxfId="6773" priority="6754" operator="equal">
      <formula>#REF!</formula>
    </cfRule>
    <cfRule type="cellIs" dxfId="6772" priority="6755" operator="equal">
      <formula>#REF!</formula>
    </cfRule>
    <cfRule type="cellIs" dxfId="6771" priority="6756" operator="equal">
      <formula>#REF!</formula>
    </cfRule>
    <cfRule type="cellIs" dxfId="6770" priority="6757" operator="equal">
      <formula>#REF!</formula>
    </cfRule>
    <cfRule type="cellIs" dxfId="6769" priority="6758" operator="equal">
      <formula>#REF!</formula>
    </cfRule>
    <cfRule type="cellIs" dxfId="6768" priority="6759" operator="equal">
      <formula>#REF!</formula>
    </cfRule>
    <cfRule type="cellIs" dxfId="6767" priority="6760" operator="equal">
      <formula>#REF!</formula>
    </cfRule>
    <cfRule type="cellIs" dxfId="6766" priority="6761" operator="equal">
      <formula>#REF!</formula>
    </cfRule>
    <cfRule type="cellIs" dxfId="6765" priority="6762" operator="equal">
      <formula>#REF!</formula>
    </cfRule>
    <cfRule type="cellIs" dxfId="6764" priority="6763" operator="equal">
      <formula>#REF!</formula>
    </cfRule>
    <cfRule type="cellIs" dxfId="6763" priority="6764" operator="equal">
      <formula>#REF!</formula>
    </cfRule>
    <cfRule type="cellIs" dxfId="6762" priority="6765" operator="equal">
      <formula>#REF!</formula>
    </cfRule>
    <cfRule type="cellIs" dxfId="6761" priority="6766" operator="equal">
      <formula>#REF!</formula>
    </cfRule>
    <cfRule type="cellIs" dxfId="6760" priority="6767" operator="equal">
      <formula>#REF!</formula>
    </cfRule>
    <cfRule type="cellIs" dxfId="6759" priority="6768" operator="equal">
      <formula>#REF!</formula>
    </cfRule>
    <cfRule type="cellIs" dxfId="6758" priority="6769" operator="equal">
      <formula>#REF!</formula>
    </cfRule>
    <cfRule type="cellIs" dxfId="6757" priority="6770" operator="equal">
      <formula>#REF!</formula>
    </cfRule>
    <cfRule type="cellIs" dxfId="6756" priority="6771" operator="equal">
      <formula>#REF!</formula>
    </cfRule>
    <cfRule type="cellIs" dxfId="6755" priority="6772" operator="equal">
      <formula>#REF!</formula>
    </cfRule>
    <cfRule type="cellIs" dxfId="6754" priority="6773" operator="equal">
      <formula>#REF!</formula>
    </cfRule>
    <cfRule type="cellIs" dxfId="6753" priority="6774" operator="equal">
      <formula>#REF!</formula>
    </cfRule>
    <cfRule type="cellIs" dxfId="6752" priority="6775" operator="equal">
      <formula>#REF!</formula>
    </cfRule>
    <cfRule type="cellIs" dxfId="6751" priority="6776" operator="equal">
      <formula>#REF!</formula>
    </cfRule>
    <cfRule type="cellIs" dxfId="6750" priority="6777" operator="equal">
      <formula>#REF!</formula>
    </cfRule>
    <cfRule type="cellIs" dxfId="6749" priority="6778" operator="equal">
      <formula>#REF!</formula>
    </cfRule>
    <cfRule type="cellIs" dxfId="6748" priority="6779" operator="equal">
      <formula>#REF!</formula>
    </cfRule>
    <cfRule type="cellIs" dxfId="6747" priority="6780" operator="equal">
      <formula>#REF!</formula>
    </cfRule>
    <cfRule type="cellIs" dxfId="6746" priority="6781" operator="equal">
      <formula>#REF!</formula>
    </cfRule>
    <cfRule type="cellIs" dxfId="6745" priority="6782" operator="equal">
      <formula>#REF!</formula>
    </cfRule>
  </conditionalFormatting>
  <conditionalFormatting sqref="N16">
    <cfRule type="cellIs" dxfId="6744" priority="6746" operator="equal">
      <formula>#REF!</formula>
    </cfRule>
  </conditionalFormatting>
  <conditionalFormatting sqref="L16">
    <cfRule type="cellIs" dxfId="6743" priority="6740" operator="equal">
      <formula>"ALTA"</formula>
    </cfRule>
    <cfRule type="cellIs" dxfId="6742" priority="6741" operator="equal">
      <formula>"MUY ALTA"</formula>
    </cfRule>
    <cfRule type="cellIs" dxfId="6741" priority="6742" operator="equal">
      <formula>"MEDIA"</formula>
    </cfRule>
    <cfRule type="cellIs" dxfId="6740" priority="6743" operator="equal">
      <formula>"BAJA"</formula>
    </cfRule>
    <cfRule type="cellIs" dxfId="6739" priority="6744" operator="equal">
      <formula>"MUY BAJA"</formula>
    </cfRule>
  </conditionalFormatting>
  <conditionalFormatting sqref="N16">
    <cfRule type="cellIs" dxfId="6738" priority="6732" operator="equal">
      <formula>"CATASTRÓFICO (RC-F)"</formula>
    </cfRule>
    <cfRule type="cellIs" dxfId="6737" priority="6733" operator="equal">
      <formula>"MAYOR (RC-F)"</formula>
    </cfRule>
    <cfRule type="cellIs" dxfId="6736" priority="6734" operator="equal">
      <formula>"MODERADO (RC-F)"</formula>
    </cfRule>
    <cfRule type="cellIs" dxfId="6735" priority="6735" operator="equal">
      <formula>"CATASTRÓFICO"</formula>
    </cfRule>
    <cfRule type="cellIs" dxfId="6734" priority="6736" operator="equal">
      <formula>"MAYOR"</formula>
    </cfRule>
    <cfRule type="cellIs" dxfId="6733" priority="6737" operator="equal">
      <formula>"MODERADO"</formula>
    </cfRule>
    <cfRule type="cellIs" dxfId="6732" priority="6738" operator="equal">
      <formula>"MENOR"</formula>
    </cfRule>
    <cfRule type="cellIs" dxfId="6731" priority="6739" operator="equal">
      <formula>"LEVE"</formula>
    </cfRule>
  </conditionalFormatting>
  <conditionalFormatting sqref="Q16">
    <cfRule type="cellIs" dxfId="6730" priority="6725" operator="equal">
      <formula>"EXTREMO (RC/F)"</formula>
    </cfRule>
    <cfRule type="cellIs" dxfId="6729" priority="6726" operator="equal">
      <formula>"ALTO (RC/F)"</formula>
    </cfRule>
    <cfRule type="cellIs" dxfId="6728" priority="6727" operator="equal">
      <formula>"MODERADO (RC/F)"</formula>
    </cfRule>
    <cfRule type="cellIs" dxfId="6727" priority="6728" operator="equal">
      <formula>"EXTREMO"</formula>
    </cfRule>
    <cfRule type="cellIs" dxfId="6726" priority="6729" operator="equal">
      <formula>"ALTO"</formula>
    </cfRule>
    <cfRule type="cellIs" dxfId="6725" priority="6730" operator="equal">
      <formula>"MODERADO"</formula>
    </cfRule>
    <cfRule type="cellIs" dxfId="6724" priority="6731" operator="equal">
      <formula>"BAJO"</formula>
    </cfRule>
  </conditionalFormatting>
  <conditionalFormatting sqref="Q149 Q161 Q152 Q165">
    <cfRule type="cellIs" dxfId="6723" priority="6688" operator="equal">
      <formula>#REF!</formula>
    </cfRule>
    <cfRule type="cellIs" dxfId="6722" priority="6689" operator="equal">
      <formula>#REF!</formula>
    </cfRule>
    <cfRule type="cellIs" dxfId="6721" priority="6690" operator="equal">
      <formula>#REF!</formula>
    </cfRule>
    <cfRule type="cellIs" dxfId="6720" priority="6691" operator="equal">
      <formula>#REF!</formula>
    </cfRule>
    <cfRule type="cellIs" dxfId="6719" priority="6692" operator="equal">
      <formula>#REF!</formula>
    </cfRule>
    <cfRule type="cellIs" dxfId="6718" priority="6693" operator="equal">
      <formula>#REF!</formula>
    </cfRule>
    <cfRule type="cellIs" dxfId="6717" priority="6694" operator="equal">
      <formula>#REF!</formula>
    </cfRule>
    <cfRule type="cellIs" dxfId="6716" priority="6695" operator="equal">
      <formula>#REF!</formula>
    </cfRule>
    <cfRule type="cellIs" dxfId="6715" priority="6696" operator="equal">
      <formula>#REF!</formula>
    </cfRule>
    <cfRule type="cellIs" dxfId="6714" priority="6697" operator="equal">
      <formula>#REF!</formula>
    </cfRule>
    <cfRule type="cellIs" dxfId="6713" priority="6698" operator="equal">
      <formula>#REF!</formula>
    </cfRule>
    <cfRule type="cellIs" dxfId="6712" priority="6699" operator="equal">
      <formula>#REF!</formula>
    </cfRule>
    <cfRule type="cellIs" dxfId="6711" priority="6700" operator="equal">
      <formula>#REF!</formula>
    </cfRule>
    <cfRule type="cellIs" dxfId="6710" priority="6701" operator="equal">
      <formula>#REF!</formula>
    </cfRule>
    <cfRule type="cellIs" dxfId="6709" priority="6702" operator="equal">
      <formula>#REF!</formula>
    </cfRule>
    <cfRule type="cellIs" dxfId="6708" priority="6703" operator="equal">
      <formula>#REF!</formula>
    </cfRule>
    <cfRule type="cellIs" dxfId="6707" priority="6704" operator="equal">
      <formula>#REF!</formula>
    </cfRule>
    <cfRule type="cellIs" dxfId="6706" priority="6705" operator="equal">
      <formula>#REF!</formula>
    </cfRule>
    <cfRule type="cellIs" dxfId="6705" priority="6706" operator="equal">
      <formula>#REF!</formula>
    </cfRule>
    <cfRule type="cellIs" dxfId="6704" priority="6707" operator="equal">
      <formula>#REF!</formula>
    </cfRule>
    <cfRule type="cellIs" dxfId="6703" priority="6708" operator="equal">
      <formula>#REF!</formula>
    </cfRule>
    <cfRule type="cellIs" dxfId="6702" priority="6709" operator="equal">
      <formula>#REF!</formula>
    </cfRule>
    <cfRule type="cellIs" dxfId="6701" priority="6710" operator="equal">
      <formula>#REF!</formula>
    </cfRule>
    <cfRule type="cellIs" dxfId="6700" priority="6711" operator="equal">
      <formula>#REF!</formula>
    </cfRule>
    <cfRule type="cellIs" dxfId="6699" priority="6712" operator="equal">
      <formula>#REF!</formula>
    </cfRule>
    <cfRule type="cellIs" dxfId="6698" priority="6713" operator="equal">
      <formula>#REF!</formula>
    </cfRule>
    <cfRule type="cellIs" dxfId="6697" priority="6714" operator="equal">
      <formula>#REF!</formula>
    </cfRule>
    <cfRule type="cellIs" dxfId="6696" priority="6715" operator="equal">
      <formula>#REF!</formula>
    </cfRule>
    <cfRule type="cellIs" dxfId="6695" priority="6716" operator="equal">
      <formula>#REF!</formula>
    </cfRule>
    <cfRule type="cellIs" dxfId="6694" priority="6717" operator="equal">
      <formula>#REF!</formula>
    </cfRule>
    <cfRule type="cellIs" dxfId="6693" priority="6718" operator="equal">
      <formula>#REF!</formula>
    </cfRule>
    <cfRule type="cellIs" dxfId="6692" priority="6719" operator="equal">
      <formula>#REF!</formula>
    </cfRule>
    <cfRule type="cellIs" dxfId="6691" priority="6720" operator="equal">
      <formula>#REF!</formula>
    </cfRule>
    <cfRule type="cellIs" dxfId="6690" priority="6721" operator="equal">
      <formula>#REF!</formula>
    </cfRule>
    <cfRule type="cellIs" dxfId="6689" priority="6722" operator="equal">
      <formula>#REF!</formula>
    </cfRule>
    <cfRule type="cellIs" dxfId="6688" priority="6723" operator="equal">
      <formula>#REF!</formula>
    </cfRule>
    <cfRule type="cellIs" dxfId="6687" priority="6724" operator="equal">
      <formula>#REF!</formula>
    </cfRule>
  </conditionalFormatting>
  <conditionalFormatting sqref="L27">
    <cfRule type="cellIs" dxfId="6686" priority="6683" operator="equal">
      <formula>"ALTA"</formula>
    </cfRule>
    <cfRule type="cellIs" dxfId="6685" priority="6684" operator="equal">
      <formula>"MUY ALTA"</formula>
    </cfRule>
    <cfRule type="cellIs" dxfId="6684" priority="6685" operator="equal">
      <formula>"MEDIA"</formula>
    </cfRule>
    <cfRule type="cellIs" dxfId="6683" priority="6686" operator="equal">
      <formula>"BAJA"</formula>
    </cfRule>
    <cfRule type="cellIs" dxfId="6682" priority="6687" operator="equal">
      <formula>"MUY BAJA"</formula>
    </cfRule>
  </conditionalFormatting>
  <conditionalFormatting sqref="N27">
    <cfRule type="cellIs" dxfId="6681" priority="6682" operator="equal">
      <formula>#REF!</formula>
    </cfRule>
  </conditionalFormatting>
  <conditionalFormatting sqref="N27">
    <cfRule type="cellIs" dxfId="6680" priority="6674" operator="equal">
      <formula>"CATASTRÓFICO (RC-F)"</formula>
    </cfRule>
    <cfRule type="cellIs" dxfId="6679" priority="6675" operator="equal">
      <formula>"MAYOR (RC-F)"</formula>
    </cfRule>
    <cfRule type="cellIs" dxfId="6678" priority="6676" operator="equal">
      <formula>"MODERADO (RC-F)"</formula>
    </cfRule>
    <cfRule type="cellIs" dxfId="6677" priority="6677" operator="equal">
      <formula>"CATASTRÓFICO"</formula>
    </cfRule>
    <cfRule type="cellIs" dxfId="6676" priority="6678" operator="equal">
      <formula>"MAYOR"</formula>
    </cfRule>
    <cfRule type="cellIs" dxfId="6675" priority="6679" operator="equal">
      <formula>"MODERADO"</formula>
    </cfRule>
    <cfRule type="cellIs" dxfId="6674" priority="6680" operator="equal">
      <formula>"MENOR"</formula>
    </cfRule>
    <cfRule type="cellIs" dxfId="6673" priority="6681" operator="equal">
      <formula>"LEVE"</formula>
    </cfRule>
  </conditionalFormatting>
  <conditionalFormatting sqref="N17">
    <cfRule type="cellIs" dxfId="6672" priority="6673" operator="equal">
      <formula>#REF!</formula>
    </cfRule>
  </conditionalFormatting>
  <conditionalFormatting sqref="L17">
    <cfRule type="cellIs" dxfId="6671" priority="6668" operator="equal">
      <formula>"ALTA"</formula>
    </cfRule>
    <cfRule type="cellIs" dxfId="6670" priority="6669" operator="equal">
      <formula>"MUY ALTA"</formula>
    </cfRule>
    <cfRule type="cellIs" dxfId="6669" priority="6670" operator="equal">
      <formula>"MEDIA"</formula>
    </cfRule>
    <cfRule type="cellIs" dxfId="6668" priority="6671" operator="equal">
      <formula>"BAJA"</formula>
    </cfRule>
    <cfRule type="cellIs" dxfId="6667" priority="6672" operator="equal">
      <formula>"MUY BAJA"</formula>
    </cfRule>
  </conditionalFormatting>
  <conditionalFormatting sqref="N17">
    <cfRule type="cellIs" dxfId="6666" priority="6660" operator="equal">
      <formula>"CATASTRÓFICO (RC-F)"</formula>
    </cfRule>
    <cfRule type="cellIs" dxfId="6665" priority="6661" operator="equal">
      <formula>"MAYOR (RC-F)"</formula>
    </cfRule>
    <cfRule type="cellIs" dxfId="6664" priority="6662" operator="equal">
      <formula>"MODERADO (RC-F)"</formula>
    </cfRule>
    <cfRule type="cellIs" dxfId="6663" priority="6663" operator="equal">
      <formula>"CATASTRÓFICO"</formula>
    </cfRule>
    <cfRule type="cellIs" dxfId="6662" priority="6664" operator="equal">
      <formula>"MAYOR"</formula>
    </cfRule>
    <cfRule type="cellIs" dxfId="6661" priority="6665" operator="equal">
      <formula>"MODERADO"</formula>
    </cfRule>
    <cfRule type="cellIs" dxfId="6660" priority="6666" operator="equal">
      <formula>"MENOR"</formula>
    </cfRule>
    <cfRule type="cellIs" dxfId="6659" priority="6667" operator="equal">
      <formula>"LEVE"</formula>
    </cfRule>
  </conditionalFormatting>
  <conditionalFormatting sqref="Q17">
    <cfRule type="cellIs" dxfId="6658" priority="6623" operator="equal">
      <formula>#REF!</formula>
    </cfRule>
    <cfRule type="cellIs" dxfId="6657" priority="6624" operator="equal">
      <formula>#REF!</formula>
    </cfRule>
    <cfRule type="cellIs" dxfId="6656" priority="6625" operator="equal">
      <formula>#REF!</formula>
    </cfRule>
    <cfRule type="cellIs" dxfId="6655" priority="6626" operator="equal">
      <formula>#REF!</formula>
    </cfRule>
    <cfRule type="cellIs" dxfId="6654" priority="6627" operator="equal">
      <formula>#REF!</formula>
    </cfRule>
    <cfRule type="cellIs" dxfId="6653" priority="6628" operator="equal">
      <formula>#REF!</formula>
    </cfRule>
    <cfRule type="cellIs" dxfId="6652" priority="6629" operator="equal">
      <formula>#REF!</formula>
    </cfRule>
    <cfRule type="cellIs" dxfId="6651" priority="6630" operator="equal">
      <formula>#REF!</formula>
    </cfRule>
    <cfRule type="cellIs" dxfId="6650" priority="6631" operator="equal">
      <formula>#REF!</formula>
    </cfRule>
    <cfRule type="cellIs" dxfId="6649" priority="6632" operator="equal">
      <formula>#REF!</formula>
    </cfRule>
    <cfRule type="cellIs" dxfId="6648" priority="6633" operator="equal">
      <formula>#REF!</formula>
    </cfRule>
    <cfRule type="cellIs" dxfId="6647" priority="6634" operator="equal">
      <formula>#REF!</formula>
    </cfRule>
    <cfRule type="cellIs" dxfId="6646" priority="6635" operator="equal">
      <formula>#REF!</formula>
    </cfRule>
    <cfRule type="cellIs" dxfId="6645" priority="6636" operator="equal">
      <formula>#REF!</formula>
    </cfRule>
    <cfRule type="cellIs" dxfId="6644" priority="6637" operator="equal">
      <formula>#REF!</formula>
    </cfRule>
    <cfRule type="cellIs" dxfId="6643" priority="6638" operator="equal">
      <formula>#REF!</formula>
    </cfRule>
    <cfRule type="cellIs" dxfId="6642" priority="6639" operator="equal">
      <formula>#REF!</formula>
    </cfRule>
    <cfRule type="cellIs" dxfId="6641" priority="6640" operator="equal">
      <formula>#REF!</formula>
    </cfRule>
    <cfRule type="cellIs" dxfId="6640" priority="6641" operator="equal">
      <formula>#REF!</formula>
    </cfRule>
    <cfRule type="cellIs" dxfId="6639" priority="6642" operator="equal">
      <formula>#REF!</formula>
    </cfRule>
    <cfRule type="cellIs" dxfId="6638" priority="6643" operator="equal">
      <formula>#REF!</formula>
    </cfRule>
    <cfRule type="cellIs" dxfId="6637" priority="6644" operator="equal">
      <formula>#REF!</formula>
    </cfRule>
    <cfRule type="cellIs" dxfId="6636" priority="6645" operator="equal">
      <formula>#REF!</formula>
    </cfRule>
    <cfRule type="cellIs" dxfId="6635" priority="6646" operator="equal">
      <formula>#REF!</formula>
    </cfRule>
    <cfRule type="cellIs" dxfId="6634" priority="6647" operator="equal">
      <formula>#REF!</formula>
    </cfRule>
    <cfRule type="cellIs" dxfId="6633" priority="6648" operator="equal">
      <formula>#REF!</formula>
    </cfRule>
    <cfRule type="cellIs" dxfId="6632" priority="6649" operator="equal">
      <formula>#REF!</formula>
    </cfRule>
    <cfRule type="cellIs" dxfId="6631" priority="6650" operator="equal">
      <formula>#REF!</formula>
    </cfRule>
    <cfRule type="cellIs" dxfId="6630" priority="6651" operator="equal">
      <formula>#REF!</formula>
    </cfRule>
    <cfRule type="cellIs" dxfId="6629" priority="6652" operator="equal">
      <formula>#REF!</formula>
    </cfRule>
    <cfRule type="cellIs" dxfId="6628" priority="6653" operator="equal">
      <formula>#REF!</formula>
    </cfRule>
    <cfRule type="cellIs" dxfId="6627" priority="6654" operator="equal">
      <formula>#REF!</formula>
    </cfRule>
    <cfRule type="cellIs" dxfId="6626" priority="6655" operator="equal">
      <formula>#REF!</formula>
    </cfRule>
    <cfRule type="cellIs" dxfId="6625" priority="6656" operator="equal">
      <formula>#REF!</formula>
    </cfRule>
    <cfRule type="cellIs" dxfId="6624" priority="6657" operator="equal">
      <formula>#REF!</formula>
    </cfRule>
    <cfRule type="cellIs" dxfId="6623" priority="6658" operator="equal">
      <formula>#REF!</formula>
    </cfRule>
    <cfRule type="cellIs" dxfId="6622" priority="6659" operator="equal">
      <formula>#REF!</formula>
    </cfRule>
  </conditionalFormatting>
  <conditionalFormatting sqref="Q17">
    <cfRule type="cellIs" dxfId="6621" priority="6616" operator="equal">
      <formula>"EXTREMO (RC/F)"</formula>
    </cfRule>
    <cfRule type="cellIs" dxfId="6620" priority="6617" operator="equal">
      <formula>"ALTO (RC/F)"</formula>
    </cfRule>
    <cfRule type="cellIs" dxfId="6619" priority="6618" operator="equal">
      <formula>"MODERADO (RC/F)"</formula>
    </cfRule>
    <cfRule type="cellIs" dxfId="6618" priority="6619" operator="equal">
      <formula>"EXTREMO"</formula>
    </cfRule>
    <cfRule type="cellIs" dxfId="6617" priority="6620" operator="equal">
      <formula>"ALTO"</formula>
    </cfRule>
    <cfRule type="cellIs" dxfId="6616" priority="6621" operator="equal">
      <formula>"MODERADO"</formula>
    </cfRule>
    <cfRule type="cellIs" dxfId="6615" priority="6622" operator="equal">
      <formula>"BAJO"</formula>
    </cfRule>
  </conditionalFormatting>
  <conditionalFormatting sqref="Q22">
    <cfRule type="cellIs" dxfId="6614" priority="6578" operator="equal">
      <formula>#REF!</formula>
    </cfRule>
    <cfRule type="cellIs" dxfId="6613" priority="6580" operator="equal">
      <formula>#REF!</formula>
    </cfRule>
    <cfRule type="cellIs" dxfId="6612" priority="6581" operator="equal">
      <formula>#REF!</formula>
    </cfRule>
    <cfRule type="cellIs" dxfId="6611" priority="6582" operator="equal">
      <formula>#REF!</formula>
    </cfRule>
    <cfRule type="cellIs" dxfId="6610" priority="6583" operator="equal">
      <formula>#REF!</formula>
    </cfRule>
    <cfRule type="cellIs" dxfId="6609" priority="6584" operator="equal">
      <formula>#REF!</formula>
    </cfRule>
    <cfRule type="cellIs" dxfId="6608" priority="6585" operator="equal">
      <formula>#REF!</formula>
    </cfRule>
    <cfRule type="cellIs" dxfId="6607" priority="6586" operator="equal">
      <formula>#REF!</formula>
    </cfRule>
    <cfRule type="cellIs" dxfId="6606" priority="6587" operator="equal">
      <formula>#REF!</formula>
    </cfRule>
    <cfRule type="cellIs" dxfId="6605" priority="6588" operator="equal">
      <formula>#REF!</formula>
    </cfRule>
    <cfRule type="cellIs" dxfId="6604" priority="6589" operator="equal">
      <formula>#REF!</formula>
    </cfRule>
    <cfRule type="cellIs" dxfId="6603" priority="6590" operator="equal">
      <formula>#REF!</formula>
    </cfRule>
    <cfRule type="cellIs" dxfId="6602" priority="6591" operator="equal">
      <formula>#REF!</formula>
    </cfRule>
    <cfRule type="cellIs" dxfId="6601" priority="6592" operator="equal">
      <formula>#REF!</formula>
    </cfRule>
    <cfRule type="cellIs" dxfId="6600" priority="6593" operator="equal">
      <formula>#REF!</formula>
    </cfRule>
    <cfRule type="cellIs" dxfId="6599" priority="6594" operator="equal">
      <formula>#REF!</formula>
    </cfRule>
    <cfRule type="cellIs" dxfId="6598" priority="6595" operator="equal">
      <formula>#REF!</formula>
    </cfRule>
    <cfRule type="cellIs" dxfId="6597" priority="6596" operator="equal">
      <formula>#REF!</formula>
    </cfRule>
    <cfRule type="cellIs" dxfId="6596" priority="6597" operator="equal">
      <formula>#REF!</formula>
    </cfRule>
    <cfRule type="cellIs" dxfId="6595" priority="6598" operator="equal">
      <formula>#REF!</formula>
    </cfRule>
    <cfRule type="cellIs" dxfId="6594" priority="6599" operator="equal">
      <formula>#REF!</formula>
    </cfRule>
    <cfRule type="cellIs" dxfId="6593" priority="6600" operator="equal">
      <formula>#REF!</formula>
    </cfRule>
    <cfRule type="cellIs" dxfId="6592" priority="6601" operator="equal">
      <formula>#REF!</formula>
    </cfRule>
    <cfRule type="cellIs" dxfId="6591" priority="6602" operator="equal">
      <formula>#REF!</formula>
    </cfRule>
    <cfRule type="cellIs" dxfId="6590" priority="6603" operator="equal">
      <formula>#REF!</formula>
    </cfRule>
    <cfRule type="cellIs" dxfId="6589" priority="6604" operator="equal">
      <formula>#REF!</formula>
    </cfRule>
    <cfRule type="cellIs" dxfId="6588" priority="6605" operator="equal">
      <formula>#REF!</formula>
    </cfRule>
    <cfRule type="cellIs" dxfId="6587" priority="6606" operator="equal">
      <formula>#REF!</formula>
    </cfRule>
    <cfRule type="cellIs" dxfId="6586" priority="6607" operator="equal">
      <formula>#REF!</formula>
    </cfRule>
    <cfRule type="cellIs" dxfId="6585" priority="6608" operator="equal">
      <formula>#REF!</formula>
    </cfRule>
    <cfRule type="cellIs" dxfId="6584" priority="6609" operator="equal">
      <formula>#REF!</formula>
    </cfRule>
    <cfRule type="cellIs" dxfId="6583" priority="6610" operator="equal">
      <formula>#REF!</formula>
    </cfRule>
    <cfRule type="cellIs" dxfId="6582" priority="6611" operator="equal">
      <formula>#REF!</formula>
    </cfRule>
    <cfRule type="cellIs" dxfId="6581" priority="6612" operator="equal">
      <formula>#REF!</formula>
    </cfRule>
    <cfRule type="cellIs" dxfId="6580" priority="6613" operator="equal">
      <formula>#REF!</formula>
    </cfRule>
    <cfRule type="cellIs" dxfId="6579" priority="6614" operator="equal">
      <formula>#REF!</formula>
    </cfRule>
    <cfRule type="cellIs" dxfId="6578" priority="6615" operator="equal">
      <formula>#REF!</formula>
    </cfRule>
  </conditionalFormatting>
  <conditionalFormatting sqref="N22">
    <cfRule type="cellIs" dxfId="6577" priority="6579" operator="equal">
      <formula>#REF!</formula>
    </cfRule>
  </conditionalFormatting>
  <conditionalFormatting sqref="L22">
    <cfRule type="cellIs" dxfId="6576" priority="6573" operator="equal">
      <formula>"ALTA"</formula>
    </cfRule>
    <cfRule type="cellIs" dxfId="6575" priority="6574" operator="equal">
      <formula>"MUY ALTA"</formula>
    </cfRule>
    <cfRule type="cellIs" dxfId="6574" priority="6575" operator="equal">
      <formula>"MEDIA"</formula>
    </cfRule>
    <cfRule type="cellIs" dxfId="6573" priority="6576" operator="equal">
      <formula>"BAJA"</formula>
    </cfRule>
    <cfRule type="cellIs" dxfId="6572" priority="6577" operator="equal">
      <formula>"MUY BAJA"</formula>
    </cfRule>
  </conditionalFormatting>
  <conditionalFormatting sqref="N22">
    <cfRule type="cellIs" dxfId="6571" priority="6565" operator="equal">
      <formula>"CATASTRÓFICO (RC-F)"</formula>
    </cfRule>
    <cfRule type="cellIs" dxfId="6570" priority="6566" operator="equal">
      <formula>"MAYOR (RC-F)"</formula>
    </cfRule>
    <cfRule type="cellIs" dxfId="6569" priority="6567" operator="equal">
      <formula>"MODERADO (RC-F)"</formula>
    </cfRule>
    <cfRule type="cellIs" dxfId="6568" priority="6568" operator="equal">
      <formula>"CATASTRÓFICO"</formula>
    </cfRule>
    <cfRule type="cellIs" dxfId="6567" priority="6569" operator="equal">
      <formula>"MAYOR"</formula>
    </cfRule>
    <cfRule type="cellIs" dxfId="6566" priority="6570" operator="equal">
      <formula>"MODERADO"</formula>
    </cfRule>
    <cfRule type="cellIs" dxfId="6565" priority="6571" operator="equal">
      <formula>"MENOR"</formula>
    </cfRule>
    <cfRule type="cellIs" dxfId="6564" priority="6572" operator="equal">
      <formula>"LEVE"</formula>
    </cfRule>
  </conditionalFormatting>
  <conditionalFormatting sqref="Q22">
    <cfRule type="cellIs" dxfId="6563" priority="6558" operator="equal">
      <formula>"EXTREMO (RC/F)"</formula>
    </cfRule>
    <cfRule type="cellIs" dxfId="6562" priority="6559" operator="equal">
      <formula>"ALTO (RC/F)"</formula>
    </cfRule>
    <cfRule type="cellIs" dxfId="6561" priority="6560" operator="equal">
      <formula>"MODERADO (RC/F)"</formula>
    </cfRule>
    <cfRule type="cellIs" dxfId="6560" priority="6561" operator="equal">
      <formula>"EXTREMO"</formula>
    </cfRule>
    <cfRule type="cellIs" dxfId="6559" priority="6562" operator="equal">
      <formula>"ALTO"</formula>
    </cfRule>
    <cfRule type="cellIs" dxfId="6558" priority="6563" operator="equal">
      <formula>"MODERADO"</formula>
    </cfRule>
    <cfRule type="cellIs" dxfId="6557" priority="6564" operator="equal">
      <formula>"BAJO"</formula>
    </cfRule>
  </conditionalFormatting>
  <conditionalFormatting sqref="Q36:Q38">
    <cfRule type="cellIs" dxfId="6556" priority="6520" operator="equal">
      <formula>#REF!</formula>
    </cfRule>
    <cfRule type="cellIs" dxfId="6555" priority="6522" operator="equal">
      <formula>#REF!</formula>
    </cfRule>
    <cfRule type="cellIs" dxfId="6554" priority="6523" operator="equal">
      <formula>#REF!</formula>
    </cfRule>
    <cfRule type="cellIs" dxfId="6553" priority="6524" operator="equal">
      <formula>#REF!</formula>
    </cfRule>
    <cfRule type="cellIs" dxfId="6552" priority="6525" operator="equal">
      <formula>#REF!</formula>
    </cfRule>
    <cfRule type="cellIs" dxfId="6551" priority="6526" operator="equal">
      <formula>#REF!</formula>
    </cfRule>
    <cfRule type="cellIs" dxfId="6550" priority="6527" operator="equal">
      <formula>#REF!</formula>
    </cfRule>
    <cfRule type="cellIs" dxfId="6549" priority="6528" operator="equal">
      <formula>#REF!</formula>
    </cfRule>
    <cfRule type="cellIs" dxfId="6548" priority="6529" operator="equal">
      <formula>#REF!</formula>
    </cfRule>
    <cfRule type="cellIs" dxfId="6547" priority="6530" operator="equal">
      <formula>#REF!</formula>
    </cfRule>
    <cfRule type="cellIs" dxfId="6546" priority="6531" operator="equal">
      <formula>#REF!</formula>
    </cfRule>
    <cfRule type="cellIs" dxfId="6545" priority="6532" operator="equal">
      <formula>#REF!</formula>
    </cfRule>
    <cfRule type="cellIs" dxfId="6544" priority="6533" operator="equal">
      <formula>#REF!</formula>
    </cfRule>
    <cfRule type="cellIs" dxfId="6543" priority="6534" operator="equal">
      <formula>#REF!</formula>
    </cfRule>
    <cfRule type="cellIs" dxfId="6542" priority="6535" operator="equal">
      <formula>#REF!</formula>
    </cfRule>
    <cfRule type="cellIs" dxfId="6541" priority="6536" operator="equal">
      <formula>#REF!</formula>
    </cfRule>
    <cfRule type="cellIs" dxfId="6540" priority="6537" operator="equal">
      <formula>#REF!</formula>
    </cfRule>
    <cfRule type="cellIs" dxfId="6539" priority="6538" operator="equal">
      <formula>#REF!</formula>
    </cfRule>
    <cfRule type="cellIs" dxfId="6538" priority="6539" operator="equal">
      <formula>#REF!</formula>
    </cfRule>
    <cfRule type="cellIs" dxfId="6537" priority="6540" operator="equal">
      <formula>#REF!</formula>
    </cfRule>
    <cfRule type="cellIs" dxfId="6536" priority="6541" operator="equal">
      <formula>#REF!</formula>
    </cfRule>
    <cfRule type="cellIs" dxfId="6535" priority="6542" operator="equal">
      <formula>#REF!</formula>
    </cfRule>
    <cfRule type="cellIs" dxfId="6534" priority="6543" operator="equal">
      <formula>#REF!</formula>
    </cfRule>
    <cfRule type="cellIs" dxfId="6533" priority="6544" operator="equal">
      <formula>#REF!</formula>
    </cfRule>
    <cfRule type="cellIs" dxfId="6532" priority="6545" operator="equal">
      <formula>#REF!</formula>
    </cfRule>
    <cfRule type="cellIs" dxfId="6531" priority="6546" operator="equal">
      <formula>#REF!</formula>
    </cfRule>
    <cfRule type="cellIs" dxfId="6530" priority="6547" operator="equal">
      <formula>#REF!</formula>
    </cfRule>
    <cfRule type="cellIs" dxfId="6529" priority="6548" operator="equal">
      <formula>#REF!</formula>
    </cfRule>
    <cfRule type="cellIs" dxfId="6528" priority="6549" operator="equal">
      <formula>#REF!</formula>
    </cfRule>
    <cfRule type="cellIs" dxfId="6527" priority="6550" operator="equal">
      <formula>#REF!</formula>
    </cfRule>
    <cfRule type="cellIs" dxfId="6526" priority="6551" operator="equal">
      <formula>#REF!</formula>
    </cfRule>
    <cfRule type="cellIs" dxfId="6525" priority="6552" operator="equal">
      <formula>#REF!</formula>
    </cfRule>
    <cfRule type="cellIs" dxfId="6524" priority="6553" operator="equal">
      <formula>#REF!</formula>
    </cfRule>
    <cfRule type="cellIs" dxfId="6523" priority="6554" operator="equal">
      <formula>#REF!</formula>
    </cfRule>
    <cfRule type="cellIs" dxfId="6522" priority="6555" operator="equal">
      <formula>#REF!</formula>
    </cfRule>
    <cfRule type="cellIs" dxfId="6521" priority="6556" operator="equal">
      <formula>#REF!</formula>
    </cfRule>
    <cfRule type="cellIs" dxfId="6520" priority="6557" operator="equal">
      <formula>#REF!</formula>
    </cfRule>
  </conditionalFormatting>
  <conditionalFormatting sqref="N36:N38">
    <cfRule type="cellIs" dxfId="6519" priority="6521" operator="equal">
      <formula>#REF!</formula>
    </cfRule>
  </conditionalFormatting>
  <conditionalFormatting sqref="L36:L38">
    <cfRule type="cellIs" dxfId="6518" priority="6515" operator="equal">
      <formula>"ALTA"</formula>
    </cfRule>
    <cfRule type="cellIs" dxfId="6517" priority="6516" operator="equal">
      <formula>"MUY ALTA"</formula>
    </cfRule>
    <cfRule type="cellIs" dxfId="6516" priority="6517" operator="equal">
      <formula>"MEDIA"</formula>
    </cfRule>
    <cfRule type="cellIs" dxfId="6515" priority="6518" operator="equal">
      <formula>"BAJA"</formula>
    </cfRule>
    <cfRule type="cellIs" dxfId="6514" priority="6519" operator="equal">
      <formula>"MUY BAJA"</formula>
    </cfRule>
  </conditionalFormatting>
  <conditionalFormatting sqref="N36:N38">
    <cfRule type="cellIs" dxfId="6513" priority="6507" operator="equal">
      <formula>"CATASTRÓFICO (RC-F)"</formula>
    </cfRule>
    <cfRule type="cellIs" dxfId="6512" priority="6508" operator="equal">
      <formula>"MAYOR (RC-F)"</formula>
    </cfRule>
    <cfRule type="cellIs" dxfId="6511" priority="6509" operator="equal">
      <formula>"MODERADO (RC-F)"</formula>
    </cfRule>
    <cfRule type="cellIs" dxfId="6510" priority="6510" operator="equal">
      <formula>"CATASTRÓFICO"</formula>
    </cfRule>
    <cfRule type="cellIs" dxfId="6509" priority="6511" operator="equal">
      <formula>"MAYOR"</formula>
    </cfRule>
    <cfRule type="cellIs" dxfId="6508" priority="6512" operator="equal">
      <formula>"MODERADO"</formula>
    </cfRule>
    <cfRule type="cellIs" dxfId="6507" priority="6513" operator="equal">
      <formula>"MENOR"</formula>
    </cfRule>
    <cfRule type="cellIs" dxfId="6506" priority="6514" operator="equal">
      <formula>"LEVE"</formula>
    </cfRule>
  </conditionalFormatting>
  <conditionalFormatting sqref="Q36:Q38">
    <cfRule type="cellIs" dxfId="6505" priority="6500" operator="equal">
      <formula>"EXTREMO (RC/F)"</formula>
    </cfRule>
    <cfRule type="cellIs" dxfId="6504" priority="6501" operator="equal">
      <formula>"ALTO (RC/F)"</formula>
    </cfRule>
    <cfRule type="cellIs" dxfId="6503" priority="6502" operator="equal">
      <formula>"MODERADO (RC/F)"</formula>
    </cfRule>
    <cfRule type="cellIs" dxfId="6502" priority="6503" operator="equal">
      <formula>"EXTREMO"</formula>
    </cfRule>
    <cfRule type="cellIs" dxfId="6501" priority="6504" operator="equal">
      <formula>"ALTO"</formula>
    </cfRule>
    <cfRule type="cellIs" dxfId="6500" priority="6505" operator="equal">
      <formula>"MODERADO"</formula>
    </cfRule>
    <cfRule type="cellIs" dxfId="6499" priority="6506" operator="equal">
      <formula>"BAJO"</formula>
    </cfRule>
  </conditionalFormatting>
  <conditionalFormatting sqref="N31:N32">
    <cfRule type="cellIs" dxfId="6498" priority="6499" operator="equal">
      <formula>#REF!</formula>
    </cfRule>
  </conditionalFormatting>
  <conditionalFormatting sqref="L31:L32">
    <cfRule type="cellIs" dxfId="6497" priority="6494" operator="equal">
      <formula>"ALTA"</formula>
    </cfRule>
    <cfRule type="cellIs" dxfId="6496" priority="6495" operator="equal">
      <formula>"MUY ALTA"</formula>
    </cfRule>
    <cfRule type="cellIs" dxfId="6495" priority="6496" operator="equal">
      <formula>"MEDIA"</formula>
    </cfRule>
    <cfRule type="cellIs" dxfId="6494" priority="6497" operator="equal">
      <formula>"BAJA"</formula>
    </cfRule>
    <cfRule type="cellIs" dxfId="6493" priority="6498" operator="equal">
      <formula>"MUY BAJA"</formula>
    </cfRule>
  </conditionalFormatting>
  <conditionalFormatting sqref="N31:N32">
    <cfRule type="cellIs" dxfId="6492" priority="6486" operator="equal">
      <formula>"CATASTRÓFICO (RC-F)"</formula>
    </cfRule>
    <cfRule type="cellIs" dxfId="6491" priority="6487" operator="equal">
      <formula>"MAYOR (RC-F)"</formula>
    </cfRule>
    <cfRule type="cellIs" dxfId="6490" priority="6488" operator="equal">
      <formula>"MODERADO (RC-F)"</formula>
    </cfRule>
    <cfRule type="cellIs" dxfId="6489" priority="6489" operator="equal">
      <formula>"CATASTRÓFICO"</formula>
    </cfRule>
    <cfRule type="cellIs" dxfId="6488" priority="6490" operator="equal">
      <formula>"MAYOR"</formula>
    </cfRule>
    <cfRule type="cellIs" dxfId="6487" priority="6491" operator="equal">
      <formula>"MODERADO"</formula>
    </cfRule>
    <cfRule type="cellIs" dxfId="6486" priority="6492" operator="equal">
      <formula>"MENOR"</formula>
    </cfRule>
    <cfRule type="cellIs" dxfId="6485" priority="6493" operator="equal">
      <formula>"LEVE"</formula>
    </cfRule>
  </conditionalFormatting>
  <conditionalFormatting sqref="Q31:Q32">
    <cfRule type="cellIs" dxfId="6484" priority="6449" operator="equal">
      <formula>#REF!</formula>
    </cfRule>
    <cfRule type="cellIs" dxfId="6483" priority="6450" operator="equal">
      <formula>#REF!</formula>
    </cfRule>
    <cfRule type="cellIs" dxfId="6482" priority="6451" operator="equal">
      <formula>#REF!</formula>
    </cfRule>
    <cfRule type="cellIs" dxfId="6481" priority="6452" operator="equal">
      <formula>#REF!</formula>
    </cfRule>
    <cfRule type="cellIs" dxfId="6480" priority="6453" operator="equal">
      <formula>#REF!</formula>
    </cfRule>
    <cfRule type="cellIs" dxfId="6479" priority="6454" operator="equal">
      <formula>#REF!</formula>
    </cfRule>
    <cfRule type="cellIs" dxfId="6478" priority="6455" operator="equal">
      <formula>#REF!</formula>
    </cfRule>
    <cfRule type="cellIs" dxfId="6477" priority="6456" operator="equal">
      <formula>#REF!</formula>
    </cfRule>
    <cfRule type="cellIs" dxfId="6476" priority="6457" operator="equal">
      <formula>#REF!</formula>
    </cfRule>
    <cfRule type="cellIs" dxfId="6475" priority="6458" operator="equal">
      <formula>#REF!</formula>
    </cfRule>
    <cfRule type="cellIs" dxfId="6474" priority="6459" operator="equal">
      <formula>#REF!</formula>
    </cfRule>
    <cfRule type="cellIs" dxfId="6473" priority="6460" operator="equal">
      <formula>#REF!</formula>
    </cfRule>
    <cfRule type="cellIs" dxfId="6472" priority="6461" operator="equal">
      <formula>#REF!</formula>
    </cfRule>
    <cfRule type="cellIs" dxfId="6471" priority="6462" operator="equal">
      <formula>#REF!</formula>
    </cfRule>
    <cfRule type="cellIs" dxfId="6470" priority="6463" operator="equal">
      <formula>#REF!</formula>
    </cfRule>
    <cfRule type="cellIs" dxfId="6469" priority="6464" operator="equal">
      <formula>#REF!</formula>
    </cfRule>
    <cfRule type="cellIs" dxfId="6468" priority="6465" operator="equal">
      <formula>#REF!</formula>
    </cfRule>
    <cfRule type="cellIs" dxfId="6467" priority="6466" operator="equal">
      <formula>#REF!</formula>
    </cfRule>
    <cfRule type="cellIs" dxfId="6466" priority="6467" operator="equal">
      <formula>#REF!</formula>
    </cfRule>
    <cfRule type="cellIs" dxfId="6465" priority="6468" operator="equal">
      <formula>#REF!</formula>
    </cfRule>
    <cfRule type="cellIs" dxfId="6464" priority="6469" operator="equal">
      <formula>#REF!</formula>
    </cfRule>
    <cfRule type="cellIs" dxfId="6463" priority="6470" operator="equal">
      <formula>#REF!</formula>
    </cfRule>
    <cfRule type="cellIs" dxfId="6462" priority="6471" operator="equal">
      <formula>#REF!</formula>
    </cfRule>
    <cfRule type="cellIs" dxfId="6461" priority="6472" operator="equal">
      <formula>#REF!</formula>
    </cfRule>
    <cfRule type="cellIs" dxfId="6460" priority="6473" operator="equal">
      <formula>#REF!</formula>
    </cfRule>
    <cfRule type="cellIs" dxfId="6459" priority="6474" operator="equal">
      <formula>#REF!</formula>
    </cfRule>
    <cfRule type="cellIs" dxfId="6458" priority="6475" operator="equal">
      <formula>#REF!</formula>
    </cfRule>
    <cfRule type="cellIs" dxfId="6457" priority="6476" operator="equal">
      <formula>#REF!</formula>
    </cfRule>
    <cfRule type="cellIs" dxfId="6456" priority="6477" operator="equal">
      <formula>#REF!</formula>
    </cfRule>
    <cfRule type="cellIs" dxfId="6455" priority="6478" operator="equal">
      <formula>#REF!</formula>
    </cfRule>
    <cfRule type="cellIs" dxfId="6454" priority="6479" operator="equal">
      <formula>#REF!</formula>
    </cfRule>
    <cfRule type="cellIs" dxfId="6453" priority="6480" operator="equal">
      <formula>#REF!</formula>
    </cfRule>
    <cfRule type="cellIs" dxfId="6452" priority="6481" operator="equal">
      <formula>#REF!</formula>
    </cfRule>
    <cfRule type="cellIs" dxfId="6451" priority="6482" operator="equal">
      <formula>#REF!</formula>
    </cfRule>
    <cfRule type="cellIs" dxfId="6450" priority="6483" operator="equal">
      <formula>#REF!</formula>
    </cfRule>
    <cfRule type="cellIs" dxfId="6449" priority="6484" operator="equal">
      <formula>#REF!</formula>
    </cfRule>
    <cfRule type="cellIs" dxfId="6448" priority="6485" operator="equal">
      <formula>#REF!</formula>
    </cfRule>
  </conditionalFormatting>
  <conditionalFormatting sqref="Q31:Q32">
    <cfRule type="cellIs" dxfId="6447" priority="6442" operator="equal">
      <formula>"EXTREMO (RC/F)"</formula>
    </cfRule>
    <cfRule type="cellIs" dxfId="6446" priority="6443" operator="equal">
      <formula>"ALTO (RC/F)"</formula>
    </cfRule>
    <cfRule type="cellIs" dxfId="6445" priority="6444" operator="equal">
      <formula>"MODERADO (RC/F)"</formula>
    </cfRule>
    <cfRule type="cellIs" dxfId="6444" priority="6445" operator="equal">
      <formula>"EXTREMO"</formula>
    </cfRule>
    <cfRule type="cellIs" dxfId="6443" priority="6446" operator="equal">
      <formula>"ALTO"</formula>
    </cfRule>
    <cfRule type="cellIs" dxfId="6442" priority="6447" operator="equal">
      <formula>"MODERADO"</formula>
    </cfRule>
    <cfRule type="cellIs" dxfId="6441" priority="6448" operator="equal">
      <formula>"BAJO"</formula>
    </cfRule>
  </conditionalFormatting>
  <conditionalFormatting sqref="Q40">
    <cfRule type="cellIs" dxfId="6440" priority="6404" operator="equal">
      <formula>#REF!</formula>
    </cfRule>
    <cfRule type="cellIs" dxfId="6439" priority="6406" operator="equal">
      <formula>#REF!</formula>
    </cfRule>
    <cfRule type="cellIs" dxfId="6438" priority="6407" operator="equal">
      <formula>#REF!</formula>
    </cfRule>
    <cfRule type="cellIs" dxfId="6437" priority="6408" operator="equal">
      <formula>#REF!</formula>
    </cfRule>
    <cfRule type="cellIs" dxfId="6436" priority="6409" operator="equal">
      <formula>#REF!</formula>
    </cfRule>
    <cfRule type="cellIs" dxfId="6435" priority="6410" operator="equal">
      <formula>#REF!</formula>
    </cfRule>
    <cfRule type="cellIs" dxfId="6434" priority="6411" operator="equal">
      <formula>#REF!</formula>
    </cfRule>
    <cfRule type="cellIs" dxfId="6433" priority="6412" operator="equal">
      <formula>#REF!</formula>
    </cfRule>
    <cfRule type="cellIs" dxfId="6432" priority="6413" operator="equal">
      <formula>#REF!</formula>
    </cfRule>
    <cfRule type="cellIs" dxfId="6431" priority="6414" operator="equal">
      <formula>#REF!</formula>
    </cfRule>
    <cfRule type="cellIs" dxfId="6430" priority="6415" operator="equal">
      <formula>#REF!</formula>
    </cfRule>
    <cfRule type="cellIs" dxfId="6429" priority="6416" operator="equal">
      <formula>#REF!</formula>
    </cfRule>
    <cfRule type="cellIs" dxfId="6428" priority="6417" operator="equal">
      <formula>#REF!</formula>
    </cfRule>
    <cfRule type="cellIs" dxfId="6427" priority="6418" operator="equal">
      <formula>#REF!</formula>
    </cfRule>
    <cfRule type="cellIs" dxfId="6426" priority="6419" operator="equal">
      <formula>#REF!</formula>
    </cfRule>
    <cfRule type="cellIs" dxfId="6425" priority="6420" operator="equal">
      <formula>#REF!</formula>
    </cfRule>
    <cfRule type="cellIs" dxfId="6424" priority="6421" operator="equal">
      <formula>#REF!</formula>
    </cfRule>
    <cfRule type="cellIs" dxfId="6423" priority="6422" operator="equal">
      <formula>#REF!</formula>
    </cfRule>
    <cfRule type="cellIs" dxfId="6422" priority="6423" operator="equal">
      <formula>#REF!</formula>
    </cfRule>
    <cfRule type="cellIs" dxfId="6421" priority="6424" operator="equal">
      <formula>#REF!</formula>
    </cfRule>
    <cfRule type="cellIs" dxfId="6420" priority="6425" operator="equal">
      <formula>#REF!</formula>
    </cfRule>
    <cfRule type="cellIs" dxfId="6419" priority="6426" operator="equal">
      <formula>#REF!</formula>
    </cfRule>
    <cfRule type="cellIs" dxfId="6418" priority="6427" operator="equal">
      <formula>#REF!</formula>
    </cfRule>
    <cfRule type="cellIs" dxfId="6417" priority="6428" operator="equal">
      <formula>#REF!</formula>
    </cfRule>
    <cfRule type="cellIs" dxfId="6416" priority="6429" operator="equal">
      <formula>#REF!</formula>
    </cfRule>
    <cfRule type="cellIs" dxfId="6415" priority="6430" operator="equal">
      <formula>#REF!</formula>
    </cfRule>
    <cfRule type="cellIs" dxfId="6414" priority="6431" operator="equal">
      <formula>#REF!</formula>
    </cfRule>
    <cfRule type="cellIs" dxfId="6413" priority="6432" operator="equal">
      <formula>#REF!</formula>
    </cfRule>
    <cfRule type="cellIs" dxfId="6412" priority="6433" operator="equal">
      <formula>#REF!</formula>
    </cfRule>
    <cfRule type="cellIs" dxfId="6411" priority="6434" operator="equal">
      <formula>#REF!</formula>
    </cfRule>
    <cfRule type="cellIs" dxfId="6410" priority="6435" operator="equal">
      <formula>#REF!</formula>
    </cfRule>
    <cfRule type="cellIs" dxfId="6409" priority="6436" operator="equal">
      <formula>#REF!</formula>
    </cfRule>
    <cfRule type="cellIs" dxfId="6408" priority="6437" operator="equal">
      <formula>#REF!</formula>
    </cfRule>
    <cfRule type="cellIs" dxfId="6407" priority="6438" operator="equal">
      <formula>#REF!</formula>
    </cfRule>
    <cfRule type="cellIs" dxfId="6406" priority="6439" operator="equal">
      <formula>#REF!</formula>
    </cfRule>
    <cfRule type="cellIs" dxfId="6405" priority="6440" operator="equal">
      <formula>#REF!</formula>
    </cfRule>
    <cfRule type="cellIs" dxfId="6404" priority="6441" operator="equal">
      <formula>#REF!</formula>
    </cfRule>
  </conditionalFormatting>
  <conditionalFormatting sqref="N40">
    <cfRule type="cellIs" dxfId="6403" priority="6405" operator="equal">
      <formula>#REF!</formula>
    </cfRule>
  </conditionalFormatting>
  <conditionalFormatting sqref="L40">
    <cfRule type="cellIs" dxfId="6402" priority="6399" operator="equal">
      <formula>"ALTA"</formula>
    </cfRule>
    <cfRule type="cellIs" dxfId="6401" priority="6400" operator="equal">
      <formula>"MUY ALTA"</formula>
    </cfRule>
    <cfRule type="cellIs" dxfId="6400" priority="6401" operator="equal">
      <formula>"MEDIA"</formula>
    </cfRule>
    <cfRule type="cellIs" dxfId="6399" priority="6402" operator="equal">
      <formula>"BAJA"</formula>
    </cfRule>
    <cfRule type="cellIs" dxfId="6398" priority="6403" operator="equal">
      <formula>"MUY BAJA"</formula>
    </cfRule>
  </conditionalFormatting>
  <conditionalFormatting sqref="N40">
    <cfRule type="cellIs" dxfId="6397" priority="6391" operator="equal">
      <formula>"CATASTRÓFICO (RC-F)"</formula>
    </cfRule>
    <cfRule type="cellIs" dxfId="6396" priority="6392" operator="equal">
      <formula>"MAYOR (RC-F)"</formula>
    </cfRule>
    <cfRule type="cellIs" dxfId="6395" priority="6393" operator="equal">
      <formula>"MODERADO (RC-F)"</formula>
    </cfRule>
    <cfRule type="cellIs" dxfId="6394" priority="6394" operator="equal">
      <formula>"CATASTRÓFICO"</formula>
    </cfRule>
    <cfRule type="cellIs" dxfId="6393" priority="6395" operator="equal">
      <formula>"MAYOR"</formula>
    </cfRule>
    <cfRule type="cellIs" dxfId="6392" priority="6396" operator="equal">
      <formula>"MODERADO"</formula>
    </cfRule>
    <cfRule type="cellIs" dxfId="6391" priority="6397" operator="equal">
      <formula>"MENOR"</formula>
    </cfRule>
    <cfRule type="cellIs" dxfId="6390" priority="6398" operator="equal">
      <formula>"LEVE"</formula>
    </cfRule>
  </conditionalFormatting>
  <conditionalFormatting sqref="Q40">
    <cfRule type="cellIs" dxfId="6389" priority="6384" operator="equal">
      <formula>"EXTREMO (RC/F)"</formula>
    </cfRule>
    <cfRule type="cellIs" dxfId="6388" priority="6385" operator="equal">
      <formula>"ALTO (RC/F)"</formula>
    </cfRule>
    <cfRule type="cellIs" dxfId="6387" priority="6386" operator="equal">
      <formula>"MODERADO (RC/F)"</formula>
    </cfRule>
    <cfRule type="cellIs" dxfId="6386" priority="6387" operator="equal">
      <formula>"EXTREMO"</formula>
    </cfRule>
    <cfRule type="cellIs" dxfId="6385" priority="6388" operator="equal">
      <formula>"ALTO"</formula>
    </cfRule>
    <cfRule type="cellIs" dxfId="6384" priority="6389" operator="equal">
      <formula>"MODERADO"</formula>
    </cfRule>
    <cfRule type="cellIs" dxfId="6383" priority="6390" operator="equal">
      <formula>"BAJO"</formula>
    </cfRule>
  </conditionalFormatting>
  <conditionalFormatting sqref="Q41">
    <cfRule type="cellIs" dxfId="6382" priority="6346" operator="equal">
      <formula>#REF!</formula>
    </cfRule>
    <cfRule type="cellIs" dxfId="6381" priority="6348" operator="equal">
      <formula>#REF!</formula>
    </cfRule>
    <cfRule type="cellIs" dxfId="6380" priority="6349" operator="equal">
      <formula>#REF!</formula>
    </cfRule>
    <cfRule type="cellIs" dxfId="6379" priority="6350" operator="equal">
      <formula>#REF!</formula>
    </cfRule>
    <cfRule type="cellIs" dxfId="6378" priority="6351" operator="equal">
      <formula>#REF!</formula>
    </cfRule>
    <cfRule type="cellIs" dxfId="6377" priority="6352" operator="equal">
      <formula>#REF!</formula>
    </cfRule>
    <cfRule type="cellIs" dxfId="6376" priority="6353" operator="equal">
      <formula>#REF!</formula>
    </cfRule>
    <cfRule type="cellIs" dxfId="6375" priority="6354" operator="equal">
      <formula>#REF!</formula>
    </cfRule>
    <cfRule type="cellIs" dxfId="6374" priority="6355" operator="equal">
      <formula>#REF!</formula>
    </cfRule>
    <cfRule type="cellIs" dxfId="6373" priority="6356" operator="equal">
      <formula>#REF!</formula>
    </cfRule>
    <cfRule type="cellIs" dxfId="6372" priority="6357" operator="equal">
      <formula>#REF!</formula>
    </cfRule>
    <cfRule type="cellIs" dxfId="6371" priority="6358" operator="equal">
      <formula>#REF!</formula>
    </cfRule>
    <cfRule type="cellIs" dxfId="6370" priority="6359" operator="equal">
      <formula>#REF!</formula>
    </cfRule>
    <cfRule type="cellIs" dxfId="6369" priority="6360" operator="equal">
      <formula>#REF!</formula>
    </cfRule>
    <cfRule type="cellIs" dxfId="6368" priority="6361" operator="equal">
      <formula>#REF!</formula>
    </cfRule>
    <cfRule type="cellIs" dxfId="6367" priority="6362" operator="equal">
      <formula>#REF!</formula>
    </cfRule>
    <cfRule type="cellIs" dxfId="6366" priority="6363" operator="equal">
      <formula>#REF!</formula>
    </cfRule>
    <cfRule type="cellIs" dxfId="6365" priority="6364" operator="equal">
      <formula>#REF!</formula>
    </cfRule>
    <cfRule type="cellIs" dxfId="6364" priority="6365" operator="equal">
      <formula>#REF!</formula>
    </cfRule>
    <cfRule type="cellIs" dxfId="6363" priority="6366" operator="equal">
      <formula>#REF!</formula>
    </cfRule>
    <cfRule type="cellIs" dxfId="6362" priority="6367" operator="equal">
      <formula>#REF!</formula>
    </cfRule>
    <cfRule type="cellIs" dxfId="6361" priority="6368" operator="equal">
      <formula>#REF!</formula>
    </cfRule>
    <cfRule type="cellIs" dxfId="6360" priority="6369" operator="equal">
      <formula>#REF!</formula>
    </cfRule>
    <cfRule type="cellIs" dxfId="6359" priority="6370" operator="equal">
      <formula>#REF!</formula>
    </cfRule>
    <cfRule type="cellIs" dxfId="6358" priority="6371" operator="equal">
      <formula>#REF!</formula>
    </cfRule>
    <cfRule type="cellIs" dxfId="6357" priority="6372" operator="equal">
      <formula>#REF!</formula>
    </cfRule>
    <cfRule type="cellIs" dxfId="6356" priority="6373" operator="equal">
      <formula>#REF!</formula>
    </cfRule>
    <cfRule type="cellIs" dxfId="6355" priority="6374" operator="equal">
      <formula>#REF!</formula>
    </cfRule>
    <cfRule type="cellIs" dxfId="6354" priority="6375" operator="equal">
      <formula>#REF!</formula>
    </cfRule>
    <cfRule type="cellIs" dxfId="6353" priority="6376" operator="equal">
      <formula>#REF!</formula>
    </cfRule>
    <cfRule type="cellIs" dxfId="6352" priority="6377" operator="equal">
      <formula>#REF!</formula>
    </cfRule>
    <cfRule type="cellIs" dxfId="6351" priority="6378" operator="equal">
      <formula>#REF!</formula>
    </cfRule>
    <cfRule type="cellIs" dxfId="6350" priority="6379" operator="equal">
      <formula>#REF!</formula>
    </cfRule>
    <cfRule type="cellIs" dxfId="6349" priority="6380" operator="equal">
      <formula>#REF!</formula>
    </cfRule>
    <cfRule type="cellIs" dxfId="6348" priority="6381" operator="equal">
      <formula>#REF!</formula>
    </cfRule>
    <cfRule type="cellIs" dxfId="6347" priority="6382" operator="equal">
      <formula>#REF!</formula>
    </cfRule>
    <cfRule type="cellIs" dxfId="6346" priority="6383" operator="equal">
      <formula>#REF!</formula>
    </cfRule>
  </conditionalFormatting>
  <conditionalFormatting sqref="N41">
    <cfRule type="cellIs" dxfId="6345" priority="6347" operator="equal">
      <formula>#REF!</formula>
    </cfRule>
  </conditionalFormatting>
  <conditionalFormatting sqref="L41">
    <cfRule type="cellIs" dxfId="6344" priority="6341" operator="equal">
      <formula>"ALTA"</formula>
    </cfRule>
    <cfRule type="cellIs" dxfId="6343" priority="6342" operator="equal">
      <formula>"MUY ALTA"</formula>
    </cfRule>
    <cfRule type="cellIs" dxfId="6342" priority="6343" operator="equal">
      <formula>"MEDIA"</formula>
    </cfRule>
    <cfRule type="cellIs" dxfId="6341" priority="6344" operator="equal">
      <formula>"BAJA"</formula>
    </cfRule>
    <cfRule type="cellIs" dxfId="6340" priority="6345" operator="equal">
      <formula>"MUY BAJA"</formula>
    </cfRule>
  </conditionalFormatting>
  <conditionalFormatting sqref="N41">
    <cfRule type="cellIs" dxfId="6339" priority="6333" operator="equal">
      <formula>"CATASTRÓFICO (RC-F)"</formula>
    </cfRule>
    <cfRule type="cellIs" dxfId="6338" priority="6334" operator="equal">
      <formula>"MAYOR (RC-F)"</formula>
    </cfRule>
    <cfRule type="cellIs" dxfId="6337" priority="6335" operator="equal">
      <formula>"MODERADO (RC-F)"</formula>
    </cfRule>
    <cfRule type="cellIs" dxfId="6336" priority="6336" operator="equal">
      <formula>"CATASTRÓFICO"</formula>
    </cfRule>
    <cfRule type="cellIs" dxfId="6335" priority="6337" operator="equal">
      <formula>"MAYOR"</formula>
    </cfRule>
    <cfRule type="cellIs" dxfId="6334" priority="6338" operator="equal">
      <formula>"MODERADO"</formula>
    </cfRule>
    <cfRule type="cellIs" dxfId="6333" priority="6339" operator="equal">
      <formula>"MENOR"</formula>
    </cfRule>
    <cfRule type="cellIs" dxfId="6332" priority="6340" operator="equal">
      <formula>"LEVE"</formula>
    </cfRule>
  </conditionalFormatting>
  <conditionalFormatting sqref="Q41">
    <cfRule type="cellIs" dxfId="6331" priority="6326" operator="equal">
      <formula>"EXTREMO (RC/F)"</formula>
    </cfRule>
    <cfRule type="cellIs" dxfId="6330" priority="6327" operator="equal">
      <formula>"ALTO (RC/F)"</formula>
    </cfRule>
    <cfRule type="cellIs" dxfId="6329" priority="6328" operator="equal">
      <formula>"MODERADO (RC/F)"</formula>
    </cfRule>
    <cfRule type="cellIs" dxfId="6328" priority="6329" operator="equal">
      <formula>"EXTREMO"</formula>
    </cfRule>
    <cfRule type="cellIs" dxfId="6327" priority="6330" operator="equal">
      <formula>"ALTO"</formula>
    </cfRule>
    <cfRule type="cellIs" dxfId="6326" priority="6331" operator="equal">
      <formula>"MODERADO"</formula>
    </cfRule>
    <cfRule type="cellIs" dxfId="6325" priority="6332" operator="equal">
      <formula>"BAJO"</formula>
    </cfRule>
  </conditionalFormatting>
  <conditionalFormatting sqref="Q167:Q172">
    <cfRule type="cellIs" dxfId="6324" priority="6288" operator="equal">
      <formula>#REF!</formula>
    </cfRule>
    <cfRule type="cellIs" dxfId="6323" priority="6290" operator="equal">
      <formula>#REF!</formula>
    </cfRule>
    <cfRule type="cellIs" dxfId="6322" priority="6291" operator="equal">
      <formula>#REF!</formula>
    </cfRule>
    <cfRule type="cellIs" dxfId="6321" priority="6292" operator="equal">
      <formula>#REF!</formula>
    </cfRule>
    <cfRule type="cellIs" dxfId="6320" priority="6293" operator="equal">
      <formula>#REF!</formula>
    </cfRule>
    <cfRule type="cellIs" dxfId="6319" priority="6294" operator="equal">
      <formula>#REF!</formula>
    </cfRule>
    <cfRule type="cellIs" dxfId="6318" priority="6295" operator="equal">
      <formula>#REF!</formula>
    </cfRule>
    <cfRule type="cellIs" dxfId="6317" priority="6296" operator="equal">
      <formula>#REF!</formula>
    </cfRule>
    <cfRule type="cellIs" dxfId="6316" priority="6297" operator="equal">
      <formula>#REF!</formula>
    </cfRule>
    <cfRule type="cellIs" dxfId="6315" priority="6298" operator="equal">
      <formula>#REF!</formula>
    </cfRule>
    <cfRule type="cellIs" dxfId="6314" priority="6299" operator="equal">
      <formula>#REF!</formula>
    </cfRule>
    <cfRule type="cellIs" dxfId="6313" priority="6300" operator="equal">
      <formula>#REF!</formula>
    </cfRule>
    <cfRule type="cellIs" dxfId="6312" priority="6301" operator="equal">
      <formula>#REF!</formula>
    </cfRule>
    <cfRule type="cellIs" dxfId="6311" priority="6302" operator="equal">
      <formula>#REF!</formula>
    </cfRule>
    <cfRule type="cellIs" dxfId="6310" priority="6303" operator="equal">
      <formula>#REF!</formula>
    </cfRule>
    <cfRule type="cellIs" dxfId="6309" priority="6304" operator="equal">
      <formula>#REF!</formula>
    </cfRule>
    <cfRule type="cellIs" dxfId="6308" priority="6305" operator="equal">
      <formula>#REF!</formula>
    </cfRule>
    <cfRule type="cellIs" dxfId="6307" priority="6306" operator="equal">
      <formula>#REF!</formula>
    </cfRule>
    <cfRule type="cellIs" dxfId="6306" priority="6307" operator="equal">
      <formula>#REF!</formula>
    </cfRule>
    <cfRule type="cellIs" dxfId="6305" priority="6308" operator="equal">
      <formula>#REF!</formula>
    </cfRule>
    <cfRule type="cellIs" dxfId="6304" priority="6309" operator="equal">
      <formula>#REF!</formula>
    </cfRule>
    <cfRule type="cellIs" dxfId="6303" priority="6310" operator="equal">
      <formula>#REF!</formula>
    </cfRule>
    <cfRule type="cellIs" dxfId="6302" priority="6311" operator="equal">
      <formula>#REF!</formula>
    </cfRule>
    <cfRule type="cellIs" dxfId="6301" priority="6312" operator="equal">
      <formula>#REF!</formula>
    </cfRule>
    <cfRule type="cellIs" dxfId="6300" priority="6313" operator="equal">
      <formula>#REF!</formula>
    </cfRule>
    <cfRule type="cellIs" dxfId="6299" priority="6314" operator="equal">
      <formula>#REF!</formula>
    </cfRule>
    <cfRule type="cellIs" dxfId="6298" priority="6315" operator="equal">
      <formula>#REF!</formula>
    </cfRule>
    <cfRule type="cellIs" dxfId="6297" priority="6316" operator="equal">
      <formula>#REF!</formula>
    </cfRule>
    <cfRule type="cellIs" dxfId="6296" priority="6317" operator="equal">
      <formula>#REF!</formula>
    </cfRule>
    <cfRule type="cellIs" dxfId="6295" priority="6318" operator="equal">
      <formula>#REF!</formula>
    </cfRule>
    <cfRule type="cellIs" dxfId="6294" priority="6319" operator="equal">
      <formula>#REF!</formula>
    </cfRule>
    <cfRule type="cellIs" dxfId="6293" priority="6320" operator="equal">
      <formula>#REF!</formula>
    </cfRule>
    <cfRule type="cellIs" dxfId="6292" priority="6321" operator="equal">
      <formula>#REF!</formula>
    </cfRule>
    <cfRule type="cellIs" dxfId="6291" priority="6322" operator="equal">
      <formula>#REF!</formula>
    </cfRule>
    <cfRule type="cellIs" dxfId="6290" priority="6323" operator="equal">
      <formula>#REF!</formula>
    </cfRule>
    <cfRule type="cellIs" dxfId="6289" priority="6324" operator="equal">
      <formula>#REF!</formula>
    </cfRule>
    <cfRule type="cellIs" dxfId="6288" priority="6325" operator="equal">
      <formula>#REF!</formula>
    </cfRule>
  </conditionalFormatting>
  <conditionalFormatting sqref="N167:N172">
    <cfRule type="cellIs" dxfId="6287" priority="6289" operator="equal">
      <formula>#REF!</formula>
    </cfRule>
  </conditionalFormatting>
  <conditionalFormatting sqref="L167:L172">
    <cfRule type="cellIs" dxfId="6286" priority="6283" operator="equal">
      <formula>"ALTA"</formula>
    </cfRule>
    <cfRule type="cellIs" dxfId="6285" priority="6284" operator="equal">
      <formula>"MUY ALTA"</formula>
    </cfRule>
    <cfRule type="cellIs" dxfId="6284" priority="6285" operator="equal">
      <formula>"MEDIA"</formula>
    </cfRule>
    <cfRule type="cellIs" dxfId="6283" priority="6286" operator="equal">
      <formula>"BAJA"</formula>
    </cfRule>
    <cfRule type="cellIs" dxfId="6282" priority="6287" operator="equal">
      <formula>"MUY BAJA"</formula>
    </cfRule>
  </conditionalFormatting>
  <conditionalFormatting sqref="N167:N172">
    <cfRule type="cellIs" dxfId="6281" priority="6275" operator="equal">
      <formula>"CATASTRÓFICO (RC-F)"</formula>
    </cfRule>
    <cfRule type="cellIs" dxfId="6280" priority="6276" operator="equal">
      <formula>"MAYOR (RC-F)"</formula>
    </cfRule>
    <cfRule type="cellIs" dxfId="6279" priority="6277" operator="equal">
      <formula>"MODERADO (RC-F)"</formula>
    </cfRule>
    <cfRule type="cellIs" dxfId="6278" priority="6278" operator="equal">
      <formula>"CATASTRÓFICO"</formula>
    </cfRule>
    <cfRule type="cellIs" dxfId="6277" priority="6279" operator="equal">
      <formula>"MAYOR"</formula>
    </cfRule>
    <cfRule type="cellIs" dxfId="6276" priority="6280" operator="equal">
      <formula>"MODERADO"</formula>
    </cfRule>
    <cfRule type="cellIs" dxfId="6275" priority="6281" operator="equal">
      <formula>"MENOR"</formula>
    </cfRule>
    <cfRule type="cellIs" dxfId="6274" priority="6282" operator="equal">
      <formula>"LEVE"</formula>
    </cfRule>
  </conditionalFormatting>
  <conditionalFormatting sqref="Q167:Q172">
    <cfRule type="cellIs" dxfId="6273" priority="6268" operator="equal">
      <formula>"EXTREMO (RC/F)"</formula>
    </cfRule>
    <cfRule type="cellIs" dxfId="6272" priority="6269" operator="equal">
      <formula>"ALTO (RC/F)"</formula>
    </cfRule>
    <cfRule type="cellIs" dxfId="6271" priority="6270" operator="equal">
      <formula>"MODERADO (RC/F)"</formula>
    </cfRule>
    <cfRule type="cellIs" dxfId="6270" priority="6271" operator="equal">
      <formula>"EXTREMO"</formula>
    </cfRule>
    <cfRule type="cellIs" dxfId="6269" priority="6272" operator="equal">
      <formula>"ALTO"</formula>
    </cfRule>
    <cfRule type="cellIs" dxfId="6268" priority="6273" operator="equal">
      <formula>"MODERADO"</formula>
    </cfRule>
    <cfRule type="cellIs" dxfId="6267" priority="6274" operator="equal">
      <formula>"BAJO"</formula>
    </cfRule>
  </conditionalFormatting>
  <conditionalFormatting sqref="Q174">
    <cfRule type="cellIs" dxfId="6266" priority="6230" operator="equal">
      <formula>#REF!</formula>
    </cfRule>
    <cfRule type="cellIs" dxfId="6265" priority="6232" operator="equal">
      <formula>#REF!</formula>
    </cfRule>
    <cfRule type="cellIs" dxfId="6264" priority="6233" operator="equal">
      <formula>#REF!</formula>
    </cfRule>
    <cfRule type="cellIs" dxfId="6263" priority="6234" operator="equal">
      <formula>#REF!</formula>
    </cfRule>
    <cfRule type="cellIs" dxfId="6262" priority="6235" operator="equal">
      <formula>#REF!</formula>
    </cfRule>
    <cfRule type="cellIs" dxfId="6261" priority="6236" operator="equal">
      <formula>#REF!</formula>
    </cfRule>
    <cfRule type="cellIs" dxfId="6260" priority="6237" operator="equal">
      <formula>#REF!</formula>
    </cfRule>
    <cfRule type="cellIs" dxfId="6259" priority="6238" operator="equal">
      <formula>#REF!</formula>
    </cfRule>
    <cfRule type="cellIs" dxfId="6258" priority="6239" operator="equal">
      <formula>#REF!</formula>
    </cfRule>
    <cfRule type="cellIs" dxfId="6257" priority="6240" operator="equal">
      <formula>#REF!</formula>
    </cfRule>
    <cfRule type="cellIs" dxfId="6256" priority="6241" operator="equal">
      <formula>#REF!</formula>
    </cfRule>
    <cfRule type="cellIs" dxfId="6255" priority="6242" operator="equal">
      <formula>#REF!</formula>
    </cfRule>
    <cfRule type="cellIs" dxfId="6254" priority="6243" operator="equal">
      <formula>#REF!</formula>
    </cfRule>
    <cfRule type="cellIs" dxfId="6253" priority="6244" operator="equal">
      <formula>#REF!</formula>
    </cfRule>
    <cfRule type="cellIs" dxfId="6252" priority="6245" operator="equal">
      <formula>#REF!</formula>
    </cfRule>
    <cfRule type="cellIs" dxfId="6251" priority="6246" operator="equal">
      <formula>#REF!</formula>
    </cfRule>
    <cfRule type="cellIs" dxfId="6250" priority="6247" operator="equal">
      <formula>#REF!</formula>
    </cfRule>
    <cfRule type="cellIs" dxfId="6249" priority="6248" operator="equal">
      <formula>#REF!</formula>
    </cfRule>
    <cfRule type="cellIs" dxfId="6248" priority="6249" operator="equal">
      <formula>#REF!</formula>
    </cfRule>
    <cfRule type="cellIs" dxfId="6247" priority="6250" operator="equal">
      <formula>#REF!</formula>
    </cfRule>
    <cfRule type="cellIs" dxfId="6246" priority="6251" operator="equal">
      <formula>#REF!</formula>
    </cfRule>
    <cfRule type="cellIs" dxfId="6245" priority="6252" operator="equal">
      <formula>#REF!</formula>
    </cfRule>
    <cfRule type="cellIs" dxfId="6244" priority="6253" operator="equal">
      <formula>#REF!</formula>
    </cfRule>
    <cfRule type="cellIs" dxfId="6243" priority="6254" operator="equal">
      <formula>#REF!</formula>
    </cfRule>
    <cfRule type="cellIs" dxfId="6242" priority="6255" operator="equal">
      <formula>#REF!</formula>
    </cfRule>
    <cfRule type="cellIs" dxfId="6241" priority="6256" operator="equal">
      <formula>#REF!</formula>
    </cfRule>
    <cfRule type="cellIs" dxfId="6240" priority="6257" operator="equal">
      <formula>#REF!</formula>
    </cfRule>
    <cfRule type="cellIs" dxfId="6239" priority="6258" operator="equal">
      <formula>#REF!</formula>
    </cfRule>
    <cfRule type="cellIs" dxfId="6238" priority="6259" operator="equal">
      <formula>#REF!</formula>
    </cfRule>
    <cfRule type="cellIs" dxfId="6237" priority="6260" operator="equal">
      <formula>#REF!</formula>
    </cfRule>
    <cfRule type="cellIs" dxfId="6236" priority="6261" operator="equal">
      <formula>#REF!</formula>
    </cfRule>
    <cfRule type="cellIs" dxfId="6235" priority="6262" operator="equal">
      <formula>#REF!</formula>
    </cfRule>
    <cfRule type="cellIs" dxfId="6234" priority="6263" operator="equal">
      <formula>#REF!</formula>
    </cfRule>
    <cfRule type="cellIs" dxfId="6233" priority="6264" operator="equal">
      <formula>#REF!</formula>
    </cfRule>
    <cfRule type="cellIs" dxfId="6232" priority="6265" operator="equal">
      <formula>#REF!</formula>
    </cfRule>
    <cfRule type="cellIs" dxfId="6231" priority="6266" operator="equal">
      <formula>#REF!</formula>
    </cfRule>
    <cfRule type="cellIs" dxfId="6230" priority="6267" operator="equal">
      <formula>#REF!</formula>
    </cfRule>
  </conditionalFormatting>
  <conditionalFormatting sqref="N174">
    <cfRule type="cellIs" dxfId="6229" priority="6231" operator="equal">
      <formula>#REF!</formula>
    </cfRule>
  </conditionalFormatting>
  <conditionalFormatting sqref="L174">
    <cfRule type="cellIs" dxfId="6228" priority="6225" operator="equal">
      <formula>"ALTA"</formula>
    </cfRule>
    <cfRule type="cellIs" dxfId="6227" priority="6226" operator="equal">
      <formula>"MUY ALTA"</formula>
    </cfRule>
    <cfRule type="cellIs" dxfId="6226" priority="6227" operator="equal">
      <formula>"MEDIA"</formula>
    </cfRule>
    <cfRule type="cellIs" dxfId="6225" priority="6228" operator="equal">
      <formula>"BAJA"</formula>
    </cfRule>
    <cfRule type="cellIs" dxfId="6224" priority="6229" operator="equal">
      <formula>"MUY BAJA"</formula>
    </cfRule>
  </conditionalFormatting>
  <conditionalFormatting sqref="N174">
    <cfRule type="cellIs" dxfId="6223" priority="6217" operator="equal">
      <formula>"CATASTRÓFICO (RC-F)"</formula>
    </cfRule>
    <cfRule type="cellIs" dxfId="6222" priority="6218" operator="equal">
      <formula>"MAYOR (RC-F)"</formula>
    </cfRule>
    <cfRule type="cellIs" dxfId="6221" priority="6219" operator="equal">
      <formula>"MODERADO (RC-F)"</formula>
    </cfRule>
    <cfRule type="cellIs" dxfId="6220" priority="6220" operator="equal">
      <formula>"CATASTRÓFICO"</formula>
    </cfRule>
    <cfRule type="cellIs" dxfId="6219" priority="6221" operator="equal">
      <formula>"MAYOR"</formula>
    </cfRule>
    <cfRule type="cellIs" dxfId="6218" priority="6222" operator="equal">
      <formula>"MODERADO"</formula>
    </cfRule>
    <cfRule type="cellIs" dxfId="6217" priority="6223" operator="equal">
      <formula>"MENOR"</formula>
    </cfRule>
    <cfRule type="cellIs" dxfId="6216" priority="6224" operator="equal">
      <formula>"LEVE"</formula>
    </cfRule>
  </conditionalFormatting>
  <conditionalFormatting sqref="Q174">
    <cfRule type="cellIs" dxfId="6215" priority="6210" operator="equal">
      <formula>"EXTREMO (RC/F)"</formula>
    </cfRule>
    <cfRule type="cellIs" dxfId="6214" priority="6211" operator="equal">
      <formula>"ALTO (RC/F)"</formula>
    </cfRule>
    <cfRule type="cellIs" dxfId="6213" priority="6212" operator="equal">
      <formula>"MODERADO (RC/F)"</formula>
    </cfRule>
    <cfRule type="cellIs" dxfId="6212" priority="6213" operator="equal">
      <formula>"EXTREMO"</formula>
    </cfRule>
    <cfRule type="cellIs" dxfId="6211" priority="6214" operator="equal">
      <formula>"ALTO"</formula>
    </cfRule>
    <cfRule type="cellIs" dxfId="6210" priority="6215" operator="equal">
      <formula>"MODERADO"</formula>
    </cfRule>
    <cfRule type="cellIs" dxfId="6209" priority="6216" operator="equal">
      <formula>"BAJO"</formula>
    </cfRule>
  </conditionalFormatting>
  <conditionalFormatting sqref="Q57">
    <cfRule type="cellIs" dxfId="6208" priority="6172" operator="equal">
      <formula>#REF!</formula>
    </cfRule>
    <cfRule type="cellIs" dxfId="6207" priority="6174" operator="equal">
      <formula>#REF!</formula>
    </cfRule>
    <cfRule type="cellIs" dxfId="6206" priority="6175" operator="equal">
      <formula>#REF!</formula>
    </cfRule>
    <cfRule type="cellIs" dxfId="6205" priority="6176" operator="equal">
      <formula>#REF!</formula>
    </cfRule>
    <cfRule type="cellIs" dxfId="6204" priority="6177" operator="equal">
      <formula>#REF!</formula>
    </cfRule>
    <cfRule type="cellIs" dxfId="6203" priority="6178" operator="equal">
      <formula>#REF!</formula>
    </cfRule>
    <cfRule type="cellIs" dxfId="6202" priority="6179" operator="equal">
      <formula>#REF!</formula>
    </cfRule>
    <cfRule type="cellIs" dxfId="6201" priority="6180" operator="equal">
      <formula>#REF!</formula>
    </cfRule>
    <cfRule type="cellIs" dxfId="6200" priority="6181" operator="equal">
      <formula>#REF!</formula>
    </cfRule>
    <cfRule type="cellIs" dxfId="6199" priority="6182" operator="equal">
      <formula>#REF!</formula>
    </cfRule>
    <cfRule type="cellIs" dxfId="6198" priority="6183" operator="equal">
      <formula>#REF!</formula>
    </cfRule>
    <cfRule type="cellIs" dxfId="6197" priority="6184" operator="equal">
      <formula>#REF!</formula>
    </cfRule>
    <cfRule type="cellIs" dxfId="6196" priority="6185" operator="equal">
      <formula>#REF!</formula>
    </cfRule>
    <cfRule type="cellIs" dxfId="6195" priority="6186" operator="equal">
      <formula>#REF!</formula>
    </cfRule>
    <cfRule type="cellIs" dxfId="6194" priority="6187" operator="equal">
      <formula>#REF!</formula>
    </cfRule>
    <cfRule type="cellIs" dxfId="6193" priority="6188" operator="equal">
      <formula>#REF!</formula>
    </cfRule>
    <cfRule type="cellIs" dxfId="6192" priority="6189" operator="equal">
      <formula>#REF!</formula>
    </cfRule>
    <cfRule type="cellIs" dxfId="6191" priority="6190" operator="equal">
      <formula>#REF!</formula>
    </cfRule>
    <cfRule type="cellIs" dxfId="6190" priority="6191" operator="equal">
      <formula>#REF!</formula>
    </cfRule>
    <cfRule type="cellIs" dxfId="6189" priority="6192" operator="equal">
      <formula>#REF!</formula>
    </cfRule>
    <cfRule type="cellIs" dxfId="6188" priority="6193" operator="equal">
      <formula>#REF!</formula>
    </cfRule>
    <cfRule type="cellIs" dxfId="6187" priority="6194" operator="equal">
      <formula>#REF!</formula>
    </cfRule>
    <cfRule type="cellIs" dxfId="6186" priority="6195" operator="equal">
      <formula>#REF!</formula>
    </cfRule>
    <cfRule type="cellIs" dxfId="6185" priority="6196" operator="equal">
      <formula>#REF!</formula>
    </cfRule>
    <cfRule type="cellIs" dxfId="6184" priority="6197" operator="equal">
      <formula>#REF!</formula>
    </cfRule>
    <cfRule type="cellIs" dxfId="6183" priority="6198" operator="equal">
      <formula>#REF!</formula>
    </cfRule>
    <cfRule type="cellIs" dxfId="6182" priority="6199" operator="equal">
      <formula>#REF!</formula>
    </cfRule>
    <cfRule type="cellIs" dxfId="6181" priority="6200" operator="equal">
      <formula>#REF!</formula>
    </cfRule>
    <cfRule type="cellIs" dxfId="6180" priority="6201" operator="equal">
      <formula>#REF!</formula>
    </cfRule>
    <cfRule type="cellIs" dxfId="6179" priority="6202" operator="equal">
      <formula>#REF!</formula>
    </cfRule>
    <cfRule type="cellIs" dxfId="6178" priority="6203" operator="equal">
      <formula>#REF!</formula>
    </cfRule>
    <cfRule type="cellIs" dxfId="6177" priority="6204" operator="equal">
      <formula>#REF!</formula>
    </cfRule>
    <cfRule type="cellIs" dxfId="6176" priority="6205" operator="equal">
      <formula>#REF!</formula>
    </cfRule>
    <cfRule type="cellIs" dxfId="6175" priority="6206" operator="equal">
      <formula>#REF!</formula>
    </cfRule>
    <cfRule type="cellIs" dxfId="6174" priority="6207" operator="equal">
      <formula>#REF!</formula>
    </cfRule>
    <cfRule type="cellIs" dxfId="6173" priority="6208" operator="equal">
      <formula>#REF!</formula>
    </cfRule>
    <cfRule type="cellIs" dxfId="6172" priority="6209" operator="equal">
      <formula>#REF!</formula>
    </cfRule>
  </conditionalFormatting>
  <conditionalFormatting sqref="N57">
    <cfRule type="cellIs" dxfId="6171" priority="6173" operator="equal">
      <formula>#REF!</formula>
    </cfRule>
  </conditionalFormatting>
  <conditionalFormatting sqref="L53 L57">
    <cfRule type="cellIs" dxfId="6170" priority="6167" operator="equal">
      <formula>"ALTA"</formula>
    </cfRule>
    <cfRule type="cellIs" dxfId="6169" priority="6168" operator="equal">
      <formula>"MUY ALTA"</formula>
    </cfRule>
    <cfRule type="cellIs" dxfId="6168" priority="6169" operator="equal">
      <formula>"MEDIA"</formula>
    </cfRule>
    <cfRule type="cellIs" dxfId="6167" priority="6170" operator="equal">
      <formula>"BAJA"</formula>
    </cfRule>
    <cfRule type="cellIs" dxfId="6166" priority="6171" operator="equal">
      <formula>"MUY BAJA"</formula>
    </cfRule>
  </conditionalFormatting>
  <conditionalFormatting sqref="N53 N57">
    <cfRule type="cellIs" dxfId="6165" priority="6159" operator="equal">
      <formula>"CATASTRÓFICO (RC-F)"</formula>
    </cfRule>
    <cfRule type="cellIs" dxfId="6164" priority="6160" operator="equal">
      <formula>"MAYOR (RC-F)"</formula>
    </cfRule>
    <cfRule type="cellIs" dxfId="6163" priority="6161" operator="equal">
      <formula>"MODERADO (RC-F)"</formula>
    </cfRule>
    <cfRule type="cellIs" dxfId="6162" priority="6162" operator="equal">
      <formula>"CATASTRÓFICO"</formula>
    </cfRule>
    <cfRule type="cellIs" dxfId="6161" priority="6163" operator="equal">
      <formula>"MAYOR"</formula>
    </cfRule>
    <cfRule type="cellIs" dxfId="6160" priority="6164" operator="equal">
      <formula>"MODERADO"</formula>
    </cfRule>
    <cfRule type="cellIs" dxfId="6159" priority="6165" operator="equal">
      <formula>"MENOR"</formula>
    </cfRule>
    <cfRule type="cellIs" dxfId="6158" priority="6166" operator="equal">
      <formula>"LEVE"</formula>
    </cfRule>
  </conditionalFormatting>
  <conditionalFormatting sqref="Q53 Q57">
    <cfRule type="cellIs" dxfId="6157" priority="6152" operator="equal">
      <formula>"EXTREMO (RC/F)"</formula>
    </cfRule>
    <cfRule type="cellIs" dxfId="6156" priority="6153" operator="equal">
      <formula>"ALTO (RC/F)"</formula>
    </cfRule>
    <cfRule type="cellIs" dxfId="6155" priority="6154" operator="equal">
      <formula>"MODERADO (RC/F)"</formula>
    </cfRule>
    <cfRule type="cellIs" dxfId="6154" priority="6155" operator="equal">
      <formula>"EXTREMO"</formula>
    </cfRule>
    <cfRule type="cellIs" dxfId="6153" priority="6156" operator="equal">
      <formula>"ALTO"</formula>
    </cfRule>
    <cfRule type="cellIs" dxfId="6152" priority="6157" operator="equal">
      <formula>"MODERADO"</formula>
    </cfRule>
    <cfRule type="cellIs" dxfId="6151" priority="6158" operator="equal">
      <formula>"BAJO"</formula>
    </cfRule>
  </conditionalFormatting>
  <conditionalFormatting sqref="Q53">
    <cfRule type="cellIs" dxfId="6150" priority="6114" operator="equal">
      <formula>#REF!</formula>
    </cfRule>
    <cfRule type="cellIs" dxfId="6149" priority="6116" operator="equal">
      <formula>#REF!</formula>
    </cfRule>
    <cfRule type="cellIs" dxfId="6148" priority="6117" operator="equal">
      <formula>#REF!</formula>
    </cfRule>
    <cfRule type="cellIs" dxfId="6147" priority="6118" operator="equal">
      <formula>#REF!</formula>
    </cfRule>
    <cfRule type="cellIs" dxfId="6146" priority="6119" operator="equal">
      <formula>#REF!</formula>
    </cfRule>
    <cfRule type="cellIs" dxfId="6145" priority="6120" operator="equal">
      <formula>#REF!</formula>
    </cfRule>
    <cfRule type="cellIs" dxfId="6144" priority="6121" operator="equal">
      <formula>#REF!</formula>
    </cfRule>
    <cfRule type="cellIs" dxfId="6143" priority="6122" operator="equal">
      <formula>#REF!</formula>
    </cfRule>
    <cfRule type="cellIs" dxfId="6142" priority="6123" operator="equal">
      <formula>#REF!</formula>
    </cfRule>
    <cfRule type="cellIs" dxfId="6141" priority="6124" operator="equal">
      <formula>#REF!</formula>
    </cfRule>
    <cfRule type="cellIs" dxfId="6140" priority="6125" operator="equal">
      <formula>#REF!</formula>
    </cfRule>
    <cfRule type="cellIs" dxfId="6139" priority="6126" operator="equal">
      <formula>#REF!</formula>
    </cfRule>
    <cfRule type="cellIs" dxfId="6138" priority="6127" operator="equal">
      <formula>#REF!</formula>
    </cfRule>
    <cfRule type="cellIs" dxfId="6137" priority="6128" operator="equal">
      <formula>#REF!</formula>
    </cfRule>
    <cfRule type="cellIs" dxfId="6136" priority="6129" operator="equal">
      <formula>#REF!</formula>
    </cfRule>
    <cfRule type="cellIs" dxfId="6135" priority="6130" operator="equal">
      <formula>#REF!</formula>
    </cfRule>
    <cfRule type="cellIs" dxfId="6134" priority="6131" operator="equal">
      <formula>#REF!</formula>
    </cfRule>
    <cfRule type="cellIs" dxfId="6133" priority="6132" operator="equal">
      <formula>#REF!</formula>
    </cfRule>
    <cfRule type="cellIs" dxfId="6132" priority="6133" operator="equal">
      <formula>#REF!</formula>
    </cfRule>
    <cfRule type="cellIs" dxfId="6131" priority="6134" operator="equal">
      <formula>#REF!</formula>
    </cfRule>
    <cfRule type="cellIs" dxfId="6130" priority="6135" operator="equal">
      <formula>#REF!</formula>
    </cfRule>
    <cfRule type="cellIs" dxfId="6129" priority="6136" operator="equal">
      <formula>#REF!</formula>
    </cfRule>
    <cfRule type="cellIs" dxfId="6128" priority="6137" operator="equal">
      <formula>#REF!</formula>
    </cfRule>
    <cfRule type="cellIs" dxfId="6127" priority="6138" operator="equal">
      <formula>#REF!</formula>
    </cfRule>
    <cfRule type="cellIs" dxfId="6126" priority="6139" operator="equal">
      <formula>#REF!</formula>
    </cfRule>
    <cfRule type="cellIs" dxfId="6125" priority="6140" operator="equal">
      <formula>#REF!</formula>
    </cfRule>
    <cfRule type="cellIs" dxfId="6124" priority="6141" operator="equal">
      <formula>#REF!</formula>
    </cfRule>
    <cfRule type="cellIs" dxfId="6123" priority="6142" operator="equal">
      <formula>#REF!</formula>
    </cfRule>
    <cfRule type="cellIs" dxfId="6122" priority="6143" operator="equal">
      <formula>#REF!</formula>
    </cfRule>
    <cfRule type="cellIs" dxfId="6121" priority="6144" operator="equal">
      <formula>#REF!</formula>
    </cfRule>
    <cfRule type="cellIs" dxfId="6120" priority="6145" operator="equal">
      <formula>#REF!</formula>
    </cfRule>
    <cfRule type="cellIs" dxfId="6119" priority="6146" operator="equal">
      <formula>#REF!</formula>
    </cfRule>
    <cfRule type="cellIs" dxfId="6118" priority="6147" operator="equal">
      <formula>#REF!</formula>
    </cfRule>
    <cfRule type="cellIs" dxfId="6117" priority="6148" operator="equal">
      <formula>#REF!</formula>
    </cfRule>
    <cfRule type="cellIs" dxfId="6116" priority="6149" operator="equal">
      <formula>#REF!</formula>
    </cfRule>
    <cfRule type="cellIs" dxfId="6115" priority="6150" operator="equal">
      <formula>#REF!</formula>
    </cfRule>
    <cfRule type="cellIs" dxfId="6114" priority="6151" operator="equal">
      <formula>#REF!</formula>
    </cfRule>
  </conditionalFormatting>
  <conditionalFormatting sqref="N53">
    <cfRule type="cellIs" dxfId="6113" priority="6115" operator="equal">
      <formula>#REF!</formula>
    </cfRule>
  </conditionalFormatting>
  <conditionalFormatting sqref="N46">
    <cfRule type="cellIs" dxfId="6112" priority="6113" operator="equal">
      <formula>#REF!</formula>
    </cfRule>
  </conditionalFormatting>
  <conditionalFormatting sqref="L46">
    <cfRule type="cellIs" dxfId="6111" priority="6108" operator="equal">
      <formula>"ALTA"</formula>
    </cfRule>
    <cfRule type="cellIs" dxfId="6110" priority="6109" operator="equal">
      <formula>"MUY ALTA"</formula>
    </cfRule>
    <cfRule type="cellIs" dxfId="6109" priority="6110" operator="equal">
      <formula>"MEDIA"</formula>
    </cfRule>
    <cfRule type="cellIs" dxfId="6108" priority="6111" operator="equal">
      <formula>"BAJA"</formula>
    </cfRule>
    <cfRule type="cellIs" dxfId="6107" priority="6112" operator="equal">
      <formula>"MUY BAJA"</formula>
    </cfRule>
  </conditionalFormatting>
  <conditionalFormatting sqref="N46">
    <cfRule type="cellIs" dxfId="6106" priority="6100" operator="equal">
      <formula>"CATASTRÓFICO (RC-F)"</formula>
    </cfRule>
    <cfRule type="cellIs" dxfId="6105" priority="6101" operator="equal">
      <formula>"MAYOR (RC-F)"</formula>
    </cfRule>
    <cfRule type="cellIs" dxfId="6104" priority="6102" operator="equal">
      <formula>"MODERADO (RC-F)"</formula>
    </cfRule>
    <cfRule type="cellIs" dxfId="6103" priority="6103" operator="equal">
      <formula>"CATASTRÓFICO"</formula>
    </cfRule>
    <cfRule type="cellIs" dxfId="6102" priority="6104" operator="equal">
      <formula>"MAYOR"</formula>
    </cfRule>
    <cfRule type="cellIs" dxfId="6101" priority="6105" operator="equal">
      <formula>"MODERADO"</formula>
    </cfRule>
    <cfRule type="cellIs" dxfId="6100" priority="6106" operator="equal">
      <formula>"MENOR"</formula>
    </cfRule>
    <cfRule type="cellIs" dxfId="6099" priority="6107" operator="equal">
      <formula>"LEVE"</formula>
    </cfRule>
  </conditionalFormatting>
  <conditionalFormatting sqref="Q46">
    <cfRule type="cellIs" dxfId="6098" priority="6063" operator="equal">
      <formula>#REF!</formula>
    </cfRule>
    <cfRule type="cellIs" dxfId="6097" priority="6064" operator="equal">
      <formula>#REF!</formula>
    </cfRule>
    <cfRule type="cellIs" dxfId="6096" priority="6065" operator="equal">
      <formula>#REF!</formula>
    </cfRule>
    <cfRule type="cellIs" dxfId="6095" priority="6066" operator="equal">
      <formula>#REF!</formula>
    </cfRule>
    <cfRule type="cellIs" dxfId="6094" priority="6067" operator="equal">
      <formula>#REF!</formula>
    </cfRule>
    <cfRule type="cellIs" dxfId="6093" priority="6068" operator="equal">
      <formula>#REF!</formula>
    </cfRule>
    <cfRule type="cellIs" dxfId="6092" priority="6069" operator="equal">
      <formula>#REF!</formula>
    </cfRule>
    <cfRule type="cellIs" dxfId="6091" priority="6070" operator="equal">
      <formula>#REF!</formula>
    </cfRule>
    <cfRule type="cellIs" dxfId="6090" priority="6071" operator="equal">
      <formula>#REF!</formula>
    </cfRule>
    <cfRule type="cellIs" dxfId="6089" priority="6072" operator="equal">
      <formula>#REF!</formula>
    </cfRule>
    <cfRule type="cellIs" dxfId="6088" priority="6073" operator="equal">
      <formula>#REF!</formula>
    </cfRule>
    <cfRule type="cellIs" dxfId="6087" priority="6074" operator="equal">
      <formula>#REF!</formula>
    </cfRule>
    <cfRule type="cellIs" dxfId="6086" priority="6075" operator="equal">
      <formula>#REF!</formula>
    </cfRule>
    <cfRule type="cellIs" dxfId="6085" priority="6076" operator="equal">
      <formula>#REF!</formula>
    </cfRule>
    <cfRule type="cellIs" dxfId="6084" priority="6077" operator="equal">
      <formula>#REF!</formula>
    </cfRule>
    <cfRule type="cellIs" dxfId="6083" priority="6078" operator="equal">
      <formula>#REF!</formula>
    </cfRule>
    <cfRule type="cellIs" dxfId="6082" priority="6079" operator="equal">
      <formula>#REF!</formula>
    </cfRule>
    <cfRule type="cellIs" dxfId="6081" priority="6080" operator="equal">
      <formula>#REF!</formula>
    </cfRule>
    <cfRule type="cellIs" dxfId="6080" priority="6081" operator="equal">
      <formula>#REF!</formula>
    </cfRule>
    <cfRule type="cellIs" dxfId="6079" priority="6082" operator="equal">
      <formula>#REF!</formula>
    </cfRule>
    <cfRule type="cellIs" dxfId="6078" priority="6083" operator="equal">
      <formula>#REF!</formula>
    </cfRule>
    <cfRule type="cellIs" dxfId="6077" priority="6084" operator="equal">
      <formula>#REF!</formula>
    </cfRule>
    <cfRule type="cellIs" dxfId="6076" priority="6085" operator="equal">
      <formula>#REF!</formula>
    </cfRule>
    <cfRule type="cellIs" dxfId="6075" priority="6086" operator="equal">
      <formula>#REF!</formula>
    </cfRule>
    <cfRule type="cellIs" dxfId="6074" priority="6087" operator="equal">
      <formula>#REF!</formula>
    </cfRule>
    <cfRule type="cellIs" dxfId="6073" priority="6088" operator="equal">
      <formula>#REF!</formula>
    </cfRule>
    <cfRule type="cellIs" dxfId="6072" priority="6089" operator="equal">
      <formula>#REF!</formula>
    </cfRule>
    <cfRule type="cellIs" dxfId="6071" priority="6090" operator="equal">
      <formula>#REF!</formula>
    </cfRule>
    <cfRule type="cellIs" dxfId="6070" priority="6091" operator="equal">
      <formula>#REF!</formula>
    </cfRule>
    <cfRule type="cellIs" dxfId="6069" priority="6092" operator="equal">
      <formula>#REF!</formula>
    </cfRule>
    <cfRule type="cellIs" dxfId="6068" priority="6093" operator="equal">
      <formula>#REF!</formula>
    </cfRule>
    <cfRule type="cellIs" dxfId="6067" priority="6094" operator="equal">
      <formula>#REF!</formula>
    </cfRule>
    <cfRule type="cellIs" dxfId="6066" priority="6095" operator="equal">
      <formula>#REF!</formula>
    </cfRule>
    <cfRule type="cellIs" dxfId="6065" priority="6096" operator="equal">
      <formula>#REF!</formula>
    </cfRule>
    <cfRule type="cellIs" dxfId="6064" priority="6097" operator="equal">
      <formula>#REF!</formula>
    </cfRule>
    <cfRule type="cellIs" dxfId="6063" priority="6098" operator="equal">
      <formula>#REF!</formula>
    </cfRule>
    <cfRule type="cellIs" dxfId="6062" priority="6099" operator="equal">
      <formula>#REF!</formula>
    </cfRule>
  </conditionalFormatting>
  <conditionalFormatting sqref="Q46">
    <cfRule type="cellIs" dxfId="6061" priority="6056" operator="equal">
      <formula>"EXTREMO (RC/F)"</formula>
    </cfRule>
    <cfRule type="cellIs" dxfId="6060" priority="6057" operator="equal">
      <formula>"ALTO (RC/F)"</formula>
    </cfRule>
    <cfRule type="cellIs" dxfId="6059" priority="6058" operator="equal">
      <formula>"MODERADO (RC/F)"</formula>
    </cfRule>
    <cfRule type="cellIs" dxfId="6058" priority="6059" operator="equal">
      <formula>"EXTREMO"</formula>
    </cfRule>
    <cfRule type="cellIs" dxfId="6057" priority="6060" operator="equal">
      <formula>"ALTO"</formula>
    </cfRule>
    <cfRule type="cellIs" dxfId="6056" priority="6061" operator="equal">
      <formula>"MODERADO"</formula>
    </cfRule>
    <cfRule type="cellIs" dxfId="6055" priority="6062" operator="equal">
      <formula>"BAJO"</formula>
    </cfRule>
  </conditionalFormatting>
  <conditionalFormatting sqref="Q44 Q55">
    <cfRule type="cellIs" dxfId="6054" priority="6018" operator="equal">
      <formula>#REF!</formula>
    </cfRule>
    <cfRule type="cellIs" dxfId="6053" priority="6020" operator="equal">
      <formula>#REF!</formula>
    </cfRule>
    <cfRule type="cellIs" dxfId="6052" priority="6021" operator="equal">
      <formula>#REF!</formula>
    </cfRule>
    <cfRule type="cellIs" dxfId="6051" priority="6022" operator="equal">
      <formula>#REF!</formula>
    </cfRule>
    <cfRule type="cellIs" dxfId="6050" priority="6023" operator="equal">
      <formula>#REF!</formula>
    </cfRule>
    <cfRule type="cellIs" dxfId="6049" priority="6024" operator="equal">
      <formula>#REF!</formula>
    </cfRule>
    <cfRule type="cellIs" dxfId="6048" priority="6025" operator="equal">
      <formula>#REF!</formula>
    </cfRule>
    <cfRule type="cellIs" dxfId="6047" priority="6026" operator="equal">
      <formula>#REF!</formula>
    </cfRule>
    <cfRule type="cellIs" dxfId="6046" priority="6027" operator="equal">
      <formula>#REF!</formula>
    </cfRule>
    <cfRule type="cellIs" dxfId="6045" priority="6028" operator="equal">
      <formula>#REF!</formula>
    </cfRule>
    <cfRule type="cellIs" dxfId="6044" priority="6029" operator="equal">
      <formula>#REF!</formula>
    </cfRule>
    <cfRule type="cellIs" dxfId="6043" priority="6030" operator="equal">
      <formula>#REF!</formula>
    </cfRule>
    <cfRule type="cellIs" dxfId="6042" priority="6031" operator="equal">
      <formula>#REF!</formula>
    </cfRule>
    <cfRule type="cellIs" dxfId="6041" priority="6032" operator="equal">
      <formula>#REF!</formula>
    </cfRule>
    <cfRule type="cellIs" dxfId="6040" priority="6033" operator="equal">
      <formula>#REF!</formula>
    </cfRule>
    <cfRule type="cellIs" dxfId="6039" priority="6034" operator="equal">
      <formula>#REF!</formula>
    </cfRule>
    <cfRule type="cellIs" dxfId="6038" priority="6035" operator="equal">
      <formula>#REF!</formula>
    </cfRule>
    <cfRule type="cellIs" dxfId="6037" priority="6036" operator="equal">
      <formula>#REF!</formula>
    </cfRule>
    <cfRule type="cellIs" dxfId="6036" priority="6037" operator="equal">
      <formula>#REF!</formula>
    </cfRule>
    <cfRule type="cellIs" dxfId="6035" priority="6038" operator="equal">
      <formula>#REF!</formula>
    </cfRule>
    <cfRule type="cellIs" dxfId="6034" priority="6039" operator="equal">
      <formula>#REF!</formula>
    </cfRule>
    <cfRule type="cellIs" dxfId="6033" priority="6040" operator="equal">
      <formula>#REF!</formula>
    </cfRule>
    <cfRule type="cellIs" dxfId="6032" priority="6041" operator="equal">
      <formula>#REF!</formula>
    </cfRule>
    <cfRule type="cellIs" dxfId="6031" priority="6042" operator="equal">
      <formula>#REF!</formula>
    </cfRule>
    <cfRule type="cellIs" dxfId="6030" priority="6043" operator="equal">
      <formula>#REF!</formula>
    </cfRule>
    <cfRule type="cellIs" dxfId="6029" priority="6044" operator="equal">
      <formula>#REF!</formula>
    </cfRule>
    <cfRule type="cellIs" dxfId="6028" priority="6045" operator="equal">
      <formula>#REF!</formula>
    </cfRule>
    <cfRule type="cellIs" dxfId="6027" priority="6046" operator="equal">
      <formula>#REF!</formula>
    </cfRule>
    <cfRule type="cellIs" dxfId="6026" priority="6047" operator="equal">
      <formula>#REF!</formula>
    </cfRule>
    <cfRule type="cellIs" dxfId="6025" priority="6048" operator="equal">
      <formula>#REF!</formula>
    </cfRule>
    <cfRule type="cellIs" dxfId="6024" priority="6049" operator="equal">
      <formula>#REF!</formula>
    </cfRule>
    <cfRule type="cellIs" dxfId="6023" priority="6050" operator="equal">
      <formula>#REF!</formula>
    </cfRule>
    <cfRule type="cellIs" dxfId="6022" priority="6051" operator="equal">
      <formula>#REF!</formula>
    </cfRule>
    <cfRule type="cellIs" dxfId="6021" priority="6052" operator="equal">
      <formula>#REF!</formula>
    </cfRule>
    <cfRule type="cellIs" dxfId="6020" priority="6053" operator="equal">
      <formula>#REF!</formula>
    </cfRule>
    <cfRule type="cellIs" dxfId="6019" priority="6054" operator="equal">
      <formula>#REF!</formula>
    </cfRule>
    <cfRule type="cellIs" dxfId="6018" priority="6055" operator="equal">
      <formula>#REF!</formula>
    </cfRule>
  </conditionalFormatting>
  <conditionalFormatting sqref="N44 N55">
    <cfRule type="cellIs" dxfId="6017" priority="6019" operator="equal">
      <formula>#REF!</formula>
    </cfRule>
  </conditionalFormatting>
  <conditionalFormatting sqref="L44 L55">
    <cfRule type="cellIs" dxfId="6016" priority="6013" operator="equal">
      <formula>"ALTA"</formula>
    </cfRule>
    <cfRule type="cellIs" dxfId="6015" priority="6014" operator="equal">
      <formula>"MUY ALTA"</formula>
    </cfRule>
    <cfRule type="cellIs" dxfId="6014" priority="6015" operator="equal">
      <formula>"MEDIA"</formula>
    </cfRule>
    <cfRule type="cellIs" dxfId="6013" priority="6016" operator="equal">
      <formula>"BAJA"</formula>
    </cfRule>
    <cfRule type="cellIs" dxfId="6012" priority="6017" operator="equal">
      <formula>"MUY BAJA"</formula>
    </cfRule>
  </conditionalFormatting>
  <conditionalFormatting sqref="N44 N55">
    <cfRule type="cellIs" dxfId="6011" priority="6005" operator="equal">
      <formula>"CATASTRÓFICO (RC-F)"</formula>
    </cfRule>
    <cfRule type="cellIs" dxfId="6010" priority="6006" operator="equal">
      <formula>"MAYOR (RC-F)"</formula>
    </cfRule>
    <cfRule type="cellIs" dxfId="6009" priority="6007" operator="equal">
      <formula>"MODERADO (RC-F)"</formula>
    </cfRule>
    <cfRule type="cellIs" dxfId="6008" priority="6008" operator="equal">
      <formula>"CATASTRÓFICO"</formula>
    </cfRule>
    <cfRule type="cellIs" dxfId="6007" priority="6009" operator="equal">
      <formula>"MAYOR"</formula>
    </cfRule>
    <cfRule type="cellIs" dxfId="6006" priority="6010" operator="equal">
      <formula>"MODERADO"</formula>
    </cfRule>
    <cfRule type="cellIs" dxfId="6005" priority="6011" operator="equal">
      <formula>"MENOR"</formula>
    </cfRule>
    <cfRule type="cellIs" dxfId="6004" priority="6012" operator="equal">
      <formula>"LEVE"</formula>
    </cfRule>
  </conditionalFormatting>
  <conditionalFormatting sqref="Q44 Q55">
    <cfRule type="cellIs" dxfId="6003" priority="5998" operator="equal">
      <formula>"EXTREMO (RC/F)"</formula>
    </cfRule>
    <cfRule type="cellIs" dxfId="6002" priority="5999" operator="equal">
      <formula>"ALTO (RC/F)"</formula>
    </cfRule>
    <cfRule type="cellIs" dxfId="6001" priority="6000" operator="equal">
      <formula>"MODERADO (RC/F)"</formula>
    </cfRule>
    <cfRule type="cellIs" dxfId="6000" priority="6001" operator="equal">
      <formula>"EXTREMO"</formula>
    </cfRule>
    <cfRule type="cellIs" dxfId="5999" priority="6002" operator="equal">
      <formula>"ALTO"</formula>
    </cfRule>
    <cfRule type="cellIs" dxfId="5998" priority="6003" operator="equal">
      <formula>"MODERADO"</formula>
    </cfRule>
    <cfRule type="cellIs" dxfId="5997" priority="6004" operator="equal">
      <formula>"BAJO"</formula>
    </cfRule>
  </conditionalFormatting>
  <conditionalFormatting sqref="L50">
    <cfRule type="cellIs" dxfId="5996" priority="5993" operator="equal">
      <formula>"ALTA"</formula>
    </cfRule>
    <cfRule type="cellIs" dxfId="5995" priority="5994" operator="equal">
      <formula>"MUY ALTA"</formula>
    </cfRule>
    <cfRule type="cellIs" dxfId="5994" priority="5995" operator="equal">
      <formula>"MEDIA"</formula>
    </cfRule>
    <cfRule type="cellIs" dxfId="5993" priority="5996" operator="equal">
      <formula>"BAJA"</formula>
    </cfRule>
    <cfRule type="cellIs" dxfId="5992" priority="5997" operator="equal">
      <formula>"MUY BAJA"</formula>
    </cfRule>
  </conditionalFormatting>
  <conditionalFormatting sqref="N50">
    <cfRule type="cellIs" dxfId="5991" priority="5985" operator="equal">
      <formula>"CATASTRÓFICO (RC-F)"</formula>
    </cfRule>
    <cfRule type="cellIs" dxfId="5990" priority="5986" operator="equal">
      <formula>"MAYOR (RC-F)"</formula>
    </cfRule>
    <cfRule type="cellIs" dxfId="5989" priority="5987" operator="equal">
      <formula>"MODERADO (RC-F)"</formula>
    </cfRule>
    <cfRule type="cellIs" dxfId="5988" priority="5988" operator="equal">
      <formula>"CATASTRÓFICO"</formula>
    </cfRule>
    <cfRule type="cellIs" dxfId="5987" priority="5989" operator="equal">
      <formula>"MAYOR"</formula>
    </cfRule>
    <cfRule type="cellIs" dxfId="5986" priority="5990" operator="equal">
      <formula>"MODERADO"</formula>
    </cfRule>
    <cfRule type="cellIs" dxfId="5985" priority="5991" operator="equal">
      <formula>"MENOR"</formula>
    </cfRule>
    <cfRule type="cellIs" dxfId="5984" priority="5992" operator="equal">
      <formula>"LEVE"</formula>
    </cfRule>
  </conditionalFormatting>
  <conditionalFormatting sqref="Q50">
    <cfRule type="cellIs" dxfId="5983" priority="5978" operator="equal">
      <formula>"EXTREMO (RC/F)"</formula>
    </cfRule>
    <cfRule type="cellIs" dxfId="5982" priority="5979" operator="equal">
      <formula>"ALTO (RC/F)"</formula>
    </cfRule>
    <cfRule type="cellIs" dxfId="5981" priority="5980" operator="equal">
      <formula>"MODERADO (RC/F)"</formula>
    </cfRule>
    <cfRule type="cellIs" dxfId="5980" priority="5981" operator="equal">
      <formula>"EXTREMO"</formula>
    </cfRule>
    <cfRule type="cellIs" dxfId="5979" priority="5982" operator="equal">
      <formula>"ALTO"</formula>
    </cfRule>
    <cfRule type="cellIs" dxfId="5978" priority="5983" operator="equal">
      <formula>"MODERADO"</formula>
    </cfRule>
    <cfRule type="cellIs" dxfId="5977" priority="5984" operator="equal">
      <formula>"BAJO"</formula>
    </cfRule>
  </conditionalFormatting>
  <conditionalFormatting sqref="Q50">
    <cfRule type="cellIs" dxfId="5976" priority="5940" operator="equal">
      <formula>#REF!</formula>
    </cfRule>
    <cfRule type="cellIs" dxfId="5975" priority="5942" operator="equal">
      <formula>#REF!</formula>
    </cfRule>
    <cfRule type="cellIs" dxfId="5974" priority="5943" operator="equal">
      <formula>#REF!</formula>
    </cfRule>
    <cfRule type="cellIs" dxfId="5973" priority="5944" operator="equal">
      <formula>#REF!</formula>
    </cfRule>
    <cfRule type="cellIs" dxfId="5972" priority="5945" operator="equal">
      <formula>#REF!</formula>
    </cfRule>
    <cfRule type="cellIs" dxfId="5971" priority="5946" operator="equal">
      <formula>#REF!</formula>
    </cfRule>
    <cfRule type="cellIs" dxfId="5970" priority="5947" operator="equal">
      <formula>#REF!</formula>
    </cfRule>
    <cfRule type="cellIs" dxfId="5969" priority="5948" operator="equal">
      <formula>#REF!</formula>
    </cfRule>
    <cfRule type="cellIs" dxfId="5968" priority="5949" operator="equal">
      <formula>#REF!</formula>
    </cfRule>
    <cfRule type="cellIs" dxfId="5967" priority="5950" operator="equal">
      <formula>#REF!</formula>
    </cfRule>
    <cfRule type="cellIs" dxfId="5966" priority="5951" operator="equal">
      <formula>#REF!</formula>
    </cfRule>
    <cfRule type="cellIs" dxfId="5965" priority="5952" operator="equal">
      <formula>#REF!</formula>
    </cfRule>
    <cfRule type="cellIs" dxfId="5964" priority="5953" operator="equal">
      <formula>#REF!</formula>
    </cfRule>
    <cfRule type="cellIs" dxfId="5963" priority="5954" operator="equal">
      <formula>#REF!</formula>
    </cfRule>
    <cfRule type="cellIs" dxfId="5962" priority="5955" operator="equal">
      <formula>#REF!</formula>
    </cfRule>
    <cfRule type="cellIs" dxfId="5961" priority="5956" operator="equal">
      <formula>#REF!</formula>
    </cfRule>
    <cfRule type="cellIs" dxfId="5960" priority="5957" operator="equal">
      <formula>#REF!</formula>
    </cfRule>
    <cfRule type="cellIs" dxfId="5959" priority="5958" operator="equal">
      <formula>#REF!</formula>
    </cfRule>
    <cfRule type="cellIs" dxfId="5958" priority="5959" operator="equal">
      <formula>#REF!</formula>
    </cfRule>
    <cfRule type="cellIs" dxfId="5957" priority="5960" operator="equal">
      <formula>#REF!</formula>
    </cfRule>
    <cfRule type="cellIs" dxfId="5956" priority="5961" operator="equal">
      <formula>#REF!</formula>
    </cfRule>
    <cfRule type="cellIs" dxfId="5955" priority="5962" operator="equal">
      <formula>#REF!</formula>
    </cfRule>
    <cfRule type="cellIs" dxfId="5954" priority="5963" operator="equal">
      <formula>#REF!</formula>
    </cfRule>
    <cfRule type="cellIs" dxfId="5953" priority="5964" operator="equal">
      <formula>#REF!</formula>
    </cfRule>
    <cfRule type="cellIs" dxfId="5952" priority="5965" operator="equal">
      <formula>#REF!</formula>
    </cfRule>
    <cfRule type="cellIs" dxfId="5951" priority="5966" operator="equal">
      <formula>#REF!</formula>
    </cfRule>
    <cfRule type="cellIs" dxfId="5950" priority="5967" operator="equal">
      <formula>#REF!</formula>
    </cfRule>
    <cfRule type="cellIs" dxfId="5949" priority="5968" operator="equal">
      <formula>#REF!</formula>
    </cfRule>
    <cfRule type="cellIs" dxfId="5948" priority="5969" operator="equal">
      <formula>#REF!</formula>
    </cfRule>
    <cfRule type="cellIs" dxfId="5947" priority="5970" operator="equal">
      <formula>#REF!</formula>
    </cfRule>
    <cfRule type="cellIs" dxfId="5946" priority="5971" operator="equal">
      <formula>#REF!</formula>
    </cfRule>
    <cfRule type="cellIs" dxfId="5945" priority="5972" operator="equal">
      <formula>#REF!</formula>
    </cfRule>
    <cfRule type="cellIs" dxfId="5944" priority="5973" operator="equal">
      <formula>#REF!</formula>
    </cfRule>
    <cfRule type="cellIs" dxfId="5943" priority="5974" operator="equal">
      <formula>#REF!</formula>
    </cfRule>
    <cfRule type="cellIs" dxfId="5942" priority="5975" operator="equal">
      <formula>#REF!</formula>
    </cfRule>
    <cfRule type="cellIs" dxfId="5941" priority="5976" operator="equal">
      <formula>#REF!</formula>
    </cfRule>
    <cfRule type="cellIs" dxfId="5940" priority="5977" operator="equal">
      <formula>#REF!</formula>
    </cfRule>
  </conditionalFormatting>
  <conditionalFormatting sqref="N50">
    <cfRule type="cellIs" dxfId="5939" priority="5941" operator="equal">
      <formula>#REF!</formula>
    </cfRule>
  </conditionalFormatting>
  <conditionalFormatting sqref="L48">
    <cfRule type="cellIs" dxfId="5938" priority="5935" operator="equal">
      <formula>"ALTA"</formula>
    </cfRule>
    <cfRule type="cellIs" dxfId="5937" priority="5936" operator="equal">
      <formula>"MUY ALTA"</formula>
    </cfRule>
    <cfRule type="cellIs" dxfId="5936" priority="5937" operator="equal">
      <formula>"MEDIA"</formula>
    </cfRule>
    <cfRule type="cellIs" dxfId="5935" priority="5938" operator="equal">
      <formula>"BAJA"</formula>
    </cfRule>
    <cfRule type="cellIs" dxfId="5934" priority="5939" operator="equal">
      <formula>"MUY BAJA"</formula>
    </cfRule>
  </conditionalFormatting>
  <conditionalFormatting sqref="N48">
    <cfRule type="cellIs" dxfId="5933" priority="5927" operator="equal">
      <formula>"CATASTRÓFICO (RC-F)"</formula>
    </cfRule>
    <cfRule type="cellIs" dxfId="5932" priority="5928" operator="equal">
      <formula>"MAYOR (RC-F)"</formula>
    </cfRule>
    <cfRule type="cellIs" dxfId="5931" priority="5929" operator="equal">
      <formula>"MODERADO (RC-F)"</formula>
    </cfRule>
    <cfRule type="cellIs" dxfId="5930" priority="5930" operator="equal">
      <formula>"CATASTRÓFICO"</formula>
    </cfRule>
    <cfRule type="cellIs" dxfId="5929" priority="5931" operator="equal">
      <formula>"MAYOR"</formula>
    </cfRule>
    <cfRule type="cellIs" dxfId="5928" priority="5932" operator="equal">
      <formula>"MODERADO"</formula>
    </cfRule>
    <cfRule type="cellIs" dxfId="5927" priority="5933" operator="equal">
      <formula>"MENOR"</formula>
    </cfRule>
    <cfRule type="cellIs" dxfId="5926" priority="5934" operator="equal">
      <formula>"LEVE"</formula>
    </cfRule>
  </conditionalFormatting>
  <conditionalFormatting sqref="Q48">
    <cfRule type="cellIs" dxfId="5925" priority="5920" operator="equal">
      <formula>"EXTREMO (RC/F)"</formula>
    </cfRule>
    <cfRule type="cellIs" dxfId="5924" priority="5921" operator="equal">
      <formula>"ALTO (RC/F)"</formula>
    </cfRule>
    <cfRule type="cellIs" dxfId="5923" priority="5922" operator="equal">
      <formula>"MODERADO (RC/F)"</formula>
    </cfRule>
    <cfRule type="cellIs" dxfId="5922" priority="5923" operator="equal">
      <formula>"EXTREMO"</formula>
    </cfRule>
    <cfRule type="cellIs" dxfId="5921" priority="5924" operator="equal">
      <formula>"ALTO"</formula>
    </cfRule>
    <cfRule type="cellIs" dxfId="5920" priority="5925" operator="equal">
      <formula>"MODERADO"</formula>
    </cfRule>
    <cfRule type="cellIs" dxfId="5919" priority="5926" operator="equal">
      <formula>"BAJO"</formula>
    </cfRule>
  </conditionalFormatting>
  <conditionalFormatting sqref="Q48">
    <cfRule type="cellIs" dxfId="5918" priority="5882" operator="equal">
      <formula>#REF!</formula>
    </cfRule>
    <cfRule type="cellIs" dxfId="5917" priority="5884" operator="equal">
      <formula>#REF!</formula>
    </cfRule>
    <cfRule type="cellIs" dxfId="5916" priority="5885" operator="equal">
      <formula>#REF!</formula>
    </cfRule>
    <cfRule type="cellIs" dxfId="5915" priority="5886" operator="equal">
      <formula>#REF!</formula>
    </cfRule>
    <cfRule type="cellIs" dxfId="5914" priority="5887" operator="equal">
      <formula>#REF!</formula>
    </cfRule>
    <cfRule type="cellIs" dxfId="5913" priority="5888" operator="equal">
      <formula>#REF!</formula>
    </cfRule>
    <cfRule type="cellIs" dxfId="5912" priority="5889" operator="equal">
      <formula>#REF!</formula>
    </cfRule>
    <cfRule type="cellIs" dxfId="5911" priority="5890" operator="equal">
      <formula>#REF!</formula>
    </cfRule>
    <cfRule type="cellIs" dxfId="5910" priority="5891" operator="equal">
      <formula>#REF!</formula>
    </cfRule>
    <cfRule type="cellIs" dxfId="5909" priority="5892" operator="equal">
      <formula>#REF!</formula>
    </cfRule>
    <cfRule type="cellIs" dxfId="5908" priority="5893" operator="equal">
      <formula>#REF!</formula>
    </cfRule>
    <cfRule type="cellIs" dxfId="5907" priority="5894" operator="equal">
      <formula>#REF!</formula>
    </cfRule>
    <cfRule type="cellIs" dxfId="5906" priority="5895" operator="equal">
      <formula>#REF!</formula>
    </cfRule>
    <cfRule type="cellIs" dxfId="5905" priority="5896" operator="equal">
      <formula>#REF!</formula>
    </cfRule>
    <cfRule type="cellIs" dxfId="5904" priority="5897" operator="equal">
      <formula>#REF!</formula>
    </cfRule>
    <cfRule type="cellIs" dxfId="5903" priority="5898" operator="equal">
      <formula>#REF!</formula>
    </cfRule>
    <cfRule type="cellIs" dxfId="5902" priority="5899" operator="equal">
      <formula>#REF!</formula>
    </cfRule>
    <cfRule type="cellIs" dxfId="5901" priority="5900" operator="equal">
      <formula>#REF!</formula>
    </cfRule>
    <cfRule type="cellIs" dxfId="5900" priority="5901" operator="equal">
      <formula>#REF!</formula>
    </cfRule>
    <cfRule type="cellIs" dxfId="5899" priority="5902" operator="equal">
      <formula>#REF!</formula>
    </cfRule>
    <cfRule type="cellIs" dxfId="5898" priority="5903" operator="equal">
      <formula>#REF!</formula>
    </cfRule>
    <cfRule type="cellIs" dxfId="5897" priority="5904" operator="equal">
      <formula>#REF!</formula>
    </cfRule>
    <cfRule type="cellIs" dxfId="5896" priority="5905" operator="equal">
      <formula>#REF!</formula>
    </cfRule>
    <cfRule type="cellIs" dxfId="5895" priority="5906" operator="equal">
      <formula>#REF!</formula>
    </cfRule>
    <cfRule type="cellIs" dxfId="5894" priority="5907" operator="equal">
      <formula>#REF!</formula>
    </cfRule>
    <cfRule type="cellIs" dxfId="5893" priority="5908" operator="equal">
      <formula>#REF!</formula>
    </cfRule>
    <cfRule type="cellIs" dxfId="5892" priority="5909" operator="equal">
      <formula>#REF!</formula>
    </cfRule>
    <cfRule type="cellIs" dxfId="5891" priority="5910" operator="equal">
      <formula>#REF!</formula>
    </cfRule>
    <cfRule type="cellIs" dxfId="5890" priority="5911" operator="equal">
      <formula>#REF!</formula>
    </cfRule>
    <cfRule type="cellIs" dxfId="5889" priority="5912" operator="equal">
      <formula>#REF!</formula>
    </cfRule>
    <cfRule type="cellIs" dxfId="5888" priority="5913" operator="equal">
      <formula>#REF!</formula>
    </cfRule>
    <cfRule type="cellIs" dxfId="5887" priority="5914" operator="equal">
      <formula>#REF!</formula>
    </cfRule>
    <cfRule type="cellIs" dxfId="5886" priority="5915" operator="equal">
      <formula>#REF!</formula>
    </cfRule>
    <cfRule type="cellIs" dxfId="5885" priority="5916" operator="equal">
      <formula>#REF!</formula>
    </cfRule>
    <cfRule type="cellIs" dxfId="5884" priority="5917" operator="equal">
      <formula>#REF!</formula>
    </cfRule>
    <cfRule type="cellIs" dxfId="5883" priority="5918" operator="equal">
      <formula>#REF!</formula>
    </cfRule>
    <cfRule type="cellIs" dxfId="5882" priority="5919" operator="equal">
      <formula>#REF!</formula>
    </cfRule>
  </conditionalFormatting>
  <conditionalFormatting sqref="N48">
    <cfRule type="cellIs" dxfId="5881" priority="5883" operator="equal">
      <formula>#REF!</formula>
    </cfRule>
  </conditionalFormatting>
  <conditionalFormatting sqref="Q76:Q77 Q79:Q80">
    <cfRule type="cellIs" dxfId="5880" priority="5844" operator="equal">
      <formula>#REF!</formula>
    </cfRule>
    <cfRule type="cellIs" dxfId="5879" priority="5846" operator="equal">
      <formula>#REF!</formula>
    </cfRule>
    <cfRule type="cellIs" dxfId="5878" priority="5847" operator="equal">
      <formula>#REF!</formula>
    </cfRule>
    <cfRule type="cellIs" dxfId="5877" priority="5848" operator="equal">
      <formula>#REF!</formula>
    </cfRule>
    <cfRule type="cellIs" dxfId="5876" priority="5849" operator="equal">
      <formula>#REF!</formula>
    </cfRule>
    <cfRule type="cellIs" dxfId="5875" priority="5850" operator="equal">
      <formula>#REF!</formula>
    </cfRule>
    <cfRule type="cellIs" dxfId="5874" priority="5851" operator="equal">
      <formula>#REF!</formula>
    </cfRule>
    <cfRule type="cellIs" dxfId="5873" priority="5852" operator="equal">
      <formula>#REF!</formula>
    </cfRule>
    <cfRule type="cellIs" dxfId="5872" priority="5853" operator="equal">
      <formula>#REF!</formula>
    </cfRule>
    <cfRule type="cellIs" dxfId="5871" priority="5854" operator="equal">
      <formula>#REF!</formula>
    </cfRule>
    <cfRule type="cellIs" dxfId="5870" priority="5855" operator="equal">
      <formula>#REF!</formula>
    </cfRule>
    <cfRule type="cellIs" dxfId="5869" priority="5856" operator="equal">
      <formula>#REF!</formula>
    </cfRule>
    <cfRule type="cellIs" dxfId="5868" priority="5857" operator="equal">
      <formula>#REF!</formula>
    </cfRule>
    <cfRule type="cellIs" dxfId="5867" priority="5858" operator="equal">
      <formula>#REF!</formula>
    </cfRule>
    <cfRule type="cellIs" dxfId="5866" priority="5859" operator="equal">
      <formula>#REF!</formula>
    </cfRule>
    <cfRule type="cellIs" dxfId="5865" priority="5860" operator="equal">
      <formula>#REF!</formula>
    </cfRule>
    <cfRule type="cellIs" dxfId="5864" priority="5861" operator="equal">
      <formula>#REF!</formula>
    </cfRule>
    <cfRule type="cellIs" dxfId="5863" priority="5862" operator="equal">
      <formula>#REF!</formula>
    </cfRule>
    <cfRule type="cellIs" dxfId="5862" priority="5863" operator="equal">
      <formula>#REF!</formula>
    </cfRule>
    <cfRule type="cellIs" dxfId="5861" priority="5864" operator="equal">
      <formula>#REF!</formula>
    </cfRule>
    <cfRule type="cellIs" dxfId="5860" priority="5865" operator="equal">
      <formula>#REF!</formula>
    </cfRule>
    <cfRule type="cellIs" dxfId="5859" priority="5866" operator="equal">
      <formula>#REF!</formula>
    </cfRule>
    <cfRule type="cellIs" dxfId="5858" priority="5867" operator="equal">
      <formula>#REF!</formula>
    </cfRule>
    <cfRule type="cellIs" dxfId="5857" priority="5868" operator="equal">
      <formula>#REF!</formula>
    </cfRule>
    <cfRule type="cellIs" dxfId="5856" priority="5869" operator="equal">
      <formula>#REF!</formula>
    </cfRule>
    <cfRule type="cellIs" dxfId="5855" priority="5870" operator="equal">
      <formula>#REF!</formula>
    </cfRule>
    <cfRule type="cellIs" dxfId="5854" priority="5871" operator="equal">
      <formula>#REF!</formula>
    </cfRule>
    <cfRule type="cellIs" dxfId="5853" priority="5872" operator="equal">
      <formula>#REF!</formula>
    </cfRule>
    <cfRule type="cellIs" dxfId="5852" priority="5873" operator="equal">
      <formula>#REF!</formula>
    </cfRule>
    <cfRule type="cellIs" dxfId="5851" priority="5874" operator="equal">
      <formula>#REF!</formula>
    </cfRule>
    <cfRule type="cellIs" dxfId="5850" priority="5875" operator="equal">
      <formula>#REF!</formula>
    </cfRule>
    <cfRule type="cellIs" dxfId="5849" priority="5876" operator="equal">
      <formula>#REF!</formula>
    </cfRule>
    <cfRule type="cellIs" dxfId="5848" priority="5877" operator="equal">
      <formula>#REF!</formula>
    </cfRule>
    <cfRule type="cellIs" dxfId="5847" priority="5878" operator="equal">
      <formula>#REF!</formula>
    </cfRule>
    <cfRule type="cellIs" dxfId="5846" priority="5879" operator="equal">
      <formula>#REF!</formula>
    </cfRule>
    <cfRule type="cellIs" dxfId="5845" priority="5880" operator="equal">
      <formula>#REF!</formula>
    </cfRule>
    <cfRule type="cellIs" dxfId="5844" priority="5881" operator="equal">
      <formula>#REF!</formula>
    </cfRule>
  </conditionalFormatting>
  <conditionalFormatting sqref="N76:N77 N79:N80">
    <cfRule type="cellIs" dxfId="5843" priority="5845" operator="equal">
      <formula>#REF!</formula>
    </cfRule>
  </conditionalFormatting>
  <conditionalFormatting sqref="L76:L77 L79:L80">
    <cfRule type="cellIs" dxfId="5842" priority="5839" operator="equal">
      <formula>"ALTA"</formula>
    </cfRule>
    <cfRule type="cellIs" dxfId="5841" priority="5840" operator="equal">
      <formula>"MUY ALTA"</formula>
    </cfRule>
    <cfRule type="cellIs" dxfId="5840" priority="5841" operator="equal">
      <formula>"MEDIA"</formula>
    </cfRule>
    <cfRule type="cellIs" dxfId="5839" priority="5842" operator="equal">
      <formula>"BAJA"</formula>
    </cfRule>
    <cfRule type="cellIs" dxfId="5838" priority="5843" operator="equal">
      <formula>"MUY BAJA"</formula>
    </cfRule>
  </conditionalFormatting>
  <conditionalFormatting sqref="N76:N77 N79:N80">
    <cfRule type="cellIs" dxfId="5837" priority="5831" operator="equal">
      <formula>"CATASTRÓFICO (RC-F)"</formula>
    </cfRule>
    <cfRule type="cellIs" dxfId="5836" priority="5832" operator="equal">
      <formula>"MAYOR (RC-F)"</formula>
    </cfRule>
    <cfRule type="cellIs" dxfId="5835" priority="5833" operator="equal">
      <formula>"MODERADO (RC-F)"</formula>
    </cfRule>
    <cfRule type="cellIs" dxfId="5834" priority="5834" operator="equal">
      <formula>"CATASTRÓFICO"</formula>
    </cfRule>
    <cfRule type="cellIs" dxfId="5833" priority="5835" operator="equal">
      <formula>"MAYOR"</formula>
    </cfRule>
    <cfRule type="cellIs" dxfId="5832" priority="5836" operator="equal">
      <formula>"MODERADO"</formula>
    </cfRule>
    <cfRule type="cellIs" dxfId="5831" priority="5837" operator="equal">
      <formula>"MENOR"</formula>
    </cfRule>
    <cfRule type="cellIs" dxfId="5830" priority="5838" operator="equal">
      <formula>"LEVE"</formula>
    </cfRule>
  </conditionalFormatting>
  <conditionalFormatting sqref="Q76:Q77 Q79:Q80">
    <cfRule type="cellIs" dxfId="5829" priority="5824" operator="equal">
      <formula>"EXTREMO (RC/F)"</formula>
    </cfRule>
    <cfRule type="cellIs" dxfId="5828" priority="5825" operator="equal">
      <formula>"ALTO (RC/F)"</formula>
    </cfRule>
    <cfRule type="cellIs" dxfId="5827" priority="5826" operator="equal">
      <formula>"MODERADO (RC/F)"</formula>
    </cfRule>
    <cfRule type="cellIs" dxfId="5826" priority="5827" operator="equal">
      <formula>"EXTREMO"</formula>
    </cfRule>
    <cfRule type="cellIs" dxfId="5825" priority="5828" operator="equal">
      <formula>"ALTO"</formula>
    </cfRule>
    <cfRule type="cellIs" dxfId="5824" priority="5829" operator="equal">
      <formula>"MODERADO"</formula>
    </cfRule>
    <cfRule type="cellIs" dxfId="5823" priority="5830" operator="equal">
      <formula>"BAJO"</formula>
    </cfRule>
  </conditionalFormatting>
  <conditionalFormatting sqref="Q82 Q89:Q90">
    <cfRule type="cellIs" dxfId="5822" priority="5786" operator="equal">
      <formula>#REF!</formula>
    </cfRule>
    <cfRule type="cellIs" dxfId="5821" priority="5788" operator="equal">
      <formula>#REF!</formula>
    </cfRule>
    <cfRule type="cellIs" dxfId="5820" priority="5789" operator="equal">
      <formula>#REF!</formula>
    </cfRule>
    <cfRule type="cellIs" dxfId="5819" priority="5790" operator="equal">
      <formula>#REF!</formula>
    </cfRule>
    <cfRule type="cellIs" dxfId="5818" priority="5791" operator="equal">
      <formula>#REF!</formula>
    </cfRule>
    <cfRule type="cellIs" dxfId="5817" priority="5792" operator="equal">
      <formula>#REF!</formula>
    </cfRule>
    <cfRule type="cellIs" dxfId="5816" priority="5793" operator="equal">
      <formula>#REF!</formula>
    </cfRule>
    <cfRule type="cellIs" dxfId="5815" priority="5794" operator="equal">
      <formula>#REF!</formula>
    </cfRule>
    <cfRule type="cellIs" dxfId="5814" priority="5795" operator="equal">
      <formula>#REF!</formula>
    </cfRule>
    <cfRule type="cellIs" dxfId="5813" priority="5796" operator="equal">
      <formula>#REF!</formula>
    </cfRule>
    <cfRule type="cellIs" dxfId="5812" priority="5797" operator="equal">
      <formula>#REF!</formula>
    </cfRule>
    <cfRule type="cellIs" dxfId="5811" priority="5798" operator="equal">
      <formula>#REF!</formula>
    </cfRule>
    <cfRule type="cellIs" dxfId="5810" priority="5799" operator="equal">
      <formula>#REF!</formula>
    </cfRule>
    <cfRule type="cellIs" dxfId="5809" priority="5800" operator="equal">
      <formula>#REF!</formula>
    </cfRule>
    <cfRule type="cellIs" dxfId="5808" priority="5801" operator="equal">
      <formula>#REF!</formula>
    </cfRule>
    <cfRule type="cellIs" dxfId="5807" priority="5802" operator="equal">
      <formula>#REF!</formula>
    </cfRule>
    <cfRule type="cellIs" dxfId="5806" priority="5803" operator="equal">
      <formula>#REF!</formula>
    </cfRule>
    <cfRule type="cellIs" dxfId="5805" priority="5804" operator="equal">
      <formula>#REF!</formula>
    </cfRule>
    <cfRule type="cellIs" dxfId="5804" priority="5805" operator="equal">
      <formula>#REF!</formula>
    </cfRule>
    <cfRule type="cellIs" dxfId="5803" priority="5806" operator="equal">
      <formula>#REF!</formula>
    </cfRule>
    <cfRule type="cellIs" dxfId="5802" priority="5807" operator="equal">
      <formula>#REF!</formula>
    </cfRule>
    <cfRule type="cellIs" dxfId="5801" priority="5808" operator="equal">
      <formula>#REF!</formula>
    </cfRule>
    <cfRule type="cellIs" dxfId="5800" priority="5809" operator="equal">
      <formula>#REF!</formula>
    </cfRule>
    <cfRule type="cellIs" dxfId="5799" priority="5810" operator="equal">
      <formula>#REF!</formula>
    </cfRule>
    <cfRule type="cellIs" dxfId="5798" priority="5811" operator="equal">
      <formula>#REF!</formula>
    </cfRule>
    <cfRule type="cellIs" dxfId="5797" priority="5812" operator="equal">
      <formula>#REF!</formula>
    </cfRule>
    <cfRule type="cellIs" dxfId="5796" priority="5813" operator="equal">
      <formula>#REF!</formula>
    </cfRule>
    <cfRule type="cellIs" dxfId="5795" priority="5814" operator="equal">
      <formula>#REF!</formula>
    </cfRule>
    <cfRule type="cellIs" dxfId="5794" priority="5815" operator="equal">
      <formula>#REF!</formula>
    </cfRule>
    <cfRule type="cellIs" dxfId="5793" priority="5816" operator="equal">
      <formula>#REF!</formula>
    </cfRule>
    <cfRule type="cellIs" dxfId="5792" priority="5817" operator="equal">
      <formula>#REF!</formula>
    </cfRule>
    <cfRule type="cellIs" dxfId="5791" priority="5818" operator="equal">
      <formula>#REF!</formula>
    </cfRule>
    <cfRule type="cellIs" dxfId="5790" priority="5819" operator="equal">
      <formula>#REF!</formula>
    </cfRule>
    <cfRule type="cellIs" dxfId="5789" priority="5820" operator="equal">
      <formula>#REF!</formula>
    </cfRule>
    <cfRule type="cellIs" dxfId="5788" priority="5821" operator="equal">
      <formula>#REF!</formula>
    </cfRule>
    <cfRule type="cellIs" dxfId="5787" priority="5822" operator="equal">
      <formula>#REF!</formula>
    </cfRule>
    <cfRule type="cellIs" dxfId="5786" priority="5823" operator="equal">
      <formula>#REF!</formula>
    </cfRule>
  </conditionalFormatting>
  <conditionalFormatting sqref="N82 N89:N90">
    <cfRule type="cellIs" dxfId="5785" priority="5787" operator="equal">
      <formula>#REF!</formula>
    </cfRule>
  </conditionalFormatting>
  <conditionalFormatting sqref="L82 L89:L90 L95">
    <cfRule type="cellIs" dxfId="5784" priority="5781" operator="equal">
      <formula>"ALTA"</formula>
    </cfRule>
    <cfRule type="cellIs" dxfId="5783" priority="5782" operator="equal">
      <formula>"MUY ALTA"</formula>
    </cfRule>
    <cfRule type="cellIs" dxfId="5782" priority="5783" operator="equal">
      <formula>"MEDIA"</formula>
    </cfRule>
    <cfRule type="cellIs" dxfId="5781" priority="5784" operator="equal">
      <formula>"BAJA"</formula>
    </cfRule>
    <cfRule type="cellIs" dxfId="5780" priority="5785" operator="equal">
      <formula>"MUY BAJA"</formula>
    </cfRule>
  </conditionalFormatting>
  <conditionalFormatting sqref="N82 N89:N90">
    <cfRule type="cellIs" dxfId="5779" priority="5773" operator="equal">
      <formula>"CATASTRÓFICO (RC-F)"</formula>
    </cfRule>
    <cfRule type="cellIs" dxfId="5778" priority="5774" operator="equal">
      <formula>"MAYOR (RC-F)"</formula>
    </cfRule>
    <cfRule type="cellIs" dxfId="5777" priority="5775" operator="equal">
      <formula>"MODERADO (RC-F)"</formula>
    </cfRule>
    <cfRule type="cellIs" dxfId="5776" priority="5776" operator="equal">
      <formula>"CATASTRÓFICO"</formula>
    </cfRule>
    <cfRule type="cellIs" dxfId="5775" priority="5777" operator="equal">
      <formula>"MAYOR"</formula>
    </cfRule>
    <cfRule type="cellIs" dxfId="5774" priority="5778" operator="equal">
      <formula>"MODERADO"</formula>
    </cfRule>
    <cfRule type="cellIs" dxfId="5773" priority="5779" operator="equal">
      <formula>"MENOR"</formula>
    </cfRule>
    <cfRule type="cellIs" dxfId="5772" priority="5780" operator="equal">
      <formula>"LEVE"</formula>
    </cfRule>
  </conditionalFormatting>
  <conditionalFormatting sqref="Q82 Q89:Q90">
    <cfRule type="cellIs" dxfId="5771" priority="5766" operator="equal">
      <formula>"EXTREMO (RC/F)"</formula>
    </cfRule>
    <cfRule type="cellIs" dxfId="5770" priority="5767" operator="equal">
      <formula>"ALTO (RC/F)"</formula>
    </cfRule>
    <cfRule type="cellIs" dxfId="5769" priority="5768" operator="equal">
      <formula>"MODERADO (RC/F)"</formula>
    </cfRule>
    <cfRule type="cellIs" dxfId="5768" priority="5769" operator="equal">
      <formula>"EXTREMO"</formula>
    </cfRule>
    <cfRule type="cellIs" dxfId="5767" priority="5770" operator="equal">
      <formula>"ALTO"</formula>
    </cfRule>
    <cfRule type="cellIs" dxfId="5766" priority="5771" operator="equal">
      <formula>"MODERADO"</formula>
    </cfRule>
    <cfRule type="cellIs" dxfId="5765" priority="5772" operator="equal">
      <formula>"BAJO"</formula>
    </cfRule>
  </conditionalFormatting>
  <conditionalFormatting sqref="Q95">
    <cfRule type="cellIs" dxfId="5764" priority="5729" operator="equal">
      <formula>#REF!</formula>
    </cfRule>
    <cfRule type="cellIs" dxfId="5763" priority="5730" operator="equal">
      <formula>#REF!</formula>
    </cfRule>
    <cfRule type="cellIs" dxfId="5762" priority="5731" operator="equal">
      <formula>#REF!</formula>
    </cfRule>
    <cfRule type="cellIs" dxfId="5761" priority="5732" operator="equal">
      <formula>#REF!</formula>
    </cfRule>
    <cfRule type="cellIs" dxfId="5760" priority="5733" operator="equal">
      <formula>#REF!</formula>
    </cfRule>
    <cfRule type="cellIs" dxfId="5759" priority="5734" operator="equal">
      <formula>#REF!</formula>
    </cfRule>
    <cfRule type="cellIs" dxfId="5758" priority="5735" operator="equal">
      <formula>#REF!</formula>
    </cfRule>
    <cfRule type="cellIs" dxfId="5757" priority="5736" operator="equal">
      <formula>#REF!</formula>
    </cfRule>
    <cfRule type="cellIs" dxfId="5756" priority="5737" operator="equal">
      <formula>#REF!</formula>
    </cfRule>
    <cfRule type="cellIs" dxfId="5755" priority="5738" operator="equal">
      <formula>#REF!</formula>
    </cfRule>
    <cfRule type="cellIs" dxfId="5754" priority="5739" operator="equal">
      <formula>#REF!</formula>
    </cfRule>
    <cfRule type="cellIs" dxfId="5753" priority="5740" operator="equal">
      <formula>#REF!</formula>
    </cfRule>
    <cfRule type="cellIs" dxfId="5752" priority="5741" operator="equal">
      <formula>#REF!</formula>
    </cfRule>
    <cfRule type="cellIs" dxfId="5751" priority="5742" operator="equal">
      <formula>#REF!</formula>
    </cfRule>
    <cfRule type="cellIs" dxfId="5750" priority="5743" operator="equal">
      <formula>#REF!</formula>
    </cfRule>
    <cfRule type="cellIs" dxfId="5749" priority="5744" operator="equal">
      <formula>#REF!</formula>
    </cfRule>
    <cfRule type="cellIs" dxfId="5748" priority="5745" operator="equal">
      <formula>#REF!</formula>
    </cfRule>
    <cfRule type="cellIs" dxfId="5747" priority="5746" operator="equal">
      <formula>#REF!</formula>
    </cfRule>
    <cfRule type="cellIs" dxfId="5746" priority="5747" operator="equal">
      <formula>#REF!</formula>
    </cfRule>
    <cfRule type="cellIs" dxfId="5745" priority="5748" operator="equal">
      <formula>#REF!</formula>
    </cfRule>
    <cfRule type="cellIs" dxfId="5744" priority="5749" operator="equal">
      <formula>#REF!</formula>
    </cfRule>
    <cfRule type="cellIs" dxfId="5743" priority="5750" operator="equal">
      <formula>#REF!</formula>
    </cfRule>
    <cfRule type="cellIs" dxfId="5742" priority="5751" operator="equal">
      <formula>#REF!</formula>
    </cfRule>
    <cfRule type="cellIs" dxfId="5741" priority="5752" operator="equal">
      <formula>#REF!</formula>
    </cfRule>
    <cfRule type="cellIs" dxfId="5740" priority="5753" operator="equal">
      <formula>#REF!</formula>
    </cfRule>
    <cfRule type="cellIs" dxfId="5739" priority="5754" operator="equal">
      <formula>#REF!</formula>
    </cfRule>
    <cfRule type="cellIs" dxfId="5738" priority="5755" operator="equal">
      <formula>#REF!</formula>
    </cfRule>
    <cfRule type="cellIs" dxfId="5737" priority="5756" operator="equal">
      <formula>#REF!</formula>
    </cfRule>
    <cfRule type="cellIs" dxfId="5736" priority="5757" operator="equal">
      <formula>#REF!</formula>
    </cfRule>
    <cfRule type="cellIs" dxfId="5735" priority="5758" operator="equal">
      <formula>#REF!</formula>
    </cfRule>
    <cfRule type="cellIs" dxfId="5734" priority="5759" operator="equal">
      <formula>#REF!</formula>
    </cfRule>
    <cfRule type="cellIs" dxfId="5733" priority="5760" operator="equal">
      <formula>#REF!</formula>
    </cfRule>
    <cfRule type="cellIs" dxfId="5732" priority="5761" operator="equal">
      <formula>#REF!</formula>
    </cfRule>
    <cfRule type="cellIs" dxfId="5731" priority="5762" operator="equal">
      <formula>#REF!</formula>
    </cfRule>
    <cfRule type="cellIs" dxfId="5730" priority="5763" operator="equal">
      <formula>#REF!</formula>
    </cfRule>
    <cfRule type="cellIs" dxfId="5729" priority="5764" operator="equal">
      <formula>#REF!</formula>
    </cfRule>
    <cfRule type="cellIs" dxfId="5728" priority="5765" operator="equal">
      <formula>#REF!</formula>
    </cfRule>
  </conditionalFormatting>
  <conditionalFormatting sqref="Q95">
    <cfRule type="cellIs" dxfId="5727" priority="5722" operator="equal">
      <formula>"EXTREMO (RC/F)"</formula>
    </cfRule>
    <cfRule type="cellIs" dxfId="5726" priority="5723" operator="equal">
      <formula>"ALTO (RC/F)"</formula>
    </cfRule>
    <cfRule type="cellIs" dxfId="5725" priority="5724" operator="equal">
      <formula>"MODERADO (RC/F)"</formula>
    </cfRule>
    <cfRule type="cellIs" dxfId="5724" priority="5725" operator="equal">
      <formula>"EXTREMO"</formula>
    </cfRule>
    <cfRule type="cellIs" dxfId="5723" priority="5726" operator="equal">
      <formula>"ALTO"</formula>
    </cfRule>
    <cfRule type="cellIs" dxfId="5722" priority="5727" operator="equal">
      <formula>"MODERADO"</formula>
    </cfRule>
    <cfRule type="cellIs" dxfId="5721" priority="5728" operator="equal">
      <formula>"BAJO"</formula>
    </cfRule>
  </conditionalFormatting>
  <conditionalFormatting sqref="N141 N144">
    <cfRule type="cellIs" dxfId="5720" priority="5721" operator="equal">
      <formula>#REF!</formula>
    </cfRule>
  </conditionalFormatting>
  <conditionalFormatting sqref="L141 L144">
    <cfRule type="cellIs" dxfId="5719" priority="5716" operator="equal">
      <formula>"ALTA"</formula>
    </cfRule>
    <cfRule type="cellIs" dxfId="5718" priority="5717" operator="equal">
      <formula>"MUY ALTA"</formula>
    </cfRule>
    <cfRule type="cellIs" dxfId="5717" priority="5718" operator="equal">
      <formula>"MEDIA"</formula>
    </cfRule>
    <cfRule type="cellIs" dxfId="5716" priority="5719" operator="equal">
      <formula>"BAJA"</formula>
    </cfRule>
    <cfRule type="cellIs" dxfId="5715" priority="5720" operator="equal">
      <formula>"MUY BAJA"</formula>
    </cfRule>
  </conditionalFormatting>
  <conditionalFormatting sqref="N141 N144">
    <cfRule type="cellIs" dxfId="5714" priority="5708" operator="equal">
      <formula>"CATASTRÓFICO (RC-F)"</formula>
    </cfRule>
    <cfRule type="cellIs" dxfId="5713" priority="5709" operator="equal">
      <formula>"MAYOR (RC-F)"</formula>
    </cfRule>
    <cfRule type="cellIs" dxfId="5712" priority="5710" operator="equal">
      <formula>"MODERADO (RC-F)"</formula>
    </cfRule>
    <cfRule type="cellIs" dxfId="5711" priority="5711" operator="equal">
      <formula>"CATASTRÓFICO"</formula>
    </cfRule>
    <cfRule type="cellIs" dxfId="5710" priority="5712" operator="equal">
      <formula>"MAYOR"</formula>
    </cfRule>
    <cfRule type="cellIs" dxfId="5709" priority="5713" operator="equal">
      <formula>"MODERADO"</formula>
    </cfRule>
    <cfRule type="cellIs" dxfId="5708" priority="5714" operator="equal">
      <formula>"MENOR"</formula>
    </cfRule>
    <cfRule type="cellIs" dxfId="5707" priority="5715" operator="equal">
      <formula>"LEVE"</formula>
    </cfRule>
  </conditionalFormatting>
  <conditionalFormatting sqref="Q141 Q144">
    <cfRule type="cellIs" dxfId="5706" priority="5671" operator="equal">
      <formula>#REF!</formula>
    </cfRule>
    <cfRule type="cellIs" dxfId="5705" priority="5672" operator="equal">
      <formula>#REF!</formula>
    </cfRule>
    <cfRule type="cellIs" dxfId="5704" priority="5673" operator="equal">
      <formula>#REF!</formula>
    </cfRule>
    <cfRule type="cellIs" dxfId="5703" priority="5674" operator="equal">
      <formula>#REF!</formula>
    </cfRule>
    <cfRule type="cellIs" dxfId="5702" priority="5675" operator="equal">
      <formula>#REF!</formula>
    </cfRule>
    <cfRule type="cellIs" dxfId="5701" priority="5676" operator="equal">
      <formula>#REF!</formula>
    </cfRule>
    <cfRule type="cellIs" dxfId="5700" priority="5677" operator="equal">
      <formula>#REF!</formula>
    </cfRule>
    <cfRule type="cellIs" dxfId="5699" priority="5678" operator="equal">
      <formula>#REF!</formula>
    </cfRule>
    <cfRule type="cellIs" dxfId="5698" priority="5679" operator="equal">
      <formula>#REF!</formula>
    </cfRule>
    <cfRule type="cellIs" dxfId="5697" priority="5680" operator="equal">
      <formula>#REF!</formula>
    </cfRule>
    <cfRule type="cellIs" dxfId="5696" priority="5681" operator="equal">
      <formula>#REF!</formula>
    </cfRule>
    <cfRule type="cellIs" dxfId="5695" priority="5682" operator="equal">
      <formula>#REF!</formula>
    </cfRule>
    <cfRule type="cellIs" dxfId="5694" priority="5683" operator="equal">
      <formula>#REF!</formula>
    </cfRule>
    <cfRule type="cellIs" dxfId="5693" priority="5684" operator="equal">
      <formula>#REF!</formula>
    </cfRule>
    <cfRule type="cellIs" dxfId="5692" priority="5685" operator="equal">
      <formula>#REF!</formula>
    </cfRule>
    <cfRule type="cellIs" dxfId="5691" priority="5686" operator="equal">
      <formula>#REF!</formula>
    </cfRule>
    <cfRule type="cellIs" dxfId="5690" priority="5687" operator="equal">
      <formula>#REF!</formula>
    </cfRule>
    <cfRule type="cellIs" dxfId="5689" priority="5688" operator="equal">
      <formula>#REF!</formula>
    </cfRule>
    <cfRule type="cellIs" dxfId="5688" priority="5689" operator="equal">
      <formula>#REF!</formula>
    </cfRule>
    <cfRule type="cellIs" dxfId="5687" priority="5690" operator="equal">
      <formula>#REF!</formula>
    </cfRule>
    <cfRule type="cellIs" dxfId="5686" priority="5691" operator="equal">
      <formula>#REF!</formula>
    </cfRule>
    <cfRule type="cellIs" dxfId="5685" priority="5692" operator="equal">
      <formula>#REF!</formula>
    </cfRule>
    <cfRule type="cellIs" dxfId="5684" priority="5693" operator="equal">
      <formula>#REF!</formula>
    </cfRule>
    <cfRule type="cellIs" dxfId="5683" priority="5694" operator="equal">
      <formula>#REF!</formula>
    </cfRule>
    <cfRule type="cellIs" dxfId="5682" priority="5695" operator="equal">
      <formula>#REF!</formula>
    </cfRule>
    <cfRule type="cellIs" dxfId="5681" priority="5696" operator="equal">
      <formula>#REF!</formula>
    </cfRule>
    <cfRule type="cellIs" dxfId="5680" priority="5697" operator="equal">
      <formula>#REF!</formula>
    </cfRule>
    <cfRule type="cellIs" dxfId="5679" priority="5698" operator="equal">
      <formula>#REF!</formula>
    </cfRule>
    <cfRule type="cellIs" dxfId="5678" priority="5699" operator="equal">
      <formula>#REF!</formula>
    </cfRule>
    <cfRule type="cellIs" dxfId="5677" priority="5700" operator="equal">
      <formula>#REF!</formula>
    </cfRule>
    <cfRule type="cellIs" dxfId="5676" priority="5701" operator="equal">
      <formula>#REF!</formula>
    </cfRule>
    <cfRule type="cellIs" dxfId="5675" priority="5702" operator="equal">
      <formula>#REF!</formula>
    </cfRule>
    <cfRule type="cellIs" dxfId="5674" priority="5703" operator="equal">
      <formula>#REF!</formula>
    </cfRule>
    <cfRule type="cellIs" dxfId="5673" priority="5704" operator="equal">
      <formula>#REF!</formula>
    </cfRule>
    <cfRule type="cellIs" dxfId="5672" priority="5705" operator="equal">
      <formula>#REF!</formula>
    </cfRule>
    <cfRule type="cellIs" dxfId="5671" priority="5706" operator="equal">
      <formula>#REF!</formula>
    </cfRule>
    <cfRule type="cellIs" dxfId="5670" priority="5707" operator="equal">
      <formula>#REF!</formula>
    </cfRule>
  </conditionalFormatting>
  <conditionalFormatting sqref="Q141 Q144">
    <cfRule type="cellIs" dxfId="5669" priority="5664" operator="equal">
      <formula>"EXTREMO (RC/F)"</formula>
    </cfRule>
    <cfRule type="cellIs" dxfId="5668" priority="5665" operator="equal">
      <formula>"ALTO (RC/F)"</formula>
    </cfRule>
    <cfRule type="cellIs" dxfId="5667" priority="5666" operator="equal">
      <formula>"MODERADO (RC/F)"</formula>
    </cfRule>
    <cfRule type="cellIs" dxfId="5666" priority="5667" operator="equal">
      <formula>"EXTREMO"</formula>
    </cfRule>
    <cfRule type="cellIs" dxfId="5665" priority="5668" operator="equal">
      <formula>"ALTO"</formula>
    </cfRule>
    <cfRule type="cellIs" dxfId="5664" priority="5669" operator="equal">
      <formula>"MODERADO"</formula>
    </cfRule>
    <cfRule type="cellIs" dxfId="5663" priority="5670" operator="equal">
      <formula>"BAJO"</formula>
    </cfRule>
  </conditionalFormatting>
  <conditionalFormatting sqref="Q175 Q177">
    <cfRule type="cellIs" dxfId="5662" priority="5626" operator="equal">
      <formula>#REF!</formula>
    </cfRule>
    <cfRule type="cellIs" dxfId="5661" priority="5628" operator="equal">
      <formula>#REF!</formula>
    </cfRule>
    <cfRule type="cellIs" dxfId="5660" priority="5629" operator="equal">
      <formula>#REF!</formula>
    </cfRule>
    <cfRule type="cellIs" dxfId="5659" priority="5630" operator="equal">
      <formula>#REF!</formula>
    </cfRule>
    <cfRule type="cellIs" dxfId="5658" priority="5631" operator="equal">
      <formula>#REF!</formula>
    </cfRule>
    <cfRule type="cellIs" dxfId="5657" priority="5632" operator="equal">
      <formula>#REF!</formula>
    </cfRule>
    <cfRule type="cellIs" dxfId="5656" priority="5633" operator="equal">
      <formula>#REF!</formula>
    </cfRule>
    <cfRule type="cellIs" dxfId="5655" priority="5634" operator="equal">
      <formula>#REF!</formula>
    </cfRule>
    <cfRule type="cellIs" dxfId="5654" priority="5635" operator="equal">
      <formula>#REF!</formula>
    </cfRule>
    <cfRule type="cellIs" dxfId="5653" priority="5636" operator="equal">
      <formula>#REF!</formula>
    </cfRule>
    <cfRule type="cellIs" dxfId="5652" priority="5637" operator="equal">
      <formula>#REF!</formula>
    </cfRule>
    <cfRule type="cellIs" dxfId="5651" priority="5638" operator="equal">
      <formula>#REF!</formula>
    </cfRule>
    <cfRule type="cellIs" dxfId="5650" priority="5639" operator="equal">
      <formula>#REF!</formula>
    </cfRule>
    <cfRule type="cellIs" dxfId="5649" priority="5640" operator="equal">
      <formula>#REF!</formula>
    </cfRule>
    <cfRule type="cellIs" dxfId="5648" priority="5641" operator="equal">
      <formula>#REF!</formula>
    </cfRule>
    <cfRule type="cellIs" dxfId="5647" priority="5642" operator="equal">
      <formula>#REF!</formula>
    </cfRule>
    <cfRule type="cellIs" dxfId="5646" priority="5643" operator="equal">
      <formula>#REF!</formula>
    </cfRule>
    <cfRule type="cellIs" dxfId="5645" priority="5644" operator="equal">
      <formula>#REF!</formula>
    </cfRule>
    <cfRule type="cellIs" dxfId="5644" priority="5645" operator="equal">
      <formula>#REF!</formula>
    </cfRule>
    <cfRule type="cellIs" dxfId="5643" priority="5646" operator="equal">
      <formula>#REF!</formula>
    </cfRule>
    <cfRule type="cellIs" dxfId="5642" priority="5647" operator="equal">
      <formula>#REF!</formula>
    </cfRule>
    <cfRule type="cellIs" dxfId="5641" priority="5648" operator="equal">
      <formula>#REF!</formula>
    </cfRule>
    <cfRule type="cellIs" dxfId="5640" priority="5649" operator="equal">
      <formula>#REF!</formula>
    </cfRule>
    <cfRule type="cellIs" dxfId="5639" priority="5650" operator="equal">
      <formula>#REF!</formula>
    </cfRule>
    <cfRule type="cellIs" dxfId="5638" priority="5651" operator="equal">
      <formula>#REF!</formula>
    </cfRule>
    <cfRule type="cellIs" dxfId="5637" priority="5652" operator="equal">
      <formula>#REF!</formula>
    </cfRule>
    <cfRule type="cellIs" dxfId="5636" priority="5653" operator="equal">
      <formula>#REF!</formula>
    </cfRule>
    <cfRule type="cellIs" dxfId="5635" priority="5654" operator="equal">
      <formula>#REF!</formula>
    </cfRule>
    <cfRule type="cellIs" dxfId="5634" priority="5655" operator="equal">
      <formula>#REF!</formula>
    </cfRule>
    <cfRule type="cellIs" dxfId="5633" priority="5656" operator="equal">
      <formula>#REF!</formula>
    </cfRule>
    <cfRule type="cellIs" dxfId="5632" priority="5657" operator="equal">
      <formula>#REF!</formula>
    </cfRule>
    <cfRule type="cellIs" dxfId="5631" priority="5658" operator="equal">
      <formula>#REF!</formula>
    </cfRule>
    <cfRule type="cellIs" dxfId="5630" priority="5659" operator="equal">
      <formula>#REF!</formula>
    </cfRule>
    <cfRule type="cellIs" dxfId="5629" priority="5660" operator="equal">
      <formula>#REF!</formula>
    </cfRule>
    <cfRule type="cellIs" dxfId="5628" priority="5661" operator="equal">
      <formula>#REF!</formula>
    </cfRule>
    <cfRule type="cellIs" dxfId="5627" priority="5662" operator="equal">
      <formula>#REF!</formula>
    </cfRule>
    <cfRule type="cellIs" dxfId="5626" priority="5663" operator="equal">
      <formula>#REF!</formula>
    </cfRule>
  </conditionalFormatting>
  <conditionalFormatting sqref="N175 N177:N178">
    <cfRule type="cellIs" dxfId="5625" priority="5627" operator="equal">
      <formula>#REF!</formula>
    </cfRule>
  </conditionalFormatting>
  <conditionalFormatting sqref="L175 L177:L178">
    <cfRule type="cellIs" dxfId="5624" priority="5621" operator="equal">
      <formula>"ALTA"</formula>
    </cfRule>
    <cfRule type="cellIs" dxfId="5623" priority="5622" operator="equal">
      <formula>"MUY ALTA"</formula>
    </cfRule>
    <cfRule type="cellIs" dxfId="5622" priority="5623" operator="equal">
      <formula>"MEDIA"</formula>
    </cfRule>
    <cfRule type="cellIs" dxfId="5621" priority="5624" operator="equal">
      <formula>"BAJA"</formula>
    </cfRule>
    <cfRule type="cellIs" dxfId="5620" priority="5625" operator="equal">
      <formula>"MUY BAJA"</formula>
    </cfRule>
  </conditionalFormatting>
  <conditionalFormatting sqref="N175 N177:N178">
    <cfRule type="cellIs" dxfId="5619" priority="5613" operator="equal">
      <formula>"CATASTRÓFICO (RC-F)"</formula>
    </cfRule>
    <cfRule type="cellIs" dxfId="5618" priority="5614" operator="equal">
      <formula>"MAYOR (RC-F)"</formula>
    </cfRule>
    <cfRule type="cellIs" dxfId="5617" priority="5615" operator="equal">
      <formula>"MODERADO (RC-F)"</formula>
    </cfRule>
    <cfRule type="cellIs" dxfId="5616" priority="5616" operator="equal">
      <formula>"CATASTRÓFICO"</formula>
    </cfRule>
    <cfRule type="cellIs" dxfId="5615" priority="5617" operator="equal">
      <formula>"MAYOR"</formula>
    </cfRule>
    <cfRule type="cellIs" dxfId="5614" priority="5618" operator="equal">
      <formula>"MODERADO"</formula>
    </cfRule>
    <cfRule type="cellIs" dxfId="5613" priority="5619" operator="equal">
      <formula>"MENOR"</formula>
    </cfRule>
    <cfRule type="cellIs" dxfId="5612" priority="5620" operator="equal">
      <formula>"LEVE"</formula>
    </cfRule>
  </conditionalFormatting>
  <conditionalFormatting sqref="Q175 Q177">
    <cfRule type="cellIs" dxfId="5611" priority="5606" operator="equal">
      <formula>"EXTREMO (RC/F)"</formula>
    </cfRule>
    <cfRule type="cellIs" dxfId="5610" priority="5607" operator="equal">
      <formula>"ALTO (RC/F)"</formula>
    </cfRule>
    <cfRule type="cellIs" dxfId="5609" priority="5608" operator="equal">
      <formula>"MODERADO (RC/F)"</formula>
    </cfRule>
    <cfRule type="cellIs" dxfId="5608" priority="5609" operator="equal">
      <formula>"EXTREMO"</formula>
    </cfRule>
    <cfRule type="cellIs" dxfId="5607" priority="5610" operator="equal">
      <formula>"ALTO"</formula>
    </cfRule>
    <cfRule type="cellIs" dxfId="5606" priority="5611" operator="equal">
      <formula>"MODERADO"</formula>
    </cfRule>
    <cfRule type="cellIs" dxfId="5605" priority="5612" operator="equal">
      <formula>"BAJO"</formula>
    </cfRule>
  </conditionalFormatting>
  <conditionalFormatting sqref="Q180">
    <cfRule type="cellIs" dxfId="5604" priority="5568" operator="equal">
      <formula>#REF!</formula>
    </cfRule>
    <cfRule type="cellIs" dxfId="5603" priority="5570" operator="equal">
      <formula>#REF!</formula>
    </cfRule>
    <cfRule type="cellIs" dxfId="5602" priority="5571" operator="equal">
      <formula>#REF!</formula>
    </cfRule>
    <cfRule type="cellIs" dxfId="5601" priority="5572" operator="equal">
      <formula>#REF!</formula>
    </cfRule>
    <cfRule type="cellIs" dxfId="5600" priority="5573" operator="equal">
      <formula>#REF!</formula>
    </cfRule>
    <cfRule type="cellIs" dxfId="5599" priority="5574" operator="equal">
      <formula>#REF!</formula>
    </cfRule>
    <cfRule type="cellIs" dxfId="5598" priority="5575" operator="equal">
      <formula>#REF!</formula>
    </cfRule>
    <cfRule type="cellIs" dxfId="5597" priority="5576" operator="equal">
      <formula>#REF!</formula>
    </cfRule>
    <cfRule type="cellIs" dxfId="5596" priority="5577" operator="equal">
      <formula>#REF!</formula>
    </cfRule>
    <cfRule type="cellIs" dxfId="5595" priority="5578" operator="equal">
      <formula>#REF!</formula>
    </cfRule>
    <cfRule type="cellIs" dxfId="5594" priority="5579" operator="equal">
      <formula>#REF!</formula>
    </cfRule>
    <cfRule type="cellIs" dxfId="5593" priority="5580" operator="equal">
      <formula>#REF!</formula>
    </cfRule>
    <cfRule type="cellIs" dxfId="5592" priority="5581" operator="equal">
      <formula>#REF!</formula>
    </cfRule>
    <cfRule type="cellIs" dxfId="5591" priority="5582" operator="equal">
      <formula>#REF!</formula>
    </cfRule>
    <cfRule type="cellIs" dxfId="5590" priority="5583" operator="equal">
      <formula>#REF!</formula>
    </cfRule>
    <cfRule type="cellIs" dxfId="5589" priority="5584" operator="equal">
      <formula>#REF!</formula>
    </cfRule>
    <cfRule type="cellIs" dxfId="5588" priority="5585" operator="equal">
      <formula>#REF!</formula>
    </cfRule>
    <cfRule type="cellIs" dxfId="5587" priority="5586" operator="equal">
      <formula>#REF!</formula>
    </cfRule>
    <cfRule type="cellIs" dxfId="5586" priority="5587" operator="equal">
      <formula>#REF!</formula>
    </cfRule>
    <cfRule type="cellIs" dxfId="5585" priority="5588" operator="equal">
      <formula>#REF!</formula>
    </cfRule>
    <cfRule type="cellIs" dxfId="5584" priority="5589" operator="equal">
      <formula>#REF!</formula>
    </cfRule>
    <cfRule type="cellIs" dxfId="5583" priority="5590" operator="equal">
      <formula>#REF!</formula>
    </cfRule>
    <cfRule type="cellIs" dxfId="5582" priority="5591" operator="equal">
      <formula>#REF!</formula>
    </cfRule>
    <cfRule type="cellIs" dxfId="5581" priority="5592" operator="equal">
      <formula>#REF!</formula>
    </cfRule>
    <cfRule type="cellIs" dxfId="5580" priority="5593" operator="equal">
      <formula>#REF!</formula>
    </cfRule>
    <cfRule type="cellIs" dxfId="5579" priority="5594" operator="equal">
      <formula>#REF!</formula>
    </cfRule>
    <cfRule type="cellIs" dxfId="5578" priority="5595" operator="equal">
      <formula>#REF!</formula>
    </cfRule>
    <cfRule type="cellIs" dxfId="5577" priority="5596" operator="equal">
      <formula>#REF!</formula>
    </cfRule>
    <cfRule type="cellIs" dxfId="5576" priority="5597" operator="equal">
      <formula>#REF!</formula>
    </cfRule>
    <cfRule type="cellIs" dxfId="5575" priority="5598" operator="equal">
      <formula>#REF!</formula>
    </cfRule>
    <cfRule type="cellIs" dxfId="5574" priority="5599" operator="equal">
      <formula>#REF!</formula>
    </cfRule>
    <cfRule type="cellIs" dxfId="5573" priority="5600" operator="equal">
      <formula>#REF!</formula>
    </cfRule>
    <cfRule type="cellIs" dxfId="5572" priority="5601" operator="equal">
      <formula>#REF!</formula>
    </cfRule>
    <cfRule type="cellIs" dxfId="5571" priority="5602" operator="equal">
      <formula>#REF!</formula>
    </cfRule>
    <cfRule type="cellIs" dxfId="5570" priority="5603" operator="equal">
      <formula>#REF!</formula>
    </cfRule>
    <cfRule type="cellIs" dxfId="5569" priority="5604" operator="equal">
      <formula>#REF!</formula>
    </cfRule>
    <cfRule type="cellIs" dxfId="5568" priority="5605" operator="equal">
      <formula>#REF!</formula>
    </cfRule>
  </conditionalFormatting>
  <conditionalFormatting sqref="N180">
    <cfRule type="cellIs" dxfId="5567" priority="5569" operator="equal">
      <formula>#REF!</formula>
    </cfRule>
  </conditionalFormatting>
  <conditionalFormatting sqref="L180">
    <cfRule type="cellIs" dxfId="5566" priority="5563" operator="equal">
      <formula>"ALTA"</formula>
    </cfRule>
    <cfRule type="cellIs" dxfId="5565" priority="5564" operator="equal">
      <formula>"MUY ALTA"</formula>
    </cfRule>
    <cfRule type="cellIs" dxfId="5564" priority="5565" operator="equal">
      <formula>"MEDIA"</formula>
    </cfRule>
    <cfRule type="cellIs" dxfId="5563" priority="5566" operator="equal">
      <formula>"BAJA"</formula>
    </cfRule>
    <cfRule type="cellIs" dxfId="5562" priority="5567" operator="equal">
      <formula>"MUY BAJA"</formula>
    </cfRule>
  </conditionalFormatting>
  <conditionalFormatting sqref="N180">
    <cfRule type="cellIs" dxfId="5561" priority="5555" operator="equal">
      <formula>"CATASTRÓFICO (RC-F)"</formula>
    </cfRule>
    <cfRule type="cellIs" dxfId="5560" priority="5556" operator="equal">
      <formula>"MAYOR (RC-F)"</formula>
    </cfRule>
    <cfRule type="cellIs" dxfId="5559" priority="5557" operator="equal">
      <formula>"MODERADO (RC-F)"</formula>
    </cfRule>
    <cfRule type="cellIs" dxfId="5558" priority="5558" operator="equal">
      <formula>"CATASTRÓFICO"</formula>
    </cfRule>
    <cfRule type="cellIs" dxfId="5557" priority="5559" operator="equal">
      <formula>"MAYOR"</formula>
    </cfRule>
    <cfRule type="cellIs" dxfId="5556" priority="5560" operator="equal">
      <formula>"MODERADO"</formula>
    </cfRule>
    <cfRule type="cellIs" dxfId="5555" priority="5561" operator="equal">
      <formula>"MENOR"</formula>
    </cfRule>
    <cfRule type="cellIs" dxfId="5554" priority="5562" operator="equal">
      <formula>"LEVE"</formula>
    </cfRule>
  </conditionalFormatting>
  <conditionalFormatting sqref="Q180">
    <cfRule type="cellIs" dxfId="5553" priority="5548" operator="equal">
      <formula>"EXTREMO (RC/F)"</formula>
    </cfRule>
    <cfRule type="cellIs" dxfId="5552" priority="5549" operator="equal">
      <formula>"ALTO (RC/F)"</formula>
    </cfRule>
    <cfRule type="cellIs" dxfId="5551" priority="5550" operator="equal">
      <formula>"MODERADO (RC/F)"</formula>
    </cfRule>
    <cfRule type="cellIs" dxfId="5550" priority="5551" operator="equal">
      <formula>"EXTREMO"</formula>
    </cfRule>
    <cfRule type="cellIs" dxfId="5549" priority="5552" operator="equal">
      <formula>"ALTO"</formula>
    </cfRule>
    <cfRule type="cellIs" dxfId="5548" priority="5553" operator="equal">
      <formula>"MODERADO"</formula>
    </cfRule>
    <cfRule type="cellIs" dxfId="5547" priority="5554" operator="equal">
      <formula>"BAJO"</formula>
    </cfRule>
  </conditionalFormatting>
  <conditionalFormatting sqref="Q178">
    <cfRule type="cellIs" dxfId="5546" priority="5511" operator="equal">
      <formula>#REF!</formula>
    </cfRule>
    <cfRule type="cellIs" dxfId="5545" priority="5512" operator="equal">
      <formula>#REF!</formula>
    </cfRule>
    <cfRule type="cellIs" dxfId="5544" priority="5513" operator="equal">
      <formula>#REF!</formula>
    </cfRule>
    <cfRule type="cellIs" dxfId="5543" priority="5514" operator="equal">
      <formula>#REF!</formula>
    </cfRule>
    <cfRule type="cellIs" dxfId="5542" priority="5515" operator="equal">
      <formula>#REF!</formula>
    </cfRule>
    <cfRule type="cellIs" dxfId="5541" priority="5516" operator="equal">
      <formula>#REF!</formula>
    </cfRule>
    <cfRule type="cellIs" dxfId="5540" priority="5517" operator="equal">
      <formula>#REF!</formula>
    </cfRule>
    <cfRule type="cellIs" dxfId="5539" priority="5518" operator="equal">
      <formula>#REF!</formula>
    </cfRule>
    <cfRule type="cellIs" dxfId="5538" priority="5519" operator="equal">
      <formula>#REF!</formula>
    </cfRule>
    <cfRule type="cellIs" dxfId="5537" priority="5520" operator="equal">
      <formula>#REF!</formula>
    </cfRule>
    <cfRule type="cellIs" dxfId="5536" priority="5521" operator="equal">
      <formula>#REF!</formula>
    </cfRule>
    <cfRule type="cellIs" dxfId="5535" priority="5522" operator="equal">
      <formula>#REF!</formula>
    </cfRule>
    <cfRule type="cellIs" dxfId="5534" priority="5523" operator="equal">
      <formula>#REF!</formula>
    </cfRule>
    <cfRule type="cellIs" dxfId="5533" priority="5524" operator="equal">
      <formula>#REF!</formula>
    </cfRule>
    <cfRule type="cellIs" dxfId="5532" priority="5525" operator="equal">
      <formula>#REF!</formula>
    </cfRule>
    <cfRule type="cellIs" dxfId="5531" priority="5526" operator="equal">
      <formula>#REF!</formula>
    </cfRule>
    <cfRule type="cellIs" dxfId="5530" priority="5527" operator="equal">
      <formula>#REF!</formula>
    </cfRule>
    <cfRule type="cellIs" dxfId="5529" priority="5528" operator="equal">
      <formula>#REF!</formula>
    </cfRule>
    <cfRule type="cellIs" dxfId="5528" priority="5529" operator="equal">
      <formula>#REF!</formula>
    </cfRule>
    <cfRule type="cellIs" dxfId="5527" priority="5530" operator="equal">
      <formula>#REF!</formula>
    </cfRule>
    <cfRule type="cellIs" dxfId="5526" priority="5531" operator="equal">
      <formula>#REF!</formula>
    </cfRule>
    <cfRule type="cellIs" dxfId="5525" priority="5532" operator="equal">
      <formula>#REF!</formula>
    </cfRule>
    <cfRule type="cellIs" dxfId="5524" priority="5533" operator="equal">
      <formula>#REF!</formula>
    </cfRule>
    <cfRule type="cellIs" dxfId="5523" priority="5534" operator="equal">
      <formula>#REF!</formula>
    </cfRule>
    <cfRule type="cellIs" dxfId="5522" priority="5535" operator="equal">
      <formula>#REF!</formula>
    </cfRule>
    <cfRule type="cellIs" dxfId="5521" priority="5536" operator="equal">
      <formula>#REF!</formula>
    </cfRule>
    <cfRule type="cellIs" dxfId="5520" priority="5537" operator="equal">
      <formula>#REF!</formula>
    </cfRule>
    <cfRule type="cellIs" dxfId="5519" priority="5538" operator="equal">
      <formula>#REF!</formula>
    </cfRule>
    <cfRule type="cellIs" dxfId="5518" priority="5539" operator="equal">
      <formula>#REF!</formula>
    </cfRule>
    <cfRule type="cellIs" dxfId="5517" priority="5540" operator="equal">
      <formula>#REF!</formula>
    </cfRule>
    <cfRule type="cellIs" dxfId="5516" priority="5541" operator="equal">
      <formula>#REF!</formula>
    </cfRule>
    <cfRule type="cellIs" dxfId="5515" priority="5542" operator="equal">
      <formula>#REF!</formula>
    </cfRule>
    <cfRule type="cellIs" dxfId="5514" priority="5543" operator="equal">
      <formula>#REF!</formula>
    </cfRule>
    <cfRule type="cellIs" dxfId="5513" priority="5544" operator="equal">
      <formula>#REF!</formula>
    </cfRule>
    <cfRule type="cellIs" dxfId="5512" priority="5545" operator="equal">
      <formula>#REF!</formula>
    </cfRule>
    <cfRule type="cellIs" dxfId="5511" priority="5546" operator="equal">
      <formula>#REF!</formula>
    </cfRule>
    <cfRule type="cellIs" dxfId="5510" priority="5547" operator="equal">
      <formula>#REF!</formula>
    </cfRule>
  </conditionalFormatting>
  <conditionalFormatting sqref="Q178">
    <cfRule type="cellIs" dxfId="5509" priority="5504" operator="equal">
      <formula>"EXTREMO (RC/F)"</formula>
    </cfRule>
    <cfRule type="cellIs" dxfId="5508" priority="5505" operator="equal">
      <formula>"ALTO (RC/F)"</formula>
    </cfRule>
    <cfRule type="cellIs" dxfId="5507" priority="5506" operator="equal">
      <formula>"MODERADO (RC/F)"</formula>
    </cfRule>
    <cfRule type="cellIs" dxfId="5506" priority="5507" operator="equal">
      <formula>"EXTREMO"</formula>
    </cfRule>
    <cfRule type="cellIs" dxfId="5505" priority="5508" operator="equal">
      <formula>"ALTO"</formula>
    </cfRule>
    <cfRule type="cellIs" dxfId="5504" priority="5509" operator="equal">
      <formula>"MODERADO"</formula>
    </cfRule>
    <cfRule type="cellIs" dxfId="5503" priority="5510" operator="equal">
      <formula>"BAJO"</formula>
    </cfRule>
  </conditionalFormatting>
  <conditionalFormatting sqref="Q182">
    <cfRule type="cellIs" dxfId="5502" priority="5466" operator="equal">
      <formula>#REF!</formula>
    </cfRule>
    <cfRule type="cellIs" dxfId="5501" priority="5468" operator="equal">
      <formula>#REF!</formula>
    </cfRule>
    <cfRule type="cellIs" dxfId="5500" priority="5469" operator="equal">
      <formula>#REF!</formula>
    </cfRule>
    <cfRule type="cellIs" dxfId="5499" priority="5470" operator="equal">
      <formula>#REF!</formula>
    </cfRule>
    <cfRule type="cellIs" dxfId="5498" priority="5471" operator="equal">
      <formula>#REF!</formula>
    </cfRule>
    <cfRule type="cellIs" dxfId="5497" priority="5472" operator="equal">
      <formula>#REF!</formula>
    </cfRule>
    <cfRule type="cellIs" dxfId="5496" priority="5473" operator="equal">
      <formula>#REF!</formula>
    </cfRule>
    <cfRule type="cellIs" dxfId="5495" priority="5474" operator="equal">
      <formula>#REF!</formula>
    </cfRule>
    <cfRule type="cellIs" dxfId="5494" priority="5475" operator="equal">
      <formula>#REF!</formula>
    </cfRule>
    <cfRule type="cellIs" dxfId="5493" priority="5476" operator="equal">
      <formula>#REF!</formula>
    </cfRule>
    <cfRule type="cellIs" dxfId="5492" priority="5477" operator="equal">
      <formula>#REF!</formula>
    </cfRule>
    <cfRule type="cellIs" dxfId="5491" priority="5478" operator="equal">
      <formula>#REF!</formula>
    </cfRule>
    <cfRule type="cellIs" dxfId="5490" priority="5479" operator="equal">
      <formula>#REF!</formula>
    </cfRule>
    <cfRule type="cellIs" dxfId="5489" priority="5480" operator="equal">
      <formula>#REF!</formula>
    </cfRule>
    <cfRule type="cellIs" dxfId="5488" priority="5481" operator="equal">
      <formula>#REF!</formula>
    </cfRule>
    <cfRule type="cellIs" dxfId="5487" priority="5482" operator="equal">
      <formula>#REF!</formula>
    </cfRule>
    <cfRule type="cellIs" dxfId="5486" priority="5483" operator="equal">
      <formula>#REF!</formula>
    </cfRule>
    <cfRule type="cellIs" dxfId="5485" priority="5484" operator="equal">
      <formula>#REF!</formula>
    </cfRule>
    <cfRule type="cellIs" dxfId="5484" priority="5485" operator="equal">
      <formula>#REF!</formula>
    </cfRule>
    <cfRule type="cellIs" dxfId="5483" priority="5486" operator="equal">
      <formula>#REF!</formula>
    </cfRule>
    <cfRule type="cellIs" dxfId="5482" priority="5487" operator="equal">
      <formula>#REF!</formula>
    </cfRule>
    <cfRule type="cellIs" dxfId="5481" priority="5488" operator="equal">
      <formula>#REF!</formula>
    </cfRule>
    <cfRule type="cellIs" dxfId="5480" priority="5489" operator="equal">
      <formula>#REF!</formula>
    </cfRule>
    <cfRule type="cellIs" dxfId="5479" priority="5490" operator="equal">
      <formula>#REF!</formula>
    </cfRule>
    <cfRule type="cellIs" dxfId="5478" priority="5491" operator="equal">
      <formula>#REF!</formula>
    </cfRule>
    <cfRule type="cellIs" dxfId="5477" priority="5492" operator="equal">
      <formula>#REF!</formula>
    </cfRule>
    <cfRule type="cellIs" dxfId="5476" priority="5493" operator="equal">
      <formula>#REF!</formula>
    </cfRule>
    <cfRule type="cellIs" dxfId="5475" priority="5494" operator="equal">
      <formula>#REF!</formula>
    </cfRule>
    <cfRule type="cellIs" dxfId="5474" priority="5495" operator="equal">
      <formula>#REF!</formula>
    </cfRule>
    <cfRule type="cellIs" dxfId="5473" priority="5496" operator="equal">
      <formula>#REF!</formula>
    </cfRule>
    <cfRule type="cellIs" dxfId="5472" priority="5497" operator="equal">
      <formula>#REF!</formula>
    </cfRule>
    <cfRule type="cellIs" dxfId="5471" priority="5498" operator="equal">
      <formula>#REF!</formula>
    </cfRule>
    <cfRule type="cellIs" dxfId="5470" priority="5499" operator="equal">
      <formula>#REF!</formula>
    </cfRule>
    <cfRule type="cellIs" dxfId="5469" priority="5500" operator="equal">
      <formula>#REF!</formula>
    </cfRule>
    <cfRule type="cellIs" dxfId="5468" priority="5501" operator="equal">
      <formula>#REF!</formula>
    </cfRule>
    <cfRule type="cellIs" dxfId="5467" priority="5502" operator="equal">
      <formula>#REF!</formula>
    </cfRule>
    <cfRule type="cellIs" dxfId="5466" priority="5503" operator="equal">
      <formula>#REF!</formula>
    </cfRule>
  </conditionalFormatting>
  <conditionalFormatting sqref="N182">
    <cfRule type="cellIs" dxfId="5465" priority="5467" operator="equal">
      <formula>#REF!</formula>
    </cfRule>
  </conditionalFormatting>
  <conditionalFormatting sqref="L182">
    <cfRule type="cellIs" dxfId="5464" priority="5461" operator="equal">
      <formula>"ALTA"</formula>
    </cfRule>
    <cfRule type="cellIs" dxfId="5463" priority="5462" operator="equal">
      <formula>"MUY ALTA"</formula>
    </cfRule>
    <cfRule type="cellIs" dxfId="5462" priority="5463" operator="equal">
      <formula>"MEDIA"</formula>
    </cfRule>
    <cfRule type="cellIs" dxfId="5461" priority="5464" operator="equal">
      <formula>"BAJA"</formula>
    </cfRule>
    <cfRule type="cellIs" dxfId="5460" priority="5465" operator="equal">
      <formula>"MUY BAJA"</formula>
    </cfRule>
  </conditionalFormatting>
  <conditionalFormatting sqref="N182">
    <cfRule type="cellIs" dxfId="5459" priority="5453" operator="equal">
      <formula>"CATASTRÓFICO (RC-F)"</formula>
    </cfRule>
    <cfRule type="cellIs" dxfId="5458" priority="5454" operator="equal">
      <formula>"MAYOR (RC-F)"</formula>
    </cfRule>
    <cfRule type="cellIs" dxfId="5457" priority="5455" operator="equal">
      <formula>"MODERADO (RC-F)"</formula>
    </cfRule>
    <cfRule type="cellIs" dxfId="5456" priority="5456" operator="equal">
      <formula>"CATASTRÓFICO"</formula>
    </cfRule>
    <cfRule type="cellIs" dxfId="5455" priority="5457" operator="equal">
      <formula>"MAYOR"</formula>
    </cfRule>
    <cfRule type="cellIs" dxfId="5454" priority="5458" operator="equal">
      <formula>"MODERADO"</formula>
    </cfRule>
    <cfRule type="cellIs" dxfId="5453" priority="5459" operator="equal">
      <formula>"MENOR"</formula>
    </cfRule>
    <cfRule type="cellIs" dxfId="5452" priority="5460" operator="equal">
      <formula>"LEVE"</formula>
    </cfRule>
  </conditionalFormatting>
  <conditionalFormatting sqref="Q182">
    <cfRule type="cellIs" dxfId="5451" priority="5446" operator="equal">
      <formula>"EXTREMO (RC/F)"</formula>
    </cfRule>
    <cfRule type="cellIs" dxfId="5450" priority="5447" operator="equal">
      <formula>"ALTO (RC/F)"</formula>
    </cfRule>
    <cfRule type="cellIs" dxfId="5449" priority="5448" operator="equal">
      <formula>"MODERADO (RC/F)"</formula>
    </cfRule>
    <cfRule type="cellIs" dxfId="5448" priority="5449" operator="equal">
      <formula>"EXTREMO"</formula>
    </cfRule>
    <cfRule type="cellIs" dxfId="5447" priority="5450" operator="equal">
      <formula>"ALTO"</formula>
    </cfRule>
    <cfRule type="cellIs" dxfId="5446" priority="5451" operator="equal">
      <formula>"MODERADO"</formula>
    </cfRule>
    <cfRule type="cellIs" dxfId="5445" priority="5452" operator="equal">
      <formula>"BAJO"</formula>
    </cfRule>
  </conditionalFormatting>
  <conditionalFormatting sqref="Q188">
    <cfRule type="cellIs" dxfId="5444" priority="5408" operator="equal">
      <formula>#REF!</formula>
    </cfRule>
    <cfRule type="cellIs" dxfId="5443" priority="5410" operator="equal">
      <formula>#REF!</formula>
    </cfRule>
    <cfRule type="cellIs" dxfId="5442" priority="5411" operator="equal">
      <formula>#REF!</formula>
    </cfRule>
    <cfRule type="cellIs" dxfId="5441" priority="5412" operator="equal">
      <formula>#REF!</formula>
    </cfRule>
    <cfRule type="cellIs" dxfId="5440" priority="5413" operator="equal">
      <formula>#REF!</formula>
    </cfRule>
    <cfRule type="cellIs" dxfId="5439" priority="5414" operator="equal">
      <formula>#REF!</formula>
    </cfRule>
    <cfRule type="cellIs" dxfId="5438" priority="5415" operator="equal">
      <formula>#REF!</formula>
    </cfRule>
    <cfRule type="cellIs" dxfId="5437" priority="5416" operator="equal">
      <formula>#REF!</formula>
    </cfRule>
    <cfRule type="cellIs" dxfId="5436" priority="5417" operator="equal">
      <formula>#REF!</formula>
    </cfRule>
    <cfRule type="cellIs" dxfId="5435" priority="5418" operator="equal">
      <formula>#REF!</formula>
    </cfRule>
    <cfRule type="cellIs" dxfId="5434" priority="5419" operator="equal">
      <formula>#REF!</formula>
    </cfRule>
    <cfRule type="cellIs" dxfId="5433" priority="5420" operator="equal">
      <formula>#REF!</formula>
    </cfRule>
    <cfRule type="cellIs" dxfId="5432" priority="5421" operator="equal">
      <formula>#REF!</formula>
    </cfRule>
    <cfRule type="cellIs" dxfId="5431" priority="5422" operator="equal">
      <formula>#REF!</formula>
    </cfRule>
    <cfRule type="cellIs" dxfId="5430" priority="5423" operator="equal">
      <formula>#REF!</formula>
    </cfRule>
    <cfRule type="cellIs" dxfId="5429" priority="5424" operator="equal">
      <formula>#REF!</formula>
    </cfRule>
    <cfRule type="cellIs" dxfId="5428" priority="5425" operator="equal">
      <formula>#REF!</formula>
    </cfRule>
    <cfRule type="cellIs" dxfId="5427" priority="5426" operator="equal">
      <formula>#REF!</formula>
    </cfRule>
    <cfRule type="cellIs" dxfId="5426" priority="5427" operator="equal">
      <formula>#REF!</formula>
    </cfRule>
    <cfRule type="cellIs" dxfId="5425" priority="5428" operator="equal">
      <formula>#REF!</formula>
    </cfRule>
    <cfRule type="cellIs" dxfId="5424" priority="5429" operator="equal">
      <formula>#REF!</formula>
    </cfRule>
    <cfRule type="cellIs" dxfId="5423" priority="5430" operator="equal">
      <formula>#REF!</formula>
    </cfRule>
    <cfRule type="cellIs" dxfId="5422" priority="5431" operator="equal">
      <formula>#REF!</formula>
    </cfRule>
    <cfRule type="cellIs" dxfId="5421" priority="5432" operator="equal">
      <formula>#REF!</formula>
    </cfRule>
    <cfRule type="cellIs" dxfId="5420" priority="5433" operator="equal">
      <formula>#REF!</formula>
    </cfRule>
    <cfRule type="cellIs" dxfId="5419" priority="5434" operator="equal">
      <formula>#REF!</formula>
    </cfRule>
    <cfRule type="cellIs" dxfId="5418" priority="5435" operator="equal">
      <formula>#REF!</formula>
    </cfRule>
    <cfRule type="cellIs" dxfId="5417" priority="5436" operator="equal">
      <formula>#REF!</formula>
    </cfRule>
    <cfRule type="cellIs" dxfId="5416" priority="5437" operator="equal">
      <formula>#REF!</formula>
    </cfRule>
    <cfRule type="cellIs" dxfId="5415" priority="5438" operator="equal">
      <formula>#REF!</formula>
    </cfRule>
    <cfRule type="cellIs" dxfId="5414" priority="5439" operator="equal">
      <formula>#REF!</formula>
    </cfRule>
    <cfRule type="cellIs" dxfId="5413" priority="5440" operator="equal">
      <formula>#REF!</formula>
    </cfRule>
    <cfRule type="cellIs" dxfId="5412" priority="5441" operator="equal">
      <formula>#REF!</formula>
    </cfRule>
    <cfRule type="cellIs" dxfId="5411" priority="5442" operator="equal">
      <formula>#REF!</formula>
    </cfRule>
    <cfRule type="cellIs" dxfId="5410" priority="5443" operator="equal">
      <formula>#REF!</formula>
    </cfRule>
    <cfRule type="cellIs" dxfId="5409" priority="5444" operator="equal">
      <formula>#REF!</formula>
    </cfRule>
    <cfRule type="cellIs" dxfId="5408" priority="5445" operator="equal">
      <formula>#REF!</formula>
    </cfRule>
  </conditionalFormatting>
  <conditionalFormatting sqref="N188">
    <cfRule type="cellIs" dxfId="5407" priority="5409" operator="equal">
      <formula>#REF!</formula>
    </cfRule>
  </conditionalFormatting>
  <conditionalFormatting sqref="L188">
    <cfRule type="cellIs" dxfId="5406" priority="5403" operator="equal">
      <formula>"ALTA"</formula>
    </cfRule>
    <cfRule type="cellIs" dxfId="5405" priority="5404" operator="equal">
      <formula>"MUY ALTA"</formula>
    </cfRule>
    <cfRule type="cellIs" dxfId="5404" priority="5405" operator="equal">
      <formula>"MEDIA"</formula>
    </cfRule>
    <cfRule type="cellIs" dxfId="5403" priority="5406" operator="equal">
      <formula>"BAJA"</formula>
    </cfRule>
    <cfRule type="cellIs" dxfId="5402" priority="5407" operator="equal">
      <formula>"MUY BAJA"</formula>
    </cfRule>
  </conditionalFormatting>
  <conditionalFormatting sqref="N188">
    <cfRule type="cellIs" dxfId="5401" priority="5395" operator="equal">
      <formula>"CATASTRÓFICO (RC-F)"</formula>
    </cfRule>
    <cfRule type="cellIs" dxfId="5400" priority="5396" operator="equal">
      <formula>"MAYOR (RC-F)"</formula>
    </cfRule>
    <cfRule type="cellIs" dxfId="5399" priority="5397" operator="equal">
      <formula>"MODERADO (RC-F)"</formula>
    </cfRule>
    <cfRule type="cellIs" dxfId="5398" priority="5398" operator="equal">
      <formula>"CATASTRÓFICO"</formula>
    </cfRule>
    <cfRule type="cellIs" dxfId="5397" priority="5399" operator="equal">
      <formula>"MAYOR"</formula>
    </cfRule>
    <cfRule type="cellIs" dxfId="5396" priority="5400" operator="equal">
      <formula>"MODERADO"</formula>
    </cfRule>
    <cfRule type="cellIs" dxfId="5395" priority="5401" operator="equal">
      <formula>"MENOR"</formula>
    </cfRule>
    <cfRule type="cellIs" dxfId="5394" priority="5402" operator="equal">
      <formula>"LEVE"</formula>
    </cfRule>
  </conditionalFormatting>
  <conditionalFormatting sqref="Q188">
    <cfRule type="cellIs" dxfId="5393" priority="5388" operator="equal">
      <formula>"EXTREMO (RC/F)"</formula>
    </cfRule>
    <cfRule type="cellIs" dxfId="5392" priority="5389" operator="equal">
      <formula>"ALTO (RC/F)"</formula>
    </cfRule>
    <cfRule type="cellIs" dxfId="5391" priority="5390" operator="equal">
      <formula>"MODERADO (RC/F)"</formula>
    </cfRule>
    <cfRule type="cellIs" dxfId="5390" priority="5391" operator="equal">
      <formula>"EXTREMO"</formula>
    </cfRule>
    <cfRule type="cellIs" dxfId="5389" priority="5392" operator="equal">
      <formula>"ALTO"</formula>
    </cfRule>
    <cfRule type="cellIs" dxfId="5388" priority="5393" operator="equal">
      <formula>"MODERADO"</formula>
    </cfRule>
    <cfRule type="cellIs" dxfId="5387" priority="5394" operator="equal">
      <formula>"BAJO"</formula>
    </cfRule>
  </conditionalFormatting>
  <conditionalFormatting sqref="L195:L196">
    <cfRule type="cellIs" dxfId="5386" priority="5383" operator="equal">
      <formula>"ALTA"</formula>
    </cfRule>
    <cfRule type="cellIs" dxfId="5385" priority="5384" operator="equal">
      <formula>"MUY ALTA"</formula>
    </cfRule>
    <cfRule type="cellIs" dxfId="5384" priority="5385" operator="equal">
      <formula>"MEDIA"</formula>
    </cfRule>
    <cfRule type="cellIs" dxfId="5383" priority="5386" operator="equal">
      <formula>"BAJA"</formula>
    </cfRule>
    <cfRule type="cellIs" dxfId="5382" priority="5387" operator="equal">
      <formula>"MUY BAJA"</formula>
    </cfRule>
  </conditionalFormatting>
  <conditionalFormatting sqref="N195:N196">
    <cfRule type="cellIs" dxfId="5381" priority="5382" operator="equal">
      <formula>#REF!</formula>
    </cfRule>
  </conditionalFormatting>
  <conditionalFormatting sqref="N195:N196">
    <cfRule type="cellIs" dxfId="5380" priority="5374" operator="equal">
      <formula>"CATASTRÓFICO (RC-F)"</formula>
    </cfRule>
    <cfRule type="cellIs" dxfId="5379" priority="5375" operator="equal">
      <formula>"MAYOR (RC-F)"</formula>
    </cfRule>
    <cfRule type="cellIs" dxfId="5378" priority="5376" operator="equal">
      <formula>"MODERADO (RC-F)"</formula>
    </cfRule>
    <cfRule type="cellIs" dxfId="5377" priority="5377" operator="equal">
      <formula>"CATASTRÓFICO"</formula>
    </cfRule>
    <cfRule type="cellIs" dxfId="5376" priority="5378" operator="equal">
      <formula>"MAYOR"</formula>
    </cfRule>
    <cfRule type="cellIs" dxfId="5375" priority="5379" operator="equal">
      <formula>"MODERADO"</formula>
    </cfRule>
    <cfRule type="cellIs" dxfId="5374" priority="5380" operator="equal">
      <formula>"MENOR"</formula>
    </cfRule>
    <cfRule type="cellIs" dxfId="5373" priority="5381" operator="equal">
      <formula>"LEVE"</formula>
    </cfRule>
  </conditionalFormatting>
  <conditionalFormatting sqref="Q195:Q196">
    <cfRule type="cellIs" dxfId="5372" priority="5337" operator="equal">
      <formula>#REF!</formula>
    </cfRule>
    <cfRule type="cellIs" dxfId="5371" priority="5338" operator="equal">
      <formula>#REF!</formula>
    </cfRule>
    <cfRule type="cellIs" dxfId="5370" priority="5339" operator="equal">
      <formula>#REF!</formula>
    </cfRule>
    <cfRule type="cellIs" dxfId="5369" priority="5340" operator="equal">
      <formula>#REF!</formula>
    </cfRule>
    <cfRule type="cellIs" dxfId="5368" priority="5341" operator="equal">
      <formula>#REF!</formula>
    </cfRule>
    <cfRule type="cellIs" dxfId="5367" priority="5342" operator="equal">
      <formula>#REF!</formula>
    </cfRule>
    <cfRule type="cellIs" dxfId="5366" priority="5343" operator="equal">
      <formula>#REF!</formula>
    </cfRule>
    <cfRule type="cellIs" dxfId="5365" priority="5344" operator="equal">
      <formula>#REF!</formula>
    </cfRule>
    <cfRule type="cellIs" dxfId="5364" priority="5345" operator="equal">
      <formula>#REF!</formula>
    </cfRule>
    <cfRule type="cellIs" dxfId="5363" priority="5346" operator="equal">
      <formula>#REF!</formula>
    </cfRule>
    <cfRule type="cellIs" dxfId="5362" priority="5347" operator="equal">
      <formula>#REF!</formula>
    </cfRule>
    <cfRule type="cellIs" dxfId="5361" priority="5348" operator="equal">
      <formula>#REF!</formula>
    </cfRule>
    <cfRule type="cellIs" dxfId="5360" priority="5349" operator="equal">
      <formula>#REF!</formula>
    </cfRule>
    <cfRule type="cellIs" dxfId="5359" priority="5350" operator="equal">
      <formula>#REF!</formula>
    </cfRule>
    <cfRule type="cellIs" dxfId="5358" priority="5351" operator="equal">
      <formula>#REF!</formula>
    </cfRule>
    <cfRule type="cellIs" dxfId="5357" priority="5352" operator="equal">
      <formula>#REF!</formula>
    </cfRule>
    <cfRule type="cellIs" dxfId="5356" priority="5353" operator="equal">
      <formula>#REF!</formula>
    </cfRule>
    <cfRule type="cellIs" dxfId="5355" priority="5354" operator="equal">
      <formula>#REF!</formula>
    </cfRule>
    <cfRule type="cellIs" dxfId="5354" priority="5355" operator="equal">
      <formula>#REF!</formula>
    </cfRule>
    <cfRule type="cellIs" dxfId="5353" priority="5356" operator="equal">
      <formula>#REF!</formula>
    </cfRule>
    <cfRule type="cellIs" dxfId="5352" priority="5357" operator="equal">
      <formula>#REF!</formula>
    </cfRule>
    <cfRule type="cellIs" dxfId="5351" priority="5358" operator="equal">
      <formula>#REF!</formula>
    </cfRule>
    <cfRule type="cellIs" dxfId="5350" priority="5359" operator="equal">
      <formula>#REF!</formula>
    </cfRule>
    <cfRule type="cellIs" dxfId="5349" priority="5360" operator="equal">
      <formula>#REF!</formula>
    </cfRule>
    <cfRule type="cellIs" dxfId="5348" priority="5361" operator="equal">
      <formula>#REF!</formula>
    </cfRule>
    <cfRule type="cellIs" dxfId="5347" priority="5362" operator="equal">
      <formula>#REF!</formula>
    </cfRule>
    <cfRule type="cellIs" dxfId="5346" priority="5363" operator="equal">
      <formula>#REF!</formula>
    </cfRule>
    <cfRule type="cellIs" dxfId="5345" priority="5364" operator="equal">
      <formula>#REF!</formula>
    </cfRule>
    <cfRule type="cellIs" dxfId="5344" priority="5365" operator="equal">
      <formula>#REF!</formula>
    </cfRule>
    <cfRule type="cellIs" dxfId="5343" priority="5366" operator="equal">
      <formula>#REF!</formula>
    </cfRule>
    <cfRule type="cellIs" dxfId="5342" priority="5367" operator="equal">
      <formula>#REF!</formula>
    </cfRule>
    <cfRule type="cellIs" dxfId="5341" priority="5368" operator="equal">
      <formula>#REF!</formula>
    </cfRule>
    <cfRule type="cellIs" dxfId="5340" priority="5369" operator="equal">
      <formula>#REF!</formula>
    </cfRule>
    <cfRule type="cellIs" dxfId="5339" priority="5370" operator="equal">
      <formula>#REF!</formula>
    </cfRule>
    <cfRule type="cellIs" dxfId="5338" priority="5371" operator="equal">
      <formula>#REF!</formula>
    </cfRule>
    <cfRule type="cellIs" dxfId="5337" priority="5372" operator="equal">
      <formula>#REF!</formula>
    </cfRule>
    <cfRule type="cellIs" dxfId="5336" priority="5373" operator="equal">
      <formula>#REF!</formula>
    </cfRule>
  </conditionalFormatting>
  <conditionalFormatting sqref="Q195:Q196">
    <cfRule type="cellIs" dxfId="5335" priority="5330" operator="equal">
      <formula>"EXTREMO (RC/F)"</formula>
    </cfRule>
    <cfRule type="cellIs" dxfId="5334" priority="5331" operator="equal">
      <formula>"ALTO (RC/F)"</formula>
    </cfRule>
    <cfRule type="cellIs" dxfId="5333" priority="5332" operator="equal">
      <formula>"MODERADO (RC/F)"</formula>
    </cfRule>
    <cfRule type="cellIs" dxfId="5332" priority="5333" operator="equal">
      <formula>"EXTREMO"</formula>
    </cfRule>
    <cfRule type="cellIs" dxfId="5331" priority="5334" operator="equal">
      <formula>"ALTO"</formula>
    </cfRule>
    <cfRule type="cellIs" dxfId="5330" priority="5335" operator="equal">
      <formula>"MODERADO"</formula>
    </cfRule>
    <cfRule type="cellIs" dxfId="5329" priority="5336" operator="equal">
      <formula>"BAJO"</formula>
    </cfRule>
  </conditionalFormatting>
  <conditionalFormatting sqref="L200">
    <cfRule type="cellIs" dxfId="5328" priority="5325" operator="equal">
      <formula>"ALTA"</formula>
    </cfRule>
    <cfRule type="cellIs" dxfId="5327" priority="5326" operator="equal">
      <formula>"MUY ALTA"</formula>
    </cfRule>
    <cfRule type="cellIs" dxfId="5326" priority="5327" operator="equal">
      <formula>"MEDIA"</formula>
    </cfRule>
    <cfRule type="cellIs" dxfId="5325" priority="5328" operator="equal">
      <formula>"BAJA"</formula>
    </cfRule>
    <cfRule type="cellIs" dxfId="5324" priority="5329" operator="equal">
      <formula>"MUY BAJA"</formula>
    </cfRule>
  </conditionalFormatting>
  <conditionalFormatting sqref="N200">
    <cfRule type="cellIs" dxfId="5323" priority="5324" operator="equal">
      <formula>#REF!</formula>
    </cfRule>
  </conditionalFormatting>
  <conditionalFormatting sqref="N200">
    <cfRule type="cellIs" dxfId="5322" priority="5316" operator="equal">
      <formula>"CATASTRÓFICO (RC-F)"</formula>
    </cfRule>
    <cfRule type="cellIs" dxfId="5321" priority="5317" operator="equal">
      <formula>"MAYOR (RC-F)"</formula>
    </cfRule>
    <cfRule type="cellIs" dxfId="5320" priority="5318" operator="equal">
      <formula>"MODERADO (RC-F)"</formula>
    </cfRule>
    <cfRule type="cellIs" dxfId="5319" priority="5319" operator="equal">
      <formula>"CATASTRÓFICO"</formula>
    </cfRule>
    <cfRule type="cellIs" dxfId="5318" priority="5320" operator="equal">
      <formula>"MAYOR"</formula>
    </cfRule>
    <cfRule type="cellIs" dxfId="5317" priority="5321" operator="equal">
      <formula>"MODERADO"</formula>
    </cfRule>
    <cfRule type="cellIs" dxfId="5316" priority="5322" operator="equal">
      <formula>"MENOR"</formula>
    </cfRule>
    <cfRule type="cellIs" dxfId="5315" priority="5323" operator="equal">
      <formula>"LEVE"</formula>
    </cfRule>
  </conditionalFormatting>
  <conditionalFormatting sqref="Q200">
    <cfRule type="cellIs" dxfId="5314" priority="5279" operator="equal">
      <formula>#REF!</formula>
    </cfRule>
    <cfRule type="cellIs" dxfId="5313" priority="5280" operator="equal">
      <formula>#REF!</formula>
    </cfRule>
    <cfRule type="cellIs" dxfId="5312" priority="5281" operator="equal">
      <formula>#REF!</formula>
    </cfRule>
    <cfRule type="cellIs" dxfId="5311" priority="5282" operator="equal">
      <formula>#REF!</formula>
    </cfRule>
    <cfRule type="cellIs" dxfId="5310" priority="5283" operator="equal">
      <formula>#REF!</formula>
    </cfRule>
    <cfRule type="cellIs" dxfId="5309" priority="5284" operator="equal">
      <formula>#REF!</formula>
    </cfRule>
    <cfRule type="cellIs" dxfId="5308" priority="5285" operator="equal">
      <formula>#REF!</formula>
    </cfRule>
    <cfRule type="cellIs" dxfId="5307" priority="5286" operator="equal">
      <formula>#REF!</formula>
    </cfRule>
    <cfRule type="cellIs" dxfId="5306" priority="5287" operator="equal">
      <formula>#REF!</formula>
    </cfRule>
    <cfRule type="cellIs" dxfId="5305" priority="5288" operator="equal">
      <formula>#REF!</formula>
    </cfRule>
    <cfRule type="cellIs" dxfId="5304" priority="5289" operator="equal">
      <formula>#REF!</formula>
    </cfRule>
    <cfRule type="cellIs" dxfId="5303" priority="5290" operator="equal">
      <formula>#REF!</formula>
    </cfRule>
    <cfRule type="cellIs" dxfId="5302" priority="5291" operator="equal">
      <formula>#REF!</formula>
    </cfRule>
    <cfRule type="cellIs" dxfId="5301" priority="5292" operator="equal">
      <formula>#REF!</formula>
    </cfRule>
    <cfRule type="cellIs" dxfId="5300" priority="5293" operator="equal">
      <formula>#REF!</formula>
    </cfRule>
    <cfRule type="cellIs" dxfId="5299" priority="5294" operator="equal">
      <formula>#REF!</formula>
    </cfRule>
    <cfRule type="cellIs" dxfId="5298" priority="5295" operator="equal">
      <formula>#REF!</formula>
    </cfRule>
    <cfRule type="cellIs" dxfId="5297" priority="5296" operator="equal">
      <formula>#REF!</formula>
    </cfRule>
    <cfRule type="cellIs" dxfId="5296" priority="5297" operator="equal">
      <formula>#REF!</formula>
    </cfRule>
    <cfRule type="cellIs" dxfId="5295" priority="5298" operator="equal">
      <formula>#REF!</formula>
    </cfRule>
    <cfRule type="cellIs" dxfId="5294" priority="5299" operator="equal">
      <formula>#REF!</formula>
    </cfRule>
    <cfRule type="cellIs" dxfId="5293" priority="5300" operator="equal">
      <formula>#REF!</formula>
    </cfRule>
    <cfRule type="cellIs" dxfId="5292" priority="5301" operator="equal">
      <formula>#REF!</formula>
    </cfRule>
    <cfRule type="cellIs" dxfId="5291" priority="5302" operator="equal">
      <formula>#REF!</formula>
    </cfRule>
    <cfRule type="cellIs" dxfId="5290" priority="5303" operator="equal">
      <formula>#REF!</formula>
    </cfRule>
    <cfRule type="cellIs" dxfId="5289" priority="5304" operator="equal">
      <formula>#REF!</formula>
    </cfRule>
    <cfRule type="cellIs" dxfId="5288" priority="5305" operator="equal">
      <formula>#REF!</formula>
    </cfRule>
    <cfRule type="cellIs" dxfId="5287" priority="5306" operator="equal">
      <formula>#REF!</formula>
    </cfRule>
    <cfRule type="cellIs" dxfId="5286" priority="5307" operator="equal">
      <formula>#REF!</formula>
    </cfRule>
    <cfRule type="cellIs" dxfId="5285" priority="5308" operator="equal">
      <formula>#REF!</formula>
    </cfRule>
    <cfRule type="cellIs" dxfId="5284" priority="5309" operator="equal">
      <formula>#REF!</formula>
    </cfRule>
    <cfRule type="cellIs" dxfId="5283" priority="5310" operator="equal">
      <formula>#REF!</formula>
    </cfRule>
    <cfRule type="cellIs" dxfId="5282" priority="5311" operator="equal">
      <formula>#REF!</formula>
    </cfRule>
    <cfRule type="cellIs" dxfId="5281" priority="5312" operator="equal">
      <formula>#REF!</formula>
    </cfRule>
    <cfRule type="cellIs" dxfId="5280" priority="5313" operator="equal">
      <formula>#REF!</formula>
    </cfRule>
    <cfRule type="cellIs" dxfId="5279" priority="5314" operator="equal">
      <formula>#REF!</formula>
    </cfRule>
    <cfRule type="cellIs" dxfId="5278" priority="5315" operator="equal">
      <formula>#REF!</formula>
    </cfRule>
  </conditionalFormatting>
  <conditionalFormatting sqref="Q200">
    <cfRule type="cellIs" dxfId="5277" priority="5272" operator="equal">
      <formula>"EXTREMO (RC/F)"</formula>
    </cfRule>
    <cfRule type="cellIs" dxfId="5276" priority="5273" operator="equal">
      <formula>"ALTO (RC/F)"</formula>
    </cfRule>
    <cfRule type="cellIs" dxfId="5275" priority="5274" operator="equal">
      <formula>"MODERADO (RC/F)"</formula>
    </cfRule>
    <cfRule type="cellIs" dxfId="5274" priority="5275" operator="equal">
      <formula>"EXTREMO"</formula>
    </cfRule>
    <cfRule type="cellIs" dxfId="5273" priority="5276" operator="equal">
      <formula>"ALTO"</formula>
    </cfRule>
    <cfRule type="cellIs" dxfId="5272" priority="5277" operator="equal">
      <formula>"MODERADO"</formula>
    </cfRule>
    <cfRule type="cellIs" dxfId="5271" priority="5278" operator="equal">
      <formula>"BAJO"</formula>
    </cfRule>
  </conditionalFormatting>
  <conditionalFormatting sqref="L202">
    <cfRule type="cellIs" dxfId="5270" priority="5267" operator="equal">
      <formula>"ALTA"</formula>
    </cfRule>
    <cfRule type="cellIs" dxfId="5269" priority="5268" operator="equal">
      <formula>"MUY ALTA"</formula>
    </cfRule>
    <cfRule type="cellIs" dxfId="5268" priority="5269" operator="equal">
      <formula>"MEDIA"</formula>
    </cfRule>
    <cfRule type="cellIs" dxfId="5267" priority="5270" operator="equal">
      <formula>"BAJA"</formula>
    </cfRule>
    <cfRule type="cellIs" dxfId="5266" priority="5271" operator="equal">
      <formula>"MUY BAJA"</formula>
    </cfRule>
  </conditionalFormatting>
  <conditionalFormatting sqref="N202">
    <cfRule type="cellIs" dxfId="5265" priority="5266" operator="equal">
      <formula>#REF!</formula>
    </cfRule>
  </conditionalFormatting>
  <conditionalFormatting sqref="N202">
    <cfRule type="cellIs" dxfId="5264" priority="5258" operator="equal">
      <formula>"CATASTRÓFICO (RC-F)"</formula>
    </cfRule>
    <cfRule type="cellIs" dxfId="5263" priority="5259" operator="equal">
      <formula>"MAYOR (RC-F)"</formula>
    </cfRule>
    <cfRule type="cellIs" dxfId="5262" priority="5260" operator="equal">
      <formula>"MODERADO (RC-F)"</formula>
    </cfRule>
    <cfRule type="cellIs" dxfId="5261" priority="5261" operator="equal">
      <formula>"CATASTRÓFICO"</formula>
    </cfRule>
    <cfRule type="cellIs" dxfId="5260" priority="5262" operator="equal">
      <formula>"MAYOR"</formula>
    </cfRule>
    <cfRule type="cellIs" dxfId="5259" priority="5263" operator="equal">
      <formula>"MODERADO"</formula>
    </cfRule>
    <cfRule type="cellIs" dxfId="5258" priority="5264" operator="equal">
      <formula>"MENOR"</formula>
    </cfRule>
    <cfRule type="cellIs" dxfId="5257" priority="5265" operator="equal">
      <formula>"LEVE"</formula>
    </cfRule>
  </conditionalFormatting>
  <conditionalFormatting sqref="Q202">
    <cfRule type="cellIs" dxfId="5256" priority="5221" operator="equal">
      <formula>#REF!</formula>
    </cfRule>
    <cfRule type="cellIs" dxfId="5255" priority="5222" operator="equal">
      <formula>#REF!</formula>
    </cfRule>
    <cfRule type="cellIs" dxfId="5254" priority="5223" operator="equal">
      <formula>#REF!</formula>
    </cfRule>
    <cfRule type="cellIs" dxfId="5253" priority="5224" operator="equal">
      <formula>#REF!</formula>
    </cfRule>
    <cfRule type="cellIs" dxfId="5252" priority="5225" operator="equal">
      <formula>#REF!</formula>
    </cfRule>
    <cfRule type="cellIs" dxfId="5251" priority="5226" operator="equal">
      <formula>#REF!</formula>
    </cfRule>
    <cfRule type="cellIs" dxfId="5250" priority="5227" operator="equal">
      <formula>#REF!</formula>
    </cfRule>
    <cfRule type="cellIs" dxfId="5249" priority="5228" operator="equal">
      <formula>#REF!</formula>
    </cfRule>
    <cfRule type="cellIs" dxfId="5248" priority="5229" operator="equal">
      <formula>#REF!</formula>
    </cfRule>
    <cfRule type="cellIs" dxfId="5247" priority="5230" operator="equal">
      <formula>#REF!</formula>
    </cfRule>
    <cfRule type="cellIs" dxfId="5246" priority="5231" operator="equal">
      <formula>#REF!</formula>
    </cfRule>
    <cfRule type="cellIs" dxfId="5245" priority="5232" operator="equal">
      <formula>#REF!</formula>
    </cfRule>
    <cfRule type="cellIs" dxfId="5244" priority="5233" operator="equal">
      <formula>#REF!</formula>
    </cfRule>
    <cfRule type="cellIs" dxfId="5243" priority="5234" operator="equal">
      <formula>#REF!</formula>
    </cfRule>
    <cfRule type="cellIs" dxfId="5242" priority="5235" operator="equal">
      <formula>#REF!</formula>
    </cfRule>
    <cfRule type="cellIs" dxfId="5241" priority="5236" operator="equal">
      <formula>#REF!</formula>
    </cfRule>
    <cfRule type="cellIs" dxfId="5240" priority="5237" operator="equal">
      <formula>#REF!</formula>
    </cfRule>
    <cfRule type="cellIs" dxfId="5239" priority="5238" operator="equal">
      <formula>#REF!</formula>
    </cfRule>
    <cfRule type="cellIs" dxfId="5238" priority="5239" operator="equal">
      <formula>#REF!</formula>
    </cfRule>
    <cfRule type="cellIs" dxfId="5237" priority="5240" operator="equal">
      <formula>#REF!</formula>
    </cfRule>
    <cfRule type="cellIs" dxfId="5236" priority="5241" operator="equal">
      <formula>#REF!</formula>
    </cfRule>
    <cfRule type="cellIs" dxfId="5235" priority="5242" operator="equal">
      <formula>#REF!</formula>
    </cfRule>
    <cfRule type="cellIs" dxfId="5234" priority="5243" operator="equal">
      <formula>#REF!</formula>
    </cfRule>
    <cfRule type="cellIs" dxfId="5233" priority="5244" operator="equal">
      <formula>#REF!</formula>
    </cfRule>
    <cfRule type="cellIs" dxfId="5232" priority="5245" operator="equal">
      <formula>#REF!</formula>
    </cfRule>
    <cfRule type="cellIs" dxfId="5231" priority="5246" operator="equal">
      <formula>#REF!</formula>
    </cfRule>
    <cfRule type="cellIs" dxfId="5230" priority="5247" operator="equal">
      <formula>#REF!</formula>
    </cfRule>
    <cfRule type="cellIs" dxfId="5229" priority="5248" operator="equal">
      <formula>#REF!</formula>
    </cfRule>
    <cfRule type="cellIs" dxfId="5228" priority="5249" operator="equal">
      <formula>#REF!</formula>
    </cfRule>
    <cfRule type="cellIs" dxfId="5227" priority="5250" operator="equal">
      <formula>#REF!</formula>
    </cfRule>
    <cfRule type="cellIs" dxfId="5226" priority="5251" operator="equal">
      <formula>#REF!</formula>
    </cfRule>
    <cfRule type="cellIs" dxfId="5225" priority="5252" operator="equal">
      <formula>#REF!</formula>
    </cfRule>
    <cfRule type="cellIs" dxfId="5224" priority="5253" operator="equal">
      <formula>#REF!</formula>
    </cfRule>
    <cfRule type="cellIs" dxfId="5223" priority="5254" operator="equal">
      <formula>#REF!</formula>
    </cfRule>
    <cfRule type="cellIs" dxfId="5222" priority="5255" operator="equal">
      <formula>#REF!</formula>
    </cfRule>
    <cfRule type="cellIs" dxfId="5221" priority="5256" operator="equal">
      <formula>#REF!</formula>
    </cfRule>
    <cfRule type="cellIs" dxfId="5220" priority="5257" operator="equal">
      <formula>#REF!</formula>
    </cfRule>
  </conditionalFormatting>
  <conditionalFormatting sqref="Q202">
    <cfRule type="cellIs" dxfId="5219" priority="5214" operator="equal">
      <formula>"EXTREMO (RC/F)"</formula>
    </cfRule>
    <cfRule type="cellIs" dxfId="5218" priority="5215" operator="equal">
      <formula>"ALTO (RC/F)"</formula>
    </cfRule>
    <cfRule type="cellIs" dxfId="5217" priority="5216" operator="equal">
      <formula>"MODERADO (RC/F)"</formula>
    </cfRule>
    <cfRule type="cellIs" dxfId="5216" priority="5217" operator="equal">
      <formula>"EXTREMO"</formula>
    </cfRule>
    <cfRule type="cellIs" dxfId="5215" priority="5218" operator="equal">
      <formula>"ALTO"</formula>
    </cfRule>
    <cfRule type="cellIs" dxfId="5214" priority="5219" operator="equal">
      <formula>"MODERADO"</formula>
    </cfRule>
    <cfRule type="cellIs" dxfId="5213" priority="5220" operator="equal">
      <formula>"BAJO"</formula>
    </cfRule>
  </conditionalFormatting>
  <conditionalFormatting sqref="N214">
    <cfRule type="cellIs" dxfId="5212" priority="5213" operator="equal">
      <formula>#REF!</formula>
    </cfRule>
  </conditionalFormatting>
  <conditionalFormatting sqref="L214 L205 L219">
    <cfRule type="cellIs" dxfId="5211" priority="5208" operator="equal">
      <formula>"ALTA"</formula>
    </cfRule>
    <cfRule type="cellIs" dxfId="5210" priority="5209" operator="equal">
      <formula>"MUY ALTA"</formula>
    </cfRule>
    <cfRule type="cellIs" dxfId="5209" priority="5210" operator="equal">
      <formula>"MEDIA"</formula>
    </cfRule>
    <cfRule type="cellIs" dxfId="5208" priority="5211" operator="equal">
      <formula>"BAJA"</formula>
    </cfRule>
    <cfRule type="cellIs" dxfId="5207" priority="5212" operator="equal">
      <formula>"MUY BAJA"</formula>
    </cfRule>
  </conditionalFormatting>
  <conditionalFormatting sqref="N214 N205 N219">
    <cfRule type="cellIs" dxfId="5206" priority="5200" operator="equal">
      <formula>"CATASTRÓFICO (RC-F)"</formula>
    </cfRule>
    <cfRule type="cellIs" dxfId="5205" priority="5201" operator="equal">
      <formula>"MAYOR (RC-F)"</formula>
    </cfRule>
    <cfRule type="cellIs" dxfId="5204" priority="5202" operator="equal">
      <formula>"MODERADO (RC-F)"</formula>
    </cfRule>
    <cfRule type="cellIs" dxfId="5203" priority="5203" operator="equal">
      <formula>"CATASTRÓFICO"</formula>
    </cfRule>
    <cfRule type="cellIs" dxfId="5202" priority="5204" operator="equal">
      <formula>"MAYOR"</formula>
    </cfRule>
    <cfRule type="cellIs" dxfId="5201" priority="5205" operator="equal">
      <formula>"MODERADO"</formula>
    </cfRule>
    <cfRule type="cellIs" dxfId="5200" priority="5206" operator="equal">
      <formula>"MENOR"</formula>
    </cfRule>
    <cfRule type="cellIs" dxfId="5199" priority="5207" operator="equal">
      <formula>"LEVE"</formula>
    </cfRule>
  </conditionalFormatting>
  <conditionalFormatting sqref="Q214 Q205 Q219">
    <cfRule type="cellIs" dxfId="5198" priority="5193" operator="equal">
      <formula>"EXTREMO (RC/F)"</formula>
    </cfRule>
    <cfRule type="cellIs" dxfId="5197" priority="5194" operator="equal">
      <formula>"ALTO (RC/F)"</formula>
    </cfRule>
    <cfRule type="cellIs" dxfId="5196" priority="5195" operator="equal">
      <formula>"MODERADO (RC/F)"</formula>
    </cfRule>
    <cfRule type="cellIs" dxfId="5195" priority="5196" operator="equal">
      <formula>"EXTREMO"</formula>
    </cfRule>
    <cfRule type="cellIs" dxfId="5194" priority="5197" operator="equal">
      <formula>"ALTO"</formula>
    </cfRule>
    <cfRule type="cellIs" dxfId="5193" priority="5198" operator="equal">
      <formula>"MODERADO"</formula>
    </cfRule>
    <cfRule type="cellIs" dxfId="5192" priority="5199" operator="equal">
      <formula>"BAJO"</formula>
    </cfRule>
  </conditionalFormatting>
  <conditionalFormatting sqref="N205">
    <cfRule type="cellIs" dxfId="5191" priority="5156" operator="equal">
      <formula>#REF!</formula>
    </cfRule>
  </conditionalFormatting>
  <conditionalFormatting sqref="Q219">
    <cfRule type="cellIs" dxfId="5190" priority="5118" operator="equal">
      <formula>#REF!</formula>
    </cfRule>
    <cfRule type="cellIs" dxfId="5189" priority="5119" operator="equal">
      <formula>#REF!</formula>
    </cfRule>
    <cfRule type="cellIs" dxfId="5188" priority="5120" operator="equal">
      <formula>#REF!</formula>
    </cfRule>
    <cfRule type="cellIs" dxfId="5187" priority="5121" operator="equal">
      <formula>#REF!</formula>
    </cfRule>
    <cfRule type="cellIs" dxfId="5186" priority="5122" operator="equal">
      <formula>#REF!</formula>
    </cfRule>
    <cfRule type="cellIs" dxfId="5185" priority="5123" operator="equal">
      <formula>#REF!</formula>
    </cfRule>
    <cfRule type="cellIs" dxfId="5184" priority="5124" operator="equal">
      <formula>#REF!</formula>
    </cfRule>
    <cfRule type="cellIs" dxfId="5183" priority="5125" operator="equal">
      <formula>#REF!</formula>
    </cfRule>
    <cfRule type="cellIs" dxfId="5182" priority="5126" operator="equal">
      <formula>#REF!</formula>
    </cfRule>
    <cfRule type="cellIs" dxfId="5181" priority="5127" operator="equal">
      <formula>#REF!</formula>
    </cfRule>
    <cfRule type="cellIs" dxfId="5180" priority="5128" operator="equal">
      <formula>#REF!</formula>
    </cfRule>
    <cfRule type="cellIs" dxfId="5179" priority="5129" operator="equal">
      <formula>#REF!</formula>
    </cfRule>
    <cfRule type="cellIs" dxfId="5178" priority="5130" operator="equal">
      <formula>#REF!</formula>
    </cfRule>
    <cfRule type="cellIs" dxfId="5177" priority="5131" operator="equal">
      <formula>#REF!</formula>
    </cfRule>
    <cfRule type="cellIs" dxfId="5176" priority="5132" operator="equal">
      <formula>#REF!</formula>
    </cfRule>
    <cfRule type="cellIs" dxfId="5175" priority="5133" operator="equal">
      <formula>#REF!</formula>
    </cfRule>
    <cfRule type="cellIs" dxfId="5174" priority="5134" operator="equal">
      <formula>#REF!</formula>
    </cfRule>
    <cfRule type="cellIs" dxfId="5173" priority="5135" operator="equal">
      <formula>#REF!</formula>
    </cfRule>
    <cfRule type="cellIs" dxfId="5172" priority="5136" operator="equal">
      <formula>#REF!</formula>
    </cfRule>
    <cfRule type="cellIs" dxfId="5171" priority="5137" operator="equal">
      <formula>#REF!</formula>
    </cfRule>
    <cfRule type="cellIs" dxfId="5170" priority="5138" operator="equal">
      <formula>#REF!</formula>
    </cfRule>
    <cfRule type="cellIs" dxfId="5169" priority="5139" operator="equal">
      <formula>#REF!</formula>
    </cfRule>
    <cfRule type="cellIs" dxfId="5168" priority="5140" operator="equal">
      <formula>#REF!</formula>
    </cfRule>
    <cfRule type="cellIs" dxfId="5167" priority="5141" operator="equal">
      <formula>#REF!</formula>
    </cfRule>
    <cfRule type="cellIs" dxfId="5166" priority="5142" operator="equal">
      <formula>#REF!</formula>
    </cfRule>
    <cfRule type="cellIs" dxfId="5165" priority="5143" operator="equal">
      <formula>#REF!</formula>
    </cfRule>
    <cfRule type="cellIs" dxfId="5164" priority="5144" operator="equal">
      <formula>#REF!</formula>
    </cfRule>
    <cfRule type="cellIs" dxfId="5163" priority="5145" operator="equal">
      <formula>#REF!</formula>
    </cfRule>
    <cfRule type="cellIs" dxfId="5162" priority="5146" operator="equal">
      <formula>#REF!</formula>
    </cfRule>
    <cfRule type="cellIs" dxfId="5161" priority="5147" operator="equal">
      <formula>#REF!</formula>
    </cfRule>
    <cfRule type="cellIs" dxfId="5160" priority="5148" operator="equal">
      <formula>#REF!</formula>
    </cfRule>
    <cfRule type="cellIs" dxfId="5159" priority="5149" operator="equal">
      <formula>#REF!</formula>
    </cfRule>
    <cfRule type="cellIs" dxfId="5158" priority="5150" operator="equal">
      <formula>#REF!</formula>
    </cfRule>
    <cfRule type="cellIs" dxfId="5157" priority="5151" operator="equal">
      <formula>#REF!</formula>
    </cfRule>
    <cfRule type="cellIs" dxfId="5156" priority="5152" operator="equal">
      <formula>#REF!</formula>
    </cfRule>
    <cfRule type="cellIs" dxfId="5155" priority="5153" operator="equal">
      <formula>#REF!</formula>
    </cfRule>
    <cfRule type="cellIs" dxfId="5154" priority="5154" operator="equal">
      <formula>#REF!</formula>
    </cfRule>
  </conditionalFormatting>
  <conditionalFormatting sqref="Q205">
    <cfRule type="cellIs" dxfId="5153" priority="5155" operator="equal">
      <formula>#REF!</formula>
    </cfRule>
    <cfRule type="cellIs" dxfId="5152" priority="5157" operator="equal">
      <formula>#REF!</formula>
    </cfRule>
    <cfRule type="cellIs" dxfId="5151" priority="5158" operator="equal">
      <formula>#REF!</formula>
    </cfRule>
    <cfRule type="cellIs" dxfId="5150" priority="5159" operator="equal">
      <formula>#REF!</formula>
    </cfRule>
    <cfRule type="cellIs" dxfId="5149" priority="5160" operator="equal">
      <formula>#REF!</formula>
    </cfRule>
    <cfRule type="cellIs" dxfId="5148" priority="5161" operator="equal">
      <formula>#REF!</formula>
    </cfRule>
    <cfRule type="cellIs" dxfId="5147" priority="5162" operator="equal">
      <formula>#REF!</formula>
    </cfRule>
    <cfRule type="cellIs" dxfId="5146" priority="5163" operator="equal">
      <formula>#REF!</formula>
    </cfRule>
    <cfRule type="cellIs" dxfId="5145" priority="5164" operator="equal">
      <formula>#REF!</formula>
    </cfRule>
    <cfRule type="cellIs" dxfId="5144" priority="5165" operator="equal">
      <formula>#REF!</formula>
    </cfRule>
    <cfRule type="cellIs" dxfId="5143" priority="5166" operator="equal">
      <formula>#REF!</formula>
    </cfRule>
    <cfRule type="cellIs" dxfId="5142" priority="5167" operator="equal">
      <formula>#REF!</formula>
    </cfRule>
    <cfRule type="cellIs" dxfId="5141" priority="5168" operator="equal">
      <formula>#REF!</formula>
    </cfRule>
    <cfRule type="cellIs" dxfId="5140" priority="5169" operator="equal">
      <formula>#REF!</formula>
    </cfRule>
    <cfRule type="cellIs" dxfId="5139" priority="5170" operator="equal">
      <formula>#REF!</formula>
    </cfRule>
    <cfRule type="cellIs" dxfId="5138" priority="5171" operator="equal">
      <formula>#REF!</formula>
    </cfRule>
    <cfRule type="cellIs" dxfId="5137" priority="5172" operator="equal">
      <formula>#REF!</formula>
    </cfRule>
    <cfRule type="cellIs" dxfId="5136" priority="5173" operator="equal">
      <formula>#REF!</formula>
    </cfRule>
    <cfRule type="cellIs" dxfId="5135" priority="5174" operator="equal">
      <formula>#REF!</formula>
    </cfRule>
    <cfRule type="cellIs" dxfId="5134" priority="5175" operator="equal">
      <formula>#REF!</formula>
    </cfRule>
    <cfRule type="cellIs" dxfId="5133" priority="5176" operator="equal">
      <formula>#REF!</formula>
    </cfRule>
    <cfRule type="cellIs" dxfId="5132" priority="5177" operator="equal">
      <formula>#REF!</formula>
    </cfRule>
    <cfRule type="cellIs" dxfId="5131" priority="5178" operator="equal">
      <formula>#REF!</formula>
    </cfRule>
    <cfRule type="cellIs" dxfId="5130" priority="5179" operator="equal">
      <formula>#REF!</formula>
    </cfRule>
    <cfRule type="cellIs" dxfId="5129" priority="5180" operator="equal">
      <formula>#REF!</formula>
    </cfRule>
    <cfRule type="cellIs" dxfId="5128" priority="5181" operator="equal">
      <formula>#REF!</formula>
    </cfRule>
    <cfRule type="cellIs" dxfId="5127" priority="5182" operator="equal">
      <formula>#REF!</formula>
    </cfRule>
    <cfRule type="cellIs" dxfId="5126" priority="5183" operator="equal">
      <formula>#REF!</formula>
    </cfRule>
    <cfRule type="cellIs" dxfId="5125" priority="5184" operator="equal">
      <formula>#REF!</formula>
    </cfRule>
    <cfRule type="cellIs" dxfId="5124" priority="5185" operator="equal">
      <formula>#REF!</formula>
    </cfRule>
    <cfRule type="cellIs" dxfId="5123" priority="5186" operator="equal">
      <formula>#REF!</formula>
    </cfRule>
    <cfRule type="cellIs" dxfId="5122" priority="5187" operator="equal">
      <formula>#REF!</formula>
    </cfRule>
    <cfRule type="cellIs" dxfId="5121" priority="5188" operator="equal">
      <formula>#REF!</formula>
    </cfRule>
    <cfRule type="cellIs" dxfId="5120" priority="5189" operator="equal">
      <formula>#REF!</formula>
    </cfRule>
    <cfRule type="cellIs" dxfId="5119" priority="5190" operator="equal">
      <formula>#REF!</formula>
    </cfRule>
    <cfRule type="cellIs" dxfId="5118" priority="5191" operator="equal">
      <formula>#REF!</formula>
    </cfRule>
    <cfRule type="cellIs" dxfId="5117" priority="5192" operator="equal">
      <formula>#REF!</formula>
    </cfRule>
  </conditionalFormatting>
  <conditionalFormatting sqref="Q229">
    <cfRule type="cellIs" dxfId="5116" priority="5080" operator="equal">
      <formula>#REF!</formula>
    </cfRule>
    <cfRule type="cellIs" dxfId="5115" priority="5082" operator="equal">
      <formula>#REF!</formula>
    </cfRule>
    <cfRule type="cellIs" dxfId="5114" priority="5083" operator="equal">
      <formula>#REF!</formula>
    </cfRule>
    <cfRule type="cellIs" dxfId="5113" priority="5084" operator="equal">
      <formula>#REF!</formula>
    </cfRule>
    <cfRule type="cellIs" dxfId="5112" priority="5085" operator="equal">
      <formula>#REF!</formula>
    </cfRule>
    <cfRule type="cellIs" dxfId="5111" priority="5086" operator="equal">
      <formula>#REF!</formula>
    </cfRule>
    <cfRule type="cellIs" dxfId="5110" priority="5087" operator="equal">
      <formula>#REF!</formula>
    </cfRule>
    <cfRule type="cellIs" dxfId="5109" priority="5088" operator="equal">
      <formula>#REF!</formula>
    </cfRule>
    <cfRule type="cellIs" dxfId="5108" priority="5089" operator="equal">
      <formula>#REF!</formula>
    </cfRule>
    <cfRule type="cellIs" dxfId="5107" priority="5090" operator="equal">
      <formula>#REF!</formula>
    </cfRule>
    <cfRule type="cellIs" dxfId="5106" priority="5091" operator="equal">
      <formula>#REF!</formula>
    </cfRule>
    <cfRule type="cellIs" dxfId="5105" priority="5092" operator="equal">
      <formula>#REF!</formula>
    </cfRule>
    <cfRule type="cellIs" dxfId="5104" priority="5093" operator="equal">
      <formula>#REF!</formula>
    </cfRule>
    <cfRule type="cellIs" dxfId="5103" priority="5094" operator="equal">
      <formula>#REF!</formula>
    </cfRule>
    <cfRule type="cellIs" dxfId="5102" priority="5095" operator="equal">
      <formula>#REF!</formula>
    </cfRule>
    <cfRule type="cellIs" dxfId="5101" priority="5096" operator="equal">
      <formula>#REF!</formula>
    </cfRule>
    <cfRule type="cellIs" dxfId="5100" priority="5097" operator="equal">
      <formula>#REF!</formula>
    </cfRule>
    <cfRule type="cellIs" dxfId="5099" priority="5098" operator="equal">
      <formula>#REF!</formula>
    </cfRule>
    <cfRule type="cellIs" dxfId="5098" priority="5099" operator="equal">
      <formula>#REF!</formula>
    </cfRule>
    <cfRule type="cellIs" dxfId="5097" priority="5100" operator="equal">
      <formula>#REF!</formula>
    </cfRule>
    <cfRule type="cellIs" dxfId="5096" priority="5101" operator="equal">
      <formula>#REF!</formula>
    </cfRule>
    <cfRule type="cellIs" dxfId="5095" priority="5102" operator="equal">
      <formula>#REF!</formula>
    </cfRule>
    <cfRule type="cellIs" dxfId="5094" priority="5103" operator="equal">
      <formula>#REF!</formula>
    </cfRule>
    <cfRule type="cellIs" dxfId="5093" priority="5104" operator="equal">
      <formula>#REF!</formula>
    </cfRule>
    <cfRule type="cellIs" dxfId="5092" priority="5105" operator="equal">
      <formula>#REF!</formula>
    </cfRule>
    <cfRule type="cellIs" dxfId="5091" priority="5106" operator="equal">
      <formula>#REF!</formula>
    </cfRule>
    <cfRule type="cellIs" dxfId="5090" priority="5107" operator="equal">
      <formula>#REF!</formula>
    </cfRule>
    <cfRule type="cellIs" dxfId="5089" priority="5108" operator="equal">
      <formula>#REF!</formula>
    </cfRule>
    <cfRule type="cellIs" dxfId="5088" priority="5109" operator="equal">
      <formula>#REF!</formula>
    </cfRule>
    <cfRule type="cellIs" dxfId="5087" priority="5110" operator="equal">
      <formula>#REF!</formula>
    </cfRule>
    <cfRule type="cellIs" dxfId="5086" priority="5111" operator="equal">
      <formula>#REF!</formula>
    </cfRule>
    <cfRule type="cellIs" dxfId="5085" priority="5112" operator="equal">
      <formula>#REF!</formula>
    </cfRule>
    <cfRule type="cellIs" dxfId="5084" priority="5113" operator="equal">
      <formula>#REF!</formula>
    </cfRule>
    <cfRule type="cellIs" dxfId="5083" priority="5114" operator="equal">
      <formula>#REF!</formula>
    </cfRule>
    <cfRule type="cellIs" dxfId="5082" priority="5115" operator="equal">
      <formula>#REF!</formula>
    </cfRule>
    <cfRule type="cellIs" dxfId="5081" priority="5116" operator="equal">
      <formula>#REF!</formula>
    </cfRule>
    <cfRule type="cellIs" dxfId="5080" priority="5117" operator="equal">
      <formula>#REF!</formula>
    </cfRule>
  </conditionalFormatting>
  <conditionalFormatting sqref="N229">
    <cfRule type="cellIs" dxfId="5079" priority="5081" operator="equal">
      <formula>#REF!</formula>
    </cfRule>
  </conditionalFormatting>
  <conditionalFormatting sqref="L229">
    <cfRule type="cellIs" dxfId="5078" priority="5075" operator="equal">
      <formula>"ALTA"</formula>
    </cfRule>
    <cfRule type="cellIs" dxfId="5077" priority="5076" operator="equal">
      <formula>"MUY ALTA"</formula>
    </cfRule>
    <cfRule type="cellIs" dxfId="5076" priority="5077" operator="equal">
      <formula>"MEDIA"</formula>
    </cfRule>
    <cfRule type="cellIs" dxfId="5075" priority="5078" operator="equal">
      <formula>"BAJA"</formula>
    </cfRule>
    <cfRule type="cellIs" dxfId="5074" priority="5079" operator="equal">
      <formula>"MUY BAJA"</formula>
    </cfRule>
  </conditionalFormatting>
  <conditionalFormatting sqref="N229">
    <cfRule type="cellIs" dxfId="5073" priority="5067" operator="equal">
      <formula>"CATASTRÓFICO (RC-F)"</formula>
    </cfRule>
    <cfRule type="cellIs" dxfId="5072" priority="5068" operator="equal">
      <formula>"MAYOR (RC-F)"</formula>
    </cfRule>
    <cfRule type="cellIs" dxfId="5071" priority="5069" operator="equal">
      <formula>"MODERADO (RC-F)"</formula>
    </cfRule>
    <cfRule type="cellIs" dxfId="5070" priority="5070" operator="equal">
      <formula>"CATASTRÓFICO"</formula>
    </cfRule>
    <cfRule type="cellIs" dxfId="5069" priority="5071" operator="equal">
      <formula>"MAYOR"</formula>
    </cfRule>
    <cfRule type="cellIs" dxfId="5068" priority="5072" operator="equal">
      <formula>"MODERADO"</formula>
    </cfRule>
    <cfRule type="cellIs" dxfId="5067" priority="5073" operator="equal">
      <formula>"MENOR"</formula>
    </cfRule>
    <cfRule type="cellIs" dxfId="5066" priority="5074" operator="equal">
      <formula>"LEVE"</formula>
    </cfRule>
  </conditionalFormatting>
  <conditionalFormatting sqref="Q229">
    <cfRule type="cellIs" dxfId="5065" priority="5060" operator="equal">
      <formula>"EXTREMO (RC/F)"</formula>
    </cfRule>
    <cfRule type="cellIs" dxfId="5064" priority="5061" operator="equal">
      <formula>"ALTO (RC/F)"</formula>
    </cfRule>
    <cfRule type="cellIs" dxfId="5063" priority="5062" operator="equal">
      <formula>"MODERADO (RC/F)"</formula>
    </cfRule>
    <cfRule type="cellIs" dxfId="5062" priority="5063" operator="equal">
      <formula>"EXTREMO"</formula>
    </cfRule>
    <cfRule type="cellIs" dxfId="5061" priority="5064" operator="equal">
      <formula>"ALTO"</formula>
    </cfRule>
    <cfRule type="cellIs" dxfId="5060" priority="5065" operator="equal">
      <formula>"MODERADO"</formula>
    </cfRule>
    <cfRule type="cellIs" dxfId="5059" priority="5066" operator="equal">
      <formula>"BAJO"</formula>
    </cfRule>
  </conditionalFormatting>
  <conditionalFormatting sqref="N219">
    <cfRule type="cellIs" dxfId="5058" priority="5059" operator="equal">
      <formula>#REF!</formula>
    </cfRule>
  </conditionalFormatting>
  <conditionalFormatting sqref="Q214">
    <cfRule type="cellIs" dxfId="5057" priority="5022" operator="equal">
      <formula>#REF!</formula>
    </cfRule>
    <cfRule type="cellIs" dxfId="5056" priority="5023" operator="equal">
      <formula>#REF!</formula>
    </cfRule>
    <cfRule type="cellIs" dxfId="5055" priority="5024" operator="equal">
      <formula>#REF!</formula>
    </cfRule>
    <cfRule type="cellIs" dxfId="5054" priority="5025" operator="equal">
      <formula>#REF!</formula>
    </cfRule>
    <cfRule type="cellIs" dxfId="5053" priority="5026" operator="equal">
      <formula>#REF!</formula>
    </cfRule>
    <cfRule type="cellIs" dxfId="5052" priority="5027" operator="equal">
      <formula>#REF!</formula>
    </cfRule>
    <cfRule type="cellIs" dxfId="5051" priority="5028" operator="equal">
      <formula>#REF!</formula>
    </cfRule>
    <cfRule type="cellIs" dxfId="5050" priority="5029" operator="equal">
      <formula>#REF!</formula>
    </cfRule>
    <cfRule type="cellIs" dxfId="5049" priority="5030" operator="equal">
      <formula>#REF!</formula>
    </cfRule>
    <cfRule type="cellIs" dxfId="5048" priority="5031" operator="equal">
      <formula>#REF!</formula>
    </cfRule>
    <cfRule type="cellIs" dxfId="5047" priority="5032" operator="equal">
      <formula>#REF!</formula>
    </cfRule>
    <cfRule type="cellIs" dxfId="5046" priority="5033" operator="equal">
      <formula>#REF!</formula>
    </cfRule>
    <cfRule type="cellIs" dxfId="5045" priority="5034" operator="equal">
      <formula>#REF!</formula>
    </cfRule>
    <cfRule type="cellIs" dxfId="5044" priority="5035" operator="equal">
      <formula>#REF!</formula>
    </cfRule>
    <cfRule type="cellIs" dxfId="5043" priority="5036" operator="equal">
      <formula>#REF!</formula>
    </cfRule>
    <cfRule type="cellIs" dxfId="5042" priority="5037" operator="equal">
      <formula>#REF!</formula>
    </cfRule>
    <cfRule type="cellIs" dxfId="5041" priority="5038" operator="equal">
      <formula>#REF!</formula>
    </cfRule>
    <cfRule type="cellIs" dxfId="5040" priority="5039" operator="equal">
      <formula>#REF!</formula>
    </cfRule>
    <cfRule type="cellIs" dxfId="5039" priority="5040" operator="equal">
      <formula>#REF!</formula>
    </cfRule>
    <cfRule type="cellIs" dxfId="5038" priority="5041" operator="equal">
      <formula>#REF!</formula>
    </cfRule>
    <cfRule type="cellIs" dxfId="5037" priority="5042" operator="equal">
      <formula>#REF!</formula>
    </cfRule>
    <cfRule type="cellIs" dxfId="5036" priority="5043" operator="equal">
      <formula>#REF!</formula>
    </cfRule>
    <cfRule type="cellIs" dxfId="5035" priority="5044" operator="equal">
      <formula>#REF!</formula>
    </cfRule>
    <cfRule type="cellIs" dxfId="5034" priority="5045" operator="equal">
      <formula>#REF!</formula>
    </cfRule>
    <cfRule type="cellIs" dxfId="5033" priority="5046" operator="equal">
      <formula>#REF!</formula>
    </cfRule>
    <cfRule type="cellIs" dxfId="5032" priority="5047" operator="equal">
      <formula>#REF!</formula>
    </cfRule>
    <cfRule type="cellIs" dxfId="5031" priority="5048" operator="equal">
      <formula>#REF!</formula>
    </cfRule>
    <cfRule type="cellIs" dxfId="5030" priority="5049" operator="equal">
      <formula>#REF!</formula>
    </cfRule>
    <cfRule type="cellIs" dxfId="5029" priority="5050" operator="equal">
      <formula>#REF!</formula>
    </cfRule>
    <cfRule type="cellIs" dxfId="5028" priority="5051" operator="equal">
      <formula>#REF!</formula>
    </cfRule>
    <cfRule type="cellIs" dxfId="5027" priority="5052" operator="equal">
      <formula>#REF!</formula>
    </cfRule>
    <cfRule type="cellIs" dxfId="5026" priority="5053" operator="equal">
      <formula>#REF!</formula>
    </cfRule>
    <cfRule type="cellIs" dxfId="5025" priority="5054" operator="equal">
      <formula>#REF!</formula>
    </cfRule>
    <cfRule type="cellIs" dxfId="5024" priority="5055" operator="equal">
      <formula>#REF!</formula>
    </cfRule>
    <cfRule type="cellIs" dxfId="5023" priority="5056" operator="equal">
      <formula>#REF!</formula>
    </cfRule>
    <cfRule type="cellIs" dxfId="5022" priority="5057" operator="equal">
      <formula>#REF!</formula>
    </cfRule>
    <cfRule type="cellIs" dxfId="5021" priority="5058" operator="equal">
      <formula>#REF!</formula>
    </cfRule>
  </conditionalFormatting>
  <conditionalFormatting sqref="Q234 Q236">
    <cfRule type="cellIs" dxfId="5020" priority="4984" operator="equal">
      <formula>#REF!</formula>
    </cfRule>
    <cfRule type="cellIs" dxfId="5019" priority="4986" operator="equal">
      <formula>#REF!</formula>
    </cfRule>
    <cfRule type="cellIs" dxfId="5018" priority="4987" operator="equal">
      <formula>#REF!</formula>
    </cfRule>
    <cfRule type="cellIs" dxfId="5017" priority="4988" operator="equal">
      <formula>#REF!</formula>
    </cfRule>
    <cfRule type="cellIs" dxfId="5016" priority="4989" operator="equal">
      <formula>#REF!</formula>
    </cfRule>
    <cfRule type="cellIs" dxfId="5015" priority="4990" operator="equal">
      <formula>#REF!</formula>
    </cfRule>
    <cfRule type="cellIs" dxfId="5014" priority="4991" operator="equal">
      <formula>#REF!</formula>
    </cfRule>
    <cfRule type="cellIs" dxfId="5013" priority="4992" operator="equal">
      <formula>#REF!</formula>
    </cfRule>
    <cfRule type="cellIs" dxfId="5012" priority="4993" operator="equal">
      <formula>#REF!</formula>
    </cfRule>
    <cfRule type="cellIs" dxfId="5011" priority="4994" operator="equal">
      <formula>#REF!</formula>
    </cfRule>
    <cfRule type="cellIs" dxfId="5010" priority="4995" operator="equal">
      <formula>#REF!</formula>
    </cfRule>
    <cfRule type="cellIs" dxfId="5009" priority="4996" operator="equal">
      <formula>#REF!</formula>
    </cfRule>
    <cfRule type="cellIs" dxfId="5008" priority="4997" operator="equal">
      <formula>#REF!</formula>
    </cfRule>
    <cfRule type="cellIs" dxfId="5007" priority="4998" operator="equal">
      <formula>#REF!</formula>
    </cfRule>
    <cfRule type="cellIs" dxfId="5006" priority="4999" operator="equal">
      <formula>#REF!</formula>
    </cfRule>
    <cfRule type="cellIs" dxfId="5005" priority="5000" operator="equal">
      <formula>#REF!</formula>
    </cfRule>
    <cfRule type="cellIs" dxfId="5004" priority="5001" operator="equal">
      <formula>#REF!</formula>
    </cfRule>
    <cfRule type="cellIs" dxfId="5003" priority="5002" operator="equal">
      <formula>#REF!</formula>
    </cfRule>
    <cfRule type="cellIs" dxfId="5002" priority="5003" operator="equal">
      <formula>#REF!</formula>
    </cfRule>
    <cfRule type="cellIs" dxfId="5001" priority="5004" operator="equal">
      <formula>#REF!</formula>
    </cfRule>
    <cfRule type="cellIs" dxfId="5000" priority="5005" operator="equal">
      <formula>#REF!</formula>
    </cfRule>
    <cfRule type="cellIs" dxfId="4999" priority="5006" operator="equal">
      <formula>#REF!</formula>
    </cfRule>
    <cfRule type="cellIs" dxfId="4998" priority="5007" operator="equal">
      <formula>#REF!</formula>
    </cfRule>
    <cfRule type="cellIs" dxfId="4997" priority="5008" operator="equal">
      <formula>#REF!</formula>
    </cfRule>
    <cfRule type="cellIs" dxfId="4996" priority="5009" operator="equal">
      <formula>#REF!</formula>
    </cfRule>
    <cfRule type="cellIs" dxfId="4995" priority="5010" operator="equal">
      <formula>#REF!</formula>
    </cfRule>
    <cfRule type="cellIs" dxfId="4994" priority="5011" operator="equal">
      <formula>#REF!</formula>
    </cfRule>
    <cfRule type="cellIs" dxfId="4993" priority="5012" operator="equal">
      <formula>#REF!</formula>
    </cfRule>
    <cfRule type="cellIs" dxfId="4992" priority="5013" operator="equal">
      <formula>#REF!</formula>
    </cfRule>
    <cfRule type="cellIs" dxfId="4991" priority="5014" operator="equal">
      <formula>#REF!</formula>
    </cfRule>
    <cfRule type="cellIs" dxfId="4990" priority="5015" operator="equal">
      <formula>#REF!</formula>
    </cfRule>
    <cfRule type="cellIs" dxfId="4989" priority="5016" operator="equal">
      <formula>#REF!</formula>
    </cfRule>
    <cfRule type="cellIs" dxfId="4988" priority="5017" operator="equal">
      <formula>#REF!</formula>
    </cfRule>
    <cfRule type="cellIs" dxfId="4987" priority="5018" operator="equal">
      <formula>#REF!</formula>
    </cfRule>
    <cfRule type="cellIs" dxfId="4986" priority="5019" operator="equal">
      <formula>#REF!</formula>
    </cfRule>
    <cfRule type="cellIs" dxfId="4985" priority="5020" operator="equal">
      <formula>#REF!</formula>
    </cfRule>
    <cfRule type="cellIs" dxfId="4984" priority="5021" operator="equal">
      <formula>#REF!</formula>
    </cfRule>
  </conditionalFormatting>
  <conditionalFormatting sqref="N234 N236">
    <cfRule type="cellIs" dxfId="4983" priority="4985" operator="equal">
      <formula>#REF!</formula>
    </cfRule>
  </conditionalFormatting>
  <conditionalFormatting sqref="L234 L236">
    <cfRule type="cellIs" dxfId="4982" priority="4979" operator="equal">
      <formula>"ALTA"</formula>
    </cfRule>
    <cfRule type="cellIs" dxfId="4981" priority="4980" operator="equal">
      <formula>"MUY ALTA"</formula>
    </cfRule>
    <cfRule type="cellIs" dxfId="4980" priority="4981" operator="equal">
      <formula>"MEDIA"</formula>
    </cfRule>
    <cfRule type="cellIs" dxfId="4979" priority="4982" operator="equal">
      <formula>"BAJA"</formula>
    </cfRule>
    <cfRule type="cellIs" dxfId="4978" priority="4983" operator="equal">
      <formula>"MUY BAJA"</formula>
    </cfRule>
  </conditionalFormatting>
  <conditionalFormatting sqref="N234 N236">
    <cfRule type="cellIs" dxfId="4977" priority="4971" operator="equal">
      <formula>"CATASTRÓFICO (RC-F)"</formula>
    </cfRule>
    <cfRule type="cellIs" dxfId="4976" priority="4972" operator="equal">
      <formula>"MAYOR (RC-F)"</formula>
    </cfRule>
    <cfRule type="cellIs" dxfId="4975" priority="4973" operator="equal">
      <formula>"MODERADO (RC-F)"</formula>
    </cfRule>
    <cfRule type="cellIs" dxfId="4974" priority="4974" operator="equal">
      <formula>"CATASTRÓFICO"</formula>
    </cfRule>
    <cfRule type="cellIs" dxfId="4973" priority="4975" operator="equal">
      <formula>"MAYOR"</formula>
    </cfRule>
    <cfRule type="cellIs" dxfId="4972" priority="4976" operator="equal">
      <formula>"MODERADO"</formula>
    </cfRule>
    <cfRule type="cellIs" dxfId="4971" priority="4977" operator="equal">
      <formula>"MENOR"</formula>
    </cfRule>
    <cfRule type="cellIs" dxfId="4970" priority="4978" operator="equal">
      <formula>"LEVE"</formula>
    </cfRule>
  </conditionalFormatting>
  <conditionalFormatting sqref="Q234 Q236">
    <cfRule type="cellIs" dxfId="4969" priority="4964" operator="equal">
      <formula>"EXTREMO (RC/F)"</formula>
    </cfRule>
    <cfRule type="cellIs" dxfId="4968" priority="4965" operator="equal">
      <formula>"ALTO (RC/F)"</formula>
    </cfRule>
    <cfRule type="cellIs" dxfId="4967" priority="4966" operator="equal">
      <formula>"MODERADO (RC/F)"</formula>
    </cfRule>
    <cfRule type="cellIs" dxfId="4966" priority="4967" operator="equal">
      <formula>"EXTREMO"</formula>
    </cfRule>
    <cfRule type="cellIs" dxfId="4965" priority="4968" operator="equal">
      <formula>"ALTO"</formula>
    </cfRule>
    <cfRule type="cellIs" dxfId="4964" priority="4969" operator="equal">
      <formula>"MODERADO"</formula>
    </cfRule>
    <cfRule type="cellIs" dxfId="4963" priority="4970" operator="equal">
      <formula>"BAJO"</formula>
    </cfRule>
  </conditionalFormatting>
  <conditionalFormatting sqref="L240 L244:L246 L249:L251">
    <cfRule type="cellIs" dxfId="4962" priority="4959" operator="equal">
      <formula>"ALTA"</formula>
    </cfRule>
    <cfRule type="cellIs" dxfId="4961" priority="4960" operator="equal">
      <formula>"MUY ALTA"</formula>
    </cfRule>
    <cfRule type="cellIs" dxfId="4960" priority="4961" operator="equal">
      <formula>"MEDIA"</formula>
    </cfRule>
    <cfRule type="cellIs" dxfId="4959" priority="4962" operator="equal">
      <formula>"BAJA"</formula>
    </cfRule>
    <cfRule type="cellIs" dxfId="4958" priority="4963" operator="equal">
      <formula>"MUY BAJA"</formula>
    </cfRule>
  </conditionalFormatting>
  <conditionalFormatting sqref="N240 N244:N246 N249:N251">
    <cfRule type="cellIs" dxfId="4957" priority="4951" operator="equal">
      <formula>"CATASTRÓFICO (RC-F)"</formula>
    </cfRule>
    <cfRule type="cellIs" dxfId="4956" priority="4952" operator="equal">
      <formula>"MAYOR (RC-F)"</formula>
    </cfRule>
    <cfRule type="cellIs" dxfId="4955" priority="4953" operator="equal">
      <formula>"MODERADO (RC-F)"</formula>
    </cfRule>
    <cfRule type="cellIs" dxfId="4954" priority="4954" operator="equal">
      <formula>"CATASTRÓFICO"</formula>
    </cfRule>
    <cfRule type="cellIs" dxfId="4953" priority="4955" operator="equal">
      <formula>"MAYOR"</formula>
    </cfRule>
    <cfRule type="cellIs" dxfId="4952" priority="4956" operator="equal">
      <formula>"MODERADO"</formula>
    </cfRule>
    <cfRule type="cellIs" dxfId="4951" priority="4957" operator="equal">
      <formula>"MENOR"</formula>
    </cfRule>
    <cfRule type="cellIs" dxfId="4950" priority="4958" operator="equal">
      <formula>"LEVE"</formula>
    </cfRule>
  </conditionalFormatting>
  <conditionalFormatting sqref="Q240 Q244:Q246 Q249:Q251">
    <cfRule type="cellIs" dxfId="4949" priority="4944" operator="equal">
      <formula>"EXTREMO (RC/F)"</formula>
    </cfRule>
    <cfRule type="cellIs" dxfId="4948" priority="4945" operator="equal">
      <formula>"ALTO (RC/F)"</formula>
    </cfRule>
    <cfRule type="cellIs" dxfId="4947" priority="4946" operator="equal">
      <formula>"MODERADO (RC/F)"</formula>
    </cfRule>
    <cfRule type="cellIs" dxfId="4946" priority="4947" operator="equal">
      <formula>"EXTREMO"</formula>
    </cfRule>
    <cfRule type="cellIs" dxfId="4945" priority="4948" operator="equal">
      <formula>"ALTO"</formula>
    </cfRule>
    <cfRule type="cellIs" dxfId="4944" priority="4949" operator="equal">
      <formula>"MODERADO"</formula>
    </cfRule>
    <cfRule type="cellIs" dxfId="4943" priority="4950" operator="equal">
      <formula>"BAJO"</formula>
    </cfRule>
  </conditionalFormatting>
  <conditionalFormatting sqref="Q244:Q246">
    <cfRule type="cellIs" dxfId="4942" priority="4906" operator="equal">
      <formula>#REF!</formula>
    </cfRule>
    <cfRule type="cellIs" dxfId="4941" priority="4908" operator="equal">
      <formula>#REF!</formula>
    </cfRule>
    <cfRule type="cellIs" dxfId="4940" priority="4909" operator="equal">
      <formula>#REF!</formula>
    </cfRule>
    <cfRule type="cellIs" dxfId="4939" priority="4910" operator="equal">
      <formula>#REF!</formula>
    </cfRule>
    <cfRule type="cellIs" dxfId="4938" priority="4911" operator="equal">
      <formula>#REF!</formula>
    </cfRule>
    <cfRule type="cellIs" dxfId="4937" priority="4912" operator="equal">
      <formula>#REF!</formula>
    </cfRule>
    <cfRule type="cellIs" dxfId="4936" priority="4913" operator="equal">
      <formula>#REF!</formula>
    </cfRule>
    <cfRule type="cellIs" dxfId="4935" priority="4914" operator="equal">
      <formula>#REF!</formula>
    </cfRule>
    <cfRule type="cellIs" dxfId="4934" priority="4915" operator="equal">
      <formula>#REF!</formula>
    </cfRule>
    <cfRule type="cellIs" dxfId="4933" priority="4916" operator="equal">
      <formula>#REF!</formula>
    </cfRule>
    <cfRule type="cellIs" dxfId="4932" priority="4917" operator="equal">
      <formula>#REF!</formula>
    </cfRule>
    <cfRule type="cellIs" dxfId="4931" priority="4918" operator="equal">
      <formula>#REF!</formula>
    </cfRule>
    <cfRule type="cellIs" dxfId="4930" priority="4919" operator="equal">
      <formula>#REF!</formula>
    </cfRule>
    <cfRule type="cellIs" dxfId="4929" priority="4920" operator="equal">
      <formula>#REF!</formula>
    </cfRule>
    <cfRule type="cellIs" dxfId="4928" priority="4921" operator="equal">
      <formula>#REF!</formula>
    </cfRule>
    <cfRule type="cellIs" dxfId="4927" priority="4922" operator="equal">
      <formula>#REF!</formula>
    </cfRule>
    <cfRule type="cellIs" dxfId="4926" priority="4923" operator="equal">
      <formula>#REF!</formula>
    </cfRule>
    <cfRule type="cellIs" dxfId="4925" priority="4924" operator="equal">
      <formula>#REF!</formula>
    </cfRule>
    <cfRule type="cellIs" dxfId="4924" priority="4925" operator="equal">
      <formula>#REF!</formula>
    </cfRule>
    <cfRule type="cellIs" dxfId="4923" priority="4926" operator="equal">
      <formula>#REF!</formula>
    </cfRule>
    <cfRule type="cellIs" dxfId="4922" priority="4927" operator="equal">
      <formula>#REF!</formula>
    </cfRule>
    <cfRule type="cellIs" dxfId="4921" priority="4928" operator="equal">
      <formula>#REF!</formula>
    </cfRule>
    <cfRule type="cellIs" dxfId="4920" priority="4929" operator="equal">
      <formula>#REF!</formula>
    </cfRule>
    <cfRule type="cellIs" dxfId="4919" priority="4930" operator="equal">
      <formula>#REF!</formula>
    </cfRule>
    <cfRule type="cellIs" dxfId="4918" priority="4931" operator="equal">
      <formula>#REF!</formula>
    </cfRule>
    <cfRule type="cellIs" dxfId="4917" priority="4932" operator="equal">
      <formula>#REF!</formula>
    </cfRule>
    <cfRule type="cellIs" dxfId="4916" priority="4933" operator="equal">
      <formula>#REF!</formula>
    </cfRule>
    <cfRule type="cellIs" dxfId="4915" priority="4934" operator="equal">
      <formula>#REF!</formula>
    </cfRule>
    <cfRule type="cellIs" dxfId="4914" priority="4935" operator="equal">
      <formula>#REF!</formula>
    </cfRule>
    <cfRule type="cellIs" dxfId="4913" priority="4936" operator="equal">
      <formula>#REF!</formula>
    </cfRule>
    <cfRule type="cellIs" dxfId="4912" priority="4937" operator="equal">
      <formula>#REF!</formula>
    </cfRule>
    <cfRule type="cellIs" dxfId="4911" priority="4938" operator="equal">
      <formula>#REF!</formula>
    </cfRule>
    <cfRule type="cellIs" dxfId="4910" priority="4939" operator="equal">
      <formula>#REF!</formula>
    </cfRule>
    <cfRule type="cellIs" dxfId="4909" priority="4940" operator="equal">
      <formula>#REF!</formula>
    </cfRule>
    <cfRule type="cellIs" dxfId="4908" priority="4941" operator="equal">
      <formula>#REF!</formula>
    </cfRule>
    <cfRule type="cellIs" dxfId="4907" priority="4942" operator="equal">
      <formula>#REF!</formula>
    </cfRule>
    <cfRule type="cellIs" dxfId="4906" priority="4943" operator="equal">
      <formula>#REF!</formula>
    </cfRule>
  </conditionalFormatting>
  <conditionalFormatting sqref="N244:N246">
    <cfRule type="cellIs" dxfId="4905" priority="4907" operator="equal">
      <formula>#REF!</formula>
    </cfRule>
  </conditionalFormatting>
  <conditionalFormatting sqref="Q240">
    <cfRule type="cellIs" dxfId="4904" priority="4868" operator="equal">
      <formula>#REF!</formula>
    </cfRule>
    <cfRule type="cellIs" dxfId="4903" priority="4870" operator="equal">
      <formula>#REF!</formula>
    </cfRule>
    <cfRule type="cellIs" dxfId="4902" priority="4871" operator="equal">
      <formula>#REF!</formula>
    </cfRule>
    <cfRule type="cellIs" dxfId="4901" priority="4872" operator="equal">
      <formula>#REF!</formula>
    </cfRule>
    <cfRule type="cellIs" dxfId="4900" priority="4873" operator="equal">
      <formula>#REF!</formula>
    </cfRule>
    <cfRule type="cellIs" dxfId="4899" priority="4874" operator="equal">
      <formula>#REF!</formula>
    </cfRule>
    <cfRule type="cellIs" dxfId="4898" priority="4875" operator="equal">
      <formula>#REF!</formula>
    </cfRule>
    <cfRule type="cellIs" dxfId="4897" priority="4876" operator="equal">
      <formula>#REF!</formula>
    </cfRule>
    <cfRule type="cellIs" dxfId="4896" priority="4877" operator="equal">
      <formula>#REF!</formula>
    </cfRule>
    <cfRule type="cellIs" dxfId="4895" priority="4878" operator="equal">
      <formula>#REF!</formula>
    </cfRule>
    <cfRule type="cellIs" dxfId="4894" priority="4879" operator="equal">
      <formula>#REF!</formula>
    </cfRule>
    <cfRule type="cellIs" dxfId="4893" priority="4880" operator="equal">
      <formula>#REF!</formula>
    </cfRule>
    <cfRule type="cellIs" dxfId="4892" priority="4881" operator="equal">
      <formula>#REF!</formula>
    </cfRule>
    <cfRule type="cellIs" dxfId="4891" priority="4882" operator="equal">
      <formula>#REF!</formula>
    </cfRule>
    <cfRule type="cellIs" dxfId="4890" priority="4883" operator="equal">
      <formula>#REF!</formula>
    </cfRule>
    <cfRule type="cellIs" dxfId="4889" priority="4884" operator="equal">
      <formula>#REF!</formula>
    </cfRule>
    <cfRule type="cellIs" dxfId="4888" priority="4885" operator="equal">
      <formula>#REF!</formula>
    </cfRule>
    <cfRule type="cellIs" dxfId="4887" priority="4886" operator="equal">
      <formula>#REF!</formula>
    </cfRule>
    <cfRule type="cellIs" dxfId="4886" priority="4887" operator="equal">
      <formula>#REF!</formula>
    </cfRule>
    <cfRule type="cellIs" dxfId="4885" priority="4888" operator="equal">
      <formula>#REF!</formula>
    </cfRule>
    <cfRule type="cellIs" dxfId="4884" priority="4889" operator="equal">
      <formula>#REF!</formula>
    </cfRule>
    <cfRule type="cellIs" dxfId="4883" priority="4890" operator="equal">
      <formula>#REF!</formula>
    </cfRule>
    <cfRule type="cellIs" dxfId="4882" priority="4891" operator="equal">
      <formula>#REF!</formula>
    </cfRule>
    <cfRule type="cellIs" dxfId="4881" priority="4892" operator="equal">
      <formula>#REF!</formula>
    </cfRule>
    <cfRule type="cellIs" dxfId="4880" priority="4893" operator="equal">
      <formula>#REF!</formula>
    </cfRule>
    <cfRule type="cellIs" dxfId="4879" priority="4894" operator="equal">
      <formula>#REF!</formula>
    </cfRule>
    <cfRule type="cellIs" dxfId="4878" priority="4895" operator="equal">
      <formula>#REF!</formula>
    </cfRule>
    <cfRule type="cellIs" dxfId="4877" priority="4896" operator="equal">
      <formula>#REF!</formula>
    </cfRule>
    <cfRule type="cellIs" dxfId="4876" priority="4897" operator="equal">
      <formula>#REF!</formula>
    </cfRule>
    <cfRule type="cellIs" dxfId="4875" priority="4898" operator="equal">
      <formula>#REF!</formula>
    </cfRule>
    <cfRule type="cellIs" dxfId="4874" priority="4899" operator="equal">
      <formula>#REF!</formula>
    </cfRule>
    <cfRule type="cellIs" dxfId="4873" priority="4900" operator="equal">
      <formula>#REF!</formula>
    </cfRule>
    <cfRule type="cellIs" dxfId="4872" priority="4901" operator="equal">
      <formula>#REF!</formula>
    </cfRule>
    <cfRule type="cellIs" dxfId="4871" priority="4902" operator="equal">
      <formula>#REF!</formula>
    </cfRule>
    <cfRule type="cellIs" dxfId="4870" priority="4903" operator="equal">
      <formula>#REF!</formula>
    </cfRule>
    <cfRule type="cellIs" dxfId="4869" priority="4904" operator="equal">
      <formula>#REF!</formula>
    </cfRule>
    <cfRule type="cellIs" dxfId="4868" priority="4905" operator="equal">
      <formula>#REF!</formula>
    </cfRule>
  </conditionalFormatting>
  <conditionalFormatting sqref="N240 N244:N246">
    <cfRule type="cellIs" dxfId="4867" priority="4869" operator="equal">
      <formula>#REF!</formula>
    </cfRule>
  </conditionalFormatting>
  <conditionalFormatting sqref="L240">
    <cfRule type="cellIs" dxfId="4866" priority="4863" operator="equal">
      <formula>"ALTA"</formula>
    </cfRule>
    <cfRule type="cellIs" dxfId="4865" priority="4864" operator="equal">
      <formula>"MUY ALTA"</formula>
    </cfRule>
    <cfRule type="cellIs" dxfId="4864" priority="4865" operator="equal">
      <formula>"MEDIA"</formula>
    </cfRule>
    <cfRule type="cellIs" dxfId="4863" priority="4866" operator="equal">
      <formula>"BAJA"</formula>
    </cfRule>
    <cfRule type="cellIs" dxfId="4862" priority="4867" operator="equal">
      <formula>"MUY BAJA"</formula>
    </cfRule>
  </conditionalFormatting>
  <conditionalFormatting sqref="N240">
    <cfRule type="cellIs" dxfId="4861" priority="4855" operator="equal">
      <formula>"CATASTRÓFICO (RC-F)"</formula>
    </cfRule>
    <cfRule type="cellIs" dxfId="4860" priority="4856" operator="equal">
      <formula>"MAYOR (RC-F)"</formula>
    </cfRule>
    <cfRule type="cellIs" dxfId="4859" priority="4857" operator="equal">
      <formula>"MODERADO (RC-F)"</formula>
    </cfRule>
    <cfRule type="cellIs" dxfId="4858" priority="4858" operator="equal">
      <formula>"CATASTRÓFICO"</formula>
    </cfRule>
    <cfRule type="cellIs" dxfId="4857" priority="4859" operator="equal">
      <formula>"MAYOR"</formula>
    </cfRule>
    <cfRule type="cellIs" dxfId="4856" priority="4860" operator="equal">
      <formula>"MODERADO"</formula>
    </cfRule>
    <cfRule type="cellIs" dxfId="4855" priority="4861" operator="equal">
      <formula>"MENOR"</formula>
    </cfRule>
    <cfRule type="cellIs" dxfId="4854" priority="4862" operator="equal">
      <formula>"LEVE"</formula>
    </cfRule>
  </conditionalFormatting>
  <conditionalFormatting sqref="Q240">
    <cfRule type="cellIs" dxfId="4853" priority="4848" operator="equal">
      <formula>"EXTREMO (RC/F)"</formula>
    </cfRule>
    <cfRule type="cellIs" dxfId="4852" priority="4849" operator="equal">
      <formula>"ALTO (RC/F)"</formula>
    </cfRule>
    <cfRule type="cellIs" dxfId="4851" priority="4850" operator="equal">
      <formula>"MODERADO (RC/F)"</formula>
    </cfRule>
    <cfRule type="cellIs" dxfId="4850" priority="4851" operator="equal">
      <formula>"EXTREMO"</formula>
    </cfRule>
    <cfRule type="cellIs" dxfId="4849" priority="4852" operator="equal">
      <formula>"ALTO"</formula>
    </cfRule>
    <cfRule type="cellIs" dxfId="4848" priority="4853" operator="equal">
      <formula>"MODERADO"</formula>
    </cfRule>
    <cfRule type="cellIs" dxfId="4847" priority="4854" operator="equal">
      <formula>"BAJO"</formula>
    </cfRule>
  </conditionalFormatting>
  <conditionalFormatting sqref="Q244:Q246">
    <cfRule type="cellIs" dxfId="4846" priority="4810" operator="equal">
      <formula>#REF!</formula>
    </cfRule>
    <cfRule type="cellIs" dxfId="4845" priority="4812" operator="equal">
      <formula>#REF!</formula>
    </cfRule>
    <cfRule type="cellIs" dxfId="4844" priority="4813" operator="equal">
      <formula>#REF!</formula>
    </cfRule>
    <cfRule type="cellIs" dxfId="4843" priority="4814" operator="equal">
      <formula>#REF!</formula>
    </cfRule>
    <cfRule type="cellIs" dxfId="4842" priority="4815" operator="equal">
      <formula>#REF!</formula>
    </cfRule>
    <cfRule type="cellIs" dxfId="4841" priority="4816" operator="equal">
      <formula>#REF!</formula>
    </cfRule>
    <cfRule type="cellIs" dxfId="4840" priority="4817" operator="equal">
      <formula>#REF!</formula>
    </cfRule>
    <cfRule type="cellIs" dxfId="4839" priority="4818" operator="equal">
      <formula>#REF!</formula>
    </cfRule>
    <cfRule type="cellIs" dxfId="4838" priority="4819" operator="equal">
      <formula>#REF!</formula>
    </cfRule>
    <cfRule type="cellIs" dxfId="4837" priority="4820" operator="equal">
      <formula>#REF!</formula>
    </cfRule>
    <cfRule type="cellIs" dxfId="4836" priority="4821" operator="equal">
      <formula>#REF!</formula>
    </cfRule>
    <cfRule type="cellIs" dxfId="4835" priority="4822" operator="equal">
      <formula>#REF!</formula>
    </cfRule>
    <cfRule type="cellIs" dxfId="4834" priority="4823" operator="equal">
      <formula>#REF!</formula>
    </cfRule>
    <cfRule type="cellIs" dxfId="4833" priority="4824" operator="equal">
      <formula>#REF!</formula>
    </cfRule>
    <cfRule type="cellIs" dxfId="4832" priority="4825" operator="equal">
      <formula>#REF!</formula>
    </cfRule>
    <cfRule type="cellIs" dxfId="4831" priority="4826" operator="equal">
      <formula>#REF!</formula>
    </cfRule>
    <cfRule type="cellIs" dxfId="4830" priority="4827" operator="equal">
      <formula>#REF!</formula>
    </cfRule>
    <cfRule type="cellIs" dxfId="4829" priority="4828" operator="equal">
      <formula>#REF!</formula>
    </cfRule>
    <cfRule type="cellIs" dxfId="4828" priority="4829" operator="equal">
      <formula>#REF!</formula>
    </cfRule>
    <cfRule type="cellIs" dxfId="4827" priority="4830" operator="equal">
      <formula>#REF!</formula>
    </cfRule>
    <cfRule type="cellIs" dxfId="4826" priority="4831" operator="equal">
      <formula>#REF!</formula>
    </cfRule>
    <cfRule type="cellIs" dxfId="4825" priority="4832" operator="equal">
      <formula>#REF!</formula>
    </cfRule>
    <cfRule type="cellIs" dxfId="4824" priority="4833" operator="equal">
      <formula>#REF!</formula>
    </cfRule>
    <cfRule type="cellIs" dxfId="4823" priority="4834" operator="equal">
      <formula>#REF!</formula>
    </cfRule>
    <cfRule type="cellIs" dxfId="4822" priority="4835" operator="equal">
      <formula>#REF!</formula>
    </cfRule>
    <cfRule type="cellIs" dxfId="4821" priority="4836" operator="equal">
      <formula>#REF!</formula>
    </cfRule>
    <cfRule type="cellIs" dxfId="4820" priority="4837" operator="equal">
      <formula>#REF!</formula>
    </cfRule>
    <cfRule type="cellIs" dxfId="4819" priority="4838" operator="equal">
      <formula>#REF!</formula>
    </cfRule>
    <cfRule type="cellIs" dxfId="4818" priority="4839" operator="equal">
      <formula>#REF!</formula>
    </cfRule>
    <cfRule type="cellIs" dxfId="4817" priority="4840" operator="equal">
      <formula>#REF!</formula>
    </cfRule>
    <cfRule type="cellIs" dxfId="4816" priority="4841" operator="equal">
      <formula>#REF!</formula>
    </cfRule>
    <cfRule type="cellIs" dxfId="4815" priority="4842" operator="equal">
      <formula>#REF!</formula>
    </cfRule>
    <cfRule type="cellIs" dxfId="4814" priority="4843" operator="equal">
      <formula>#REF!</formula>
    </cfRule>
    <cfRule type="cellIs" dxfId="4813" priority="4844" operator="equal">
      <formula>#REF!</formula>
    </cfRule>
    <cfRule type="cellIs" dxfId="4812" priority="4845" operator="equal">
      <formula>#REF!</formula>
    </cfRule>
    <cfRule type="cellIs" dxfId="4811" priority="4846" operator="equal">
      <formula>#REF!</formula>
    </cfRule>
    <cfRule type="cellIs" dxfId="4810" priority="4847" operator="equal">
      <formula>#REF!</formula>
    </cfRule>
  </conditionalFormatting>
  <conditionalFormatting sqref="N245:N246">
    <cfRule type="cellIs" dxfId="4809" priority="4811" operator="equal">
      <formula>#REF!</formula>
    </cfRule>
  </conditionalFormatting>
  <conditionalFormatting sqref="L245:L246">
    <cfRule type="cellIs" dxfId="4808" priority="4805" operator="equal">
      <formula>"ALTA"</formula>
    </cfRule>
    <cfRule type="cellIs" dxfId="4807" priority="4806" operator="equal">
      <formula>"MUY ALTA"</formula>
    </cfRule>
    <cfRule type="cellIs" dxfId="4806" priority="4807" operator="equal">
      <formula>"MEDIA"</formula>
    </cfRule>
    <cfRule type="cellIs" dxfId="4805" priority="4808" operator="equal">
      <formula>"BAJA"</formula>
    </cfRule>
    <cfRule type="cellIs" dxfId="4804" priority="4809" operator="equal">
      <formula>"MUY BAJA"</formula>
    </cfRule>
  </conditionalFormatting>
  <conditionalFormatting sqref="N245:N246">
    <cfRule type="cellIs" dxfId="4803" priority="4797" operator="equal">
      <formula>"CATASTRÓFICO (RC-F)"</formula>
    </cfRule>
    <cfRule type="cellIs" dxfId="4802" priority="4798" operator="equal">
      <formula>"MAYOR (RC-F)"</formula>
    </cfRule>
    <cfRule type="cellIs" dxfId="4801" priority="4799" operator="equal">
      <formula>"MODERADO (RC-F)"</formula>
    </cfRule>
    <cfRule type="cellIs" dxfId="4800" priority="4800" operator="equal">
      <formula>"CATASTRÓFICO"</formula>
    </cfRule>
    <cfRule type="cellIs" dxfId="4799" priority="4801" operator="equal">
      <formula>"MAYOR"</formula>
    </cfRule>
    <cfRule type="cellIs" dxfId="4798" priority="4802" operator="equal">
      <formula>"MODERADO"</formula>
    </cfRule>
    <cfRule type="cellIs" dxfId="4797" priority="4803" operator="equal">
      <formula>"MENOR"</formula>
    </cfRule>
    <cfRule type="cellIs" dxfId="4796" priority="4804" operator="equal">
      <formula>"LEVE"</formula>
    </cfRule>
  </conditionalFormatting>
  <conditionalFormatting sqref="Q245:Q246">
    <cfRule type="cellIs" dxfId="4795" priority="4790" operator="equal">
      <formula>"EXTREMO (RC/F)"</formula>
    </cfRule>
    <cfRule type="cellIs" dxfId="4794" priority="4791" operator="equal">
      <formula>"ALTO (RC/F)"</formula>
    </cfRule>
    <cfRule type="cellIs" dxfId="4793" priority="4792" operator="equal">
      <formula>"MODERADO (RC/F)"</formula>
    </cfRule>
    <cfRule type="cellIs" dxfId="4792" priority="4793" operator="equal">
      <formula>"EXTREMO"</formula>
    </cfRule>
    <cfRule type="cellIs" dxfId="4791" priority="4794" operator="equal">
      <formula>"ALTO"</formula>
    </cfRule>
    <cfRule type="cellIs" dxfId="4790" priority="4795" operator="equal">
      <formula>"MODERADO"</formula>
    </cfRule>
    <cfRule type="cellIs" dxfId="4789" priority="4796" operator="equal">
      <formula>"BAJO"</formula>
    </cfRule>
  </conditionalFormatting>
  <conditionalFormatting sqref="Q240">
    <cfRule type="cellIs" dxfId="4788" priority="4752" operator="equal">
      <formula>#REF!</formula>
    </cfRule>
    <cfRule type="cellIs" dxfId="4787" priority="4754" operator="equal">
      <formula>#REF!</formula>
    </cfRule>
    <cfRule type="cellIs" dxfId="4786" priority="4755" operator="equal">
      <formula>#REF!</formula>
    </cfRule>
    <cfRule type="cellIs" dxfId="4785" priority="4756" operator="equal">
      <formula>#REF!</formula>
    </cfRule>
    <cfRule type="cellIs" dxfId="4784" priority="4757" operator="equal">
      <formula>#REF!</formula>
    </cfRule>
    <cfRule type="cellIs" dxfId="4783" priority="4758" operator="equal">
      <formula>#REF!</formula>
    </cfRule>
    <cfRule type="cellIs" dxfId="4782" priority="4759" operator="equal">
      <formula>#REF!</formula>
    </cfRule>
    <cfRule type="cellIs" dxfId="4781" priority="4760" operator="equal">
      <formula>#REF!</formula>
    </cfRule>
    <cfRule type="cellIs" dxfId="4780" priority="4761" operator="equal">
      <formula>#REF!</formula>
    </cfRule>
    <cfRule type="cellIs" dxfId="4779" priority="4762" operator="equal">
      <formula>#REF!</formula>
    </cfRule>
    <cfRule type="cellIs" dxfId="4778" priority="4763" operator="equal">
      <formula>#REF!</formula>
    </cfRule>
    <cfRule type="cellIs" dxfId="4777" priority="4764" operator="equal">
      <formula>#REF!</formula>
    </cfRule>
    <cfRule type="cellIs" dxfId="4776" priority="4765" operator="equal">
      <formula>#REF!</formula>
    </cfRule>
    <cfRule type="cellIs" dxfId="4775" priority="4766" operator="equal">
      <formula>#REF!</formula>
    </cfRule>
    <cfRule type="cellIs" dxfId="4774" priority="4767" operator="equal">
      <formula>#REF!</formula>
    </cfRule>
    <cfRule type="cellIs" dxfId="4773" priority="4768" operator="equal">
      <formula>#REF!</formula>
    </cfRule>
    <cfRule type="cellIs" dxfId="4772" priority="4769" operator="equal">
      <formula>#REF!</formula>
    </cfRule>
    <cfRule type="cellIs" dxfId="4771" priority="4770" operator="equal">
      <formula>#REF!</formula>
    </cfRule>
    <cfRule type="cellIs" dxfId="4770" priority="4771" operator="equal">
      <formula>#REF!</formula>
    </cfRule>
    <cfRule type="cellIs" dxfId="4769" priority="4772" operator="equal">
      <formula>#REF!</formula>
    </cfRule>
    <cfRule type="cellIs" dxfId="4768" priority="4773" operator="equal">
      <formula>#REF!</formula>
    </cfRule>
    <cfRule type="cellIs" dxfId="4767" priority="4774" operator="equal">
      <formula>#REF!</formula>
    </cfRule>
    <cfRule type="cellIs" dxfId="4766" priority="4775" operator="equal">
      <formula>#REF!</formula>
    </cfRule>
    <cfRule type="cellIs" dxfId="4765" priority="4776" operator="equal">
      <formula>#REF!</formula>
    </cfRule>
    <cfRule type="cellIs" dxfId="4764" priority="4777" operator="equal">
      <formula>#REF!</formula>
    </cfRule>
    <cfRule type="cellIs" dxfId="4763" priority="4778" operator="equal">
      <formula>#REF!</formula>
    </cfRule>
    <cfRule type="cellIs" dxfId="4762" priority="4779" operator="equal">
      <formula>#REF!</formula>
    </cfRule>
    <cfRule type="cellIs" dxfId="4761" priority="4780" operator="equal">
      <formula>#REF!</formula>
    </cfRule>
    <cfRule type="cellIs" dxfId="4760" priority="4781" operator="equal">
      <formula>#REF!</formula>
    </cfRule>
    <cfRule type="cellIs" dxfId="4759" priority="4782" operator="equal">
      <formula>#REF!</formula>
    </cfRule>
    <cfRule type="cellIs" dxfId="4758" priority="4783" operator="equal">
      <formula>#REF!</formula>
    </cfRule>
    <cfRule type="cellIs" dxfId="4757" priority="4784" operator="equal">
      <formula>#REF!</formula>
    </cfRule>
    <cfRule type="cellIs" dxfId="4756" priority="4785" operator="equal">
      <formula>#REF!</formula>
    </cfRule>
    <cfRule type="cellIs" dxfId="4755" priority="4786" operator="equal">
      <formula>#REF!</formula>
    </cfRule>
    <cfRule type="cellIs" dxfId="4754" priority="4787" operator="equal">
      <formula>#REF!</formula>
    </cfRule>
    <cfRule type="cellIs" dxfId="4753" priority="4788" operator="equal">
      <formula>#REF!</formula>
    </cfRule>
    <cfRule type="cellIs" dxfId="4752" priority="4789" operator="equal">
      <formula>#REF!</formula>
    </cfRule>
  </conditionalFormatting>
  <conditionalFormatting sqref="N240">
    <cfRule type="cellIs" dxfId="4751" priority="4753" operator="equal">
      <formula>#REF!</formula>
    </cfRule>
  </conditionalFormatting>
  <conditionalFormatting sqref="L247">
    <cfRule type="cellIs" dxfId="4750" priority="4747" operator="equal">
      <formula>"ALTA"</formula>
    </cfRule>
    <cfRule type="cellIs" dxfId="4749" priority="4748" operator="equal">
      <formula>"MUY ALTA"</formula>
    </cfRule>
    <cfRule type="cellIs" dxfId="4748" priority="4749" operator="equal">
      <formula>"MEDIA"</formula>
    </cfRule>
    <cfRule type="cellIs" dxfId="4747" priority="4750" operator="equal">
      <formula>"BAJA"</formula>
    </cfRule>
    <cfRule type="cellIs" dxfId="4746" priority="4751" operator="equal">
      <formula>"MUY BAJA"</formula>
    </cfRule>
  </conditionalFormatting>
  <conditionalFormatting sqref="L247">
    <cfRule type="cellIs" dxfId="4745" priority="4742" operator="equal">
      <formula>"ALTA"</formula>
    </cfRule>
    <cfRule type="cellIs" dxfId="4744" priority="4743" operator="equal">
      <formula>"MUY ALTA"</formula>
    </cfRule>
    <cfRule type="cellIs" dxfId="4743" priority="4744" operator="equal">
      <formula>"MEDIA"</formula>
    </cfRule>
    <cfRule type="cellIs" dxfId="4742" priority="4745" operator="equal">
      <formula>"BAJA"</formula>
    </cfRule>
    <cfRule type="cellIs" dxfId="4741" priority="4746" operator="equal">
      <formula>"MUY BAJA"</formula>
    </cfRule>
  </conditionalFormatting>
  <conditionalFormatting sqref="L250">
    <cfRule type="cellIs" dxfId="4740" priority="4737" operator="equal">
      <formula>"ALTA"</formula>
    </cfRule>
    <cfRule type="cellIs" dxfId="4739" priority="4738" operator="equal">
      <formula>"MUY ALTA"</formula>
    </cfRule>
    <cfRule type="cellIs" dxfId="4738" priority="4739" operator="equal">
      <formula>"MEDIA"</formula>
    </cfRule>
    <cfRule type="cellIs" dxfId="4737" priority="4740" operator="equal">
      <formula>"BAJA"</formula>
    </cfRule>
    <cfRule type="cellIs" dxfId="4736" priority="4741" operator="equal">
      <formula>"MUY BAJA"</formula>
    </cfRule>
  </conditionalFormatting>
  <conditionalFormatting sqref="L249 L251">
    <cfRule type="cellIs" dxfId="4735" priority="4732" operator="equal">
      <formula>"ALTA"</formula>
    </cfRule>
    <cfRule type="cellIs" dxfId="4734" priority="4733" operator="equal">
      <formula>"MUY ALTA"</formula>
    </cfRule>
    <cfRule type="cellIs" dxfId="4733" priority="4734" operator="equal">
      <formula>"MEDIA"</formula>
    </cfRule>
    <cfRule type="cellIs" dxfId="4732" priority="4735" operator="equal">
      <formula>"BAJA"</formula>
    </cfRule>
    <cfRule type="cellIs" dxfId="4731" priority="4736" operator="equal">
      <formula>"MUY BAJA"</formula>
    </cfRule>
  </conditionalFormatting>
  <conditionalFormatting sqref="N249:N251">
    <cfRule type="cellIs" dxfId="4730" priority="4731" operator="equal">
      <formula>#REF!</formula>
    </cfRule>
  </conditionalFormatting>
  <conditionalFormatting sqref="N250">
    <cfRule type="cellIs" dxfId="4729" priority="4723" operator="equal">
      <formula>"CATASTRÓFICO (RC-F)"</formula>
    </cfRule>
    <cfRule type="cellIs" dxfId="4728" priority="4724" operator="equal">
      <formula>"MAYOR (RC-F)"</formula>
    </cfRule>
    <cfRule type="cellIs" dxfId="4727" priority="4725" operator="equal">
      <formula>"MODERADO (RC-F)"</formula>
    </cfRule>
    <cfRule type="cellIs" dxfId="4726" priority="4726" operator="equal">
      <formula>"CATASTRÓFICO"</formula>
    </cfRule>
    <cfRule type="cellIs" dxfId="4725" priority="4727" operator="equal">
      <formula>"MAYOR"</formula>
    </cfRule>
    <cfRule type="cellIs" dxfId="4724" priority="4728" operator="equal">
      <formula>"MODERADO"</formula>
    </cfRule>
    <cfRule type="cellIs" dxfId="4723" priority="4729" operator="equal">
      <formula>"MENOR"</formula>
    </cfRule>
    <cfRule type="cellIs" dxfId="4722" priority="4730" operator="equal">
      <formula>"LEVE"</formula>
    </cfRule>
  </conditionalFormatting>
  <conditionalFormatting sqref="N249 N251">
    <cfRule type="cellIs" dxfId="4721" priority="4722" operator="equal">
      <formula>#REF!</formula>
    </cfRule>
  </conditionalFormatting>
  <conditionalFormatting sqref="N249 N251">
    <cfRule type="cellIs" dxfId="4720" priority="4714" operator="equal">
      <formula>"CATASTRÓFICO (RC-F)"</formula>
    </cfRule>
    <cfRule type="cellIs" dxfId="4719" priority="4715" operator="equal">
      <formula>"MAYOR (RC-F)"</formula>
    </cfRule>
    <cfRule type="cellIs" dxfId="4718" priority="4716" operator="equal">
      <formula>"MODERADO (RC-F)"</formula>
    </cfRule>
    <cfRule type="cellIs" dxfId="4717" priority="4717" operator="equal">
      <formula>"CATASTRÓFICO"</formula>
    </cfRule>
    <cfRule type="cellIs" dxfId="4716" priority="4718" operator="equal">
      <formula>"MAYOR"</formula>
    </cfRule>
    <cfRule type="cellIs" dxfId="4715" priority="4719" operator="equal">
      <formula>"MODERADO"</formula>
    </cfRule>
    <cfRule type="cellIs" dxfId="4714" priority="4720" operator="equal">
      <formula>"MENOR"</formula>
    </cfRule>
    <cfRule type="cellIs" dxfId="4713" priority="4721" operator="equal">
      <formula>"LEVE"</formula>
    </cfRule>
  </conditionalFormatting>
  <conditionalFormatting sqref="N247">
    <cfRule type="cellIs" dxfId="4712" priority="4706" operator="equal">
      <formula>"CATASTRÓFICO (RC-F)"</formula>
    </cfRule>
    <cfRule type="cellIs" dxfId="4711" priority="4707" operator="equal">
      <formula>"MAYOR (RC-F)"</formula>
    </cfRule>
    <cfRule type="cellIs" dxfId="4710" priority="4708" operator="equal">
      <formula>"MODERADO (RC-F)"</formula>
    </cfRule>
    <cfRule type="cellIs" dxfId="4709" priority="4709" operator="equal">
      <formula>"CATASTRÓFICO"</formula>
    </cfRule>
    <cfRule type="cellIs" dxfId="4708" priority="4710" operator="equal">
      <formula>"MAYOR"</formula>
    </cfRule>
    <cfRule type="cellIs" dxfId="4707" priority="4711" operator="equal">
      <formula>"MODERADO"</formula>
    </cfRule>
    <cfRule type="cellIs" dxfId="4706" priority="4712" operator="equal">
      <formula>"MENOR"</formula>
    </cfRule>
    <cfRule type="cellIs" dxfId="4705" priority="4713" operator="equal">
      <formula>"LEVE"</formula>
    </cfRule>
  </conditionalFormatting>
  <conditionalFormatting sqref="N247">
    <cfRule type="cellIs" dxfId="4704" priority="4705" operator="equal">
      <formula>#REF!</formula>
    </cfRule>
  </conditionalFormatting>
  <conditionalFormatting sqref="N247">
    <cfRule type="cellIs" dxfId="4703" priority="4697" operator="equal">
      <formula>"CATASTRÓFICO (RC-F)"</formula>
    </cfRule>
    <cfRule type="cellIs" dxfId="4702" priority="4698" operator="equal">
      <formula>"MAYOR (RC-F)"</formula>
    </cfRule>
    <cfRule type="cellIs" dxfId="4701" priority="4699" operator="equal">
      <formula>"MODERADO (RC-F)"</formula>
    </cfRule>
    <cfRule type="cellIs" dxfId="4700" priority="4700" operator="equal">
      <formula>"CATASTRÓFICO"</formula>
    </cfRule>
    <cfRule type="cellIs" dxfId="4699" priority="4701" operator="equal">
      <formula>"MAYOR"</formula>
    </cfRule>
    <cfRule type="cellIs" dxfId="4698" priority="4702" operator="equal">
      <formula>"MODERADO"</formula>
    </cfRule>
    <cfRule type="cellIs" dxfId="4697" priority="4703" operator="equal">
      <formula>"MENOR"</formula>
    </cfRule>
    <cfRule type="cellIs" dxfId="4696" priority="4704" operator="equal">
      <formula>"LEVE"</formula>
    </cfRule>
  </conditionalFormatting>
  <conditionalFormatting sqref="N247">
    <cfRule type="cellIs" dxfId="4695" priority="4696" operator="equal">
      <formula>#REF!</formula>
    </cfRule>
  </conditionalFormatting>
  <conditionalFormatting sqref="Q247">
    <cfRule type="cellIs" dxfId="4694" priority="4689" operator="equal">
      <formula>"EXTREMO (RC/F)"</formula>
    </cfRule>
    <cfRule type="cellIs" dxfId="4693" priority="4690" operator="equal">
      <formula>"ALTO (RC/F)"</formula>
    </cfRule>
    <cfRule type="cellIs" dxfId="4692" priority="4691" operator="equal">
      <formula>"MODERADO (RC/F)"</formula>
    </cfRule>
    <cfRule type="cellIs" dxfId="4691" priority="4692" operator="equal">
      <formula>"EXTREMO"</formula>
    </cfRule>
    <cfRule type="cellIs" dxfId="4690" priority="4693" operator="equal">
      <formula>"ALTO"</formula>
    </cfRule>
    <cfRule type="cellIs" dxfId="4689" priority="4694" operator="equal">
      <formula>"MODERADO"</formula>
    </cfRule>
    <cfRule type="cellIs" dxfId="4688" priority="4695" operator="equal">
      <formula>"BAJO"</formula>
    </cfRule>
  </conditionalFormatting>
  <conditionalFormatting sqref="Q247">
    <cfRule type="cellIs" dxfId="4687" priority="4652" operator="equal">
      <formula>#REF!</formula>
    </cfRule>
    <cfRule type="cellIs" dxfId="4686" priority="4653" operator="equal">
      <formula>#REF!</formula>
    </cfRule>
    <cfRule type="cellIs" dxfId="4685" priority="4654" operator="equal">
      <formula>#REF!</formula>
    </cfRule>
    <cfRule type="cellIs" dxfId="4684" priority="4655" operator="equal">
      <formula>#REF!</formula>
    </cfRule>
    <cfRule type="cellIs" dxfId="4683" priority="4656" operator="equal">
      <formula>#REF!</formula>
    </cfRule>
    <cfRule type="cellIs" dxfId="4682" priority="4657" operator="equal">
      <formula>#REF!</formula>
    </cfRule>
    <cfRule type="cellIs" dxfId="4681" priority="4658" operator="equal">
      <formula>#REF!</formula>
    </cfRule>
    <cfRule type="cellIs" dxfId="4680" priority="4659" operator="equal">
      <formula>#REF!</formula>
    </cfRule>
    <cfRule type="cellIs" dxfId="4679" priority="4660" operator="equal">
      <formula>#REF!</formula>
    </cfRule>
    <cfRule type="cellIs" dxfId="4678" priority="4661" operator="equal">
      <formula>#REF!</formula>
    </cfRule>
    <cfRule type="cellIs" dxfId="4677" priority="4662" operator="equal">
      <formula>#REF!</formula>
    </cfRule>
    <cfRule type="cellIs" dxfId="4676" priority="4663" operator="equal">
      <formula>#REF!</formula>
    </cfRule>
    <cfRule type="cellIs" dxfId="4675" priority="4664" operator="equal">
      <formula>#REF!</formula>
    </cfRule>
    <cfRule type="cellIs" dxfId="4674" priority="4665" operator="equal">
      <formula>#REF!</formula>
    </cfRule>
    <cfRule type="cellIs" dxfId="4673" priority="4666" operator="equal">
      <formula>#REF!</formula>
    </cfRule>
    <cfRule type="cellIs" dxfId="4672" priority="4667" operator="equal">
      <formula>#REF!</formula>
    </cfRule>
    <cfRule type="cellIs" dxfId="4671" priority="4668" operator="equal">
      <formula>#REF!</formula>
    </cfRule>
    <cfRule type="cellIs" dxfId="4670" priority="4669" operator="equal">
      <formula>#REF!</formula>
    </cfRule>
    <cfRule type="cellIs" dxfId="4669" priority="4670" operator="equal">
      <formula>#REF!</formula>
    </cfRule>
    <cfRule type="cellIs" dxfId="4668" priority="4671" operator="equal">
      <formula>#REF!</formula>
    </cfRule>
    <cfRule type="cellIs" dxfId="4667" priority="4672" operator="equal">
      <formula>#REF!</formula>
    </cfRule>
    <cfRule type="cellIs" dxfId="4666" priority="4673" operator="equal">
      <formula>#REF!</formula>
    </cfRule>
    <cfRule type="cellIs" dxfId="4665" priority="4674" operator="equal">
      <formula>#REF!</formula>
    </cfRule>
    <cfRule type="cellIs" dxfId="4664" priority="4675" operator="equal">
      <formula>#REF!</formula>
    </cfRule>
    <cfRule type="cellIs" dxfId="4663" priority="4676" operator="equal">
      <formula>#REF!</formula>
    </cfRule>
    <cfRule type="cellIs" dxfId="4662" priority="4677" operator="equal">
      <formula>#REF!</formula>
    </cfRule>
    <cfRule type="cellIs" dxfId="4661" priority="4678" operator="equal">
      <formula>#REF!</formula>
    </cfRule>
    <cfRule type="cellIs" dxfId="4660" priority="4679" operator="equal">
      <formula>#REF!</formula>
    </cfRule>
    <cfRule type="cellIs" dxfId="4659" priority="4680" operator="equal">
      <formula>#REF!</formula>
    </cfRule>
    <cfRule type="cellIs" dxfId="4658" priority="4681" operator="equal">
      <formula>#REF!</formula>
    </cfRule>
    <cfRule type="cellIs" dxfId="4657" priority="4682" operator="equal">
      <formula>#REF!</formula>
    </cfRule>
    <cfRule type="cellIs" dxfId="4656" priority="4683" operator="equal">
      <formula>#REF!</formula>
    </cfRule>
    <cfRule type="cellIs" dxfId="4655" priority="4684" operator="equal">
      <formula>#REF!</formula>
    </cfRule>
    <cfRule type="cellIs" dxfId="4654" priority="4685" operator="equal">
      <formula>#REF!</formula>
    </cfRule>
    <cfRule type="cellIs" dxfId="4653" priority="4686" operator="equal">
      <formula>#REF!</formula>
    </cfRule>
    <cfRule type="cellIs" dxfId="4652" priority="4687" operator="equal">
      <formula>#REF!</formula>
    </cfRule>
    <cfRule type="cellIs" dxfId="4651" priority="4688" operator="equal">
      <formula>#REF!</formula>
    </cfRule>
  </conditionalFormatting>
  <conditionalFormatting sqref="Q247">
    <cfRule type="cellIs" dxfId="4650" priority="4645" operator="equal">
      <formula>"EXTREMO (RC/F)"</formula>
    </cfRule>
    <cfRule type="cellIs" dxfId="4649" priority="4646" operator="equal">
      <formula>"ALTO (RC/F)"</formula>
    </cfRule>
    <cfRule type="cellIs" dxfId="4648" priority="4647" operator="equal">
      <formula>"MODERADO (RC/F)"</formula>
    </cfRule>
    <cfRule type="cellIs" dxfId="4647" priority="4648" operator="equal">
      <formula>"EXTREMO"</formula>
    </cfRule>
    <cfRule type="cellIs" dxfId="4646" priority="4649" operator="equal">
      <formula>"ALTO"</formula>
    </cfRule>
    <cfRule type="cellIs" dxfId="4645" priority="4650" operator="equal">
      <formula>"MODERADO"</formula>
    </cfRule>
    <cfRule type="cellIs" dxfId="4644" priority="4651" operator="equal">
      <formula>"BAJO"</formula>
    </cfRule>
  </conditionalFormatting>
  <conditionalFormatting sqref="Q247">
    <cfRule type="cellIs" dxfId="4643" priority="4608" operator="equal">
      <formula>#REF!</formula>
    </cfRule>
    <cfRule type="cellIs" dxfId="4642" priority="4609" operator="equal">
      <formula>#REF!</formula>
    </cfRule>
    <cfRule type="cellIs" dxfId="4641" priority="4610" operator="equal">
      <formula>#REF!</formula>
    </cfRule>
    <cfRule type="cellIs" dxfId="4640" priority="4611" operator="equal">
      <formula>#REF!</formula>
    </cfRule>
    <cfRule type="cellIs" dxfId="4639" priority="4612" operator="equal">
      <formula>#REF!</formula>
    </cfRule>
    <cfRule type="cellIs" dxfId="4638" priority="4613" operator="equal">
      <formula>#REF!</formula>
    </cfRule>
    <cfRule type="cellIs" dxfId="4637" priority="4614" operator="equal">
      <formula>#REF!</formula>
    </cfRule>
    <cfRule type="cellIs" dxfId="4636" priority="4615" operator="equal">
      <formula>#REF!</formula>
    </cfRule>
    <cfRule type="cellIs" dxfId="4635" priority="4616" operator="equal">
      <formula>#REF!</formula>
    </cfRule>
    <cfRule type="cellIs" dxfId="4634" priority="4617" operator="equal">
      <formula>#REF!</formula>
    </cfRule>
    <cfRule type="cellIs" dxfId="4633" priority="4618" operator="equal">
      <formula>#REF!</formula>
    </cfRule>
    <cfRule type="cellIs" dxfId="4632" priority="4619" operator="equal">
      <formula>#REF!</formula>
    </cfRule>
    <cfRule type="cellIs" dxfId="4631" priority="4620" operator="equal">
      <formula>#REF!</formula>
    </cfRule>
    <cfRule type="cellIs" dxfId="4630" priority="4621" operator="equal">
      <formula>#REF!</formula>
    </cfRule>
    <cfRule type="cellIs" dxfId="4629" priority="4622" operator="equal">
      <formula>#REF!</formula>
    </cfRule>
    <cfRule type="cellIs" dxfId="4628" priority="4623" operator="equal">
      <formula>#REF!</formula>
    </cfRule>
    <cfRule type="cellIs" dxfId="4627" priority="4624" operator="equal">
      <formula>#REF!</formula>
    </cfRule>
    <cfRule type="cellIs" dxfId="4626" priority="4625" operator="equal">
      <formula>#REF!</formula>
    </cfRule>
    <cfRule type="cellIs" dxfId="4625" priority="4626" operator="equal">
      <formula>#REF!</formula>
    </cfRule>
    <cfRule type="cellIs" dxfId="4624" priority="4627" operator="equal">
      <formula>#REF!</formula>
    </cfRule>
    <cfRule type="cellIs" dxfId="4623" priority="4628" operator="equal">
      <formula>#REF!</formula>
    </cfRule>
    <cfRule type="cellIs" dxfId="4622" priority="4629" operator="equal">
      <formula>#REF!</formula>
    </cfRule>
    <cfRule type="cellIs" dxfId="4621" priority="4630" operator="equal">
      <formula>#REF!</formula>
    </cfRule>
    <cfRule type="cellIs" dxfId="4620" priority="4631" operator="equal">
      <formula>#REF!</formula>
    </cfRule>
    <cfRule type="cellIs" dxfId="4619" priority="4632" operator="equal">
      <formula>#REF!</formula>
    </cfRule>
    <cfRule type="cellIs" dxfId="4618" priority="4633" operator="equal">
      <formula>#REF!</formula>
    </cfRule>
    <cfRule type="cellIs" dxfId="4617" priority="4634" operator="equal">
      <formula>#REF!</formula>
    </cfRule>
    <cfRule type="cellIs" dxfId="4616" priority="4635" operator="equal">
      <formula>#REF!</formula>
    </cfRule>
    <cfRule type="cellIs" dxfId="4615" priority="4636" operator="equal">
      <formula>#REF!</formula>
    </cfRule>
    <cfRule type="cellIs" dxfId="4614" priority="4637" operator="equal">
      <formula>#REF!</formula>
    </cfRule>
    <cfRule type="cellIs" dxfId="4613" priority="4638" operator="equal">
      <formula>#REF!</formula>
    </cfRule>
    <cfRule type="cellIs" dxfId="4612" priority="4639" operator="equal">
      <formula>#REF!</formula>
    </cfRule>
    <cfRule type="cellIs" dxfId="4611" priority="4640" operator="equal">
      <formula>#REF!</formula>
    </cfRule>
    <cfRule type="cellIs" dxfId="4610" priority="4641" operator="equal">
      <formula>#REF!</formula>
    </cfRule>
    <cfRule type="cellIs" dxfId="4609" priority="4642" operator="equal">
      <formula>#REF!</formula>
    </cfRule>
    <cfRule type="cellIs" dxfId="4608" priority="4643" operator="equal">
      <formula>#REF!</formula>
    </cfRule>
    <cfRule type="cellIs" dxfId="4607" priority="4644" operator="equal">
      <formula>#REF!</formula>
    </cfRule>
  </conditionalFormatting>
  <conditionalFormatting sqref="Q249:Q251">
    <cfRule type="cellIs" dxfId="4606" priority="4571" operator="equal">
      <formula>#REF!</formula>
    </cfRule>
    <cfRule type="cellIs" dxfId="4605" priority="4572" operator="equal">
      <formula>#REF!</formula>
    </cfRule>
    <cfRule type="cellIs" dxfId="4604" priority="4573" operator="equal">
      <formula>#REF!</formula>
    </cfRule>
    <cfRule type="cellIs" dxfId="4603" priority="4574" operator="equal">
      <formula>#REF!</formula>
    </cfRule>
    <cfRule type="cellIs" dxfId="4602" priority="4575" operator="equal">
      <formula>#REF!</formula>
    </cfRule>
    <cfRule type="cellIs" dxfId="4601" priority="4576" operator="equal">
      <formula>#REF!</formula>
    </cfRule>
    <cfRule type="cellIs" dxfId="4600" priority="4577" operator="equal">
      <formula>#REF!</formula>
    </cfRule>
    <cfRule type="cellIs" dxfId="4599" priority="4578" operator="equal">
      <formula>#REF!</formula>
    </cfRule>
    <cfRule type="cellIs" dxfId="4598" priority="4579" operator="equal">
      <formula>#REF!</formula>
    </cfRule>
    <cfRule type="cellIs" dxfId="4597" priority="4580" operator="equal">
      <formula>#REF!</formula>
    </cfRule>
    <cfRule type="cellIs" dxfId="4596" priority="4581" operator="equal">
      <formula>#REF!</formula>
    </cfRule>
    <cfRule type="cellIs" dxfId="4595" priority="4582" operator="equal">
      <formula>#REF!</formula>
    </cfRule>
    <cfRule type="cellIs" dxfId="4594" priority="4583" operator="equal">
      <formula>#REF!</formula>
    </cfRule>
    <cfRule type="cellIs" dxfId="4593" priority="4584" operator="equal">
      <formula>#REF!</formula>
    </cfRule>
    <cfRule type="cellIs" dxfId="4592" priority="4585" operator="equal">
      <formula>#REF!</formula>
    </cfRule>
    <cfRule type="cellIs" dxfId="4591" priority="4586" operator="equal">
      <formula>#REF!</formula>
    </cfRule>
    <cfRule type="cellIs" dxfId="4590" priority="4587" operator="equal">
      <formula>#REF!</formula>
    </cfRule>
    <cfRule type="cellIs" dxfId="4589" priority="4588" operator="equal">
      <formula>#REF!</formula>
    </cfRule>
    <cfRule type="cellIs" dxfId="4588" priority="4589" operator="equal">
      <formula>#REF!</formula>
    </cfRule>
    <cfRule type="cellIs" dxfId="4587" priority="4590" operator="equal">
      <formula>#REF!</formula>
    </cfRule>
    <cfRule type="cellIs" dxfId="4586" priority="4591" operator="equal">
      <formula>#REF!</formula>
    </cfRule>
    <cfRule type="cellIs" dxfId="4585" priority="4592" operator="equal">
      <formula>#REF!</formula>
    </cfRule>
    <cfRule type="cellIs" dxfId="4584" priority="4593" operator="equal">
      <formula>#REF!</formula>
    </cfRule>
    <cfRule type="cellIs" dxfId="4583" priority="4594" operator="equal">
      <formula>#REF!</formula>
    </cfRule>
    <cfRule type="cellIs" dxfId="4582" priority="4595" operator="equal">
      <formula>#REF!</formula>
    </cfRule>
    <cfRule type="cellIs" dxfId="4581" priority="4596" operator="equal">
      <formula>#REF!</formula>
    </cfRule>
    <cfRule type="cellIs" dxfId="4580" priority="4597" operator="equal">
      <formula>#REF!</formula>
    </cfRule>
    <cfRule type="cellIs" dxfId="4579" priority="4598" operator="equal">
      <formula>#REF!</formula>
    </cfRule>
    <cfRule type="cellIs" dxfId="4578" priority="4599" operator="equal">
      <formula>#REF!</formula>
    </cfRule>
    <cfRule type="cellIs" dxfId="4577" priority="4600" operator="equal">
      <formula>#REF!</formula>
    </cfRule>
    <cfRule type="cellIs" dxfId="4576" priority="4601" operator="equal">
      <formula>#REF!</formula>
    </cfRule>
    <cfRule type="cellIs" dxfId="4575" priority="4602" operator="equal">
      <formula>#REF!</formula>
    </cfRule>
    <cfRule type="cellIs" dxfId="4574" priority="4603" operator="equal">
      <formula>#REF!</formula>
    </cfRule>
    <cfRule type="cellIs" dxfId="4573" priority="4604" operator="equal">
      <formula>#REF!</formula>
    </cfRule>
    <cfRule type="cellIs" dxfId="4572" priority="4605" operator="equal">
      <formula>#REF!</formula>
    </cfRule>
    <cfRule type="cellIs" dxfId="4571" priority="4606" operator="equal">
      <formula>#REF!</formula>
    </cfRule>
    <cfRule type="cellIs" dxfId="4570" priority="4607" operator="equal">
      <formula>#REF!</formula>
    </cfRule>
  </conditionalFormatting>
  <conditionalFormatting sqref="Q250">
    <cfRule type="cellIs" dxfId="4569" priority="4564" operator="equal">
      <formula>"EXTREMO (RC/F)"</formula>
    </cfRule>
    <cfRule type="cellIs" dxfId="4568" priority="4565" operator="equal">
      <formula>"ALTO (RC/F)"</formula>
    </cfRule>
    <cfRule type="cellIs" dxfId="4567" priority="4566" operator="equal">
      <formula>"MODERADO (RC/F)"</formula>
    </cfRule>
    <cfRule type="cellIs" dxfId="4566" priority="4567" operator="equal">
      <formula>"EXTREMO"</formula>
    </cfRule>
    <cfRule type="cellIs" dxfId="4565" priority="4568" operator="equal">
      <formula>"ALTO"</formula>
    </cfRule>
    <cfRule type="cellIs" dxfId="4564" priority="4569" operator="equal">
      <formula>"MODERADO"</formula>
    </cfRule>
    <cfRule type="cellIs" dxfId="4563" priority="4570" operator="equal">
      <formula>"BAJO"</formula>
    </cfRule>
  </conditionalFormatting>
  <conditionalFormatting sqref="Q249 Q251">
    <cfRule type="cellIs" dxfId="4562" priority="4527" operator="equal">
      <formula>#REF!</formula>
    </cfRule>
    <cfRule type="cellIs" dxfId="4561" priority="4528" operator="equal">
      <formula>#REF!</formula>
    </cfRule>
    <cfRule type="cellIs" dxfId="4560" priority="4529" operator="equal">
      <formula>#REF!</formula>
    </cfRule>
    <cfRule type="cellIs" dxfId="4559" priority="4530" operator="equal">
      <formula>#REF!</formula>
    </cfRule>
    <cfRule type="cellIs" dxfId="4558" priority="4531" operator="equal">
      <formula>#REF!</formula>
    </cfRule>
    <cfRule type="cellIs" dxfId="4557" priority="4532" operator="equal">
      <formula>#REF!</formula>
    </cfRule>
    <cfRule type="cellIs" dxfId="4556" priority="4533" operator="equal">
      <formula>#REF!</formula>
    </cfRule>
    <cfRule type="cellIs" dxfId="4555" priority="4534" operator="equal">
      <formula>#REF!</formula>
    </cfRule>
    <cfRule type="cellIs" dxfId="4554" priority="4535" operator="equal">
      <formula>#REF!</formula>
    </cfRule>
    <cfRule type="cellIs" dxfId="4553" priority="4536" operator="equal">
      <formula>#REF!</formula>
    </cfRule>
    <cfRule type="cellIs" dxfId="4552" priority="4537" operator="equal">
      <formula>#REF!</formula>
    </cfRule>
    <cfRule type="cellIs" dxfId="4551" priority="4538" operator="equal">
      <formula>#REF!</formula>
    </cfRule>
    <cfRule type="cellIs" dxfId="4550" priority="4539" operator="equal">
      <formula>#REF!</formula>
    </cfRule>
    <cfRule type="cellIs" dxfId="4549" priority="4540" operator="equal">
      <formula>#REF!</formula>
    </cfRule>
    <cfRule type="cellIs" dxfId="4548" priority="4541" operator="equal">
      <formula>#REF!</formula>
    </cfRule>
    <cfRule type="cellIs" dxfId="4547" priority="4542" operator="equal">
      <formula>#REF!</formula>
    </cfRule>
    <cfRule type="cellIs" dxfId="4546" priority="4543" operator="equal">
      <formula>#REF!</formula>
    </cfRule>
    <cfRule type="cellIs" dxfId="4545" priority="4544" operator="equal">
      <formula>#REF!</formula>
    </cfRule>
    <cfRule type="cellIs" dxfId="4544" priority="4545" operator="equal">
      <formula>#REF!</formula>
    </cfRule>
    <cfRule type="cellIs" dxfId="4543" priority="4546" operator="equal">
      <formula>#REF!</formula>
    </cfRule>
    <cfRule type="cellIs" dxfId="4542" priority="4547" operator="equal">
      <formula>#REF!</formula>
    </cfRule>
    <cfRule type="cellIs" dxfId="4541" priority="4548" operator="equal">
      <formula>#REF!</formula>
    </cfRule>
    <cfRule type="cellIs" dxfId="4540" priority="4549" operator="equal">
      <formula>#REF!</formula>
    </cfRule>
    <cfRule type="cellIs" dxfId="4539" priority="4550" operator="equal">
      <formula>#REF!</formula>
    </cfRule>
    <cfRule type="cellIs" dxfId="4538" priority="4551" operator="equal">
      <formula>#REF!</formula>
    </cfRule>
    <cfRule type="cellIs" dxfId="4537" priority="4552" operator="equal">
      <formula>#REF!</formula>
    </cfRule>
    <cfRule type="cellIs" dxfId="4536" priority="4553" operator="equal">
      <formula>#REF!</formula>
    </cfRule>
    <cfRule type="cellIs" dxfId="4535" priority="4554" operator="equal">
      <formula>#REF!</formula>
    </cfRule>
    <cfRule type="cellIs" dxfId="4534" priority="4555" operator="equal">
      <formula>#REF!</formula>
    </cfRule>
    <cfRule type="cellIs" dxfId="4533" priority="4556" operator="equal">
      <formula>#REF!</formula>
    </cfRule>
    <cfRule type="cellIs" dxfId="4532" priority="4557" operator="equal">
      <formula>#REF!</formula>
    </cfRule>
    <cfRule type="cellIs" dxfId="4531" priority="4558" operator="equal">
      <formula>#REF!</formula>
    </cfRule>
    <cfRule type="cellIs" dxfId="4530" priority="4559" operator="equal">
      <formula>#REF!</formula>
    </cfRule>
    <cfRule type="cellIs" dxfId="4529" priority="4560" operator="equal">
      <formula>#REF!</formula>
    </cfRule>
    <cfRule type="cellIs" dxfId="4528" priority="4561" operator="equal">
      <formula>#REF!</formula>
    </cfRule>
    <cfRule type="cellIs" dxfId="4527" priority="4562" operator="equal">
      <formula>#REF!</formula>
    </cfRule>
    <cfRule type="cellIs" dxfId="4526" priority="4563" operator="equal">
      <formula>#REF!</formula>
    </cfRule>
  </conditionalFormatting>
  <conditionalFormatting sqref="Q249 Q251">
    <cfRule type="cellIs" dxfId="4525" priority="4520" operator="equal">
      <formula>"EXTREMO (RC/F)"</formula>
    </cfRule>
    <cfRule type="cellIs" dxfId="4524" priority="4521" operator="equal">
      <formula>"ALTO (RC/F)"</formula>
    </cfRule>
    <cfRule type="cellIs" dxfId="4523" priority="4522" operator="equal">
      <formula>"MODERADO (RC/F)"</formula>
    </cfRule>
    <cfRule type="cellIs" dxfId="4522" priority="4523" operator="equal">
      <formula>"EXTREMO"</formula>
    </cfRule>
    <cfRule type="cellIs" dxfId="4521" priority="4524" operator="equal">
      <formula>"ALTO"</formula>
    </cfRule>
    <cfRule type="cellIs" dxfId="4520" priority="4525" operator="equal">
      <formula>"MODERADO"</formula>
    </cfRule>
    <cfRule type="cellIs" dxfId="4519" priority="4526" operator="equal">
      <formula>"BAJO"</formula>
    </cfRule>
  </conditionalFormatting>
  <conditionalFormatting sqref="Q282 Q271 Q277 Q284:Q285 Q287 Q279 Q299:Q300">
    <cfRule type="cellIs" dxfId="4518" priority="4482" operator="equal">
      <formula>#REF!</formula>
    </cfRule>
    <cfRule type="cellIs" dxfId="4517" priority="4484" operator="equal">
      <formula>#REF!</formula>
    </cfRule>
    <cfRule type="cellIs" dxfId="4516" priority="4485" operator="equal">
      <formula>#REF!</formula>
    </cfRule>
    <cfRule type="cellIs" dxfId="4515" priority="4486" operator="equal">
      <formula>#REF!</formula>
    </cfRule>
    <cfRule type="cellIs" dxfId="4514" priority="4487" operator="equal">
      <formula>#REF!</formula>
    </cfRule>
    <cfRule type="cellIs" dxfId="4513" priority="4488" operator="equal">
      <formula>#REF!</formula>
    </cfRule>
    <cfRule type="cellIs" dxfId="4512" priority="4489" operator="equal">
      <formula>#REF!</formula>
    </cfRule>
    <cfRule type="cellIs" dxfId="4511" priority="4490" operator="equal">
      <formula>#REF!</formula>
    </cfRule>
    <cfRule type="cellIs" dxfId="4510" priority="4491" operator="equal">
      <formula>#REF!</formula>
    </cfRule>
    <cfRule type="cellIs" dxfId="4509" priority="4492" operator="equal">
      <formula>#REF!</formula>
    </cfRule>
    <cfRule type="cellIs" dxfId="4508" priority="4493" operator="equal">
      <formula>#REF!</formula>
    </cfRule>
    <cfRule type="cellIs" dxfId="4507" priority="4494" operator="equal">
      <formula>#REF!</formula>
    </cfRule>
    <cfRule type="cellIs" dxfId="4506" priority="4495" operator="equal">
      <formula>#REF!</formula>
    </cfRule>
    <cfRule type="cellIs" dxfId="4505" priority="4496" operator="equal">
      <formula>#REF!</formula>
    </cfRule>
    <cfRule type="cellIs" dxfId="4504" priority="4497" operator="equal">
      <formula>#REF!</formula>
    </cfRule>
    <cfRule type="cellIs" dxfId="4503" priority="4498" operator="equal">
      <formula>#REF!</formula>
    </cfRule>
    <cfRule type="cellIs" dxfId="4502" priority="4499" operator="equal">
      <formula>#REF!</formula>
    </cfRule>
    <cfRule type="cellIs" dxfId="4501" priority="4500" operator="equal">
      <formula>#REF!</formula>
    </cfRule>
    <cfRule type="cellIs" dxfId="4500" priority="4501" operator="equal">
      <formula>#REF!</formula>
    </cfRule>
    <cfRule type="cellIs" dxfId="4499" priority="4502" operator="equal">
      <formula>#REF!</formula>
    </cfRule>
    <cfRule type="cellIs" dxfId="4498" priority="4503" operator="equal">
      <formula>#REF!</formula>
    </cfRule>
    <cfRule type="cellIs" dxfId="4497" priority="4504" operator="equal">
      <formula>#REF!</formula>
    </cfRule>
    <cfRule type="cellIs" dxfId="4496" priority="4505" operator="equal">
      <formula>#REF!</formula>
    </cfRule>
    <cfRule type="cellIs" dxfId="4495" priority="4506" operator="equal">
      <formula>#REF!</formula>
    </cfRule>
    <cfRule type="cellIs" dxfId="4494" priority="4507" operator="equal">
      <formula>#REF!</formula>
    </cfRule>
    <cfRule type="cellIs" dxfId="4493" priority="4508" operator="equal">
      <formula>#REF!</formula>
    </cfRule>
    <cfRule type="cellIs" dxfId="4492" priority="4509" operator="equal">
      <formula>#REF!</formula>
    </cfRule>
    <cfRule type="cellIs" dxfId="4491" priority="4510" operator="equal">
      <formula>#REF!</formula>
    </cfRule>
    <cfRule type="cellIs" dxfId="4490" priority="4511" operator="equal">
      <formula>#REF!</formula>
    </cfRule>
    <cfRule type="cellIs" dxfId="4489" priority="4512" operator="equal">
      <formula>#REF!</formula>
    </cfRule>
    <cfRule type="cellIs" dxfId="4488" priority="4513" operator="equal">
      <formula>#REF!</formula>
    </cfRule>
    <cfRule type="cellIs" dxfId="4487" priority="4514" operator="equal">
      <formula>#REF!</formula>
    </cfRule>
    <cfRule type="cellIs" dxfId="4486" priority="4515" operator="equal">
      <formula>#REF!</formula>
    </cfRule>
    <cfRule type="cellIs" dxfId="4485" priority="4516" operator="equal">
      <formula>#REF!</formula>
    </cfRule>
    <cfRule type="cellIs" dxfId="4484" priority="4517" operator="equal">
      <formula>#REF!</formula>
    </cfRule>
    <cfRule type="cellIs" dxfId="4483" priority="4518" operator="equal">
      <formula>#REF!</formula>
    </cfRule>
    <cfRule type="cellIs" dxfId="4482" priority="4519" operator="equal">
      <formula>#REF!</formula>
    </cfRule>
  </conditionalFormatting>
  <conditionalFormatting sqref="N282 N271 N277 N284:N285 N287 N279 N299:N300">
    <cfRule type="cellIs" dxfId="4481" priority="4483" operator="equal">
      <formula>#REF!</formula>
    </cfRule>
  </conditionalFormatting>
  <conditionalFormatting sqref="L282 L284 L271 L277 L279 L291:L292 L299:L300">
    <cfRule type="cellIs" dxfId="4480" priority="4477" operator="equal">
      <formula>"ALTA"</formula>
    </cfRule>
    <cfRule type="cellIs" dxfId="4479" priority="4478" operator="equal">
      <formula>"MUY ALTA"</formula>
    </cfRule>
    <cfRule type="cellIs" dxfId="4478" priority="4479" operator="equal">
      <formula>"MEDIA"</formula>
    </cfRule>
    <cfRule type="cellIs" dxfId="4477" priority="4480" operator="equal">
      <formula>"BAJA"</formula>
    </cfRule>
    <cfRule type="cellIs" dxfId="4476" priority="4481" operator="equal">
      <formula>"MUY BAJA"</formula>
    </cfRule>
  </conditionalFormatting>
  <conditionalFormatting sqref="N282 N271 N277 N284:N285 N287 N279 N291:N292 N299:N300">
    <cfRule type="cellIs" dxfId="4475" priority="4469" operator="equal">
      <formula>"CATASTRÓFICO (RC-F)"</formula>
    </cfRule>
    <cfRule type="cellIs" dxfId="4474" priority="4470" operator="equal">
      <formula>"MAYOR (RC-F)"</formula>
    </cfRule>
    <cfRule type="cellIs" dxfId="4473" priority="4471" operator="equal">
      <formula>"MODERADO (RC-F)"</formula>
    </cfRule>
    <cfRule type="cellIs" dxfId="4472" priority="4472" operator="equal">
      <formula>"CATASTRÓFICO"</formula>
    </cfRule>
    <cfRule type="cellIs" dxfId="4471" priority="4473" operator="equal">
      <formula>"MAYOR"</formula>
    </cfRule>
    <cfRule type="cellIs" dxfId="4470" priority="4474" operator="equal">
      <formula>"MODERADO"</formula>
    </cfRule>
    <cfRule type="cellIs" dxfId="4469" priority="4475" operator="equal">
      <formula>"MENOR"</formula>
    </cfRule>
    <cfRule type="cellIs" dxfId="4468" priority="4476" operator="equal">
      <formula>"LEVE"</formula>
    </cfRule>
  </conditionalFormatting>
  <conditionalFormatting sqref="Q282 Q271 Q277 Q284:Q285 Q287 Q279 Q291:Q292 Q299:Q300">
    <cfRule type="cellIs" dxfId="4467" priority="4462" operator="equal">
      <formula>"EXTREMO (RC/F)"</formula>
    </cfRule>
    <cfRule type="cellIs" dxfId="4466" priority="4463" operator="equal">
      <formula>"ALTO (RC/F)"</formula>
    </cfRule>
    <cfRule type="cellIs" dxfId="4465" priority="4464" operator="equal">
      <formula>"MODERADO (RC/F)"</formula>
    </cfRule>
    <cfRule type="cellIs" dxfId="4464" priority="4465" operator="equal">
      <formula>"EXTREMO"</formula>
    </cfRule>
    <cfRule type="cellIs" dxfId="4463" priority="4466" operator="equal">
      <formula>"ALTO"</formula>
    </cfRule>
    <cfRule type="cellIs" dxfId="4462" priority="4467" operator="equal">
      <formula>"MODERADO"</formula>
    </cfRule>
    <cfRule type="cellIs" dxfId="4461" priority="4468" operator="equal">
      <formula>"BAJO"</formula>
    </cfRule>
  </conditionalFormatting>
  <conditionalFormatting sqref="Q291:Q292">
    <cfRule type="cellIs" dxfId="4460" priority="4425" operator="equal">
      <formula>#REF!</formula>
    </cfRule>
    <cfRule type="cellIs" dxfId="4459" priority="4426" operator="equal">
      <formula>#REF!</formula>
    </cfRule>
    <cfRule type="cellIs" dxfId="4458" priority="4427" operator="equal">
      <formula>#REF!</formula>
    </cfRule>
    <cfRule type="cellIs" dxfId="4457" priority="4428" operator="equal">
      <formula>#REF!</formula>
    </cfRule>
    <cfRule type="cellIs" dxfId="4456" priority="4429" operator="equal">
      <formula>#REF!</formula>
    </cfRule>
    <cfRule type="cellIs" dxfId="4455" priority="4430" operator="equal">
      <formula>#REF!</formula>
    </cfRule>
    <cfRule type="cellIs" dxfId="4454" priority="4431" operator="equal">
      <formula>#REF!</formula>
    </cfRule>
    <cfRule type="cellIs" dxfId="4453" priority="4432" operator="equal">
      <formula>#REF!</formula>
    </cfRule>
    <cfRule type="cellIs" dxfId="4452" priority="4433" operator="equal">
      <formula>#REF!</formula>
    </cfRule>
    <cfRule type="cellIs" dxfId="4451" priority="4434" operator="equal">
      <formula>#REF!</formula>
    </cfRule>
    <cfRule type="cellIs" dxfId="4450" priority="4435" operator="equal">
      <formula>#REF!</formula>
    </cfRule>
    <cfRule type="cellIs" dxfId="4449" priority="4436" operator="equal">
      <formula>#REF!</formula>
    </cfRule>
    <cfRule type="cellIs" dxfId="4448" priority="4437" operator="equal">
      <formula>#REF!</formula>
    </cfRule>
    <cfRule type="cellIs" dxfId="4447" priority="4438" operator="equal">
      <formula>#REF!</formula>
    </cfRule>
    <cfRule type="cellIs" dxfId="4446" priority="4439" operator="equal">
      <formula>#REF!</formula>
    </cfRule>
    <cfRule type="cellIs" dxfId="4445" priority="4440" operator="equal">
      <formula>#REF!</formula>
    </cfRule>
    <cfRule type="cellIs" dxfId="4444" priority="4441" operator="equal">
      <formula>#REF!</formula>
    </cfRule>
    <cfRule type="cellIs" dxfId="4443" priority="4442" operator="equal">
      <formula>#REF!</formula>
    </cfRule>
    <cfRule type="cellIs" dxfId="4442" priority="4443" operator="equal">
      <formula>#REF!</formula>
    </cfRule>
    <cfRule type="cellIs" dxfId="4441" priority="4444" operator="equal">
      <formula>#REF!</formula>
    </cfRule>
    <cfRule type="cellIs" dxfId="4440" priority="4445" operator="equal">
      <formula>#REF!</formula>
    </cfRule>
    <cfRule type="cellIs" dxfId="4439" priority="4446" operator="equal">
      <formula>#REF!</formula>
    </cfRule>
    <cfRule type="cellIs" dxfId="4438" priority="4447" operator="equal">
      <formula>#REF!</formula>
    </cfRule>
    <cfRule type="cellIs" dxfId="4437" priority="4448" operator="equal">
      <formula>#REF!</formula>
    </cfRule>
    <cfRule type="cellIs" dxfId="4436" priority="4449" operator="equal">
      <formula>#REF!</formula>
    </cfRule>
    <cfRule type="cellIs" dxfId="4435" priority="4450" operator="equal">
      <formula>#REF!</formula>
    </cfRule>
    <cfRule type="cellIs" dxfId="4434" priority="4451" operator="equal">
      <formula>#REF!</formula>
    </cfRule>
    <cfRule type="cellIs" dxfId="4433" priority="4452" operator="equal">
      <formula>#REF!</formula>
    </cfRule>
    <cfRule type="cellIs" dxfId="4432" priority="4453" operator="equal">
      <formula>#REF!</formula>
    </cfRule>
    <cfRule type="cellIs" dxfId="4431" priority="4454" operator="equal">
      <formula>#REF!</formula>
    </cfRule>
    <cfRule type="cellIs" dxfId="4430" priority="4455" operator="equal">
      <formula>#REF!</formula>
    </cfRule>
    <cfRule type="cellIs" dxfId="4429" priority="4456" operator="equal">
      <formula>#REF!</formula>
    </cfRule>
    <cfRule type="cellIs" dxfId="4428" priority="4457" operator="equal">
      <formula>#REF!</formula>
    </cfRule>
    <cfRule type="cellIs" dxfId="4427" priority="4458" operator="equal">
      <formula>#REF!</formula>
    </cfRule>
    <cfRule type="cellIs" dxfId="4426" priority="4459" operator="equal">
      <formula>#REF!</formula>
    </cfRule>
    <cfRule type="cellIs" dxfId="4425" priority="4460" operator="equal">
      <formula>#REF!</formula>
    </cfRule>
    <cfRule type="cellIs" dxfId="4424" priority="4461" operator="equal">
      <formula>#REF!</formula>
    </cfRule>
  </conditionalFormatting>
  <conditionalFormatting sqref="L288">
    <cfRule type="cellIs" dxfId="4423" priority="4420" operator="equal">
      <formula>"ALTA"</formula>
    </cfRule>
    <cfRule type="cellIs" dxfId="4422" priority="4421" operator="equal">
      <formula>"MUY ALTA"</formula>
    </cfRule>
    <cfRule type="cellIs" dxfId="4421" priority="4422" operator="equal">
      <formula>"MEDIA"</formula>
    </cfRule>
    <cfRule type="cellIs" dxfId="4420" priority="4423" operator="equal">
      <formula>"BAJA"</formula>
    </cfRule>
    <cfRule type="cellIs" dxfId="4419" priority="4424" operator="equal">
      <formula>"MUY BAJA"</formula>
    </cfRule>
  </conditionalFormatting>
  <conditionalFormatting sqref="N288 N291:N292">
    <cfRule type="cellIs" dxfId="4418" priority="4419" operator="equal">
      <formula>#REF!</formula>
    </cfRule>
  </conditionalFormatting>
  <conditionalFormatting sqref="N288">
    <cfRule type="cellIs" dxfId="4417" priority="4411" operator="equal">
      <formula>"CATASTRÓFICO (RC-F)"</formula>
    </cfRule>
    <cfRule type="cellIs" dxfId="4416" priority="4412" operator="equal">
      <formula>"MAYOR (RC-F)"</formula>
    </cfRule>
    <cfRule type="cellIs" dxfId="4415" priority="4413" operator="equal">
      <formula>"MODERADO (RC-F)"</formula>
    </cfRule>
    <cfRule type="cellIs" dxfId="4414" priority="4414" operator="equal">
      <formula>"CATASTRÓFICO"</formula>
    </cfRule>
    <cfRule type="cellIs" dxfId="4413" priority="4415" operator="equal">
      <formula>"MAYOR"</formula>
    </cfRule>
    <cfRule type="cellIs" dxfId="4412" priority="4416" operator="equal">
      <formula>"MODERADO"</formula>
    </cfRule>
    <cfRule type="cellIs" dxfId="4411" priority="4417" operator="equal">
      <formula>"MENOR"</formula>
    </cfRule>
    <cfRule type="cellIs" dxfId="4410" priority="4418" operator="equal">
      <formula>"LEVE"</formula>
    </cfRule>
  </conditionalFormatting>
  <conditionalFormatting sqref="Q288">
    <cfRule type="cellIs" dxfId="4409" priority="4374" operator="equal">
      <formula>#REF!</formula>
    </cfRule>
    <cfRule type="cellIs" dxfId="4408" priority="4375" operator="equal">
      <formula>#REF!</formula>
    </cfRule>
    <cfRule type="cellIs" dxfId="4407" priority="4376" operator="equal">
      <formula>#REF!</formula>
    </cfRule>
    <cfRule type="cellIs" dxfId="4406" priority="4377" operator="equal">
      <formula>#REF!</formula>
    </cfRule>
    <cfRule type="cellIs" dxfId="4405" priority="4378" operator="equal">
      <formula>#REF!</formula>
    </cfRule>
    <cfRule type="cellIs" dxfId="4404" priority="4379" operator="equal">
      <formula>#REF!</formula>
    </cfRule>
    <cfRule type="cellIs" dxfId="4403" priority="4380" operator="equal">
      <formula>#REF!</formula>
    </cfRule>
    <cfRule type="cellIs" dxfId="4402" priority="4381" operator="equal">
      <formula>#REF!</formula>
    </cfRule>
    <cfRule type="cellIs" dxfId="4401" priority="4382" operator="equal">
      <formula>#REF!</formula>
    </cfRule>
    <cfRule type="cellIs" dxfId="4400" priority="4383" operator="equal">
      <formula>#REF!</formula>
    </cfRule>
    <cfRule type="cellIs" dxfId="4399" priority="4384" operator="equal">
      <formula>#REF!</formula>
    </cfRule>
    <cfRule type="cellIs" dxfId="4398" priority="4385" operator="equal">
      <formula>#REF!</formula>
    </cfRule>
    <cfRule type="cellIs" dxfId="4397" priority="4386" operator="equal">
      <formula>#REF!</formula>
    </cfRule>
    <cfRule type="cellIs" dxfId="4396" priority="4387" operator="equal">
      <formula>#REF!</formula>
    </cfRule>
    <cfRule type="cellIs" dxfId="4395" priority="4388" operator="equal">
      <formula>#REF!</formula>
    </cfRule>
    <cfRule type="cellIs" dxfId="4394" priority="4389" operator="equal">
      <formula>#REF!</formula>
    </cfRule>
    <cfRule type="cellIs" dxfId="4393" priority="4390" operator="equal">
      <formula>#REF!</formula>
    </cfRule>
    <cfRule type="cellIs" dxfId="4392" priority="4391" operator="equal">
      <formula>#REF!</formula>
    </cfRule>
    <cfRule type="cellIs" dxfId="4391" priority="4392" operator="equal">
      <formula>#REF!</formula>
    </cfRule>
    <cfRule type="cellIs" dxfId="4390" priority="4393" operator="equal">
      <formula>#REF!</formula>
    </cfRule>
    <cfRule type="cellIs" dxfId="4389" priority="4394" operator="equal">
      <formula>#REF!</formula>
    </cfRule>
    <cfRule type="cellIs" dxfId="4388" priority="4395" operator="equal">
      <formula>#REF!</formula>
    </cfRule>
    <cfRule type="cellIs" dxfId="4387" priority="4396" operator="equal">
      <formula>#REF!</formula>
    </cfRule>
    <cfRule type="cellIs" dxfId="4386" priority="4397" operator="equal">
      <formula>#REF!</formula>
    </cfRule>
    <cfRule type="cellIs" dxfId="4385" priority="4398" operator="equal">
      <formula>#REF!</formula>
    </cfRule>
    <cfRule type="cellIs" dxfId="4384" priority="4399" operator="equal">
      <formula>#REF!</formula>
    </cfRule>
    <cfRule type="cellIs" dxfId="4383" priority="4400" operator="equal">
      <formula>#REF!</formula>
    </cfRule>
    <cfRule type="cellIs" dxfId="4382" priority="4401" operator="equal">
      <formula>#REF!</formula>
    </cfRule>
    <cfRule type="cellIs" dxfId="4381" priority="4402" operator="equal">
      <formula>#REF!</formula>
    </cfRule>
    <cfRule type="cellIs" dxfId="4380" priority="4403" operator="equal">
      <formula>#REF!</formula>
    </cfRule>
    <cfRule type="cellIs" dxfId="4379" priority="4404" operator="equal">
      <formula>#REF!</formula>
    </cfRule>
    <cfRule type="cellIs" dxfId="4378" priority="4405" operator="equal">
      <formula>#REF!</formula>
    </cfRule>
    <cfRule type="cellIs" dxfId="4377" priority="4406" operator="equal">
      <formula>#REF!</formula>
    </cfRule>
    <cfRule type="cellIs" dxfId="4376" priority="4407" operator="equal">
      <formula>#REF!</formula>
    </cfRule>
    <cfRule type="cellIs" dxfId="4375" priority="4408" operator="equal">
      <formula>#REF!</formula>
    </cfRule>
    <cfRule type="cellIs" dxfId="4374" priority="4409" operator="equal">
      <formula>#REF!</formula>
    </cfRule>
    <cfRule type="cellIs" dxfId="4373" priority="4410" operator="equal">
      <formula>#REF!</formula>
    </cfRule>
  </conditionalFormatting>
  <conditionalFormatting sqref="Q288">
    <cfRule type="cellIs" dxfId="4372" priority="4367" operator="equal">
      <formula>"EXTREMO (RC/F)"</formula>
    </cfRule>
    <cfRule type="cellIs" dxfId="4371" priority="4368" operator="equal">
      <formula>"ALTO (RC/F)"</formula>
    </cfRule>
    <cfRule type="cellIs" dxfId="4370" priority="4369" operator="equal">
      <formula>"MODERADO (RC/F)"</formula>
    </cfRule>
    <cfRule type="cellIs" dxfId="4369" priority="4370" operator="equal">
      <formula>"EXTREMO"</formula>
    </cfRule>
    <cfRule type="cellIs" dxfId="4368" priority="4371" operator="equal">
      <formula>"ALTO"</formula>
    </cfRule>
    <cfRule type="cellIs" dxfId="4367" priority="4372" operator="equal">
      <formula>"MODERADO"</formula>
    </cfRule>
    <cfRule type="cellIs" dxfId="4366" priority="4373" operator="equal">
      <formula>"BAJO"</formula>
    </cfRule>
  </conditionalFormatting>
  <conditionalFormatting sqref="L285">
    <cfRule type="cellIs" dxfId="4365" priority="4362" operator="equal">
      <formula>"ALTA"</formula>
    </cfRule>
    <cfRule type="cellIs" dxfId="4364" priority="4363" operator="equal">
      <formula>"MUY ALTA"</formula>
    </cfRule>
    <cfRule type="cellIs" dxfId="4363" priority="4364" operator="equal">
      <formula>"MEDIA"</formula>
    </cfRule>
    <cfRule type="cellIs" dxfId="4362" priority="4365" operator="equal">
      <formula>"BAJA"</formula>
    </cfRule>
    <cfRule type="cellIs" dxfId="4361" priority="4366" operator="equal">
      <formula>"MUY BAJA"</formula>
    </cfRule>
  </conditionalFormatting>
  <conditionalFormatting sqref="L292">
    <cfRule type="cellIs" dxfId="4360" priority="4261" operator="equal">
      <formula>"ALTA"</formula>
    </cfRule>
    <cfRule type="cellIs" dxfId="4359" priority="4262" operator="equal">
      <formula>"MUY ALTA"</formula>
    </cfRule>
    <cfRule type="cellIs" dxfId="4358" priority="4263" operator="equal">
      <formula>"MEDIA"</formula>
    </cfRule>
    <cfRule type="cellIs" dxfId="4357" priority="4264" operator="equal">
      <formula>"BAJA"</formula>
    </cfRule>
    <cfRule type="cellIs" dxfId="4356" priority="4265" operator="equal">
      <formula>"MUY BAJA"</formula>
    </cfRule>
  </conditionalFormatting>
  <conditionalFormatting sqref="N292">
    <cfRule type="cellIs" dxfId="4355" priority="4253" operator="equal">
      <formula>"CATASTRÓFICO (RC-F)"</formula>
    </cfRule>
    <cfRule type="cellIs" dxfId="4354" priority="4254" operator="equal">
      <formula>"MAYOR (RC-F)"</formula>
    </cfRule>
    <cfRule type="cellIs" dxfId="4353" priority="4255" operator="equal">
      <formula>"MODERADO (RC-F)"</formula>
    </cfRule>
    <cfRule type="cellIs" dxfId="4352" priority="4256" operator="equal">
      <formula>"CATASTRÓFICO"</formula>
    </cfRule>
    <cfRule type="cellIs" dxfId="4351" priority="4257" operator="equal">
      <formula>"MAYOR"</formula>
    </cfRule>
    <cfRule type="cellIs" dxfId="4350" priority="4258" operator="equal">
      <formula>"MODERADO"</formula>
    </cfRule>
    <cfRule type="cellIs" dxfId="4349" priority="4259" operator="equal">
      <formula>"MENOR"</formula>
    </cfRule>
    <cfRule type="cellIs" dxfId="4348" priority="4260" operator="equal">
      <formula>"LEVE"</formula>
    </cfRule>
  </conditionalFormatting>
  <conditionalFormatting sqref="Q292">
    <cfRule type="cellIs" dxfId="4347" priority="4246" operator="equal">
      <formula>"EXTREMO (RC/F)"</formula>
    </cfRule>
    <cfRule type="cellIs" dxfId="4346" priority="4247" operator="equal">
      <formula>"ALTO (RC/F)"</formula>
    </cfRule>
    <cfRule type="cellIs" dxfId="4345" priority="4248" operator="equal">
      <formula>"MODERADO (RC/F)"</formula>
    </cfRule>
    <cfRule type="cellIs" dxfId="4344" priority="4249" operator="equal">
      <formula>"EXTREMO"</formula>
    </cfRule>
    <cfRule type="cellIs" dxfId="4343" priority="4250" operator="equal">
      <formula>"ALTO"</formula>
    </cfRule>
    <cfRule type="cellIs" dxfId="4342" priority="4251" operator="equal">
      <formula>"MODERADO"</formula>
    </cfRule>
    <cfRule type="cellIs" dxfId="4341" priority="4252" operator="equal">
      <formula>"BAJO"</formula>
    </cfRule>
  </conditionalFormatting>
  <conditionalFormatting sqref="Q301:Q302">
    <cfRule type="cellIs" dxfId="4340" priority="4324" operator="equal">
      <formula>#REF!</formula>
    </cfRule>
    <cfRule type="cellIs" dxfId="4339" priority="4326" operator="equal">
      <formula>#REF!</formula>
    </cfRule>
    <cfRule type="cellIs" dxfId="4338" priority="4327" operator="equal">
      <formula>#REF!</formula>
    </cfRule>
    <cfRule type="cellIs" dxfId="4337" priority="4328" operator="equal">
      <formula>#REF!</formula>
    </cfRule>
    <cfRule type="cellIs" dxfId="4336" priority="4329" operator="equal">
      <formula>#REF!</formula>
    </cfRule>
    <cfRule type="cellIs" dxfId="4335" priority="4330" operator="equal">
      <formula>#REF!</formula>
    </cfRule>
    <cfRule type="cellIs" dxfId="4334" priority="4331" operator="equal">
      <formula>#REF!</formula>
    </cfRule>
    <cfRule type="cellIs" dxfId="4333" priority="4332" operator="equal">
      <formula>#REF!</formula>
    </cfRule>
    <cfRule type="cellIs" dxfId="4332" priority="4333" operator="equal">
      <formula>#REF!</formula>
    </cfRule>
    <cfRule type="cellIs" dxfId="4331" priority="4334" operator="equal">
      <formula>#REF!</formula>
    </cfRule>
    <cfRule type="cellIs" dxfId="4330" priority="4335" operator="equal">
      <formula>#REF!</formula>
    </cfRule>
    <cfRule type="cellIs" dxfId="4329" priority="4336" operator="equal">
      <formula>#REF!</formula>
    </cfRule>
    <cfRule type="cellIs" dxfId="4328" priority="4337" operator="equal">
      <formula>#REF!</formula>
    </cfRule>
    <cfRule type="cellIs" dxfId="4327" priority="4338" operator="equal">
      <formula>#REF!</formula>
    </cfRule>
    <cfRule type="cellIs" dxfId="4326" priority="4339" operator="equal">
      <formula>#REF!</formula>
    </cfRule>
    <cfRule type="cellIs" dxfId="4325" priority="4340" operator="equal">
      <formula>#REF!</formula>
    </cfRule>
    <cfRule type="cellIs" dxfId="4324" priority="4341" operator="equal">
      <formula>#REF!</formula>
    </cfRule>
    <cfRule type="cellIs" dxfId="4323" priority="4342" operator="equal">
      <formula>#REF!</formula>
    </cfRule>
    <cfRule type="cellIs" dxfId="4322" priority="4343" operator="equal">
      <formula>#REF!</formula>
    </cfRule>
    <cfRule type="cellIs" dxfId="4321" priority="4344" operator="equal">
      <formula>#REF!</formula>
    </cfRule>
    <cfRule type="cellIs" dxfId="4320" priority="4345" operator="equal">
      <formula>#REF!</formula>
    </cfRule>
    <cfRule type="cellIs" dxfId="4319" priority="4346" operator="equal">
      <formula>#REF!</formula>
    </cfRule>
    <cfRule type="cellIs" dxfId="4318" priority="4347" operator="equal">
      <formula>#REF!</formula>
    </cfRule>
    <cfRule type="cellIs" dxfId="4317" priority="4348" operator="equal">
      <formula>#REF!</formula>
    </cfRule>
    <cfRule type="cellIs" dxfId="4316" priority="4349" operator="equal">
      <formula>#REF!</formula>
    </cfRule>
    <cfRule type="cellIs" dxfId="4315" priority="4350" operator="equal">
      <formula>#REF!</formula>
    </cfRule>
    <cfRule type="cellIs" dxfId="4314" priority="4351" operator="equal">
      <formula>#REF!</formula>
    </cfRule>
    <cfRule type="cellIs" dxfId="4313" priority="4352" operator="equal">
      <formula>#REF!</formula>
    </cfRule>
    <cfRule type="cellIs" dxfId="4312" priority="4353" operator="equal">
      <formula>#REF!</formula>
    </cfRule>
    <cfRule type="cellIs" dxfId="4311" priority="4354" operator="equal">
      <formula>#REF!</formula>
    </cfRule>
    <cfRule type="cellIs" dxfId="4310" priority="4355" operator="equal">
      <formula>#REF!</formula>
    </cfRule>
    <cfRule type="cellIs" dxfId="4309" priority="4356" operator="equal">
      <formula>#REF!</formula>
    </cfRule>
    <cfRule type="cellIs" dxfId="4308" priority="4357" operator="equal">
      <formula>#REF!</formula>
    </cfRule>
    <cfRule type="cellIs" dxfId="4307" priority="4358" operator="equal">
      <formula>#REF!</formula>
    </cfRule>
    <cfRule type="cellIs" dxfId="4306" priority="4359" operator="equal">
      <formula>#REF!</formula>
    </cfRule>
    <cfRule type="cellIs" dxfId="4305" priority="4360" operator="equal">
      <formula>#REF!</formula>
    </cfRule>
    <cfRule type="cellIs" dxfId="4304" priority="4361" operator="equal">
      <formula>#REF!</formula>
    </cfRule>
  </conditionalFormatting>
  <conditionalFormatting sqref="N301:N302">
    <cfRule type="cellIs" dxfId="4303" priority="4325" operator="equal">
      <formula>#REF!</formula>
    </cfRule>
  </conditionalFormatting>
  <conditionalFormatting sqref="L301:L302">
    <cfRule type="cellIs" dxfId="4302" priority="4319" operator="equal">
      <formula>"ALTA"</formula>
    </cfRule>
    <cfRule type="cellIs" dxfId="4301" priority="4320" operator="equal">
      <formula>"MUY ALTA"</formula>
    </cfRule>
    <cfRule type="cellIs" dxfId="4300" priority="4321" operator="equal">
      <formula>"MEDIA"</formula>
    </cfRule>
    <cfRule type="cellIs" dxfId="4299" priority="4322" operator="equal">
      <formula>"BAJA"</formula>
    </cfRule>
    <cfRule type="cellIs" dxfId="4298" priority="4323" operator="equal">
      <formula>"MUY BAJA"</formula>
    </cfRule>
  </conditionalFormatting>
  <conditionalFormatting sqref="N301:N302">
    <cfRule type="cellIs" dxfId="4297" priority="4311" operator="equal">
      <formula>"CATASTRÓFICO (RC-F)"</formula>
    </cfRule>
    <cfRule type="cellIs" dxfId="4296" priority="4312" operator="equal">
      <formula>"MAYOR (RC-F)"</formula>
    </cfRule>
    <cfRule type="cellIs" dxfId="4295" priority="4313" operator="equal">
      <formula>"MODERADO (RC-F)"</formula>
    </cfRule>
    <cfRule type="cellIs" dxfId="4294" priority="4314" operator="equal">
      <formula>"CATASTRÓFICO"</formula>
    </cfRule>
    <cfRule type="cellIs" dxfId="4293" priority="4315" operator="equal">
      <formula>"MAYOR"</formula>
    </cfRule>
    <cfRule type="cellIs" dxfId="4292" priority="4316" operator="equal">
      <formula>"MODERADO"</formula>
    </cfRule>
    <cfRule type="cellIs" dxfId="4291" priority="4317" operator="equal">
      <formula>"MENOR"</formula>
    </cfRule>
    <cfRule type="cellIs" dxfId="4290" priority="4318" operator="equal">
      <formula>"LEVE"</formula>
    </cfRule>
  </conditionalFormatting>
  <conditionalFormatting sqref="Q301:Q302">
    <cfRule type="cellIs" dxfId="4289" priority="4304" operator="equal">
      <formula>"EXTREMO (RC/F)"</formula>
    </cfRule>
    <cfRule type="cellIs" dxfId="4288" priority="4305" operator="equal">
      <formula>"ALTO (RC/F)"</formula>
    </cfRule>
    <cfRule type="cellIs" dxfId="4287" priority="4306" operator="equal">
      <formula>"MODERADO (RC/F)"</formula>
    </cfRule>
    <cfRule type="cellIs" dxfId="4286" priority="4307" operator="equal">
      <formula>"EXTREMO"</formula>
    </cfRule>
    <cfRule type="cellIs" dxfId="4285" priority="4308" operator="equal">
      <formula>"ALTO"</formula>
    </cfRule>
    <cfRule type="cellIs" dxfId="4284" priority="4309" operator="equal">
      <formula>"MODERADO"</formula>
    </cfRule>
    <cfRule type="cellIs" dxfId="4283" priority="4310" operator="equal">
      <formula>"BAJO"</formula>
    </cfRule>
  </conditionalFormatting>
  <conditionalFormatting sqref="Q292">
    <cfRule type="cellIs" dxfId="4282" priority="4266" operator="equal">
      <formula>#REF!</formula>
    </cfRule>
    <cfRule type="cellIs" dxfId="4281" priority="4268" operator="equal">
      <formula>#REF!</formula>
    </cfRule>
    <cfRule type="cellIs" dxfId="4280" priority="4269" operator="equal">
      <formula>#REF!</formula>
    </cfRule>
    <cfRule type="cellIs" dxfId="4279" priority="4270" operator="equal">
      <formula>#REF!</formula>
    </cfRule>
    <cfRule type="cellIs" dxfId="4278" priority="4271" operator="equal">
      <formula>#REF!</formula>
    </cfRule>
    <cfRule type="cellIs" dxfId="4277" priority="4272" operator="equal">
      <formula>#REF!</formula>
    </cfRule>
    <cfRule type="cellIs" dxfId="4276" priority="4273" operator="equal">
      <formula>#REF!</formula>
    </cfRule>
    <cfRule type="cellIs" dxfId="4275" priority="4274" operator="equal">
      <formula>#REF!</formula>
    </cfRule>
    <cfRule type="cellIs" dxfId="4274" priority="4275" operator="equal">
      <formula>#REF!</formula>
    </cfRule>
    <cfRule type="cellIs" dxfId="4273" priority="4276" operator="equal">
      <formula>#REF!</formula>
    </cfRule>
    <cfRule type="cellIs" dxfId="4272" priority="4277" operator="equal">
      <formula>#REF!</formula>
    </cfRule>
    <cfRule type="cellIs" dxfId="4271" priority="4278" operator="equal">
      <formula>#REF!</formula>
    </cfRule>
    <cfRule type="cellIs" dxfId="4270" priority="4279" operator="equal">
      <formula>#REF!</formula>
    </cfRule>
    <cfRule type="cellIs" dxfId="4269" priority="4280" operator="equal">
      <formula>#REF!</formula>
    </cfRule>
    <cfRule type="cellIs" dxfId="4268" priority="4281" operator="equal">
      <formula>#REF!</formula>
    </cfRule>
    <cfRule type="cellIs" dxfId="4267" priority="4282" operator="equal">
      <formula>#REF!</formula>
    </cfRule>
    <cfRule type="cellIs" dxfId="4266" priority="4283" operator="equal">
      <formula>#REF!</formula>
    </cfRule>
    <cfRule type="cellIs" dxfId="4265" priority="4284" operator="equal">
      <formula>#REF!</formula>
    </cfRule>
    <cfRule type="cellIs" dxfId="4264" priority="4285" operator="equal">
      <formula>#REF!</formula>
    </cfRule>
    <cfRule type="cellIs" dxfId="4263" priority="4286" operator="equal">
      <formula>#REF!</formula>
    </cfRule>
    <cfRule type="cellIs" dxfId="4262" priority="4287" operator="equal">
      <formula>#REF!</formula>
    </cfRule>
    <cfRule type="cellIs" dxfId="4261" priority="4288" operator="equal">
      <formula>#REF!</formula>
    </cfRule>
    <cfRule type="cellIs" dxfId="4260" priority="4289" operator="equal">
      <formula>#REF!</formula>
    </cfRule>
    <cfRule type="cellIs" dxfId="4259" priority="4290" operator="equal">
      <formula>#REF!</formula>
    </cfRule>
    <cfRule type="cellIs" dxfId="4258" priority="4291" operator="equal">
      <formula>#REF!</formula>
    </cfRule>
    <cfRule type="cellIs" dxfId="4257" priority="4292" operator="equal">
      <formula>#REF!</formula>
    </cfRule>
    <cfRule type="cellIs" dxfId="4256" priority="4293" operator="equal">
      <formula>#REF!</formula>
    </cfRule>
    <cfRule type="cellIs" dxfId="4255" priority="4294" operator="equal">
      <formula>#REF!</formula>
    </cfRule>
    <cfRule type="cellIs" dxfId="4254" priority="4295" operator="equal">
      <formula>#REF!</formula>
    </cfRule>
    <cfRule type="cellIs" dxfId="4253" priority="4296" operator="equal">
      <formula>#REF!</formula>
    </cfRule>
    <cfRule type="cellIs" dxfId="4252" priority="4297" operator="equal">
      <formula>#REF!</formula>
    </cfRule>
    <cfRule type="cellIs" dxfId="4251" priority="4298" operator="equal">
      <formula>#REF!</formula>
    </cfRule>
    <cfRule type="cellIs" dxfId="4250" priority="4299" operator="equal">
      <formula>#REF!</formula>
    </cfRule>
    <cfRule type="cellIs" dxfId="4249" priority="4300" operator="equal">
      <formula>#REF!</formula>
    </cfRule>
    <cfRule type="cellIs" dxfId="4248" priority="4301" operator="equal">
      <formula>#REF!</formula>
    </cfRule>
    <cfRule type="cellIs" dxfId="4247" priority="4302" operator="equal">
      <formula>#REF!</formula>
    </cfRule>
    <cfRule type="cellIs" dxfId="4246" priority="4303" operator="equal">
      <formula>#REF!</formula>
    </cfRule>
  </conditionalFormatting>
  <conditionalFormatting sqref="N292">
    <cfRule type="cellIs" dxfId="4245" priority="4267" operator="equal">
      <formula>#REF!</formula>
    </cfRule>
  </conditionalFormatting>
  <conditionalFormatting sqref="Q280">
    <cfRule type="cellIs" dxfId="4244" priority="4208" operator="equal">
      <formula>#REF!</formula>
    </cfRule>
    <cfRule type="cellIs" dxfId="4243" priority="4210" operator="equal">
      <formula>#REF!</formula>
    </cfRule>
    <cfRule type="cellIs" dxfId="4242" priority="4211" operator="equal">
      <formula>#REF!</formula>
    </cfRule>
    <cfRule type="cellIs" dxfId="4241" priority="4212" operator="equal">
      <formula>#REF!</formula>
    </cfRule>
    <cfRule type="cellIs" dxfId="4240" priority="4213" operator="equal">
      <formula>#REF!</formula>
    </cfRule>
    <cfRule type="cellIs" dxfId="4239" priority="4214" operator="equal">
      <formula>#REF!</formula>
    </cfRule>
    <cfRule type="cellIs" dxfId="4238" priority="4215" operator="equal">
      <formula>#REF!</formula>
    </cfRule>
    <cfRule type="cellIs" dxfId="4237" priority="4216" operator="equal">
      <formula>#REF!</formula>
    </cfRule>
    <cfRule type="cellIs" dxfId="4236" priority="4217" operator="equal">
      <formula>#REF!</formula>
    </cfRule>
    <cfRule type="cellIs" dxfId="4235" priority="4218" operator="equal">
      <formula>#REF!</formula>
    </cfRule>
    <cfRule type="cellIs" dxfId="4234" priority="4219" operator="equal">
      <formula>#REF!</formula>
    </cfRule>
    <cfRule type="cellIs" dxfId="4233" priority="4220" operator="equal">
      <formula>#REF!</formula>
    </cfRule>
    <cfRule type="cellIs" dxfId="4232" priority="4221" operator="equal">
      <formula>#REF!</formula>
    </cfRule>
    <cfRule type="cellIs" dxfId="4231" priority="4222" operator="equal">
      <formula>#REF!</formula>
    </cfRule>
    <cfRule type="cellIs" dxfId="4230" priority="4223" operator="equal">
      <formula>#REF!</formula>
    </cfRule>
    <cfRule type="cellIs" dxfId="4229" priority="4224" operator="equal">
      <formula>#REF!</formula>
    </cfRule>
    <cfRule type="cellIs" dxfId="4228" priority="4225" operator="equal">
      <formula>#REF!</formula>
    </cfRule>
    <cfRule type="cellIs" dxfId="4227" priority="4226" operator="equal">
      <formula>#REF!</formula>
    </cfRule>
    <cfRule type="cellIs" dxfId="4226" priority="4227" operator="equal">
      <formula>#REF!</formula>
    </cfRule>
    <cfRule type="cellIs" dxfId="4225" priority="4228" operator="equal">
      <formula>#REF!</formula>
    </cfRule>
    <cfRule type="cellIs" dxfId="4224" priority="4229" operator="equal">
      <formula>#REF!</formula>
    </cfRule>
    <cfRule type="cellIs" dxfId="4223" priority="4230" operator="equal">
      <formula>#REF!</formula>
    </cfRule>
    <cfRule type="cellIs" dxfId="4222" priority="4231" operator="equal">
      <formula>#REF!</formula>
    </cfRule>
    <cfRule type="cellIs" dxfId="4221" priority="4232" operator="equal">
      <formula>#REF!</formula>
    </cfRule>
    <cfRule type="cellIs" dxfId="4220" priority="4233" operator="equal">
      <formula>#REF!</formula>
    </cfRule>
    <cfRule type="cellIs" dxfId="4219" priority="4234" operator="equal">
      <formula>#REF!</formula>
    </cfRule>
    <cfRule type="cellIs" dxfId="4218" priority="4235" operator="equal">
      <formula>#REF!</formula>
    </cfRule>
    <cfRule type="cellIs" dxfId="4217" priority="4236" operator="equal">
      <formula>#REF!</formula>
    </cfRule>
    <cfRule type="cellIs" dxfId="4216" priority="4237" operator="equal">
      <formula>#REF!</formula>
    </cfRule>
    <cfRule type="cellIs" dxfId="4215" priority="4238" operator="equal">
      <formula>#REF!</formula>
    </cfRule>
    <cfRule type="cellIs" dxfId="4214" priority="4239" operator="equal">
      <formula>#REF!</formula>
    </cfRule>
    <cfRule type="cellIs" dxfId="4213" priority="4240" operator="equal">
      <formula>#REF!</formula>
    </cfRule>
    <cfRule type="cellIs" dxfId="4212" priority="4241" operator="equal">
      <formula>#REF!</formula>
    </cfRule>
    <cfRule type="cellIs" dxfId="4211" priority="4242" operator="equal">
      <formula>#REF!</formula>
    </cfRule>
    <cfRule type="cellIs" dxfId="4210" priority="4243" operator="equal">
      <formula>#REF!</formula>
    </cfRule>
    <cfRule type="cellIs" dxfId="4209" priority="4244" operator="equal">
      <formula>#REF!</formula>
    </cfRule>
    <cfRule type="cellIs" dxfId="4208" priority="4245" operator="equal">
      <formula>#REF!</formula>
    </cfRule>
  </conditionalFormatting>
  <conditionalFormatting sqref="N280">
    <cfRule type="cellIs" dxfId="4207" priority="4209" operator="equal">
      <formula>#REF!</formula>
    </cfRule>
  </conditionalFormatting>
  <conditionalFormatting sqref="L280">
    <cfRule type="cellIs" dxfId="4206" priority="4203" operator="equal">
      <formula>"ALTA"</formula>
    </cfRule>
    <cfRule type="cellIs" dxfId="4205" priority="4204" operator="equal">
      <formula>"MUY ALTA"</formula>
    </cfRule>
    <cfRule type="cellIs" dxfId="4204" priority="4205" operator="equal">
      <formula>"MEDIA"</formula>
    </cfRule>
    <cfRule type="cellIs" dxfId="4203" priority="4206" operator="equal">
      <formula>"BAJA"</formula>
    </cfRule>
    <cfRule type="cellIs" dxfId="4202" priority="4207" operator="equal">
      <formula>"MUY BAJA"</formula>
    </cfRule>
  </conditionalFormatting>
  <conditionalFormatting sqref="N280">
    <cfRule type="cellIs" dxfId="4201" priority="4195" operator="equal">
      <formula>"CATASTRÓFICO (RC-F)"</formula>
    </cfRule>
    <cfRule type="cellIs" dxfId="4200" priority="4196" operator="equal">
      <formula>"MAYOR (RC-F)"</formula>
    </cfRule>
    <cfRule type="cellIs" dxfId="4199" priority="4197" operator="equal">
      <formula>"MODERADO (RC-F)"</formula>
    </cfRule>
    <cfRule type="cellIs" dxfId="4198" priority="4198" operator="equal">
      <formula>"CATASTRÓFICO"</formula>
    </cfRule>
    <cfRule type="cellIs" dxfId="4197" priority="4199" operator="equal">
      <formula>"MAYOR"</formula>
    </cfRule>
    <cfRule type="cellIs" dxfId="4196" priority="4200" operator="equal">
      <formula>"MODERADO"</formula>
    </cfRule>
    <cfRule type="cellIs" dxfId="4195" priority="4201" operator="equal">
      <formula>"MENOR"</formula>
    </cfRule>
    <cfRule type="cellIs" dxfId="4194" priority="4202" operator="equal">
      <formula>"LEVE"</formula>
    </cfRule>
  </conditionalFormatting>
  <conditionalFormatting sqref="Q280">
    <cfRule type="cellIs" dxfId="4193" priority="4188" operator="equal">
      <formula>"EXTREMO (RC/F)"</formula>
    </cfRule>
    <cfRule type="cellIs" dxfId="4192" priority="4189" operator="equal">
      <formula>"ALTO (RC/F)"</formula>
    </cfRule>
    <cfRule type="cellIs" dxfId="4191" priority="4190" operator="equal">
      <formula>"MODERADO (RC/F)"</formula>
    </cfRule>
    <cfRule type="cellIs" dxfId="4190" priority="4191" operator="equal">
      <formula>"EXTREMO"</formula>
    </cfRule>
    <cfRule type="cellIs" dxfId="4189" priority="4192" operator="equal">
      <formula>"ALTO"</formula>
    </cfRule>
    <cfRule type="cellIs" dxfId="4188" priority="4193" operator="equal">
      <formula>"MODERADO"</formula>
    </cfRule>
    <cfRule type="cellIs" dxfId="4187" priority="4194" operator="equal">
      <formula>"BAJO"</formula>
    </cfRule>
  </conditionalFormatting>
  <conditionalFormatting sqref="Q296">
    <cfRule type="cellIs" dxfId="4186" priority="4150" operator="equal">
      <formula>#REF!</formula>
    </cfRule>
    <cfRule type="cellIs" dxfId="4185" priority="4152" operator="equal">
      <formula>#REF!</formula>
    </cfRule>
    <cfRule type="cellIs" dxfId="4184" priority="4153" operator="equal">
      <formula>#REF!</formula>
    </cfRule>
    <cfRule type="cellIs" dxfId="4183" priority="4154" operator="equal">
      <formula>#REF!</formula>
    </cfRule>
    <cfRule type="cellIs" dxfId="4182" priority="4155" operator="equal">
      <formula>#REF!</formula>
    </cfRule>
    <cfRule type="cellIs" dxfId="4181" priority="4156" operator="equal">
      <formula>#REF!</formula>
    </cfRule>
    <cfRule type="cellIs" dxfId="4180" priority="4157" operator="equal">
      <formula>#REF!</formula>
    </cfRule>
    <cfRule type="cellIs" dxfId="4179" priority="4158" operator="equal">
      <formula>#REF!</formula>
    </cfRule>
    <cfRule type="cellIs" dxfId="4178" priority="4159" operator="equal">
      <formula>#REF!</formula>
    </cfRule>
    <cfRule type="cellIs" dxfId="4177" priority="4160" operator="equal">
      <formula>#REF!</formula>
    </cfRule>
    <cfRule type="cellIs" dxfId="4176" priority="4161" operator="equal">
      <formula>#REF!</formula>
    </cfRule>
    <cfRule type="cellIs" dxfId="4175" priority="4162" operator="equal">
      <formula>#REF!</formula>
    </cfRule>
    <cfRule type="cellIs" dxfId="4174" priority="4163" operator="equal">
      <formula>#REF!</formula>
    </cfRule>
    <cfRule type="cellIs" dxfId="4173" priority="4164" operator="equal">
      <formula>#REF!</formula>
    </cfRule>
    <cfRule type="cellIs" dxfId="4172" priority="4165" operator="equal">
      <formula>#REF!</formula>
    </cfRule>
    <cfRule type="cellIs" dxfId="4171" priority="4166" operator="equal">
      <formula>#REF!</formula>
    </cfRule>
    <cfRule type="cellIs" dxfId="4170" priority="4167" operator="equal">
      <formula>#REF!</formula>
    </cfRule>
    <cfRule type="cellIs" dxfId="4169" priority="4168" operator="equal">
      <formula>#REF!</formula>
    </cfRule>
    <cfRule type="cellIs" dxfId="4168" priority="4169" operator="equal">
      <formula>#REF!</formula>
    </cfRule>
    <cfRule type="cellIs" dxfId="4167" priority="4170" operator="equal">
      <formula>#REF!</formula>
    </cfRule>
    <cfRule type="cellIs" dxfId="4166" priority="4171" operator="equal">
      <formula>#REF!</formula>
    </cfRule>
    <cfRule type="cellIs" dxfId="4165" priority="4172" operator="equal">
      <formula>#REF!</formula>
    </cfRule>
    <cfRule type="cellIs" dxfId="4164" priority="4173" operator="equal">
      <formula>#REF!</formula>
    </cfRule>
    <cfRule type="cellIs" dxfId="4163" priority="4174" operator="equal">
      <formula>#REF!</formula>
    </cfRule>
    <cfRule type="cellIs" dxfId="4162" priority="4175" operator="equal">
      <formula>#REF!</formula>
    </cfRule>
    <cfRule type="cellIs" dxfId="4161" priority="4176" operator="equal">
      <formula>#REF!</formula>
    </cfRule>
    <cfRule type="cellIs" dxfId="4160" priority="4177" operator="equal">
      <formula>#REF!</formula>
    </cfRule>
    <cfRule type="cellIs" dxfId="4159" priority="4178" operator="equal">
      <formula>#REF!</formula>
    </cfRule>
    <cfRule type="cellIs" dxfId="4158" priority="4179" operator="equal">
      <formula>#REF!</formula>
    </cfRule>
    <cfRule type="cellIs" dxfId="4157" priority="4180" operator="equal">
      <formula>#REF!</formula>
    </cfRule>
    <cfRule type="cellIs" dxfId="4156" priority="4181" operator="equal">
      <formula>#REF!</formula>
    </cfRule>
    <cfRule type="cellIs" dxfId="4155" priority="4182" operator="equal">
      <formula>#REF!</formula>
    </cfRule>
    <cfRule type="cellIs" dxfId="4154" priority="4183" operator="equal">
      <formula>#REF!</formula>
    </cfRule>
    <cfRule type="cellIs" dxfId="4153" priority="4184" operator="equal">
      <formula>#REF!</formula>
    </cfRule>
    <cfRule type="cellIs" dxfId="4152" priority="4185" operator="equal">
      <formula>#REF!</formula>
    </cfRule>
    <cfRule type="cellIs" dxfId="4151" priority="4186" operator="equal">
      <formula>#REF!</formula>
    </cfRule>
    <cfRule type="cellIs" dxfId="4150" priority="4187" operator="equal">
      <formula>#REF!</formula>
    </cfRule>
  </conditionalFormatting>
  <conditionalFormatting sqref="N296">
    <cfRule type="cellIs" dxfId="4149" priority="4151" operator="equal">
      <formula>#REF!</formula>
    </cfRule>
  </conditionalFormatting>
  <conditionalFormatting sqref="L296">
    <cfRule type="cellIs" dxfId="4148" priority="4145" operator="equal">
      <formula>"ALTA"</formula>
    </cfRule>
    <cfRule type="cellIs" dxfId="4147" priority="4146" operator="equal">
      <formula>"MUY ALTA"</formula>
    </cfRule>
    <cfRule type="cellIs" dxfId="4146" priority="4147" operator="equal">
      <formula>"MEDIA"</formula>
    </cfRule>
    <cfRule type="cellIs" dxfId="4145" priority="4148" operator="equal">
      <formula>"BAJA"</formula>
    </cfRule>
    <cfRule type="cellIs" dxfId="4144" priority="4149" operator="equal">
      <formula>"MUY BAJA"</formula>
    </cfRule>
  </conditionalFormatting>
  <conditionalFormatting sqref="N296">
    <cfRule type="cellIs" dxfId="4143" priority="4137" operator="equal">
      <formula>"CATASTRÓFICO (RC-F)"</formula>
    </cfRule>
    <cfRule type="cellIs" dxfId="4142" priority="4138" operator="equal">
      <formula>"MAYOR (RC-F)"</formula>
    </cfRule>
    <cfRule type="cellIs" dxfId="4141" priority="4139" operator="equal">
      <formula>"MODERADO (RC-F)"</formula>
    </cfRule>
    <cfRule type="cellIs" dxfId="4140" priority="4140" operator="equal">
      <formula>"CATASTRÓFICO"</formula>
    </cfRule>
    <cfRule type="cellIs" dxfId="4139" priority="4141" operator="equal">
      <formula>"MAYOR"</formula>
    </cfRule>
    <cfRule type="cellIs" dxfId="4138" priority="4142" operator="equal">
      <formula>"MODERADO"</formula>
    </cfRule>
    <cfRule type="cellIs" dxfId="4137" priority="4143" operator="equal">
      <formula>"MENOR"</formula>
    </cfRule>
    <cfRule type="cellIs" dxfId="4136" priority="4144" operator="equal">
      <formula>"LEVE"</formula>
    </cfRule>
  </conditionalFormatting>
  <conditionalFormatting sqref="Q296">
    <cfRule type="cellIs" dxfId="4135" priority="4130" operator="equal">
      <formula>"EXTREMO (RC/F)"</formula>
    </cfRule>
    <cfRule type="cellIs" dxfId="4134" priority="4131" operator="equal">
      <formula>"ALTO (RC/F)"</formula>
    </cfRule>
    <cfRule type="cellIs" dxfId="4133" priority="4132" operator="equal">
      <formula>"MODERADO (RC/F)"</formula>
    </cfRule>
    <cfRule type="cellIs" dxfId="4132" priority="4133" operator="equal">
      <formula>"EXTREMO"</formula>
    </cfRule>
    <cfRule type="cellIs" dxfId="4131" priority="4134" operator="equal">
      <formula>"ALTO"</formula>
    </cfRule>
    <cfRule type="cellIs" dxfId="4130" priority="4135" operator="equal">
      <formula>"MODERADO"</formula>
    </cfRule>
    <cfRule type="cellIs" dxfId="4129" priority="4136" operator="equal">
      <formula>"BAJO"</formula>
    </cfRule>
  </conditionalFormatting>
  <conditionalFormatting sqref="Q27">
    <cfRule type="cellIs" dxfId="4128" priority="4093" operator="equal">
      <formula>#REF!</formula>
    </cfRule>
    <cfRule type="cellIs" dxfId="4127" priority="4094" operator="equal">
      <formula>#REF!</formula>
    </cfRule>
    <cfRule type="cellIs" dxfId="4126" priority="4095" operator="equal">
      <formula>#REF!</formula>
    </cfRule>
    <cfRule type="cellIs" dxfId="4125" priority="4096" operator="equal">
      <formula>#REF!</formula>
    </cfRule>
    <cfRule type="cellIs" dxfId="4124" priority="4097" operator="equal">
      <formula>#REF!</formula>
    </cfRule>
    <cfRule type="cellIs" dxfId="4123" priority="4098" operator="equal">
      <formula>#REF!</formula>
    </cfRule>
    <cfRule type="cellIs" dxfId="4122" priority="4099" operator="equal">
      <formula>#REF!</formula>
    </cfRule>
    <cfRule type="cellIs" dxfId="4121" priority="4100" operator="equal">
      <formula>#REF!</formula>
    </cfRule>
    <cfRule type="cellIs" dxfId="4120" priority="4101" operator="equal">
      <formula>#REF!</formula>
    </cfRule>
    <cfRule type="cellIs" dxfId="4119" priority="4102" operator="equal">
      <formula>#REF!</formula>
    </cfRule>
    <cfRule type="cellIs" dxfId="4118" priority="4103" operator="equal">
      <formula>#REF!</formula>
    </cfRule>
    <cfRule type="cellIs" dxfId="4117" priority="4104" operator="equal">
      <formula>#REF!</formula>
    </cfRule>
    <cfRule type="cellIs" dxfId="4116" priority="4105" operator="equal">
      <formula>#REF!</formula>
    </cfRule>
    <cfRule type="cellIs" dxfId="4115" priority="4106" operator="equal">
      <formula>#REF!</formula>
    </cfRule>
    <cfRule type="cellIs" dxfId="4114" priority="4107" operator="equal">
      <formula>#REF!</formula>
    </cfRule>
    <cfRule type="cellIs" dxfId="4113" priority="4108" operator="equal">
      <formula>#REF!</formula>
    </cfRule>
    <cfRule type="cellIs" dxfId="4112" priority="4109" operator="equal">
      <formula>#REF!</formula>
    </cfRule>
    <cfRule type="cellIs" dxfId="4111" priority="4110" operator="equal">
      <formula>#REF!</formula>
    </cfRule>
    <cfRule type="cellIs" dxfId="4110" priority="4111" operator="equal">
      <formula>#REF!</formula>
    </cfRule>
    <cfRule type="cellIs" dxfId="4109" priority="4112" operator="equal">
      <formula>#REF!</formula>
    </cfRule>
    <cfRule type="cellIs" dxfId="4108" priority="4113" operator="equal">
      <formula>#REF!</formula>
    </cfRule>
    <cfRule type="cellIs" dxfId="4107" priority="4114" operator="equal">
      <formula>#REF!</formula>
    </cfRule>
    <cfRule type="cellIs" dxfId="4106" priority="4115" operator="equal">
      <formula>#REF!</formula>
    </cfRule>
    <cfRule type="cellIs" dxfId="4105" priority="4116" operator="equal">
      <formula>#REF!</formula>
    </cfRule>
    <cfRule type="cellIs" dxfId="4104" priority="4117" operator="equal">
      <formula>#REF!</formula>
    </cfRule>
    <cfRule type="cellIs" dxfId="4103" priority="4118" operator="equal">
      <formula>#REF!</formula>
    </cfRule>
    <cfRule type="cellIs" dxfId="4102" priority="4119" operator="equal">
      <formula>#REF!</formula>
    </cfRule>
    <cfRule type="cellIs" dxfId="4101" priority="4120" operator="equal">
      <formula>#REF!</formula>
    </cfRule>
    <cfRule type="cellIs" dxfId="4100" priority="4121" operator="equal">
      <formula>#REF!</formula>
    </cfRule>
    <cfRule type="cellIs" dxfId="4099" priority="4122" operator="equal">
      <formula>#REF!</formula>
    </cfRule>
    <cfRule type="cellIs" dxfId="4098" priority="4123" operator="equal">
      <formula>#REF!</formula>
    </cfRule>
    <cfRule type="cellIs" dxfId="4097" priority="4124" operator="equal">
      <formula>#REF!</formula>
    </cfRule>
    <cfRule type="cellIs" dxfId="4096" priority="4125" operator="equal">
      <formula>#REF!</formula>
    </cfRule>
    <cfRule type="cellIs" dxfId="4095" priority="4126" operator="equal">
      <formula>#REF!</formula>
    </cfRule>
    <cfRule type="cellIs" dxfId="4094" priority="4127" operator="equal">
      <formula>#REF!</formula>
    </cfRule>
    <cfRule type="cellIs" dxfId="4093" priority="4128" operator="equal">
      <formula>#REF!</formula>
    </cfRule>
    <cfRule type="cellIs" dxfId="4092" priority="4129" operator="equal">
      <formula>#REF!</formula>
    </cfRule>
  </conditionalFormatting>
  <conditionalFormatting sqref="Q27">
    <cfRule type="cellIs" dxfId="4091" priority="4086" operator="equal">
      <formula>"EXTREMO (RC/F)"</formula>
    </cfRule>
    <cfRule type="cellIs" dxfId="4090" priority="4087" operator="equal">
      <formula>"ALTO (RC/F)"</formula>
    </cfRule>
    <cfRule type="cellIs" dxfId="4089" priority="4088" operator="equal">
      <formula>"MODERADO (RC/F)"</formula>
    </cfRule>
    <cfRule type="cellIs" dxfId="4088" priority="4089" operator="equal">
      <formula>"EXTREMO"</formula>
    </cfRule>
    <cfRule type="cellIs" dxfId="4087" priority="4090" operator="equal">
      <formula>"ALTO"</formula>
    </cfRule>
    <cfRule type="cellIs" dxfId="4086" priority="4091" operator="equal">
      <formula>"MODERADO"</formula>
    </cfRule>
    <cfRule type="cellIs" dxfId="4085" priority="4092" operator="equal">
      <formula>"BAJO"</formula>
    </cfRule>
  </conditionalFormatting>
  <conditionalFormatting sqref="Q59:Q60 Q70">
    <cfRule type="cellIs" dxfId="4084" priority="4048" operator="equal">
      <formula>#REF!</formula>
    </cfRule>
    <cfRule type="cellIs" dxfId="4083" priority="4050" operator="equal">
      <formula>#REF!</formula>
    </cfRule>
    <cfRule type="cellIs" dxfId="4082" priority="4051" operator="equal">
      <formula>#REF!</formula>
    </cfRule>
    <cfRule type="cellIs" dxfId="4081" priority="4052" operator="equal">
      <formula>#REF!</formula>
    </cfRule>
    <cfRule type="cellIs" dxfId="4080" priority="4053" operator="equal">
      <formula>#REF!</formula>
    </cfRule>
    <cfRule type="cellIs" dxfId="4079" priority="4054" operator="equal">
      <formula>#REF!</formula>
    </cfRule>
    <cfRule type="cellIs" dxfId="4078" priority="4055" operator="equal">
      <formula>#REF!</formula>
    </cfRule>
    <cfRule type="cellIs" dxfId="4077" priority="4056" operator="equal">
      <formula>#REF!</formula>
    </cfRule>
    <cfRule type="cellIs" dxfId="4076" priority="4057" operator="equal">
      <formula>#REF!</formula>
    </cfRule>
    <cfRule type="cellIs" dxfId="4075" priority="4058" operator="equal">
      <formula>#REF!</formula>
    </cfRule>
    <cfRule type="cellIs" dxfId="4074" priority="4059" operator="equal">
      <formula>#REF!</formula>
    </cfRule>
    <cfRule type="cellIs" dxfId="4073" priority="4060" operator="equal">
      <formula>#REF!</formula>
    </cfRule>
    <cfRule type="cellIs" dxfId="4072" priority="4061" operator="equal">
      <formula>#REF!</formula>
    </cfRule>
    <cfRule type="cellIs" dxfId="4071" priority="4062" operator="equal">
      <formula>#REF!</formula>
    </cfRule>
    <cfRule type="cellIs" dxfId="4070" priority="4063" operator="equal">
      <formula>#REF!</formula>
    </cfRule>
    <cfRule type="cellIs" dxfId="4069" priority="4064" operator="equal">
      <formula>#REF!</formula>
    </cfRule>
    <cfRule type="cellIs" dxfId="4068" priority="4065" operator="equal">
      <formula>#REF!</formula>
    </cfRule>
    <cfRule type="cellIs" dxfId="4067" priority="4066" operator="equal">
      <formula>#REF!</formula>
    </cfRule>
    <cfRule type="cellIs" dxfId="4066" priority="4067" operator="equal">
      <formula>#REF!</formula>
    </cfRule>
    <cfRule type="cellIs" dxfId="4065" priority="4068" operator="equal">
      <formula>#REF!</formula>
    </cfRule>
    <cfRule type="cellIs" dxfId="4064" priority="4069" operator="equal">
      <formula>#REF!</formula>
    </cfRule>
    <cfRule type="cellIs" dxfId="4063" priority="4070" operator="equal">
      <formula>#REF!</formula>
    </cfRule>
    <cfRule type="cellIs" dxfId="4062" priority="4071" operator="equal">
      <formula>#REF!</formula>
    </cfRule>
    <cfRule type="cellIs" dxfId="4061" priority="4072" operator="equal">
      <formula>#REF!</formula>
    </cfRule>
    <cfRule type="cellIs" dxfId="4060" priority="4073" operator="equal">
      <formula>#REF!</formula>
    </cfRule>
    <cfRule type="cellIs" dxfId="4059" priority="4074" operator="equal">
      <formula>#REF!</formula>
    </cfRule>
    <cfRule type="cellIs" dxfId="4058" priority="4075" operator="equal">
      <formula>#REF!</formula>
    </cfRule>
    <cfRule type="cellIs" dxfId="4057" priority="4076" operator="equal">
      <formula>#REF!</formula>
    </cfRule>
    <cfRule type="cellIs" dxfId="4056" priority="4077" operator="equal">
      <formula>#REF!</formula>
    </cfRule>
    <cfRule type="cellIs" dxfId="4055" priority="4078" operator="equal">
      <formula>#REF!</formula>
    </cfRule>
    <cfRule type="cellIs" dxfId="4054" priority="4079" operator="equal">
      <formula>#REF!</formula>
    </cfRule>
    <cfRule type="cellIs" dxfId="4053" priority="4080" operator="equal">
      <formula>#REF!</formula>
    </cfRule>
    <cfRule type="cellIs" dxfId="4052" priority="4081" operator="equal">
      <formula>#REF!</formula>
    </cfRule>
    <cfRule type="cellIs" dxfId="4051" priority="4082" operator="equal">
      <formula>#REF!</formula>
    </cfRule>
    <cfRule type="cellIs" dxfId="4050" priority="4083" operator="equal">
      <formula>#REF!</formula>
    </cfRule>
    <cfRule type="cellIs" dxfId="4049" priority="4084" operator="equal">
      <formula>#REF!</formula>
    </cfRule>
    <cfRule type="cellIs" dxfId="4048" priority="4085" operator="equal">
      <formula>#REF!</formula>
    </cfRule>
  </conditionalFormatting>
  <conditionalFormatting sqref="N59:N60 N70">
    <cfRule type="cellIs" dxfId="4047" priority="4049" operator="equal">
      <formula>#REF!</formula>
    </cfRule>
  </conditionalFormatting>
  <conditionalFormatting sqref="L70">
    <cfRule type="cellIs" dxfId="4046" priority="4043" operator="equal">
      <formula>"ALTA"</formula>
    </cfRule>
    <cfRule type="cellIs" dxfId="4045" priority="4044" operator="equal">
      <formula>"MUY ALTA"</formula>
    </cfRule>
    <cfRule type="cellIs" dxfId="4044" priority="4045" operator="equal">
      <formula>"MEDIA"</formula>
    </cfRule>
    <cfRule type="cellIs" dxfId="4043" priority="4046" operator="equal">
      <formula>"BAJA"</formula>
    </cfRule>
    <cfRule type="cellIs" dxfId="4042" priority="4047" operator="equal">
      <formula>"MUY BAJA"</formula>
    </cfRule>
  </conditionalFormatting>
  <conditionalFormatting sqref="N59:N60 N70">
    <cfRule type="cellIs" dxfId="4041" priority="4035" operator="equal">
      <formula>"CATASTRÓFICO (RC-F)"</formula>
    </cfRule>
    <cfRule type="cellIs" dxfId="4040" priority="4036" operator="equal">
      <formula>"MAYOR (RC-F)"</formula>
    </cfRule>
    <cfRule type="cellIs" dxfId="4039" priority="4037" operator="equal">
      <formula>"MODERADO (RC-F)"</formula>
    </cfRule>
    <cfRule type="cellIs" dxfId="4038" priority="4038" operator="equal">
      <formula>"CATASTRÓFICO"</formula>
    </cfRule>
    <cfRule type="cellIs" dxfId="4037" priority="4039" operator="equal">
      <formula>"MAYOR"</formula>
    </cfRule>
    <cfRule type="cellIs" dxfId="4036" priority="4040" operator="equal">
      <formula>"MODERADO"</formula>
    </cfRule>
    <cfRule type="cellIs" dxfId="4035" priority="4041" operator="equal">
      <formula>"MENOR"</formula>
    </cfRule>
    <cfRule type="cellIs" dxfId="4034" priority="4042" operator="equal">
      <formula>"LEVE"</formula>
    </cfRule>
  </conditionalFormatting>
  <conditionalFormatting sqref="Q59:Q60 Q70">
    <cfRule type="cellIs" dxfId="4033" priority="4028" operator="equal">
      <formula>"EXTREMO (RC/F)"</formula>
    </cfRule>
    <cfRule type="cellIs" dxfId="4032" priority="4029" operator="equal">
      <formula>"ALTO (RC/F)"</formula>
    </cfRule>
    <cfRule type="cellIs" dxfId="4031" priority="4030" operator="equal">
      <formula>"MODERADO (RC/F)"</formula>
    </cfRule>
    <cfRule type="cellIs" dxfId="4030" priority="4031" operator="equal">
      <formula>"EXTREMO"</formula>
    </cfRule>
    <cfRule type="cellIs" dxfId="4029" priority="4032" operator="equal">
      <formula>"ALTO"</formula>
    </cfRule>
    <cfRule type="cellIs" dxfId="4028" priority="4033" operator="equal">
      <formula>"MODERADO"</formula>
    </cfRule>
    <cfRule type="cellIs" dxfId="4027" priority="4034" operator="equal">
      <formula>"BAJO"</formula>
    </cfRule>
  </conditionalFormatting>
  <conditionalFormatting sqref="L59:L60">
    <cfRule type="cellIs" dxfId="4026" priority="4023" operator="equal">
      <formula>"ALTA"</formula>
    </cfRule>
    <cfRule type="cellIs" dxfId="4025" priority="4024" operator="equal">
      <formula>"MUY ALTA"</formula>
    </cfRule>
    <cfRule type="cellIs" dxfId="4024" priority="4025" operator="equal">
      <formula>"MEDIA"</formula>
    </cfRule>
    <cfRule type="cellIs" dxfId="4023" priority="4026" operator="equal">
      <formula>"BAJA"</formula>
    </cfRule>
    <cfRule type="cellIs" dxfId="4022" priority="4027" operator="equal">
      <formula>"MUY BAJA"</formula>
    </cfRule>
  </conditionalFormatting>
  <conditionalFormatting sqref="Q63">
    <cfRule type="cellIs" dxfId="4021" priority="3985" operator="equal">
      <formula>#REF!</formula>
    </cfRule>
    <cfRule type="cellIs" dxfId="4020" priority="3987" operator="equal">
      <formula>#REF!</formula>
    </cfRule>
    <cfRule type="cellIs" dxfId="4019" priority="3988" operator="equal">
      <formula>#REF!</formula>
    </cfRule>
    <cfRule type="cellIs" dxfId="4018" priority="3989" operator="equal">
      <formula>#REF!</formula>
    </cfRule>
    <cfRule type="cellIs" dxfId="4017" priority="3990" operator="equal">
      <formula>#REF!</formula>
    </cfRule>
    <cfRule type="cellIs" dxfId="4016" priority="3991" operator="equal">
      <formula>#REF!</formula>
    </cfRule>
    <cfRule type="cellIs" dxfId="4015" priority="3992" operator="equal">
      <formula>#REF!</formula>
    </cfRule>
    <cfRule type="cellIs" dxfId="4014" priority="3993" operator="equal">
      <formula>#REF!</formula>
    </cfRule>
    <cfRule type="cellIs" dxfId="4013" priority="3994" operator="equal">
      <formula>#REF!</formula>
    </cfRule>
    <cfRule type="cellIs" dxfId="4012" priority="3995" operator="equal">
      <formula>#REF!</formula>
    </cfRule>
    <cfRule type="cellIs" dxfId="4011" priority="3996" operator="equal">
      <formula>#REF!</formula>
    </cfRule>
    <cfRule type="cellIs" dxfId="4010" priority="3997" operator="equal">
      <formula>#REF!</formula>
    </cfRule>
    <cfRule type="cellIs" dxfId="4009" priority="3998" operator="equal">
      <formula>#REF!</formula>
    </cfRule>
    <cfRule type="cellIs" dxfId="4008" priority="3999" operator="equal">
      <formula>#REF!</formula>
    </cfRule>
    <cfRule type="cellIs" dxfId="4007" priority="4000" operator="equal">
      <formula>#REF!</formula>
    </cfRule>
    <cfRule type="cellIs" dxfId="4006" priority="4001" operator="equal">
      <formula>#REF!</formula>
    </cfRule>
    <cfRule type="cellIs" dxfId="4005" priority="4002" operator="equal">
      <formula>#REF!</formula>
    </cfRule>
    <cfRule type="cellIs" dxfId="4004" priority="4003" operator="equal">
      <formula>#REF!</formula>
    </cfRule>
    <cfRule type="cellIs" dxfId="4003" priority="4004" operator="equal">
      <formula>#REF!</formula>
    </cfRule>
    <cfRule type="cellIs" dxfId="4002" priority="4005" operator="equal">
      <formula>#REF!</formula>
    </cfRule>
    <cfRule type="cellIs" dxfId="4001" priority="4006" operator="equal">
      <formula>#REF!</formula>
    </cfRule>
    <cfRule type="cellIs" dxfId="4000" priority="4007" operator="equal">
      <formula>#REF!</formula>
    </cfRule>
    <cfRule type="cellIs" dxfId="3999" priority="4008" operator="equal">
      <formula>#REF!</formula>
    </cfRule>
    <cfRule type="cellIs" dxfId="3998" priority="4009" operator="equal">
      <formula>#REF!</formula>
    </cfRule>
    <cfRule type="cellIs" dxfId="3997" priority="4010" operator="equal">
      <formula>#REF!</formula>
    </cfRule>
    <cfRule type="cellIs" dxfId="3996" priority="4011" operator="equal">
      <formula>#REF!</formula>
    </cfRule>
    <cfRule type="cellIs" dxfId="3995" priority="4012" operator="equal">
      <formula>#REF!</formula>
    </cfRule>
    <cfRule type="cellIs" dxfId="3994" priority="4013" operator="equal">
      <formula>#REF!</formula>
    </cfRule>
    <cfRule type="cellIs" dxfId="3993" priority="4014" operator="equal">
      <formula>#REF!</formula>
    </cfRule>
    <cfRule type="cellIs" dxfId="3992" priority="4015" operator="equal">
      <formula>#REF!</formula>
    </cfRule>
    <cfRule type="cellIs" dxfId="3991" priority="4016" operator="equal">
      <formula>#REF!</formula>
    </cfRule>
    <cfRule type="cellIs" dxfId="3990" priority="4017" operator="equal">
      <formula>#REF!</formula>
    </cfRule>
    <cfRule type="cellIs" dxfId="3989" priority="4018" operator="equal">
      <formula>#REF!</formula>
    </cfRule>
    <cfRule type="cellIs" dxfId="3988" priority="4019" operator="equal">
      <formula>#REF!</formula>
    </cfRule>
    <cfRule type="cellIs" dxfId="3987" priority="4020" operator="equal">
      <formula>#REF!</formula>
    </cfRule>
    <cfRule type="cellIs" dxfId="3986" priority="4021" operator="equal">
      <formula>#REF!</formula>
    </cfRule>
    <cfRule type="cellIs" dxfId="3985" priority="4022" operator="equal">
      <formula>#REF!</formula>
    </cfRule>
  </conditionalFormatting>
  <conditionalFormatting sqref="N63">
    <cfRule type="cellIs" dxfId="3984" priority="3986" operator="equal">
      <formula>#REF!</formula>
    </cfRule>
  </conditionalFormatting>
  <conditionalFormatting sqref="L63">
    <cfRule type="cellIs" dxfId="3983" priority="3980" operator="equal">
      <formula>"ALTA"</formula>
    </cfRule>
    <cfRule type="cellIs" dxfId="3982" priority="3981" operator="equal">
      <formula>"MUY ALTA"</formula>
    </cfRule>
    <cfRule type="cellIs" dxfId="3981" priority="3982" operator="equal">
      <formula>"MEDIA"</formula>
    </cfRule>
    <cfRule type="cellIs" dxfId="3980" priority="3983" operator="equal">
      <formula>"BAJA"</formula>
    </cfRule>
    <cfRule type="cellIs" dxfId="3979" priority="3984" operator="equal">
      <formula>"MUY BAJA"</formula>
    </cfRule>
  </conditionalFormatting>
  <conditionalFormatting sqref="N63">
    <cfRule type="cellIs" dxfId="3978" priority="3972" operator="equal">
      <formula>"CATASTRÓFICO (RC-F)"</formula>
    </cfRule>
    <cfRule type="cellIs" dxfId="3977" priority="3973" operator="equal">
      <formula>"MAYOR (RC-F)"</formula>
    </cfRule>
    <cfRule type="cellIs" dxfId="3976" priority="3974" operator="equal">
      <formula>"MODERADO (RC-F)"</formula>
    </cfRule>
    <cfRule type="cellIs" dxfId="3975" priority="3975" operator="equal">
      <formula>"CATASTRÓFICO"</formula>
    </cfRule>
    <cfRule type="cellIs" dxfId="3974" priority="3976" operator="equal">
      <formula>"MAYOR"</formula>
    </cfRule>
    <cfRule type="cellIs" dxfId="3973" priority="3977" operator="equal">
      <formula>"MODERADO"</formula>
    </cfRule>
    <cfRule type="cellIs" dxfId="3972" priority="3978" operator="equal">
      <formula>"MENOR"</formula>
    </cfRule>
    <cfRule type="cellIs" dxfId="3971" priority="3979" operator="equal">
      <formula>"LEVE"</formula>
    </cfRule>
  </conditionalFormatting>
  <conditionalFormatting sqref="Q63">
    <cfRule type="cellIs" dxfId="3970" priority="3965" operator="equal">
      <formula>"EXTREMO (RC/F)"</formula>
    </cfRule>
    <cfRule type="cellIs" dxfId="3969" priority="3966" operator="equal">
      <formula>"ALTO (RC/F)"</formula>
    </cfRule>
    <cfRule type="cellIs" dxfId="3968" priority="3967" operator="equal">
      <formula>"MODERADO (RC/F)"</formula>
    </cfRule>
    <cfRule type="cellIs" dxfId="3967" priority="3968" operator="equal">
      <formula>"EXTREMO"</formula>
    </cfRule>
    <cfRule type="cellIs" dxfId="3966" priority="3969" operator="equal">
      <formula>"ALTO"</formula>
    </cfRule>
    <cfRule type="cellIs" dxfId="3965" priority="3970" operator="equal">
      <formula>"MODERADO"</formula>
    </cfRule>
    <cfRule type="cellIs" dxfId="3964" priority="3971" operator="equal">
      <formula>"BAJO"</formula>
    </cfRule>
  </conditionalFormatting>
  <conditionalFormatting sqref="L42">
    <cfRule type="cellIs" dxfId="3963" priority="3960" operator="equal">
      <formula>"ALTA"</formula>
    </cfRule>
    <cfRule type="cellIs" dxfId="3962" priority="3961" operator="equal">
      <formula>"MUY ALTA"</formula>
    </cfRule>
    <cfRule type="cellIs" dxfId="3961" priority="3962" operator="equal">
      <formula>"MEDIA"</formula>
    </cfRule>
    <cfRule type="cellIs" dxfId="3960" priority="3963" operator="equal">
      <formula>"BAJA"</formula>
    </cfRule>
    <cfRule type="cellIs" dxfId="3959" priority="3964" operator="equal">
      <formula>"MUY BAJA"</formula>
    </cfRule>
  </conditionalFormatting>
  <conditionalFormatting sqref="N42">
    <cfRule type="cellIs" dxfId="3958" priority="3952" operator="equal">
      <formula>"CATASTRÓFICO (RC-F)"</formula>
    </cfRule>
    <cfRule type="cellIs" dxfId="3957" priority="3953" operator="equal">
      <formula>"MAYOR (RC-F)"</formula>
    </cfRule>
    <cfRule type="cellIs" dxfId="3956" priority="3954" operator="equal">
      <formula>"MODERADO (RC-F)"</formula>
    </cfRule>
    <cfRule type="cellIs" dxfId="3955" priority="3955" operator="equal">
      <formula>"CATASTRÓFICO"</formula>
    </cfRule>
    <cfRule type="cellIs" dxfId="3954" priority="3956" operator="equal">
      <formula>"MAYOR"</formula>
    </cfRule>
    <cfRule type="cellIs" dxfId="3953" priority="3957" operator="equal">
      <formula>"MODERADO"</formula>
    </cfRule>
    <cfRule type="cellIs" dxfId="3952" priority="3958" operator="equal">
      <formula>"MENOR"</formula>
    </cfRule>
    <cfRule type="cellIs" dxfId="3951" priority="3959" operator="equal">
      <formula>"LEVE"</formula>
    </cfRule>
  </conditionalFormatting>
  <conditionalFormatting sqref="Q42">
    <cfRule type="cellIs" dxfId="3950" priority="3945" operator="equal">
      <formula>"EXTREMO (RC/F)"</formula>
    </cfRule>
    <cfRule type="cellIs" dxfId="3949" priority="3946" operator="equal">
      <formula>"ALTO (RC/F)"</formula>
    </cfRule>
    <cfRule type="cellIs" dxfId="3948" priority="3947" operator="equal">
      <formula>"MODERADO (RC/F)"</formula>
    </cfRule>
    <cfRule type="cellIs" dxfId="3947" priority="3948" operator="equal">
      <formula>"EXTREMO"</formula>
    </cfRule>
    <cfRule type="cellIs" dxfId="3946" priority="3949" operator="equal">
      <formula>"ALTO"</formula>
    </cfRule>
    <cfRule type="cellIs" dxfId="3945" priority="3950" operator="equal">
      <formula>"MODERADO"</formula>
    </cfRule>
    <cfRule type="cellIs" dxfId="3944" priority="3951" operator="equal">
      <formula>"BAJO"</formula>
    </cfRule>
  </conditionalFormatting>
  <conditionalFormatting sqref="N42">
    <cfRule type="cellIs" dxfId="3943" priority="3944" operator="equal">
      <formula>#REF!</formula>
    </cfRule>
  </conditionalFormatting>
  <conditionalFormatting sqref="Q42">
    <cfRule type="cellIs" dxfId="3942" priority="3907" operator="equal">
      <formula>#REF!</formula>
    </cfRule>
    <cfRule type="cellIs" dxfId="3941" priority="3908" operator="equal">
      <formula>#REF!</formula>
    </cfRule>
    <cfRule type="cellIs" dxfId="3940" priority="3909" operator="equal">
      <formula>#REF!</formula>
    </cfRule>
    <cfRule type="cellIs" dxfId="3939" priority="3910" operator="equal">
      <formula>#REF!</formula>
    </cfRule>
    <cfRule type="cellIs" dxfId="3938" priority="3911" operator="equal">
      <formula>#REF!</formula>
    </cfRule>
    <cfRule type="cellIs" dxfId="3937" priority="3912" operator="equal">
      <formula>#REF!</formula>
    </cfRule>
    <cfRule type="cellIs" dxfId="3936" priority="3913" operator="equal">
      <formula>#REF!</formula>
    </cfRule>
    <cfRule type="cellIs" dxfId="3935" priority="3914" operator="equal">
      <formula>#REF!</formula>
    </cfRule>
    <cfRule type="cellIs" dxfId="3934" priority="3915" operator="equal">
      <formula>#REF!</formula>
    </cfRule>
    <cfRule type="cellIs" dxfId="3933" priority="3916" operator="equal">
      <formula>#REF!</formula>
    </cfRule>
    <cfRule type="cellIs" dxfId="3932" priority="3917" operator="equal">
      <formula>#REF!</formula>
    </cfRule>
    <cfRule type="cellIs" dxfId="3931" priority="3918" operator="equal">
      <formula>#REF!</formula>
    </cfRule>
    <cfRule type="cellIs" dxfId="3930" priority="3919" operator="equal">
      <formula>#REF!</formula>
    </cfRule>
    <cfRule type="cellIs" dxfId="3929" priority="3920" operator="equal">
      <formula>#REF!</formula>
    </cfRule>
    <cfRule type="cellIs" dxfId="3928" priority="3921" operator="equal">
      <formula>#REF!</formula>
    </cfRule>
    <cfRule type="cellIs" dxfId="3927" priority="3922" operator="equal">
      <formula>#REF!</formula>
    </cfRule>
    <cfRule type="cellIs" dxfId="3926" priority="3923" operator="equal">
      <formula>#REF!</formula>
    </cfRule>
    <cfRule type="cellIs" dxfId="3925" priority="3924" operator="equal">
      <formula>#REF!</formula>
    </cfRule>
    <cfRule type="cellIs" dxfId="3924" priority="3925" operator="equal">
      <formula>#REF!</formula>
    </cfRule>
    <cfRule type="cellIs" dxfId="3923" priority="3926" operator="equal">
      <formula>#REF!</formula>
    </cfRule>
    <cfRule type="cellIs" dxfId="3922" priority="3927" operator="equal">
      <formula>#REF!</formula>
    </cfRule>
    <cfRule type="cellIs" dxfId="3921" priority="3928" operator="equal">
      <formula>#REF!</formula>
    </cfRule>
    <cfRule type="cellIs" dxfId="3920" priority="3929" operator="equal">
      <formula>#REF!</formula>
    </cfRule>
    <cfRule type="cellIs" dxfId="3919" priority="3930" operator="equal">
      <formula>#REF!</formula>
    </cfRule>
    <cfRule type="cellIs" dxfId="3918" priority="3931" operator="equal">
      <formula>#REF!</formula>
    </cfRule>
    <cfRule type="cellIs" dxfId="3917" priority="3932" operator="equal">
      <formula>#REF!</formula>
    </cfRule>
    <cfRule type="cellIs" dxfId="3916" priority="3933" operator="equal">
      <formula>#REF!</formula>
    </cfRule>
    <cfRule type="cellIs" dxfId="3915" priority="3934" operator="equal">
      <formula>#REF!</formula>
    </cfRule>
    <cfRule type="cellIs" dxfId="3914" priority="3935" operator="equal">
      <formula>#REF!</formula>
    </cfRule>
    <cfRule type="cellIs" dxfId="3913" priority="3936" operator="equal">
      <formula>#REF!</formula>
    </cfRule>
    <cfRule type="cellIs" dxfId="3912" priority="3937" operator="equal">
      <formula>#REF!</formula>
    </cfRule>
    <cfRule type="cellIs" dxfId="3911" priority="3938" operator="equal">
      <formula>#REF!</formula>
    </cfRule>
    <cfRule type="cellIs" dxfId="3910" priority="3939" operator="equal">
      <formula>#REF!</formula>
    </cfRule>
    <cfRule type="cellIs" dxfId="3909" priority="3940" operator="equal">
      <formula>#REF!</formula>
    </cfRule>
    <cfRule type="cellIs" dxfId="3908" priority="3941" operator="equal">
      <formula>#REF!</formula>
    </cfRule>
    <cfRule type="cellIs" dxfId="3907" priority="3942" operator="equal">
      <formula>#REF!</formula>
    </cfRule>
    <cfRule type="cellIs" dxfId="3906" priority="3943" operator="equal">
      <formula>#REF!</formula>
    </cfRule>
  </conditionalFormatting>
  <conditionalFormatting sqref="Q104">
    <cfRule type="cellIs" dxfId="3905" priority="3869" operator="equal">
      <formula>#REF!</formula>
    </cfRule>
    <cfRule type="cellIs" dxfId="3904" priority="3871" operator="equal">
      <formula>#REF!</formula>
    </cfRule>
    <cfRule type="cellIs" dxfId="3903" priority="3872" operator="equal">
      <formula>#REF!</formula>
    </cfRule>
    <cfRule type="cellIs" dxfId="3902" priority="3873" operator="equal">
      <formula>#REF!</formula>
    </cfRule>
    <cfRule type="cellIs" dxfId="3901" priority="3874" operator="equal">
      <formula>#REF!</formula>
    </cfRule>
    <cfRule type="cellIs" dxfId="3900" priority="3875" operator="equal">
      <formula>#REF!</formula>
    </cfRule>
    <cfRule type="cellIs" dxfId="3899" priority="3876" operator="equal">
      <formula>#REF!</formula>
    </cfRule>
    <cfRule type="cellIs" dxfId="3898" priority="3877" operator="equal">
      <formula>#REF!</formula>
    </cfRule>
    <cfRule type="cellIs" dxfId="3897" priority="3878" operator="equal">
      <formula>#REF!</formula>
    </cfRule>
    <cfRule type="cellIs" dxfId="3896" priority="3879" operator="equal">
      <formula>#REF!</formula>
    </cfRule>
    <cfRule type="cellIs" dxfId="3895" priority="3880" operator="equal">
      <formula>#REF!</formula>
    </cfRule>
    <cfRule type="cellIs" dxfId="3894" priority="3881" operator="equal">
      <formula>#REF!</formula>
    </cfRule>
    <cfRule type="cellIs" dxfId="3893" priority="3882" operator="equal">
      <formula>#REF!</formula>
    </cfRule>
    <cfRule type="cellIs" dxfId="3892" priority="3883" operator="equal">
      <formula>#REF!</formula>
    </cfRule>
    <cfRule type="cellIs" dxfId="3891" priority="3884" operator="equal">
      <formula>#REF!</formula>
    </cfRule>
    <cfRule type="cellIs" dxfId="3890" priority="3885" operator="equal">
      <formula>#REF!</formula>
    </cfRule>
    <cfRule type="cellIs" dxfId="3889" priority="3886" operator="equal">
      <formula>#REF!</formula>
    </cfRule>
    <cfRule type="cellIs" dxfId="3888" priority="3887" operator="equal">
      <formula>#REF!</formula>
    </cfRule>
    <cfRule type="cellIs" dxfId="3887" priority="3888" operator="equal">
      <formula>#REF!</formula>
    </cfRule>
    <cfRule type="cellIs" dxfId="3886" priority="3889" operator="equal">
      <formula>#REF!</formula>
    </cfRule>
    <cfRule type="cellIs" dxfId="3885" priority="3890" operator="equal">
      <formula>#REF!</formula>
    </cfRule>
    <cfRule type="cellIs" dxfId="3884" priority="3891" operator="equal">
      <formula>#REF!</formula>
    </cfRule>
    <cfRule type="cellIs" dxfId="3883" priority="3892" operator="equal">
      <formula>#REF!</formula>
    </cfRule>
    <cfRule type="cellIs" dxfId="3882" priority="3893" operator="equal">
      <formula>#REF!</formula>
    </cfRule>
    <cfRule type="cellIs" dxfId="3881" priority="3894" operator="equal">
      <formula>#REF!</formula>
    </cfRule>
    <cfRule type="cellIs" dxfId="3880" priority="3895" operator="equal">
      <formula>#REF!</formula>
    </cfRule>
    <cfRule type="cellIs" dxfId="3879" priority="3896" operator="equal">
      <formula>#REF!</formula>
    </cfRule>
    <cfRule type="cellIs" dxfId="3878" priority="3897" operator="equal">
      <formula>#REF!</formula>
    </cfRule>
    <cfRule type="cellIs" dxfId="3877" priority="3898" operator="equal">
      <formula>#REF!</formula>
    </cfRule>
    <cfRule type="cellIs" dxfId="3876" priority="3899" operator="equal">
      <formula>#REF!</formula>
    </cfRule>
    <cfRule type="cellIs" dxfId="3875" priority="3900" operator="equal">
      <formula>#REF!</formula>
    </cfRule>
    <cfRule type="cellIs" dxfId="3874" priority="3901" operator="equal">
      <formula>#REF!</formula>
    </cfRule>
    <cfRule type="cellIs" dxfId="3873" priority="3902" operator="equal">
      <formula>#REF!</formula>
    </cfRule>
    <cfRule type="cellIs" dxfId="3872" priority="3903" operator="equal">
      <formula>#REF!</formula>
    </cfRule>
    <cfRule type="cellIs" dxfId="3871" priority="3904" operator="equal">
      <formula>#REF!</formula>
    </cfRule>
    <cfRule type="cellIs" dxfId="3870" priority="3905" operator="equal">
      <formula>#REF!</formula>
    </cfRule>
    <cfRule type="cellIs" dxfId="3869" priority="3906" operator="equal">
      <formula>#REF!</formula>
    </cfRule>
  </conditionalFormatting>
  <conditionalFormatting sqref="N104">
    <cfRule type="cellIs" dxfId="3868" priority="3870" operator="equal">
      <formula>#REF!</formula>
    </cfRule>
  </conditionalFormatting>
  <conditionalFormatting sqref="L104">
    <cfRule type="cellIs" dxfId="3867" priority="3864" operator="equal">
      <formula>"ALTA"</formula>
    </cfRule>
    <cfRule type="cellIs" dxfId="3866" priority="3865" operator="equal">
      <formula>"MUY ALTA"</formula>
    </cfRule>
    <cfRule type="cellIs" dxfId="3865" priority="3866" operator="equal">
      <formula>"MEDIA"</formula>
    </cfRule>
    <cfRule type="cellIs" dxfId="3864" priority="3867" operator="equal">
      <formula>"BAJA"</formula>
    </cfRule>
    <cfRule type="cellIs" dxfId="3863" priority="3868" operator="equal">
      <formula>"MUY BAJA"</formula>
    </cfRule>
  </conditionalFormatting>
  <conditionalFormatting sqref="N104">
    <cfRule type="cellIs" dxfId="3862" priority="3856" operator="equal">
      <formula>"CATASTRÓFICO (RC-F)"</formula>
    </cfRule>
    <cfRule type="cellIs" dxfId="3861" priority="3857" operator="equal">
      <formula>"MAYOR (RC-F)"</formula>
    </cfRule>
    <cfRule type="cellIs" dxfId="3860" priority="3858" operator="equal">
      <formula>"MODERADO (RC-F)"</formula>
    </cfRule>
    <cfRule type="cellIs" dxfId="3859" priority="3859" operator="equal">
      <formula>"CATASTRÓFICO"</formula>
    </cfRule>
    <cfRule type="cellIs" dxfId="3858" priority="3860" operator="equal">
      <formula>"MAYOR"</formula>
    </cfRule>
    <cfRule type="cellIs" dxfId="3857" priority="3861" operator="equal">
      <formula>"MODERADO"</formula>
    </cfRule>
    <cfRule type="cellIs" dxfId="3856" priority="3862" operator="equal">
      <formula>"MENOR"</formula>
    </cfRule>
    <cfRule type="cellIs" dxfId="3855" priority="3863" operator="equal">
      <formula>"LEVE"</formula>
    </cfRule>
  </conditionalFormatting>
  <conditionalFormatting sqref="Q104">
    <cfRule type="cellIs" dxfId="3854" priority="3849" operator="equal">
      <formula>"EXTREMO (RC/F)"</formula>
    </cfRule>
    <cfRule type="cellIs" dxfId="3853" priority="3850" operator="equal">
      <formula>"ALTO (RC/F)"</formula>
    </cfRule>
    <cfRule type="cellIs" dxfId="3852" priority="3851" operator="equal">
      <formula>"MODERADO (RC/F)"</formula>
    </cfRule>
    <cfRule type="cellIs" dxfId="3851" priority="3852" operator="equal">
      <formula>"EXTREMO"</formula>
    </cfRule>
    <cfRule type="cellIs" dxfId="3850" priority="3853" operator="equal">
      <formula>"ALTO"</formula>
    </cfRule>
    <cfRule type="cellIs" dxfId="3849" priority="3854" operator="equal">
      <formula>"MODERADO"</formula>
    </cfRule>
    <cfRule type="cellIs" dxfId="3848" priority="3855" operator="equal">
      <formula>"BAJO"</formula>
    </cfRule>
  </conditionalFormatting>
  <conditionalFormatting sqref="Q133">
    <cfRule type="cellIs" dxfId="3847" priority="3811" operator="equal">
      <formula>#REF!</formula>
    </cfRule>
    <cfRule type="cellIs" dxfId="3846" priority="3813" operator="equal">
      <formula>#REF!</formula>
    </cfRule>
    <cfRule type="cellIs" dxfId="3845" priority="3814" operator="equal">
      <formula>#REF!</formula>
    </cfRule>
    <cfRule type="cellIs" dxfId="3844" priority="3815" operator="equal">
      <formula>#REF!</formula>
    </cfRule>
    <cfRule type="cellIs" dxfId="3843" priority="3816" operator="equal">
      <formula>#REF!</formula>
    </cfRule>
    <cfRule type="cellIs" dxfId="3842" priority="3817" operator="equal">
      <formula>#REF!</formula>
    </cfRule>
    <cfRule type="cellIs" dxfId="3841" priority="3818" operator="equal">
      <formula>#REF!</formula>
    </cfRule>
    <cfRule type="cellIs" dxfId="3840" priority="3819" operator="equal">
      <formula>#REF!</formula>
    </cfRule>
    <cfRule type="cellIs" dxfId="3839" priority="3820" operator="equal">
      <formula>#REF!</formula>
    </cfRule>
    <cfRule type="cellIs" dxfId="3838" priority="3821" operator="equal">
      <formula>#REF!</formula>
    </cfRule>
    <cfRule type="cellIs" dxfId="3837" priority="3822" operator="equal">
      <formula>#REF!</formula>
    </cfRule>
    <cfRule type="cellIs" dxfId="3836" priority="3823" operator="equal">
      <formula>#REF!</formula>
    </cfRule>
    <cfRule type="cellIs" dxfId="3835" priority="3824" operator="equal">
      <formula>#REF!</formula>
    </cfRule>
    <cfRule type="cellIs" dxfId="3834" priority="3825" operator="equal">
      <formula>#REF!</formula>
    </cfRule>
    <cfRule type="cellIs" dxfId="3833" priority="3826" operator="equal">
      <formula>#REF!</formula>
    </cfRule>
    <cfRule type="cellIs" dxfId="3832" priority="3827" operator="equal">
      <formula>#REF!</formula>
    </cfRule>
    <cfRule type="cellIs" dxfId="3831" priority="3828" operator="equal">
      <formula>#REF!</formula>
    </cfRule>
    <cfRule type="cellIs" dxfId="3830" priority="3829" operator="equal">
      <formula>#REF!</formula>
    </cfRule>
    <cfRule type="cellIs" dxfId="3829" priority="3830" operator="equal">
      <formula>#REF!</formula>
    </cfRule>
    <cfRule type="cellIs" dxfId="3828" priority="3831" operator="equal">
      <formula>#REF!</formula>
    </cfRule>
    <cfRule type="cellIs" dxfId="3827" priority="3832" operator="equal">
      <formula>#REF!</formula>
    </cfRule>
    <cfRule type="cellIs" dxfId="3826" priority="3833" operator="equal">
      <formula>#REF!</formula>
    </cfRule>
    <cfRule type="cellIs" dxfId="3825" priority="3834" operator="equal">
      <formula>#REF!</formula>
    </cfRule>
    <cfRule type="cellIs" dxfId="3824" priority="3835" operator="equal">
      <formula>#REF!</formula>
    </cfRule>
    <cfRule type="cellIs" dxfId="3823" priority="3836" operator="equal">
      <formula>#REF!</formula>
    </cfRule>
    <cfRule type="cellIs" dxfId="3822" priority="3837" operator="equal">
      <formula>#REF!</formula>
    </cfRule>
    <cfRule type="cellIs" dxfId="3821" priority="3838" operator="equal">
      <formula>#REF!</formula>
    </cfRule>
    <cfRule type="cellIs" dxfId="3820" priority="3839" operator="equal">
      <formula>#REF!</formula>
    </cfRule>
    <cfRule type="cellIs" dxfId="3819" priority="3840" operator="equal">
      <formula>#REF!</formula>
    </cfRule>
    <cfRule type="cellIs" dxfId="3818" priority="3841" operator="equal">
      <formula>#REF!</formula>
    </cfRule>
    <cfRule type="cellIs" dxfId="3817" priority="3842" operator="equal">
      <formula>#REF!</formula>
    </cfRule>
    <cfRule type="cellIs" dxfId="3816" priority="3843" operator="equal">
      <formula>#REF!</formula>
    </cfRule>
    <cfRule type="cellIs" dxfId="3815" priority="3844" operator="equal">
      <formula>#REF!</formula>
    </cfRule>
    <cfRule type="cellIs" dxfId="3814" priority="3845" operator="equal">
      <formula>#REF!</formula>
    </cfRule>
    <cfRule type="cellIs" dxfId="3813" priority="3846" operator="equal">
      <formula>#REF!</formula>
    </cfRule>
    <cfRule type="cellIs" dxfId="3812" priority="3847" operator="equal">
      <formula>#REF!</formula>
    </cfRule>
    <cfRule type="cellIs" dxfId="3811" priority="3848" operator="equal">
      <formula>#REF!</formula>
    </cfRule>
  </conditionalFormatting>
  <conditionalFormatting sqref="N133">
    <cfRule type="cellIs" dxfId="3810" priority="3812" operator="equal">
      <formula>#REF!</formula>
    </cfRule>
  </conditionalFormatting>
  <conditionalFormatting sqref="L133">
    <cfRule type="cellIs" dxfId="3809" priority="3806" operator="equal">
      <formula>"ALTA"</formula>
    </cfRule>
    <cfRule type="cellIs" dxfId="3808" priority="3807" operator="equal">
      <formula>"MUY ALTA"</formula>
    </cfRule>
    <cfRule type="cellIs" dxfId="3807" priority="3808" operator="equal">
      <formula>"MEDIA"</formula>
    </cfRule>
    <cfRule type="cellIs" dxfId="3806" priority="3809" operator="equal">
      <formula>"BAJA"</formula>
    </cfRule>
    <cfRule type="cellIs" dxfId="3805" priority="3810" operator="equal">
      <formula>"MUY BAJA"</formula>
    </cfRule>
  </conditionalFormatting>
  <conditionalFormatting sqref="N133">
    <cfRule type="cellIs" dxfId="3804" priority="3798" operator="equal">
      <formula>"CATASTRÓFICO (RC-F)"</formula>
    </cfRule>
    <cfRule type="cellIs" dxfId="3803" priority="3799" operator="equal">
      <formula>"MAYOR (RC-F)"</formula>
    </cfRule>
    <cfRule type="cellIs" dxfId="3802" priority="3800" operator="equal">
      <formula>"MODERADO (RC-F)"</formula>
    </cfRule>
    <cfRule type="cellIs" dxfId="3801" priority="3801" operator="equal">
      <formula>"CATASTRÓFICO"</formula>
    </cfRule>
    <cfRule type="cellIs" dxfId="3800" priority="3802" operator="equal">
      <formula>"MAYOR"</formula>
    </cfRule>
    <cfRule type="cellIs" dxfId="3799" priority="3803" operator="equal">
      <formula>"MODERADO"</formula>
    </cfRule>
    <cfRule type="cellIs" dxfId="3798" priority="3804" operator="equal">
      <formula>"MENOR"</formula>
    </cfRule>
    <cfRule type="cellIs" dxfId="3797" priority="3805" operator="equal">
      <formula>"LEVE"</formula>
    </cfRule>
  </conditionalFormatting>
  <conditionalFormatting sqref="Q133">
    <cfRule type="cellIs" dxfId="3796" priority="3791" operator="equal">
      <formula>"EXTREMO (RC/F)"</formula>
    </cfRule>
    <cfRule type="cellIs" dxfId="3795" priority="3792" operator="equal">
      <formula>"ALTO (RC/F)"</formula>
    </cfRule>
    <cfRule type="cellIs" dxfId="3794" priority="3793" operator="equal">
      <formula>"MODERADO (RC/F)"</formula>
    </cfRule>
    <cfRule type="cellIs" dxfId="3793" priority="3794" operator="equal">
      <formula>"EXTREMO"</formula>
    </cfRule>
    <cfRule type="cellIs" dxfId="3792" priority="3795" operator="equal">
      <formula>"ALTO"</formula>
    </cfRule>
    <cfRule type="cellIs" dxfId="3791" priority="3796" operator="equal">
      <formula>"MODERADO"</formula>
    </cfRule>
    <cfRule type="cellIs" dxfId="3790" priority="3797" operator="equal">
      <formula>"BAJO"</formula>
    </cfRule>
  </conditionalFormatting>
  <conditionalFormatting sqref="Q135 Q137">
    <cfRule type="cellIs" dxfId="3789" priority="3753" operator="equal">
      <formula>#REF!</formula>
    </cfRule>
    <cfRule type="cellIs" dxfId="3788" priority="3755" operator="equal">
      <formula>#REF!</formula>
    </cfRule>
    <cfRule type="cellIs" dxfId="3787" priority="3756" operator="equal">
      <formula>#REF!</formula>
    </cfRule>
    <cfRule type="cellIs" dxfId="3786" priority="3757" operator="equal">
      <formula>#REF!</formula>
    </cfRule>
    <cfRule type="cellIs" dxfId="3785" priority="3758" operator="equal">
      <formula>#REF!</formula>
    </cfRule>
    <cfRule type="cellIs" dxfId="3784" priority="3759" operator="equal">
      <formula>#REF!</formula>
    </cfRule>
    <cfRule type="cellIs" dxfId="3783" priority="3760" operator="equal">
      <formula>#REF!</formula>
    </cfRule>
    <cfRule type="cellIs" dxfId="3782" priority="3761" operator="equal">
      <formula>#REF!</formula>
    </cfRule>
    <cfRule type="cellIs" dxfId="3781" priority="3762" operator="equal">
      <formula>#REF!</formula>
    </cfRule>
    <cfRule type="cellIs" dxfId="3780" priority="3763" operator="equal">
      <formula>#REF!</formula>
    </cfRule>
    <cfRule type="cellIs" dxfId="3779" priority="3764" operator="equal">
      <formula>#REF!</formula>
    </cfRule>
    <cfRule type="cellIs" dxfId="3778" priority="3765" operator="equal">
      <formula>#REF!</formula>
    </cfRule>
    <cfRule type="cellIs" dxfId="3777" priority="3766" operator="equal">
      <formula>#REF!</formula>
    </cfRule>
    <cfRule type="cellIs" dxfId="3776" priority="3767" operator="equal">
      <formula>#REF!</formula>
    </cfRule>
    <cfRule type="cellIs" dxfId="3775" priority="3768" operator="equal">
      <formula>#REF!</formula>
    </cfRule>
    <cfRule type="cellIs" dxfId="3774" priority="3769" operator="equal">
      <formula>#REF!</formula>
    </cfRule>
    <cfRule type="cellIs" dxfId="3773" priority="3770" operator="equal">
      <formula>#REF!</formula>
    </cfRule>
    <cfRule type="cellIs" dxfId="3772" priority="3771" operator="equal">
      <formula>#REF!</formula>
    </cfRule>
    <cfRule type="cellIs" dxfId="3771" priority="3772" operator="equal">
      <formula>#REF!</formula>
    </cfRule>
    <cfRule type="cellIs" dxfId="3770" priority="3773" operator="equal">
      <formula>#REF!</formula>
    </cfRule>
    <cfRule type="cellIs" dxfId="3769" priority="3774" operator="equal">
      <formula>#REF!</formula>
    </cfRule>
    <cfRule type="cellIs" dxfId="3768" priority="3775" operator="equal">
      <formula>#REF!</formula>
    </cfRule>
    <cfRule type="cellIs" dxfId="3767" priority="3776" operator="equal">
      <formula>#REF!</formula>
    </cfRule>
    <cfRule type="cellIs" dxfId="3766" priority="3777" operator="equal">
      <formula>#REF!</formula>
    </cfRule>
    <cfRule type="cellIs" dxfId="3765" priority="3778" operator="equal">
      <formula>#REF!</formula>
    </cfRule>
    <cfRule type="cellIs" dxfId="3764" priority="3779" operator="equal">
      <formula>#REF!</formula>
    </cfRule>
    <cfRule type="cellIs" dxfId="3763" priority="3780" operator="equal">
      <formula>#REF!</formula>
    </cfRule>
    <cfRule type="cellIs" dxfId="3762" priority="3781" operator="equal">
      <formula>#REF!</formula>
    </cfRule>
    <cfRule type="cellIs" dxfId="3761" priority="3782" operator="equal">
      <formula>#REF!</formula>
    </cfRule>
    <cfRule type="cellIs" dxfId="3760" priority="3783" operator="equal">
      <formula>#REF!</formula>
    </cfRule>
    <cfRule type="cellIs" dxfId="3759" priority="3784" operator="equal">
      <formula>#REF!</formula>
    </cfRule>
    <cfRule type="cellIs" dxfId="3758" priority="3785" operator="equal">
      <formula>#REF!</formula>
    </cfRule>
    <cfRule type="cellIs" dxfId="3757" priority="3786" operator="equal">
      <formula>#REF!</formula>
    </cfRule>
    <cfRule type="cellIs" dxfId="3756" priority="3787" operator="equal">
      <formula>#REF!</formula>
    </cfRule>
    <cfRule type="cellIs" dxfId="3755" priority="3788" operator="equal">
      <formula>#REF!</formula>
    </cfRule>
    <cfRule type="cellIs" dxfId="3754" priority="3789" operator="equal">
      <formula>#REF!</formula>
    </cfRule>
    <cfRule type="cellIs" dxfId="3753" priority="3790" operator="equal">
      <formula>#REF!</formula>
    </cfRule>
  </conditionalFormatting>
  <conditionalFormatting sqref="N135 N137">
    <cfRule type="cellIs" dxfId="3752" priority="3754" operator="equal">
      <formula>#REF!</formula>
    </cfRule>
  </conditionalFormatting>
  <conditionalFormatting sqref="L135 L137">
    <cfRule type="cellIs" dxfId="3751" priority="3748" operator="equal">
      <formula>"ALTA"</formula>
    </cfRule>
    <cfRule type="cellIs" dxfId="3750" priority="3749" operator="equal">
      <formula>"MUY ALTA"</formula>
    </cfRule>
    <cfRule type="cellIs" dxfId="3749" priority="3750" operator="equal">
      <formula>"MEDIA"</formula>
    </cfRule>
    <cfRule type="cellIs" dxfId="3748" priority="3751" operator="equal">
      <formula>"BAJA"</formula>
    </cfRule>
    <cfRule type="cellIs" dxfId="3747" priority="3752" operator="equal">
      <formula>"MUY BAJA"</formula>
    </cfRule>
  </conditionalFormatting>
  <conditionalFormatting sqref="N135 N137">
    <cfRule type="cellIs" dxfId="3746" priority="3740" operator="equal">
      <formula>"CATASTRÓFICO (RC-F)"</formula>
    </cfRule>
    <cfRule type="cellIs" dxfId="3745" priority="3741" operator="equal">
      <formula>"MAYOR (RC-F)"</formula>
    </cfRule>
    <cfRule type="cellIs" dxfId="3744" priority="3742" operator="equal">
      <formula>"MODERADO (RC-F)"</formula>
    </cfRule>
    <cfRule type="cellIs" dxfId="3743" priority="3743" operator="equal">
      <formula>"CATASTRÓFICO"</formula>
    </cfRule>
    <cfRule type="cellIs" dxfId="3742" priority="3744" operator="equal">
      <formula>"MAYOR"</formula>
    </cfRule>
    <cfRule type="cellIs" dxfId="3741" priority="3745" operator="equal">
      <formula>"MODERADO"</formula>
    </cfRule>
    <cfRule type="cellIs" dxfId="3740" priority="3746" operator="equal">
      <formula>"MENOR"</formula>
    </cfRule>
    <cfRule type="cellIs" dxfId="3739" priority="3747" operator="equal">
      <formula>"LEVE"</formula>
    </cfRule>
  </conditionalFormatting>
  <conditionalFormatting sqref="Q135 Q137">
    <cfRule type="cellIs" dxfId="3738" priority="3733" operator="equal">
      <formula>"EXTREMO (RC/F)"</formula>
    </cfRule>
    <cfRule type="cellIs" dxfId="3737" priority="3734" operator="equal">
      <formula>"ALTO (RC/F)"</formula>
    </cfRule>
    <cfRule type="cellIs" dxfId="3736" priority="3735" operator="equal">
      <formula>"MODERADO (RC/F)"</formula>
    </cfRule>
    <cfRule type="cellIs" dxfId="3735" priority="3736" operator="equal">
      <formula>"EXTREMO"</formula>
    </cfRule>
    <cfRule type="cellIs" dxfId="3734" priority="3737" operator="equal">
      <formula>"ALTO"</formula>
    </cfRule>
    <cfRule type="cellIs" dxfId="3733" priority="3738" operator="equal">
      <formula>"MODERADO"</formula>
    </cfRule>
    <cfRule type="cellIs" dxfId="3732" priority="3739" operator="equal">
      <formula>"BAJO"</formula>
    </cfRule>
  </conditionalFormatting>
  <conditionalFormatting sqref="Q130">
    <cfRule type="cellIs" dxfId="3731" priority="3637" operator="equal">
      <formula>#REF!</formula>
    </cfRule>
    <cfRule type="cellIs" dxfId="3730" priority="3639" operator="equal">
      <formula>#REF!</formula>
    </cfRule>
    <cfRule type="cellIs" dxfId="3729" priority="3640" operator="equal">
      <formula>#REF!</formula>
    </cfRule>
    <cfRule type="cellIs" dxfId="3728" priority="3641" operator="equal">
      <formula>#REF!</formula>
    </cfRule>
    <cfRule type="cellIs" dxfId="3727" priority="3642" operator="equal">
      <formula>#REF!</formula>
    </cfRule>
    <cfRule type="cellIs" dxfId="3726" priority="3643" operator="equal">
      <formula>#REF!</formula>
    </cfRule>
    <cfRule type="cellIs" dxfId="3725" priority="3644" operator="equal">
      <formula>#REF!</formula>
    </cfRule>
    <cfRule type="cellIs" dxfId="3724" priority="3645" operator="equal">
      <formula>#REF!</formula>
    </cfRule>
    <cfRule type="cellIs" dxfId="3723" priority="3646" operator="equal">
      <formula>#REF!</formula>
    </cfRule>
    <cfRule type="cellIs" dxfId="3722" priority="3647" operator="equal">
      <formula>#REF!</formula>
    </cfRule>
    <cfRule type="cellIs" dxfId="3721" priority="3648" operator="equal">
      <formula>#REF!</formula>
    </cfRule>
    <cfRule type="cellIs" dxfId="3720" priority="3649" operator="equal">
      <formula>#REF!</formula>
    </cfRule>
    <cfRule type="cellIs" dxfId="3719" priority="3650" operator="equal">
      <formula>#REF!</formula>
    </cfRule>
    <cfRule type="cellIs" dxfId="3718" priority="3651" operator="equal">
      <formula>#REF!</formula>
    </cfRule>
    <cfRule type="cellIs" dxfId="3717" priority="3652" operator="equal">
      <formula>#REF!</formula>
    </cfRule>
    <cfRule type="cellIs" dxfId="3716" priority="3653" operator="equal">
      <formula>#REF!</formula>
    </cfRule>
    <cfRule type="cellIs" dxfId="3715" priority="3654" operator="equal">
      <formula>#REF!</formula>
    </cfRule>
    <cfRule type="cellIs" dxfId="3714" priority="3655" operator="equal">
      <formula>#REF!</formula>
    </cfRule>
    <cfRule type="cellIs" dxfId="3713" priority="3656" operator="equal">
      <formula>#REF!</formula>
    </cfRule>
    <cfRule type="cellIs" dxfId="3712" priority="3657" operator="equal">
      <formula>#REF!</formula>
    </cfRule>
    <cfRule type="cellIs" dxfId="3711" priority="3658" operator="equal">
      <formula>#REF!</formula>
    </cfRule>
    <cfRule type="cellIs" dxfId="3710" priority="3659" operator="equal">
      <formula>#REF!</formula>
    </cfRule>
    <cfRule type="cellIs" dxfId="3709" priority="3660" operator="equal">
      <formula>#REF!</formula>
    </cfRule>
    <cfRule type="cellIs" dxfId="3708" priority="3661" operator="equal">
      <formula>#REF!</formula>
    </cfRule>
    <cfRule type="cellIs" dxfId="3707" priority="3662" operator="equal">
      <formula>#REF!</formula>
    </cfRule>
    <cfRule type="cellIs" dxfId="3706" priority="3663" operator="equal">
      <formula>#REF!</formula>
    </cfRule>
    <cfRule type="cellIs" dxfId="3705" priority="3664" operator="equal">
      <formula>#REF!</formula>
    </cfRule>
    <cfRule type="cellIs" dxfId="3704" priority="3665" operator="equal">
      <formula>#REF!</formula>
    </cfRule>
    <cfRule type="cellIs" dxfId="3703" priority="3666" operator="equal">
      <formula>#REF!</formula>
    </cfRule>
    <cfRule type="cellIs" dxfId="3702" priority="3667" operator="equal">
      <formula>#REF!</formula>
    </cfRule>
    <cfRule type="cellIs" dxfId="3701" priority="3668" operator="equal">
      <formula>#REF!</formula>
    </cfRule>
    <cfRule type="cellIs" dxfId="3700" priority="3669" operator="equal">
      <formula>#REF!</formula>
    </cfRule>
    <cfRule type="cellIs" dxfId="3699" priority="3670" operator="equal">
      <formula>#REF!</formula>
    </cfRule>
    <cfRule type="cellIs" dxfId="3698" priority="3671" operator="equal">
      <formula>#REF!</formula>
    </cfRule>
    <cfRule type="cellIs" dxfId="3697" priority="3672" operator="equal">
      <formula>#REF!</formula>
    </cfRule>
    <cfRule type="cellIs" dxfId="3696" priority="3673" operator="equal">
      <formula>#REF!</formula>
    </cfRule>
    <cfRule type="cellIs" dxfId="3695" priority="3674" operator="equal">
      <formula>#REF!</formula>
    </cfRule>
  </conditionalFormatting>
  <conditionalFormatting sqref="N130">
    <cfRule type="cellIs" dxfId="3694" priority="3638" operator="equal">
      <formula>#REF!</formula>
    </cfRule>
  </conditionalFormatting>
  <conditionalFormatting sqref="L130">
    <cfRule type="cellIs" dxfId="3693" priority="3632" operator="equal">
      <formula>"ALTA"</formula>
    </cfRule>
    <cfRule type="cellIs" dxfId="3692" priority="3633" operator="equal">
      <formula>"MUY ALTA"</formula>
    </cfRule>
    <cfRule type="cellIs" dxfId="3691" priority="3634" operator="equal">
      <formula>"MEDIA"</formula>
    </cfRule>
    <cfRule type="cellIs" dxfId="3690" priority="3635" operator="equal">
      <formula>"BAJA"</formula>
    </cfRule>
    <cfRule type="cellIs" dxfId="3689" priority="3636" operator="equal">
      <formula>"MUY BAJA"</formula>
    </cfRule>
  </conditionalFormatting>
  <conditionalFormatting sqref="N130">
    <cfRule type="cellIs" dxfId="3688" priority="3624" operator="equal">
      <formula>"CATASTRÓFICO (RC-F)"</formula>
    </cfRule>
    <cfRule type="cellIs" dxfId="3687" priority="3625" operator="equal">
      <formula>"MAYOR (RC-F)"</formula>
    </cfRule>
    <cfRule type="cellIs" dxfId="3686" priority="3626" operator="equal">
      <formula>"MODERADO (RC-F)"</formula>
    </cfRule>
    <cfRule type="cellIs" dxfId="3685" priority="3627" operator="equal">
      <formula>"CATASTRÓFICO"</formula>
    </cfRule>
    <cfRule type="cellIs" dxfId="3684" priority="3628" operator="equal">
      <formula>"MAYOR"</formula>
    </cfRule>
    <cfRule type="cellIs" dxfId="3683" priority="3629" operator="equal">
      <formula>"MODERADO"</formula>
    </cfRule>
    <cfRule type="cellIs" dxfId="3682" priority="3630" operator="equal">
      <formula>"MENOR"</formula>
    </cfRule>
    <cfRule type="cellIs" dxfId="3681" priority="3631" operator="equal">
      <formula>"LEVE"</formula>
    </cfRule>
  </conditionalFormatting>
  <conditionalFormatting sqref="Q130">
    <cfRule type="cellIs" dxfId="3680" priority="3617" operator="equal">
      <formula>"EXTREMO (RC/F)"</formula>
    </cfRule>
    <cfRule type="cellIs" dxfId="3679" priority="3618" operator="equal">
      <formula>"ALTO (RC/F)"</formula>
    </cfRule>
    <cfRule type="cellIs" dxfId="3678" priority="3619" operator="equal">
      <formula>"MODERADO (RC/F)"</formula>
    </cfRule>
    <cfRule type="cellIs" dxfId="3677" priority="3620" operator="equal">
      <formula>"EXTREMO"</formula>
    </cfRule>
    <cfRule type="cellIs" dxfId="3676" priority="3621" operator="equal">
      <formula>"ALTO"</formula>
    </cfRule>
    <cfRule type="cellIs" dxfId="3675" priority="3622" operator="equal">
      <formula>"MODERADO"</formula>
    </cfRule>
    <cfRule type="cellIs" dxfId="3674" priority="3623" operator="equal">
      <formula>"BAJO"</formula>
    </cfRule>
  </conditionalFormatting>
  <conditionalFormatting sqref="Q132">
    <cfRule type="cellIs" dxfId="3673" priority="3695" operator="equal">
      <formula>#REF!</formula>
    </cfRule>
    <cfRule type="cellIs" dxfId="3672" priority="3697" operator="equal">
      <formula>#REF!</formula>
    </cfRule>
    <cfRule type="cellIs" dxfId="3671" priority="3698" operator="equal">
      <formula>#REF!</formula>
    </cfRule>
    <cfRule type="cellIs" dxfId="3670" priority="3699" operator="equal">
      <formula>#REF!</formula>
    </cfRule>
    <cfRule type="cellIs" dxfId="3669" priority="3700" operator="equal">
      <formula>#REF!</formula>
    </cfRule>
    <cfRule type="cellIs" dxfId="3668" priority="3701" operator="equal">
      <formula>#REF!</formula>
    </cfRule>
    <cfRule type="cellIs" dxfId="3667" priority="3702" operator="equal">
      <formula>#REF!</formula>
    </cfRule>
    <cfRule type="cellIs" dxfId="3666" priority="3703" operator="equal">
      <formula>#REF!</formula>
    </cfRule>
    <cfRule type="cellIs" dxfId="3665" priority="3704" operator="equal">
      <formula>#REF!</formula>
    </cfRule>
    <cfRule type="cellIs" dxfId="3664" priority="3705" operator="equal">
      <formula>#REF!</formula>
    </cfRule>
    <cfRule type="cellIs" dxfId="3663" priority="3706" operator="equal">
      <formula>#REF!</formula>
    </cfRule>
    <cfRule type="cellIs" dxfId="3662" priority="3707" operator="equal">
      <formula>#REF!</formula>
    </cfRule>
    <cfRule type="cellIs" dxfId="3661" priority="3708" operator="equal">
      <formula>#REF!</formula>
    </cfRule>
    <cfRule type="cellIs" dxfId="3660" priority="3709" operator="equal">
      <formula>#REF!</formula>
    </cfRule>
    <cfRule type="cellIs" dxfId="3659" priority="3710" operator="equal">
      <formula>#REF!</formula>
    </cfRule>
    <cfRule type="cellIs" dxfId="3658" priority="3711" operator="equal">
      <formula>#REF!</formula>
    </cfRule>
    <cfRule type="cellIs" dxfId="3657" priority="3712" operator="equal">
      <formula>#REF!</formula>
    </cfRule>
    <cfRule type="cellIs" dxfId="3656" priority="3713" operator="equal">
      <formula>#REF!</formula>
    </cfRule>
    <cfRule type="cellIs" dxfId="3655" priority="3714" operator="equal">
      <formula>#REF!</formula>
    </cfRule>
    <cfRule type="cellIs" dxfId="3654" priority="3715" operator="equal">
      <formula>#REF!</formula>
    </cfRule>
    <cfRule type="cellIs" dxfId="3653" priority="3716" operator="equal">
      <formula>#REF!</formula>
    </cfRule>
    <cfRule type="cellIs" dxfId="3652" priority="3717" operator="equal">
      <formula>#REF!</formula>
    </cfRule>
    <cfRule type="cellIs" dxfId="3651" priority="3718" operator="equal">
      <formula>#REF!</formula>
    </cfRule>
    <cfRule type="cellIs" dxfId="3650" priority="3719" operator="equal">
      <formula>#REF!</formula>
    </cfRule>
    <cfRule type="cellIs" dxfId="3649" priority="3720" operator="equal">
      <formula>#REF!</formula>
    </cfRule>
    <cfRule type="cellIs" dxfId="3648" priority="3721" operator="equal">
      <formula>#REF!</formula>
    </cfRule>
    <cfRule type="cellIs" dxfId="3647" priority="3722" operator="equal">
      <formula>#REF!</formula>
    </cfRule>
    <cfRule type="cellIs" dxfId="3646" priority="3723" operator="equal">
      <formula>#REF!</formula>
    </cfRule>
    <cfRule type="cellIs" dxfId="3645" priority="3724" operator="equal">
      <formula>#REF!</formula>
    </cfRule>
    <cfRule type="cellIs" dxfId="3644" priority="3725" operator="equal">
      <formula>#REF!</formula>
    </cfRule>
    <cfRule type="cellIs" dxfId="3643" priority="3726" operator="equal">
      <formula>#REF!</formula>
    </cfRule>
    <cfRule type="cellIs" dxfId="3642" priority="3727" operator="equal">
      <formula>#REF!</formula>
    </cfRule>
    <cfRule type="cellIs" dxfId="3641" priority="3728" operator="equal">
      <formula>#REF!</formula>
    </cfRule>
    <cfRule type="cellIs" dxfId="3640" priority="3729" operator="equal">
      <formula>#REF!</formula>
    </cfRule>
    <cfRule type="cellIs" dxfId="3639" priority="3730" operator="equal">
      <formula>#REF!</formula>
    </cfRule>
    <cfRule type="cellIs" dxfId="3638" priority="3731" operator="equal">
      <formula>#REF!</formula>
    </cfRule>
    <cfRule type="cellIs" dxfId="3637" priority="3732" operator="equal">
      <formula>#REF!</formula>
    </cfRule>
  </conditionalFormatting>
  <conditionalFormatting sqref="N132">
    <cfRule type="cellIs" dxfId="3636" priority="3696" operator="equal">
      <formula>#REF!</formula>
    </cfRule>
  </conditionalFormatting>
  <conditionalFormatting sqref="L132">
    <cfRule type="cellIs" dxfId="3635" priority="3690" operator="equal">
      <formula>"ALTA"</formula>
    </cfRule>
    <cfRule type="cellIs" dxfId="3634" priority="3691" operator="equal">
      <formula>"MUY ALTA"</formula>
    </cfRule>
    <cfRule type="cellIs" dxfId="3633" priority="3692" operator="equal">
      <formula>"MEDIA"</formula>
    </cfRule>
    <cfRule type="cellIs" dxfId="3632" priority="3693" operator="equal">
      <formula>"BAJA"</formula>
    </cfRule>
    <cfRule type="cellIs" dxfId="3631" priority="3694" operator="equal">
      <formula>"MUY BAJA"</formula>
    </cfRule>
  </conditionalFormatting>
  <conditionalFormatting sqref="N132">
    <cfRule type="cellIs" dxfId="3630" priority="3682" operator="equal">
      <formula>"CATASTRÓFICO (RC-F)"</formula>
    </cfRule>
    <cfRule type="cellIs" dxfId="3629" priority="3683" operator="equal">
      <formula>"MAYOR (RC-F)"</formula>
    </cfRule>
    <cfRule type="cellIs" dxfId="3628" priority="3684" operator="equal">
      <formula>"MODERADO (RC-F)"</formula>
    </cfRule>
    <cfRule type="cellIs" dxfId="3627" priority="3685" operator="equal">
      <formula>"CATASTRÓFICO"</formula>
    </cfRule>
    <cfRule type="cellIs" dxfId="3626" priority="3686" operator="equal">
      <formula>"MAYOR"</formula>
    </cfRule>
    <cfRule type="cellIs" dxfId="3625" priority="3687" operator="equal">
      <formula>"MODERADO"</formula>
    </cfRule>
    <cfRule type="cellIs" dxfId="3624" priority="3688" operator="equal">
      <formula>"MENOR"</formula>
    </cfRule>
    <cfRule type="cellIs" dxfId="3623" priority="3689" operator="equal">
      <formula>"LEVE"</formula>
    </cfRule>
  </conditionalFormatting>
  <conditionalFormatting sqref="Q132">
    <cfRule type="cellIs" dxfId="3622" priority="3675" operator="equal">
      <formula>"EXTREMO (RC/F)"</formula>
    </cfRule>
    <cfRule type="cellIs" dxfId="3621" priority="3676" operator="equal">
      <formula>"ALTO (RC/F)"</formula>
    </cfRule>
    <cfRule type="cellIs" dxfId="3620" priority="3677" operator="equal">
      <formula>"MODERADO (RC/F)"</formula>
    </cfRule>
    <cfRule type="cellIs" dxfId="3619" priority="3678" operator="equal">
      <formula>"EXTREMO"</formula>
    </cfRule>
    <cfRule type="cellIs" dxfId="3618" priority="3679" operator="equal">
      <formula>"ALTO"</formula>
    </cfRule>
    <cfRule type="cellIs" dxfId="3617" priority="3680" operator="equal">
      <formula>"MODERADO"</formula>
    </cfRule>
    <cfRule type="cellIs" dxfId="3616" priority="3681" operator="equal">
      <formula>"BAJO"</formula>
    </cfRule>
  </conditionalFormatting>
  <conditionalFormatting sqref="Q260 Q269">
    <cfRule type="cellIs" dxfId="3615" priority="3579" operator="equal">
      <formula>#REF!</formula>
    </cfRule>
    <cfRule type="cellIs" dxfId="3614" priority="3581" operator="equal">
      <formula>#REF!</formula>
    </cfRule>
    <cfRule type="cellIs" dxfId="3613" priority="3582" operator="equal">
      <formula>#REF!</formula>
    </cfRule>
    <cfRule type="cellIs" dxfId="3612" priority="3583" operator="equal">
      <formula>#REF!</formula>
    </cfRule>
    <cfRule type="cellIs" dxfId="3611" priority="3584" operator="equal">
      <formula>#REF!</formula>
    </cfRule>
    <cfRule type="cellIs" dxfId="3610" priority="3585" operator="equal">
      <formula>#REF!</formula>
    </cfRule>
    <cfRule type="cellIs" dxfId="3609" priority="3586" operator="equal">
      <formula>#REF!</formula>
    </cfRule>
    <cfRule type="cellIs" dxfId="3608" priority="3587" operator="equal">
      <formula>#REF!</formula>
    </cfRule>
    <cfRule type="cellIs" dxfId="3607" priority="3588" operator="equal">
      <formula>#REF!</formula>
    </cfRule>
    <cfRule type="cellIs" dxfId="3606" priority="3589" operator="equal">
      <formula>#REF!</formula>
    </cfRule>
    <cfRule type="cellIs" dxfId="3605" priority="3590" operator="equal">
      <formula>#REF!</formula>
    </cfRule>
    <cfRule type="cellIs" dxfId="3604" priority="3591" operator="equal">
      <formula>#REF!</formula>
    </cfRule>
    <cfRule type="cellIs" dxfId="3603" priority="3592" operator="equal">
      <formula>#REF!</formula>
    </cfRule>
    <cfRule type="cellIs" dxfId="3602" priority="3593" operator="equal">
      <formula>#REF!</formula>
    </cfRule>
    <cfRule type="cellIs" dxfId="3601" priority="3594" operator="equal">
      <formula>#REF!</formula>
    </cfRule>
    <cfRule type="cellIs" dxfId="3600" priority="3595" operator="equal">
      <formula>#REF!</formula>
    </cfRule>
    <cfRule type="cellIs" dxfId="3599" priority="3596" operator="equal">
      <formula>#REF!</formula>
    </cfRule>
    <cfRule type="cellIs" dxfId="3598" priority="3597" operator="equal">
      <formula>#REF!</formula>
    </cfRule>
    <cfRule type="cellIs" dxfId="3597" priority="3598" operator="equal">
      <formula>#REF!</formula>
    </cfRule>
    <cfRule type="cellIs" dxfId="3596" priority="3599" operator="equal">
      <formula>#REF!</formula>
    </cfRule>
    <cfRule type="cellIs" dxfId="3595" priority="3600" operator="equal">
      <formula>#REF!</formula>
    </cfRule>
    <cfRule type="cellIs" dxfId="3594" priority="3601" operator="equal">
      <formula>#REF!</formula>
    </cfRule>
    <cfRule type="cellIs" dxfId="3593" priority="3602" operator="equal">
      <formula>#REF!</formula>
    </cfRule>
    <cfRule type="cellIs" dxfId="3592" priority="3603" operator="equal">
      <formula>#REF!</formula>
    </cfRule>
    <cfRule type="cellIs" dxfId="3591" priority="3604" operator="equal">
      <formula>#REF!</formula>
    </cfRule>
    <cfRule type="cellIs" dxfId="3590" priority="3605" operator="equal">
      <formula>#REF!</formula>
    </cfRule>
    <cfRule type="cellIs" dxfId="3589" priority="3606" operator="equal">
      <formula>#REF!</formula>
    </cfRule>
    <cfRule type="cellIs" dxfId="3588" priority="3607" operator="equal">
      <formula>#REF!</formula>
    </cfRule>
    <cfRule type="cellIs" dxfId="3587" priority="3608" operator="equal">
      <formula>#REF!</formula>
    </cfRule>
    <cfRule type="cellIs" dxfId="3586" priority="3609" operator="equal">
      <formula>#REF!</formula>
    </cfRule>
    <cfRule type="cellIs" dxfId="3585" priority="3610" operator="equal">
      <formula>#REF!</formula>
    </cfRule>
    <cfRule type="cellIs" dxfId="3584" priority="3611" operator="equal">
      <formula>#REF!</formula>
    </cfRule>
    <cfRule type="cellIs" dxfId="3583" priority="3612" operator="equal">
      <formula>#REF!</formula>
    </cfRule>
    <cfRule type="cellIs" dxfId="3582" priority="3613" operator="equal">
      <formula>#REF!</formula>
    </cfRule>
    <cfRule type="cellIs" dxfId="3581" priority="3614" operator="equal">
      <formula>#REF!</formula>
    </cfRule>
    <cfRule type="cellIs" dxfId="3580" priority="3615" operator="equal">
      <formula>#REF!</formula>
    </cfRule>
    <cfRule type="cellIs" dxfId="3579" priority="3616" operator="equal">
      <formula>#REF!</formula>
    </cfRule>
  </conditionalFormatting>
  <conditionalFormatting sqref="N260 N269">
    <cfRule type="cellIs" dxfId="3578" priority="3580" operator="equal">
      <formula>#REF!</formula>
    </cfRule>
  </conditionalFormatting>
  <conditionalFormatting sqref="L260 L269">
    <cfRule type="cellIs" dxfId="3577" priority="3574" operator="equal">
      <formula>"ALTA"</formula>
    </cfRule>
    <cfRule type="cellIs" dxfId="3576" priority="3575" operator="equal">
      <formula>"MUY ALTA"</formula>
    </cfRule>
    <cfRule type="cellIs" dxfId="3575" priority="3576" operator="equal">
      <formula>"MEDIA"</formula>
    </cfRule>
    <cfRule type="cellIs" dxfId="3574" priority="3577" operator="equal">
      <formula>"BAJA"</formula>
    </cfRule>
    <cfRule type="cellIs" dxfId="3573" priority="3578" operator="equal">
      <formula>"MUY BAJA"</formula>
    </cfRule>
  </conditionalFormatting>
  <conditionalFormatting sqref="N260 N269">
    <cfRule type="cellIs" dxfId="3572" priority="3566" operator="equal">
      <formula>"CATASTRÓFICO (RC-F)"</formula>
    </cfRule>
    <cfRule type="cellIs" dxfId="3571" priority="3567" operator="equal">
      <formula>"MAYOR (RC-F)"</formula>
    </cfRule>
    <cfRule type="cellIs" dxfId="3570" priority="3568" operator="equal">
      <formula>"MODERADO (RC-F)"</formula>
    </cfRule>
    <cfRule type="cellIs" dxfId="3569" priority="3569" operator="equal">
      <formula>"CATASTRÓFICO"</formula>
    </cfRule>
    <cfRule type="cellIs" dxfId="3568" priority="3570" operator="equal">
      <formula>"MAYOR"</formula>
    </cfRule>
    <cfRule type="cellIs" dxfId="3567" priority="3571" operator="equal">
      <formula>"MODERADO"</formula>
    </cfRule>
    <cfRule type="cellIs" dxfId="3566" priority="3572" operator="equal">
      <formula>"MENOR"</formula>
    </cfRule>
    <cfRule type="cellIs" dxfId="3565" priority="3573" operator="equal">
      <formula>"LEVE"</formula>
    </cfRule>
  </conditionalFormatting>
  <conditionalFormatting sqref="Q260 Q269">
    <cfRule type="cellIs" dxfId="3564" priority="3559" operator="equal">
      <formula>"EXTREMO (RC/F)"</formula>
    </cfRule>
    <cfRule type="cellIs" dxfId="3563" priority="3560" operator="equal">
      <formula>"ALTO (RC/F)"</formula>
    </cfRule>
    <cfRule type="cellIs" dxfId="3562" priority="3561" operator="equal">
      <formula>"MODERADO (RC/F)"</formula>
    </cfRule>
    <cfRule type="cellIs" dxfId="3561" priority="3562" operator="equal">
      <formula>"EXTREMO"</formula>
    </cfRule>
    <cfRule type="cellIs" dxfId="3560" priority="3563" operator="equal">
      <formula>"ALTO"</formula>
    </cfRule>
    <cfRule type="cellIs" dxfId="3559" priority="3564" operator="equal">
      <formula>"MODERADO"</formula>
    </cfRule>
    <cfRule type="cellIs" dxfId="3558" priority="3565" operator="equal">
      <formula>"BAJO"</formula>
    </cfRule>
  </conditionalFormatting>
  <conditionalFormatting sqref="P260">
    <cfRule type="cellIs" dxfId="3557" priority="3558" operator="equal">
      <formula>#REF!</formula>
    </cfRule>
  </conditionalFormatting>
  <conditionalFormatting sqref="Q127">
    <cfRule type="cellIs" dxfId="3556" priority="3521" operator="equal">
      <formula>#REF!</formula>
    </cfRule>
    <cfRule type="cellIs" dxfId="3555" priority="3522" operator="equal">
      <formula>#REF!</formula>
    </cfRule>
    <cfRule type="cellIs" dxfId="3554" priority="3523" operator="equal">
      <formula>#REF!</formula>
    </cfRule>
    <cfRule type="cellIs" dxfId="3553" priority="3524" operator="equal">
      <formula>#REF!</formula>
    </cfRule>
    <cfRule type="cellIs" dxfId="3552" priority="3525" operator="equal">
      <formula>#REF!</formula>
    </cfRule>
    <cfRule type="cellIs" dxfId="3551" priority="3526" operator="equal">
      <formula>#REF!</formula>
    </cfRule>
    <cfRule type="cellIs" dxfId="3550" priority="3527" operator="equal">
      <formula>#REF!</formula>
    </cfRule>
    <cfRule type="cellIs" dxfId="3549" priority="3528" operator="equal">
      <formula>#REF!</formula>
    </cfRule>
    <cfRule type="cellIs" dxfId="3548" priority="3529" operator="equal">
      <formula>#REF!</formula>
    </cfRule>
    <cfRule type="cellIs" dxfId="3547" priority="3530" operator="equal">
      <formula>#REF!</formula>
    </cfRule>
    <cfRule type="cellIs" dxfId="3546" priority="3531" operator="equal">
      <formula>#REF!</formula>
    </cfRule>
    <cfRule type="cellIs" dxfId="3545" priority="3532" operator="equal">
      <formula>#REF!</formula>
    </cfRule>
    <cfRule type="cellIs" dxfId="3544" priority="3533" operator="equal">
      <formula>#REF!</formula>
    </cfRule>
    <cfRule type="cellIs" dxfId="3543" priority="3534" operator="equal">
      <formula>#REF!</formula>
    </cfRule>
    <cfRule type="cellIs" dxfId="3542" priority="3535" operator="equal">
      <formula>#REF!</formula>
    </cfRule>
    <cfRule type="cellIs" dxfId="3541" priority="3536" operator="equal">
      <formula>#REF!</formula>
    </cfRule>
    <cfRule type="cellIs" dxfId="3540" priority="3537" operator="equal">
      <formula>#REF!</formula>
    </cfRule>
    <cfRule type="cellIs" dxfId="3539" priority="3538" operator="equal">
      <formula>#REF!</formula>
    </cfRule>
    <cfRule type="cellIs" dxfId="3538" priority="3539" operator="equal">
      <formula>#REF!</formula>
    </cfRule>
    <cfRule type="cellIs" dxfId="3537" priority="3540" operator="equal">
      <formula>#REF!</formula>
    </cfRule>
    <cfRule type="cellIs" dxfId="3536" priority="3541" operator="equal">
      <formula>#REF!</formula>
    </cfRule>
    <cfRule type="cellIs" dxfId="3535" priority="3542" operator="equal">
      <formula>#REF!</formula>
    </cfRule>
    <cfRule type="cellIs" dxfId="3534" priority="3543" operator="equal">
      <formula>#REF!</formula>
    </cfRule>
    <cfRule type="cellIs" dxfId="3533" priority="3544" operator="equal">
      <formula>#REF!</formula>
    </cfRule>
    <cfRule type="cellIs" dxfId="3532" priority="3545" operator="equal">
      <formula>#REF!</formula>
    </cfRule>
    <cfRule type="cellIs" dxfId="3531" priority="3546" operator="equal">
      <formula>#REF!</formula>
    </cfRule>
    <cfRule type="cellIs" dxfId="3530" priority="3547" operator="equal">
      <formula>#REF!</formula>
    </cfRule>
    <cfRule type="cellIs" dxfId="3529" priority="3548" operator="equal">
      <formula>#REF!</formula>
    </cfRule>
    <cfRule type="cellIs" dxfId="3528" priority="3549" operator="equal">
      <formula>#REF!</formula>
    </cfRule>
    <cfRule type="cellIs" dxfId="3527" priority="3550" operator="equal">
      <formula>#REF!</formula>
    </cfRule>
    <cfRule type="cellIs" dxfId="3526" priority="3551" operator="equal">
      <formula>#REF!</formula>
    </cfRule>
    <cfRule type="cellIs" dxfId="3525" priority="3552" operator="equal">
      <formula>#REF!</formula>
    </cfRule>
    <cfRule type="cellIs" dxfId="3524" priority="3553" operator="equal">
      <formula>#REF!</formula>
    </cfRule>
    <cfRule type="cellIs" dxfId="3523" priority="3554" operator="equal">
      <formula>#REF!</formula>
    </cfRule>
    <cfRule type="cellIs" dxfId="3522" priority="3555" operator="equal">
      <formula>#REF!</formula>
    </cfRule>
    <cfRule type="cellIs" dxfId="3521" priority="3556" operator="equal">
      <formula>#REF!</formula>
    </cfRule>
    <cfRule type="cellIs" dxfId="3520" priority="3557" operator="equal">
      <formula>#REF!</formula>
    </cfRule>
  </conditionalFormatting>
  <conditionalFormatting sqref="Q127">
    <cfRule type="cellIs" dxfId="3519" priority="3514" operator="equal">
      <formula>"EXTREMO (RC/F)"</formula>
    </cfRule>
    <cfRule type="cellIs" dxfId="3518" priority="3515" operator="equal">
      <formula>"ALTO (RC/F)"</formula>
    </cfRule>
    <cfRule type="cellIs" dxfId="3517" priority="3516" operator="equal">
      <formula>"MODERADO (RC/F)"</formula>
    </cfRule>
    <cfRule type="cellIs" dxfId="3516" priority="3517" operator="equal">
      <formula>"EXTREMO"</formula>
    </cfRule>
    <cfRule type="cellIs" dxfId="3515" priority="3518" operator="equal">
      <formula>"ALTO"</formula>
    </cfRule>
    <cfRule type="cellIs" dxfId="3514" priority="3519" operator="equal">
      <formula>"MODERADO"</formula>
    </cfRule>
    <cfRule type="cellIs" dxfId="3513" priority="3520" operator="equal">
      <formula>"BAJO"</formula>
    </cfRule>
  </conditionalFormatting>
  <conditionalFormatting sqref="Q125">
    <cfRule type="cellIs" dxfId="3512" priority="3477" operator="equal">
      <formula>#REF!</formula>
    </cfRule>
    <cfRule type="cellIs" dxfId="3511" priority="3478" operator="equal">
      <formula>#REF!</formula>
    </cfRule>
    <cfRule type="cellIs" dxfId="3510" priority="3479" operator="equal">
      <formula>#REF!</formula>
    </cfRule>
    <cfRule type="cellIs" dxfId="3509" priority="3480" operator="equal">
      <formula>#REF!</formula>
    </cfRule>
    <cfRule type="cellIs" dxfId="3508" priority="3481" operator="equal">
      <formula>#REF!</formula>
    </cfRule>
    <cfRule type="cellIs" dxfId="3507" priority="3482" operator="equal">
      <formula>#REF!</formula>
    </cfRule>
    <cfRule type="cellIs" dxfId="3506" priority="3483" operator="equal">
      <formula>#REF!</formula>
    </cfRule>
    <cfRule type="cellIs" dxfId="3505" priority="3484" operator="equal">
      <formula>#REF!</formula>
    </cfRule>
    <cfRule type="cellIs" dxfId="3504" priority="3485" operator="equal">
      <formula>#REF!</formula>
    </cfRule>
    <cfRule type="cellIs" dxfId="3503" priority="3486" operator="equal">
      <formula>#REF!</formula>
    </cfRule>
    <cfRule type="cellIs" dxfId="3502" priority="3487" operator="equal">
      <formula>#REF!</formula>
    </cfRule>
    <cfRule type="cellIs" dxfId="3501" priority="3488" operator="equal">
      <formula>#REF!</formula>
    </cfRule>
    <cfRule type="cellIs" dxfId="3500" priority="3489" operator="equal">
      <formula>#REF!</formula>
    </cfRule>
    <cfRule type="cellIs" dxfId="3499" priority="3490" operator="equal">
      <formula>#REF!</formula>
    </cfRule>
    <cfRule type="cellIs" dxfId="3498" priority="3491" operator="equal">
      <formula>#REF!</formula>
    </cfRule>
    <cfRule type="cellIs" dxfId="3497" priority="3492" operator="equal">
      <formula>#REF!</formula>
    </cfRule>
    <cfRule type="cellIs" dxfId="3496" priority="3493" operator="equal">
      <formula>#REF!</formula>
    </cfRule>
    <cfRule type="cellIs" dxfId="3495" priority="3494" operator="equal">
      <formula>#REF!</formula>
    </cfRule>
    <cfRule type="cellIs" dxfId="3494" priority="3495" operator="equal">
      <formula>#REF!</formula>
    </cfRule>
    <cfRule type="cellIs" dxfId="3493" priority="3496" operator="equal">
      <formula>#REF!</formula>
    </cfRule>
    <cfRule type="cellIs" dxfId="3492" priority="3497" operator="equal">
      <formula>#REF!</formula>
    </cfRule>
    <cfRule type="cellIs" dxfId="3491" priority="3498" operator="equal">
      <formula>#REF!</formula>
    </cfRule>
    <cfRule type="cellIs" dxfId="3490" priority="3499" operator="equal">
      <formula>#REF!</formula>
    </cfRule>
    <cfRule type="cellIs" dxfId="3489" priority="3500" operator="equal">
      <formula>#REF!</formula>
    </cfRule>
    <cfRule type="cellIs" dxfId="3488" priority="3501" operator="equal">
      <formula>#REF!</formula>
    </cfRule>
    <cfRule type="cellIs" dxfId="3487" priority="3502" operator="equal">
      <formula>#REF!</formula>
    </cfRule>
    <cfRule type="cellIs" dxfId="3486" priority="3503" operator="equal">
      <formula>#REF!</formula>
    </cfRule>
    <cfRule type="cellIs" dxfId="3485" priority="3504" operator="equal">
      <formula>#REF!</formula>
    </cfRule>
    <cfRule type="cellIs" dxfId="3484" priority="3505" operator="equal">
      <formula>#REF!</formula>
    </cfRule>
    <cfRule type="cellIs" dxfId="3483" priority="3506" operator="equal">
      <formula>#REF!</formula>
    </cfRule>
    <cfRule type="cellIs" dxfId="3482" priority="3507" operator="equal">
      <formula>#REF!</formula>
    </cfRule>
    <cfRule type="cellIs" dxfId="3481" priority="3508" operator="equal">
      <formula>#REF!</formula>
    </cfRule>
    <cfRule type="cellIs" dxfId="3480" priority="3509" operator="equal">
      <formula>#REF!</formula>
    </cfRule>
    <cfRule type="cellIs" dxfId="3479" priority="3510" operator="equal">
      <formula>#REF!</formula>
    </cfRule>
    <cfRule type="cellIs" dxfId="3478" priority="3511" operator="equal">
      <formula>#REF!</formula>
    </cfRule>
    <cfRule type="cellIs" dxfId="3477" priority="3512" operator="equal">
      <formula>#REF!</formula>
    </cfRule>
    <cfRule type="cellIs" dxfId="3476" priority="3513" operator="equal">
      <formula>#REF!</formula>
    </cfRule>
  </conditionalFormatting>
  <conditionalFormatting sqref="Q125">
    <cfRule type="cellIs" dxfId="3475" priority="3470" operator="equal">
      <formula>"EXTREMO (RC/F)"</formula>
    </cfRule>
    <cfRule type="cellIs" dxfId="3474" priority="3471" operator="equal">
      <formula>"ALTO (RC/F)"</formula>
    </cfRule>
    <cfRule type="cellIs" dxfId="3473" priority="3472" operator="equal">
      <formula>"MODERADO (RC/F)"</formula>
    </cfRule>
    <cfRule type="cellIs" dxfId="3472" priority="3473" operator="equal">
      <formula>"EXTREMO"</formula>
    </cfRule>
    <cfRule type="cellIs" dxfId="3471" priority="3474" operator="equal">
      <formula>"ALTO"</formula>
    </cfRule>
    <cfRule type="cellIs" dxfId="3470" priority="3475" operator="equal">
      <formula>"MODERADO"</formula>
    </cfRule>
    <cfRule type="cellIs" dxfId="3469" priority="3476" operator="equal">
      <formula>"BAJO"</formula>
    </cfRule>
  </conditionalFormatting>
  <conditionalFormatting sqref="Q122">
    <cfRule type="cellIs" dxfId="3468" priority="3433" operator="equal">
      <formula>#REF!</formula>
    </cfRule>
    <cfRule type="cellIs" dxfId="3467" priority="3434" operator="equal">
      <formula>#REF!</formula>
    </cfRule>
    <cfRule type="cellIs" dxfId="3466" priority="3435" operator="equal">
      <formula>#REF!</formula>
    </cfRule>
    <cfRule type="cellIs" dxfId="3465" priority="3436" operator="equal">
      <formula>#REF!</formula>
    </cfRule>
    <cfRule type="cellIs" dxfId="3464" priority="3437" operator="equal">
      <formula>#REF!</formula>
    </cfRule>
    <cfRule type="cellIs" dxfId="3463" priority="3438" operator="equal">
      <formula>#REF!</formula>
    </cfRule>
    <cfRule type="cellIs" dxfId="3462" priority="3439" operator="equal">
      <formula>#REF!</formula>
    </cfRule>
    <cfRule type="cellIs" dxfId="3461" priority="3440" operator="equal">
      <formula>#REF!</formula>
    </cfRule>
    <cfRule type="cellIs" dxfId="3460" priority="3441" operator="equal">
      <formula>#REF!</formula>
    </cfRule>
    <cfRule type="cellIs" dxfId="3459" priority="3442" operator="equal">
      <formula>#REF!</formula>
    </cfRule>
    <cfRule type="cellIs" dxfId="3458" priority="3443" operator="equal">
      <formula>#REF!</formula>
    </cfRule>
    <cfRule type="cellIs" dxfId="3457" priority="3444" operator="equal">
      <formula>#REF!</formula>
    </cfRule>
    <cfRule type="cellIs" dxfId="3456" priority="3445" operator="equal">
      <formula>#REF!</formula>
    </cfRule>
    <cfRule type="cellIs" dxfId="3455" priority="3446" operator="equal">
      <formula>#REF!</formula>
    </cfRule>
    <cfRule type="cellIs" dxfId="3454" priority="3447" operator="equal">
      <formula>#REF!</formula>
    </cfRule>
    <cfRule type="cellIs" dxfId="3453" priority="3448" operator="equal">
      <formula>#REF!</formula>
    </cfRule>
    <cfRule type="cellIs" dxfId="3452" priority="3449" operator="equal">
      <formula>#REF!</formula>
    </cfRule>
    <cfRule type="cellIs" dxfId="3451" priority="3450" operator="equal">
      <formula>#REF!</formula>
    </cfRule>
    <cfRule type="cellIs" dxfId="3450" priority="3451" operator="equal">
      <formula>#REF!</formula>
    </cfRule>
    <cfRule type="cellIs" dxfId="3449" priority="3452" operator="equal">
      <formula>#REF!</formula>
    </cfRule>
    <cfRule type="cellIs" dxfId="3448" priority="3453" operator="equal">
      <formula>#REF!</formula>
    </cfRule>
    <cfRule type="cellIs" dxfId="3447" priority="3454" operator="equal">
      <formula>#REF!</formula>
    </cfRule>
    <cfRule type="cellIs" dxfId="3446" priority="3455" operator="equal">
      <formula>#REF!</formula>
    </cfRule>
    <cfRule type="cellIs" dxfId="3445" priority="3456" operator="equal">
      <formula>#REF!</formula>
    </cfRule>
    <cfRule type="cellIs" dxfId="3444" priority="3457" operator="equal">
      <formula>#REF!</formula>
    </cfRule>
    <cfRule type="cellIs" dxfId="3443" priority="3458" operator="equal">
      <formula>#REF!</formula>
    </cfRule>
    <cfRule type="cellIs" dxfId="3442" priority="3459" operator="equal">
      <formula>#REF!</formula>
    </cfRule>
    <cfRule type="cellIs" dxfId="3441" priority="3460" operator="equal">
      <formula>#REF!</formula>
    </cfRule>
    <cfRule type="cellIs" dxfId="3440" priority="3461" operator="equal">
      <formula>#REF!</formula>
    </cfRule>
    <cfRule type="cellIs" dxfId="3439" priority="3462" operator="equal">
      <formula>#REF!</formula>
    </cfRule>
    <cfRule type="cellIs" dxfId="3438" priority="3463" operator="equal">
      <formula>#REF!</formula>
    </cfRule>
    <cfRule type="cellIs" dxfId="3437" priority="3464" operator="equal">
      <formula>#REF!</formula>
    </cfRule>
    <cfRule type="cellIs" dxfId="3436" priority="3465" operator="equal">
      <formula>#REF!</formula>
    </cfRule>
    <cfRule type="cellIs" dxfId="3435" priority="3466" operator="equal">
      <formula>#REF!</formula>
    </cfRule>
    <cfRule type="cellIs" dxfId="3434" priority="3467" operator="equal">
      <formula>#REF!</formula>
    </cfRule>
    <cfRule type="cellIs" dxfId="3433" priority="3468" operator="equal">
      <formula>#REF!</formula>
    </cfRule>
    <cfRule type="cellIs" dxfId="3432" priority="3469" operator="equal">
      <formula>#REF!</formula>
    </cfRule>
  </conditionalFormatting>
  <conditionalFormatting sqref="Q122">
    <cfRule type="cellIs" dxfId="3431" priority="3426" operator="equal">
      <formula>"EXTREMO (RC/F)"</formula>
    </cfRule>
    <cfRule type="cellIs" dxfId="3430" priority="3427" operator="equal">
      <formula>"ALTO (RC/F)"</formula>
    </cfRule>
    <cfRule type="cellIs" dxfId="3429" priority="3428" operator="equal">
      <formula>"MODERADO (RC/F)"</formula>
    </cfRule>
    <cfRule type="cellIs" dxfId="3428" priority="3429" operator="equal">
      <formula>"EXTREMO"</formula>
    </cfRule>
    <cfRule type="cellIs" dxfId="3427" priority="3430" operator="equal">
      <formula>"ALTO"</formula>
    </cfRule>
    <cfRule type="cellIs" dxfId="3426" priority="3431" operator="equal">
      <formula>"MODERADO"</formula>
    </cfRule>
    <cfRule type="cellIs" dxfId="3425" priority="3432" operator="equal">
      <formula>"BAJO"</formula>
    </cfRule>
  </conditionalFormatting>
  <conditionalFormatting sqref="Q113">
    <cfRule type="cellIs" dxfId="3424" priority="3389" operator="equal">
      <formula>#REF!</formula>
    </cfRule>
    <cfRule type="cellIs" dxfId="3423" priority="3390" operator="equal">
      <formula>#REF!</formula>
    </cfRule>
    <cfRule type="cellIs" dxfId="3422" priority="3391" operator="equal">
      <formula>#REF!</formula>
    </cfRule>
    <cfRule type="cellIs" dxfId="3421" priority="3392" operator="equal">
      <formula>#REF!</formula>
    </cfRule>
    <cfRule type="cellIs" dxfId="3420" priority="3393" operator="equal">
      <formula>#REF!</formula>
    </cfRule>
    <cfRule type="cellIs" dxfId="3419" priority="3394" operator="equal">
      <formula>#REF!</formula>
    </cfRule>
    <cfRule type="cellIs" dxfId="3418" priority="3395" operator="equal">
      <formula>#REF!</formula>
    </cfRule>
    <cfRule type="cellIs" dxfId="3417" priority="3396" operator="equal">
      <formula>#REF!</formula>
    </cfRule>
    <cfRule type="cellIs" dxfId="3416" priority="3397" operator="equal">
      <formula>#REF!</formula>
    </cfRule>
    <cfRule type="cellIs" dxfId="3415" priority="3398" operator="equal">
      <formula>#REF!</formula>
    </cfRule>
    <cfRule type="cellIs" dxfId="3414" priority="3399" operator="equal">
      <formula>#REF!</formula>
    </cfRule>
    <cfRule type="cellIs" dxfId="3413" priority="3400" operator="equal">
      <formula>#REF!</formula>
    </cfRule>
    <cfRule type="cellIs" dxfId="3412" priority="3401" operator="equal">
      <formula>#REF!</formula>
    </cfRule>
    <cfRule type="cellIs" dxfId="3411" priority="3402" operator="equal">
      <formula>#REF!</formula>
    </cfRule>
    <cfRule type="cellIs" dxfId="3410" priority="3403" operator="equal">
      <formula>#REF!</formula>
    </cfRule>
    <cfRule type="cellIs" dxfId="3409" priority="3404" operator="equal">
      <formula>#REF!</formula>
    </cfRule>
    <cfRule type="cellIs" dxfId="3408" priority="3405" operator="equal">
      <formula>#REF!</formula>
    </cfRule>
    <cfRule type="cellIs" dxfId="3407" priority="3406" operator="equal">
      <formula>#REF!</formula>
    </cfRule>
    <cfRule type="cellIs" dxfId="3406" priority="3407" operator="equal">
      <formula>#REF!</formula>
    </cfRule>
    <cfRule type="cellIs" dxfId="3405" priority="3408" operator="equal">
      <formula>#REF!</formula>
    </cfRule>
    <cfRule type="cellIs" dxfId="3404" priority="3409" operator="equal">
      <formula>#REF!</formula>
    </cfRule>
    <cfRule type="cellIs" dxfId="3403" priority="3410" operator="equal">
      <formula>#REF!</formula>
    </cfRule>
    <cfRule type="cellIs" dxfId="3402" priority="3411" operator="equal">
      <formula>#REF!</formula>
    </cfRule>
    <cfRule type="cellIs" dxfId="3401" priority="3412" operator="equal">
      <formula>#REF!</formula>
    </cfRule>
    <cfRule type="cellIs" dxfId="3400" priority="3413" operator="equal">
      <formula>#REF!</formula>
    </cfRule>
    <cfRule type="cellIs" dxfId="3399" priority="3414" operator="equal">
      <formula>#REF!</formula>
    </cfRule>
    <cfRule type="cellIs" dxfId="3398" priority="3415" operator="equal">
      <formula>#REF!</formula>
    </cfRule>
    <cfRule type="cellIs" dxfId="3397" priority="3416" operator="equal">
      <formula>#REF!</formula>
    </cfRule>
    <cfRule type="cellIs" dxfId="3396" priority="3417" operator="equal">
      <formula>#REF!</formula>
    </cfRule>
    <cfRule type="cellIs" dxfId="3395" priority="3418" operator="equal">
      <formula>#REF!</formula>
    </cfRule>
    <cfRule type="cellIs" dxfId="3394" priority="3419" operator="equal">
      <formula>#REF!</formula>
    </cfRule>
    <cfRule type="cellIs" dxfId="3393" priority="3420" operator="equal">
      <formula>#REF!</formula>
    </cfRule>
    <cfRule type="cellIs" dxfId="3392" priority="3421" operator="equal">
      <formula>#REF!</formula>
    </cfRule>
    <cfRule type="cellIs" dxfId="3391" priority="3422" operator="equal">
      <formula>#REF!</formula>
    </cfRule>
    <cfRule type="cellIs" dxfId="3390" priority="3423" operator="equal">
      <formula>#REF!</formula>
    </cfRule>
    <cfRule type="cellIs" dxfId="3389" priority="3424" operator="equal">
      <formula>#REF!</formula>
    </cfRule>
    <cfRule type="cellIs" dxfId="3388" priority="3425" operator="equal">
      <formula>#REF!</formula>
    </cfRule>
  </conditionalFormatting>
  <conditionalFormatting sqref="Q113">
    <cfRule type="cellIs" dxfId="3387" priority="3382" operator="equal">
      <formula>"EXTREMO (RC/F)"</formula>
    </cfRule>
    <cfRule type="cellIs" dxfId="3386" priority="3383" operator="equal">
      <formula>"ALTO (RC/F)"</formula>
    </cfRule>
    <cfRule type="cellIs" dxfId="3385" priority="3384" operator="equal">
      <formula>"MODERADO (RC/F)"</formula>
    </cfRule>
    <cfRule type="cellIs" dxfId="3384" priority="3385" operator="equal">
      <formula>"EXTREMO"</formula>
    </cfRule>
    <cfRule type="cellIs" dxfId="3383" priority="3386" operator="equal">
      <formula>"ALTO"</formula>
    </cfRule>
    <cfRule type="cellIs" dxfId="3382" priority="3387" operator="equal">
      <formula>"MODERADO"</formula>
    </cfRule>
    <cfRule type="cellIs" dxfId="3381" priority="3388" operator="equal">
      <formula>"BAJO"</formula>
    </cfRule>
  </conditionalFormatting>
  <conditionalFormatting sqref="Q115">
    <cfRule type="cellIs" dxfId="3380" priority="3345" operator="equal">
      <formula>#REF!</formula>
    </cfRule>
    <cfRule type="cellIs" dxfId="3379" priority="3346" operator="equal">
      <formula>#REF!</formula>
    </cfRule>
    <cfRule type="cellIs" dxfId="3378" priority="3347" operator="equal">
      <formula>#REF!</formula>
    </cfRule>
    <cfRule type="cellIs" dxfId="3377" priority="3348" operator="equal">
      <formula>#REF!</formula>
    </cfRule>
    <cfRule type="cellIs" dxfId="3376" priority="3349" operator="equal">
      <formula>#REF!</formula>
    </cfRule>
    <cfRule type="cellIs" dxfId="3375" priority="3350" operator="equal">
      <formula>#REF!</formula>
    </cfRule>
    <cfRule type="cellIs" dxfId="3374" priority="3351" operator="equal">
      <formula>#REF!</formula>
    </cfRule>
    <cfRule type="cellIs" dxfId="3373" priority="3352" operator="equal">
      <formula>#REF!</formula>
    </cfRule>
    <cfRule type="cellIs" dxfId="3372" priority="3353" operator="equal">
      <formula>#REF!</formula>
    </cfRule>
    <cfRule type="cellIs" dxfId="3371" priority="3354" operator="equal">
      <formula>#REF!</formula>
    </cfRule>
    <cfRule type="cellIs" dxfId="3370" priority="3355" operator="equal">
      <formula>#REF!</formula>
    </cfRule>
    <cfRule type="cellIs" dxfId="3369" priority="3356" operator="equal">
      <formula>#REF!</formula>
    </cfRule>
    <cfRule type="cellIs" dxfId="3368" priority="3357" operator="equal">
      <formula>#REF!</formula>
    </cfRule>
    <cfRule type="cellIs" dxfId="3367" priority="3358" operator="equal">
      <formula>#REF!</formula>
    </cfRule>
    <cfRule type="cellIs" dxfId="3366" priority="3359" operator="equal">
      <formula>#REF!</formula>
    </cfRule>
    <cfRule type="cellIs" dxfId="3365" priority="3360" operator="equal">
      <formula>#REF!</formula>
    </cfRule>
    <cfRule type="cellIs" dxfId="3364" priority="3361" operator="equal">
      <formula>#REF!</formula>
    </cfRule>
    <cfRule type="cellIs" dxfId="3363" priority="3362" operator="equal">
      <formula>#REF!</formula>
    </cfRule>
    <cfRule type="cellIs" dxfId="3362" priority="3363" operator="equal">
      <formula>#REF!</formula>
    </cfRule>
    <cfRule type="cellIs" dxfId="3361" priority="3364" operator="equal">
      <formula>#REF!</formula>
    </cfRule>
    <cfRule type="cellIs" dxfId="3360" priority="3365" operator="equal">
      <formula>#REF!</formula>
    </cfRule>
    <cfRule type="cellIs" dxfId="3359" priority="3366" operator="equal">
      <formula>#REF!</formula>
    </cfRule>
    <cfRule type="cellIs" dxfId="3358" priority="3367" operator="equal">
      <formula>#REF!</formula>
    </cfRule>
    <cfRule type="cellIs" dxfId="3357" priority="3368" operator="equal">
      <formula>#REF!</formula>
    </cfRule>
    <cfRule type="cellIs" dxfId="3356" priority="3369" operator="equal">
      <formula>#REF!</formula>
    </cfRule>
    <cfRule type="cellIs" dxfId="3355" priority="3370" operator="equal">
      <formula>#REF!</formula>
    </cfRule>
    <cfRule type="cellIs" dxfId="3354" priority="3371" operator="equal">
      <formula>#REF!</formula>
    </cfRule>
    <cfRule type="cellIs" dxfId="3353" priority="3372" operator="equal">
      <formula>#REF!</formula>
    </cfRule>
    <cfRule type="cellIs" dxfId="3352" priority="3373" operator="equal">
      <formula>#REF!</formula>
    </cfRule>
    <cfRule type="cellIs" dxfId="3351" priority="3374" operator="equal">
      <formula>#REF!</formula>
    </cfRule>
    <cfRule type="cellIs" dxfId="3350" priority="3375" operator="equal">
      <formula>#REF!</formula>
    </cfRule>
    <cfRule type="cellIs" dxfId="3349" priority="3376" operator="equal">
      <formula>#REF!</formula>
    </cfRule>
    <cfRule type="cellIs" dxfId="3348" priority="3377" operator="equal">
      <formula>#REF!</formula>
    </cfRule>
    <cfRule type="cellIs" dxfId="3347" priority="3378" operator="equal">
      <formula>#REF!</formula>
    </cfRule>
    <cfRule type="cellIs" dxfId="3346" priority="3379" operator="equal">
      <formula>#REF!</formula>
    </cfRule>
    <cfRule type="cellIs" dxfId="3345" priority="3380" operator="equal">
      <formula>#REF!</formula>
    </cfRule>
    <cfRule type="cellIs" dxfId="3344" priority="3381" operator="equal">
      <formula>#REF!</formula>
    </cfRule>
  </conditionalFormatting>
  <conditionalFormatting sqref="Q115">
    <cfRule type="cellIs" dxfId="3343" priority="3338" operator="equal">
      <formula>"EXTREMO (RC/F)"</formula>
    </cfRule>
    <cfRule type="cellIs" dxfId="3342" priority="3339" operator="equal">
      <formula>"ALTO (RC/F)"</formula>
    </cfRule>
    <cfRule type="cellIs" dxfId="3341" priority="3340" operator="equal">
      <formula>"MODERADO (RC/F)"</formula>
    </cfRule>
    <cfRule type="cellIs" dxfId="3340" priority="3341" operator="equal">
      <formula>"EXTREMO"</formula>
    </cfRule>
    <cfRule type="cellIs" dxfId="3339" priority="3342" operator="equal">
      <formula>"ALTO"</formula>
    </cfRule>
    <cfRule type="cellIs" dxfId="3338" priority="3343" operator="equal">
      <formula>"MODERADO"</formula>
    </cfRule>
    <cfRule type="cellIs" dxfId="3337" priority="3344" operator="equal">
      <formula>"BAJO"</formula>
    </cfRule>
  </conditionalFormatting>
  <conditionalFormatting sqref="Q106">
    <cfRule type="cellIs" dxfId="3336" priority="3301" operator="equal">
      <formula>#REF!</formula>
    </cfRule>
    <cfRule type="cellIs" dxfId="3335" priority="3302" operator="equal">
      <formula>#REF!</formula>
    </cfRule>
    <cfRule type="cellIs" dxfId="3334" priority="3303" operator="equal">
      <formula>#REF!</formula>
    </cfRule>
    <cfRule type="cellIs" dxfId="3333" priority="3304" operator="equal">
      <formula>#REF!</formula>
    </cfRule>
    <cfRule type="cellIs" dxfId="3332" priority="3305" operator="equal">
      <formula>#REF!</formula>
    </cfRule>
    <cfRule type="cellIs" dxfId="3331" priority="3306" operator="equal">
      <formula>#REF!</formula>
    </cfRule>
    <cfRule type="cellIs" dxfId="3330" priority="3307" operator="equal">
      <formula>#REF!</formula>
    </cfRule>
    <cfRule type="cellIs" dxfId="3329" priority="3308" operator="equal">
      <formula>#REF!</formula>
    </cfRule>
    <cfRule type="cellIs" dxfId="3328" priority="3309" operator="equal">
      <formula>#REF!</formula>
    </cfRule>
    <cfRule type="cellIs" dxfId="3327" priority="3310" operator="equal">
      <formula>#REF!</formula>
    </cfRule>
    <cfRule type="cellIs" dxfId="3326" priority="3311" operator="equal">
      <formula>#REF!</formula>
    </cfRule>
    <cfRule type="cellIs" dxfId="3325" priority="3312" operator="equal">
      <formula>#REF!</formula>
    </cfRule>
    <cfRule type="cellIs" dxfId="3324" priority="3313" operator="equal">
      <formula>#REF!</formula>
    </cfRule>
    <cfRule type="cellIs" dxfId="3323" priority="3314" operator="equal">
      <formula>#REF!</formula>
    </cfRule>
    <cfRule type="cellIs" dxfId="3322" priority="3315" operator="equal">
      <formula>#REF!</formula>
    </cfRule>
    <cfRule type="cellIs" dxfId="3321" priority="3316" operator="equal">
      <formula>#REF!</formula>
    </cfRule>
    <cfRule type="cellIs" dxfId="3320" priority="3317" operator="equal">
      <formula>#REF!</formula>
    </cfRule>
    <cfRule type="cellIs" dxfId="3319" priority="3318" operator="equal">
      <formula>#REF!</formula>
    </cfRule>
    <cfRule type="cellIs" dxfId="3318" priority="3319" operator="equal">
      <formula>#REF!</formula>
    </cfRule>
    <cfRule type="cellIs" dxfId="3317" priority="3320" operator="equal">
      <formula>#REF!</formula>
    </cfRule>
    <cfRule type="cellIs" dxfId="3316" priority="3321" operator="equal">
      <formula>#REF!</formula>
    </cfRule>
    <cfRule type="cellIs" dxfId="3315" priority="3322" operator="equal">
      <formula>#REF!</formula>
    </cfRule>
    <cfRule type="cellIs" dxfId="3314" priority="3323" operator="equal">
      <formula>#REF!</formula>
    </cfRule>
    <cfRule type="cellIs" dxfId="3313" priority="3324" operator="equal">
      <formula>#REF!</formula>
    </cfRule>
    <cfRule type="cellIs" dxfId="3312" priority="3325" operator="equal">
      <formula>#REF!</formula>
    </cfRule>
    <cfRule type="cellIs" dxfId="3311" priority="3326" operator="equal">
      <formula>#REF!</formula>
    </cfRule>
    <cfRule type="cellIs" dxfId="3310" priority="3327" operator="equal">
      <formula>#REF!</formula>
    </cfRule>
    <cfRule type="cellIs" dxfId="3309" priority="3328" operator="equal">
      <formula>#REF!</formula>
    </cfRule>
    <cfRule type="cellIs" dxfId="3308" priority="3329" operator="equal">
      <formula>#REF!</formula>
    </cfRule>
    <cfRule type="cellIs" dxfId="3307" priority="3330" operator="equal">
      <formula>#REF!</formula>
    </cfRule>
    <cfRule type="cellIs" dxfId="3306" priority="3331" operator="equal">
      <formula>#REF!</formula>
    </cfRule>
    <cfRule type="cellIs" dxfId="3305" priority="3332" operator="equal">
      <formula>#REF!</formula>
    </cfRule>
    <cfRule type="cellIs" dxfId="3304" priority="3333" operator="equal">
      <formula>#REF!</formula>
    </cfRule>
    <cfRule type="cellIs" dxfId="3303" priority="3334" operator="equal">
      <formula>#REF!</formula>
    </cfRule>
    <cfRule type="cellIs" dxfId="3302" priority="3335" operator="equal">
      <formula>#REF!</formula>
    </cfRule>
    <cfRule type="cellIs" dxfId="3301" priority="3336" operator="equal">
      <formula>#REF!</formula>
    </cfRule>
    <cfRule type="cellIs" dxfId="3300" priority="3337" operator="equal">
      <formula>#REF!</formula>
    </cfRule>
  </conditionalFormatting>
  <conditionalFormatting sqref="Q106">
    <cfRule type="cellIs" dxfId="3299" priority="3294" operator="equal">
      <formula>"EXTREMO (RC/F)"</formula>
    </cfRule>
    <cfRule type="cellIs" dxfId="3298" priority="3295" operator="equal">
      <formula>"ALTO (RC/F)"</formula>
    </cfRule>
    <cfRule type="cellIs" dxfId="3297" priority="3296" operator="equal">
      <formula>"MODERADO (RC/F)"</formula>
    </cfRule>
    <cfRule type="cellIs" dxfId="3296" priority="3297" operator="equal">
      <formula>"EXTREMO"</formula>
    </cfRule>
    <cfRule type="cellIs" dxfId="3295" priority="3298" operator="equal">
      <formula>"ALTO"</formula>
    </cfRule>
    <cfRule type="cellIs" dxfId="3294" priority="3299" operator="equal">
      <formula>"MODERADO"</formula>
    </cfRule>
    <cfRule type="cellIs" dxfId="3293" priority="3300" operator="equal">
      <formula>"BAJO"</formula>
    </cfRule>
  </conditionalFormatting>
  <conditionalFormatting sqref="AE27 AE76:AE89 AE167:AE172 AE236:AE239 AE42">
    <cfRule type="cellIs" dxfId="3292" priority="3289" operator="equal">
      <formula>"MUY ALTA"</formula>
    </cfRule>
    <cfRule type="cellIs" dxfId="3291" priority="3290" operator="equal">
      <formula>"ALTA"</formula>
    </cfRule>
    <cfRule type="cellIs" dxfId="3290" priority="3291" operator="equal">
      <formula>"MEDIA"</formula>
    </cfRule>
    <cfRule type="cellIs" dxfId="3289" priority="3292" operator="equal">
      <formula>"BAJA"</formula>
    </cfRule>
    <cfRule type="cellIs" dxfId="3288" priority="3293" operator="equal">
      <formula>"MUY BAJA"</formula>
    </cfRule>
  </conditionalFormatting>
  <conditionalFormatting sqref="AE16">
    <cfRule type="cellIs" dxfId="3287" priority="3284" operator="equal">
      <formula>"MUY ALTA"</formula>
    </cfRule>
    <cfRule type="cellIs" dxfId="3286" priority="3285" operator="equal">
      <formula>"ALTA"</formula>
    </cfRule>
    <cfRule type="cellIs" dxfId="3285" priority="3286" operator="equal">
      <formula>"MEDIA"</formula>
    </cfRule>
    <cfRule type="cellIs" dxfId="3284" priority="3287" operator="equal">
      <formula>"BAJA"</formula>
    </cfRule>
    <cfRule type="cellIs" dxfId="3283" priority="3288" operator="equal">
      <formula>"MUY BAJA"</formula>
    </cfRule>
  </conditionalFormatting>
  <conditionalFormatting sqref="AG16">
    <cfRule type="cellIs" dxfId="3282" priority="3279" operator="equal">
      <formula>"CATASTROFICO"</formula>
    </cfRule>
    <cfRule type="cellIs" dxfId="3281" priority="3280" operator="equal">
      <formula>"MAYOR"</formula>
    </cfRule>
    <cfRule type="cellIs" dxfId="3280" priority="3281" operator="equal">
      <formula>"MODERADO"</formula>
    </cfRule>
    <cfRule type="cellIs" dxfId="3279" priority="3282" operator="equal">
      <formula>"MENOR"</formula>
    </cfRule>
    <cfRule type="cellIs" dxfId="3278" priority="3283" operator="equal">
      <formula>"LEVE"</formula>
    </cfRule>
  </conditionalFormatting>
  <conditionalFormatting sqref="AI16">
    <cfRule type="cellIs" dxfId="3277" priority="3242" operator="equal">
      <formula>#REF!</formula>
    </cfRule>
    <cfRule type="cellIs" dxfId="3276" priority="3243" operator="equal">
      <formula>#REF!</formula>
    </cfRule>
    <cfRule type="cellIs" dxfId="3275" priority="3244" operator="equal">
      <formula>#REF!</formula>
    </cfRule>
    <cfRule type="cellIs" dxfId="3274" priority="3245" operator="equal">
      <formula>#REF!</formula>
    </cfRule>
    <cfRule type="cellIs" dxfId="3273" priority="3246" operator="equal">
      <formula>#REF!</formula>
    </cfRule>
    <cfRule type="cellIs" dxfId="3272" priority="3247" operator="equal">
      <formula>#REF!</formula>
    </cfRule>
    <cfRule type="cellIs" dxfId="3271" priority="3248" operator="equal">
      <formula>#REF!</formula>
    </cfRule>
    <cfRule type="cellIs" dxfId="3270" priority="3249" operator="equal">
      <formula>#REF!</formula>
    </cfRule>
    <cfRule type="cellIs" dxfId="3269" priority="3250" operator="equal">
      <formula>#REF!</formula>
    </cfRule>
    <cfRule type="cellIs" dxfId="3268" priority="3251" operator="equal">
      <formula>#REF!</formula>
    </cfRule>
    <cfRule type="cellIs" dxfId="3267" priority="3252" operator="equal">
      <formula>#REF!</formula>
    </cfRule>
    <cfRule type="cellIs" dxfId="3266" priority="3253" operator="equal">
      <formula>#REF!</formula>
    </cfRule>
    <cfRule type="cellIs" dxfId="3265" priority="3254" operator="equal">
      <formula>#REF!</formula>
    </cfRule>
    <cfRule type="cellIs" dxfId="3264" priority="3255" operator="equal">
      <formula>#REF!</formula>
    </cfRule>
    <cfRule type="cellIs" dxfId="3263" priority="3256" operator="equal">
      <formula>#REF!</formula>
    </cfRule>
    <cfRule type="cellIs" dxfId="3262" priority="3257" operator="equal">
      <formula>#REF!</formula>
    </cfRule>
    <cfRule type="cellIs" dxfId="3261" priority="3258" operator="equal">
      <formula>#REF!</formula>
    </cfRule>
    <cfRule type="cellIs" dxfId="3260" priority="3259" operator="equal">
      <formula>#REF!</formula>
    </cfRule>
    <cfRule type="cellIs" dxfId="3259" priority="3260" operator="equal">
      <formula>#REF!</formula>
    </cfRule>
    <cfRule type="cellIs" dxfId="3258" priority="3261" operator="equal">
      <formula>#REF!</formula>
    </cfRule>
    <cfRule type="cellIs" dxfId="3257" priority="3262" operator="equal">
      <formula>#REF!</formula>
    </cfRule>
    <cfRule type="cellIs" dxfId="3256" priority="3263" operator="equal">
      <formula>#REF!</formula>
    </cfRule>
    <cfRule type="cellIs" dxfId="3255" priority="3264" operator="equal">
      <formula>#REF!</formula>
    </cfRule>
    <cfRule type="cellIs" dxfId="3254" priority="3265" operator="equal">
      <formula>#REF!</formula>
    </cfRule>
    <cfRule type="cellIs" dxfId="3253" priority="3266" operator="equal">
      <formula>#REF!</formula>
    </cfRule>
    <cfRule type="cellIs" dxfId="3252" priority="3267" operator="equal">
      <formula>#REF!</formula>
    </cfRule>
    <cfRule type="cellIs" dxfId="3251" priority="3268" operator="equal">
      <formula>#REF!</formula>
    </cfRule>
    <cfRule type="cellIs" dxfId="3250" priority="3269" operator="equal">
      <formula>#REF!</formula>
    </cfRule>
    <cfRule type="cellIs" dxfId="3249" priority="3270" operator="equal">
      <formula>#REF!</formula>
    </cfRule>
    <cfRule type="cellIs" dxfId="3248" priority="3271" operator="equal">
      <formula>#REF!</formula>
    </cfRule>
    <cfRule type="cellIs" dxfId="3247" priority="3272" operator="equal">
      <formula>#REF!</formula>
    </cfRule>
    <cfRule type="cellIs" dxfId="3246" priority="3273" operator="equal">
      <formula>#REF!</formula>
    </cfRule>
    <cfRule type="cellIs" dxfId="3245" priority="3274" operator="equal">
      <formula>#REF!</formula>
    </cfRule>
    <cfRule type="cellIs" dxfId="3244" priority="3275" operator="equal">
      <formula>#REF!</formula>
    </cfRule>
    <cfRule type="cellIs" dxfId="3243" priority="3276" operator="equal">
      <formula>#REF!</formula>
    </cfRule>
    <cfRule type="cellIs" dxfId="3242" priority="3277" operator="equal">
      <formula>#REF!</formula>
    </cfRule>
    <cfRule type="cellIs" dxfId="3241" priority="3278" operator="equal">
      <formula>#REF!</formula>
    </cfRule>
  </conditionalFormatting>
  <conditionalFormatting sqref="AI16">
    <cfRule type="cellIs" dxfId="3240" priority="3235" operator="equal">
      <formula>"EXTREMO (RC/F)"</formula>
    </cfRule>
    <cfRule type="cellIs" dxfId="3239" priority="3236" operator="equal">
      <formula>"ALTO (RC/F)"</formula>
    </cfRule>
    <cfRule type="cellIs" dxfId="3238" priority="3237" operator="equal">
      <formula>"MODERADO (RC/F)"</formula>
    </cfRule>
    <cfRule type="cellIs" dxfId="3237" priority="3238" operator="equal">
      <formula>"EXTREMO"</formula>
    </cfRule>
    <cfRule type="cellIs" dxfId="3236" priority="3239" operator="equal">
      <formula>"ALTO"</formula>
    </cfRule>
    <cfRule type="cellIs" dxfId="3235" priority="3240" operator="equal">
      <formula>"MODERADO"</formula>
    </cfRule>
    <cfRule type="cellIs" dxfId="3234" priority="3241" operator="equal">
      <formula>"BAJO"</formula>
    </cfRule>
  </conditionalFormatting>
  <conditionalFormatting sqref="AG27">
    <cfRule type="cellIs" dxfId="3233" priority="3230" operator="equal">
      <formula>"CATASTROFICO"</formula>
    </cfRule>
    <cfRule type="cellIs" dxfId="3232" priority="3231" operator="equal">
      <formula>"MAYOR"</formula>
    </cfRule>
    <cfRule type="cellIs" dxfId="3231" priority="3232" operator="equal">
      <formula>"MODERADO"</formula>
    </cfRule>
    <cfRule type="cellIs" dxfId="3230" priority="3233" operator="equal">
      <formula>"MENOR"</formula>
    </cfRule>
    <cfRule type="cellIs" dxfId="3229" priority="3234" operator="equal">
      <formula>"LEVE"</formula>
    </cfRule>
  </conditionalFormatting>
  <conditionalFormatting sqref="AI27">
    <cfRule type="cellIs" dxfId="3228" priority="3193" operator="equal">
      <formula>#REF!</formula>
    </cfRule>
    <cfRule type="cellIs" dxfId="3227" priority="3194" operator="equal">
      <formula>#REF!</formula>
    </cfRule>
    <cfRule type="cellIs" dxfId="3226" priority="3195" operator="equal">
      <formula>#REF!</formula>
    </cfRule>
    <cfRule type="cellIs" dxfId="3225" priority="3196" operator="equal">
      <formula>#REF!</formula>
    </cfRule>
    <cfRule type="cellIs" dxfId="3224" priority="3197" operator="equal">
      <formula>#REF!</formula>
    </cfRule>
    <cfRule type="cellIs" dxfId="3223" priority="3198" operator="equal">
      <formula>#REF!</formula>
    </cfRule>
    <cfRule type="cellIs" dxfId="3222" priority="3199" operator="equal">
      <formula>#REF!</formula>
    </cfRule>
    <cfRule type="cellIs" dxfId="3221" priority="3200" operator="equal">
      <formula>#REF!</formula>
    </cfRule>
    <cfRule type="cellIs" dxfId="3220" priority="3201" operator="equal">
      <formula>#REF!</formula>
    </cfRule>
    <cfRule type="cellIs" dxfId="3219" priority="3202" operator="equal">
      <formula>#REF!</formula>
    </cfRule>
    <cfRule type="cellIs" dxfId="3218" priority="3203" operator="equal">
      <formula>#REF!</formula>
    </cfRule>
    <cfRule type="cellIs" dxfId="3217" priority="3204" operator="equal">
      <formula>#REF!</formula>
    </cfRule>
    <cfRule type="cellIs" dxfId="3216" priority="3205" operator="equal">
      <formula>#REF!</formula>
    </cfRule>
    <cfRule type="cellIs" dxfId="3215" priority="3206" operator="equal">
      <formula>#REF!</formula>
    </cfRule>
    <cfRule type="cellIs" dxfId="3214" priority="3207" operator="equal">
      <formula>#REF!</formula>
    </cfRule>
    <cfRule type="cellIs" dxfId="3213" priority="3208" operator="equal">
      <formula>#REF!</formula>
    </cfRule>
    <cfRule type="cellIs" dxfId="3212" priority="3209" operator="equal">
      <formula>#REF!</formula>
    </cfRule>
    <cfRule type="cellIs" dxfId="3211" priority="3210" operator="equal">
      <formula>#REF!</formula>
    </cfRule>
    <cfRule type="cellIs" dxfId="3210" priority="3211" operator="equal">
      <formula>#REF!</formula>
    </cfRule>
    <cfRule type="cellIs" dxfId="3209" priority="3212" operator="equal">
      <formula>#REF!</formula>
    </cfRule>
    <cfRule type="cellIs" dxfId="3208" priority="3213" operator="equal">
      <formula>#REF!</formula>
    </cfRule>
    <cfRule type="cellIs" dxfId="3207" priority="3214" operator="equal">
      <formula>#REF!</formula>
    </cfRule>
    <cfRule type="cellIs" dxfId="3206" priority="3215" operator="equal">
      <formula>#REF!</formula>
    </cfRule>
    <cfRule type="cellIs" dxfId="3205" priority="3216" operator="equal">
      <formula>#REF!</formula>
    </cfRule>
    <cfRule type="cellIs" dxfId="3204" priority="3217" operator="equal">
      <formula>#REF!</formula>
    </cfRule>
    <cfRule type="cellIs" dxfId="3203" priority="3218" operator="equal">
      <formula>#REF!</formula>
    </cfRule>
    <cfRule type="cellIs" dxfId="3202" priority="3219" operator="equal">
      <formula>#REF!</formula>
    </cfRule>
    <cfRule type="cellIs" dxfId="3201" priority="3220" operator="equal">
      <formula>#REF!</formula>
    </cfRule>
    <cfRule type="cellIs" dxfId="3200" priority="3221" operator="equal">
      <formula>#REF!</formula>
    </cfRule>
    <cfRule type="cellIs" dxfId="3199" priority="3222" operator="equal">
      <formula>#REF!</formula>
    </cfRule>
    <cfRule type="cellIs" dxfId="3198" priority="3223" operator="equal">
      <formula>#REF!</formula>
    </cfRule>
    <cfRule type="cellIs" dxfId="3197" priority="3224" operator="equal">
      <formula>#REF!</formula>
    </cfRule>
    <cfRule type="cellIs" dxfId="3196" priority="3225" operator="equal">
      <formula>#REF!</formula>
    </cfRule>
    <cfRule type="cellIs" dxfId="3195" priority="3226" operator="equal">
      <formula>#REF!</formula>
    </cfRule>
    <cfRule type="cellIs" dxfId="3194" priority="3227" operator="equal">
      <formula>#REF!</formula>
    </cfRule>
    <cfRule type="cellIs" dxfId="3193" priority="3228" operator="equal">
      <formula>#REF!</formula>
    </cfRule>
    <cfRule type="cellIs" dxfId="3192" priority="3229" operator="equal">
      <formula>#REF!</formula>
    </cfRule>
  </conditionalFormatting>
  <conditionalFormatting sqref="AI27">
    <cfRule type="cellIs" dxfId="3191" priority="3186" operator="equal">
      <formula>"EXTREMO (RC/F)"</formula>
    </cfRule>
    <cfRule type="cellIs" dxfId="3190" priority="3187" operator="equal">
      <formula>"ALTO (RC/F)"</formula>
    </cfRule>
    <cfRule type="cellIs" dxfId="3189" priority="3188" operator="equal">
      <formula>"MODERADO (RC/F)"</formula>
    </cfRule>
    <cfRule type="cellIs" dxfId="3188" priority="3189" operator="equal">
      <formula>"EXTREMO"</formula>
    </cfRule>
    <cfRule type="cellIs" dxfId="3187" priority="3190" operator="equal">
      <formula>"ALTO"</formula>
    </cfRule>
    <cfRule type="cellIs" dxfId="3186" priority="3191" operator="equal">
      <formula>"MODERADO"</formula>
    </cfRule>
    <cfRule type="cellIs" dxfId="3185" priority="3192" operator="equal">
      <formula>"BAJO"</formula>
    </cfRule>
  </conditionalFormatting>
  <conditionalFormatting sqref="AE28:AE30">
    <cfRule type="cellIs" dxfId="3184" priority="3181" operator="equal">
      <formula>"MUY ALTA"</formula>
    </cfRule>
    <cfRule type="cellIs" dxfId="3183" priority="3182" operator="equal">
      <formula>"ALTA"</formula>
    </cfRule>
    <cfRule type="cellIs" dxfId="3182" priority="3183" operator="equal">
      <formula>"MEDIA"</formula>
    </cfRule>
    <cfRule type="cellIs" dxfId="3181" priority="3184" operator="equal">
      <formula>"BAJA"</formula>
    </cfRule>
    <cfRule type="cellIs" dxfId="3180" priority="3185" operator="equal">
      <formula>"MUY BAJA"</formula>
    </cfRule>
  </conditionalFormatting>
  <conditionalFormatting sqref="AG28:AG29">
    <cfRule type="cellIs" dxfId="3179" priority="3176" operator="equal">
      <formula>"CATASTROFICO"</formula>
    </cfRule>
    <cfRule type="cellIs" dxfId="3178" priority="3177" operator="equal">
      <formula>"MAYOR"</formula>
    </cfRule>
    <cfRule type="cellIs" dxfId="3177" priority="3178" operator="equal">
      <formula>"MODERADO"</formula>
    </cfRule>
    <cfRule type="cellIs" dxfId="3176" priority="3179" operator="equal">
      <formula>"MENOR"</formula>
    </cfRule>
    <cfRule type="cellIs" dxfId="3175" priority="3180" operator="equal">
      <formula>"LEVE"</formula>
    </cfRule>
  </conditionalFormatting>
  <conditionalFormatting sqref="AI28:AI29">
    <cfRule type="cellIs" dxfId="3174" priority="3139" operator="equal">
      <formula>#REF!</formula>
    </cfRule>
    <cfRule type="cellIs" dxfId="3173" priority="3140" operator="equal">
      <formula>#REF!</formula>
    </cfRule>
    <cfRule type="cellIs" dxfId="3172" priority="3141" operator="equal">
      <formula>#REF!</formula>
    </cfRule>
    <cfRule type="cellIs" dxfId="3171" priority="3142" operator="equal">
      <formula>#REF!</formula>
    </cfRule>
    <cfRule type="cellIs" dxfId="3170" priority="3143" operator="equal">
      <formula>#REF!</formula>
    </cfRule>
    <cfRule type="cellIs" dxfId="3169" priority="3144" operator="equal">
      <formula>#REF!</formula>
    </cfRule>
    <cfRule type="cellIs" dxfId="3168" priority="3145" operator="equal">
      <formula>#REF!</formula>
    </cfRule>
    <cfRule type="cellIs" dxfId="3167" priority="3146" operator="equal">
      <formula>#REF!</formula>
    </cfRule>
    <cfRule type="cellIs" dxfId="3166" priority="3147" operator="equal">
      <formula>#REF!</formula>
    </cfRule>
    <cfRule type="cellIs" dxfId="3165" priority="3148" operator="equal">
      <formula>#REF!</formula>
    </cfRule>
    <cfRule type="cellIs" dxfId="3164" priority="3149" operator="equal">
      <formula>#REF!</formula>
    </cfRule>
    <cfRule type="cellIs" dxfId="3163" priority="3150" operator="equal">
      <formula>#REF!</formula>
    </cfRule>
    <cfRule type="cellIs" dxfId="3162" priority="3151" operator="equal">
      <formula>#REF!</formula>
    </cfRule>
    <cfRule type="cellIs" dxfId="3161" priority="3152" operator="equal">
      <formula>#REF!</formula>
    </cfRule>
    <cfRule type="cellIs" dxfId="3160" priority="3153" operator="equal">
      <formula>#REF!</formula>
    </cfRule>
    <cfRule type="cellIs" dxfId="3159" priority="3154" operator="equal">
      <formula>#REF!</formula>
    </cfRule>
    <cfRule type="cellIs" dxfId="3158" priority="3155" operator="equal">
      <formula>#REF!</formula>
    </cfRule>
    <cfRule type="cellIs" dxfId="3157" priority="3156" operator="equal">
      <formula>#REF!</formula>
    </cfRule>
    <cfRule type="cellIs" dxfId="3156" priority="3157" operator="equal">
      <formula>#REF!</formula>
    </cfRule>
    <cfRule type="cellIs" dxfId="3155" priority="3158" operator="equal">
      <formula>#REF!</formula>
    </cfRule>
    <cfRule type="cellIs" dxfId="3154" priority="3159" operator="equal">
      <formula>#REF!</formula>
    </cfRule>
    <cfRule type="cellIs" dxfId="3153" priority="3160" operator="equal">
      <formula>#REF!</formula>
    </cfRule>
    <cfRule type="cellIs" dxfId="3152" priority="3161" operator="equal">
      <formula>#REF!</formula>
    </cfRule>
    <cfRule type="cellIs" dxfId="3151" priority="3162" operator="equal">
      <formula>#REF!</formula>
    </cfRule>
    <cfRule type="cellIs" dxfId="3150" priority="3163" operator="equal">
      <formula>#REF!</formula>
    </cfRule>
    <cfRule type="cellIs" dxfId="3149" priority="3164" operator="equal">
      <formula>#REF!</formula>
    </cfRule>
    <cfRule type="cellIs" dxfId="3148" priority="3165" operator="equal">
      <formula>#REF!</formula>
    </cfRule>
    <cfRule type="cellIs" dxfId="3147" priority="3166" operator="equal">
      <formula>#REF!</formula>
    </cfRule>
    <cfRule type="cellIs" dxfId="3146" priority="3167" operator="equal">
      <formula>#REF!</formula>
    </cfRule>
    <cfRule type="cellIs" dxfId="3145" priority="3168" operator="equal">
      <formula>#REF!</formula>
    </cfRule>
    <cfRule type="cellIs" dxfId="3144" priority="3169" operator="equal">
      <formula>#REF!</formula>
    </cfRule>
    <cfRule type="cellIs" dxfId="3143" priority="3170" operator="equal">
      <formula>#REF!</formula>
    </cfRule>
    <cfRule type="cellIs" dxfId="3142" priority="3171" operator="equal">
      <formula>#REF!</formula>
    </cfRule>
    <cfRule type="cellIs" dxfId="3141" priority="3172" operator="equal">
      <formula>#REF!</formula>
    </cfRule>
    <cfRule type="cellIs" dxfId="3140" priority="3173" operator="equal">
      <formula>#REF!</formula>
    </cfRule>
    <cfRule type="cellIs" dxfId="3139" priority="3174" operator="equal">
      <formula>#REF!</formula>
    </cfRule>
    <cfRule type="cellIs" dxfId="3138" priority="3175" operator="equal">
      <formula>#REF!</formula>
    </cfRule>
  </conditionalFormatting>
  <conditionalFormatting sqref="AI28:AI29">
    <cfRule type="cellIs" dxfId="3137" priority="3132" operator="equal">
      <formula>"EXTREMO (RC/F)"</formula>
    </cfRule>
    <cfRule type="cellIs" dxfId="3136" priority="3133" operator="equal">
      <formula>"ALTO (RC/F)"</formula>
    </cfRule>
    <cfRule type="cellIs" dxfId="3135" priority="3134" operator="equal">
      <formula>"MODERADO (RC/F)"</formula>
    </cfRule>
    <cfRule type="cellIs" dxfId="3134" priority="3135" operator="equal">
      <formula>"EXTREMO"</formula>
    </cfRule>
    <cfRule type="cellIs" dxfId="3133" priority="3136" operator="equal">
      <formula>"ALTO"</formula>
    </cfRule>
    <cfRule type="cellIs" dxfId="3132" priority="3137" operator="equal">
      <formula>"MODERADO"</formula>
    </cfRule>
    <cfRule type="cellIs" dxfId="3131" priority="3138" operator="equal">
      <formula>"BAJO"</formula>
    </cfRule>
  </conditionalFormatting>
  <conditionalFormatting sqref="AI17:AI18">
    <cfRule type="cellIs" dxfId="3130" priority="3125" operator="equal">
      <formula>"EXTREMO (RC/F)"</formula>
    </cfRule>
    <cfRule type="cellIs" dxfId="3129" priority="3126" operator="equal">
      <formula>"ALTO (RC/F)"</formula>
    </cfRule>
    <cfRule type="cellIs" dxfId="3128" priority="3127" operator="equal">
      <formula>"MODERADO (RC/F)"</formula>
    </cfRule>
    <cfRule type="cellIs" dxfId="3127" priority="3128" operator="equal">
      <formula>"EXTREMO"</formula>
    </cfRule>
    <cfRule type="cellIs" dxfId="3126" priority="3129" operator="equal">
      <formula>"ALTO"</formula>
    </cfRule>
    <cfRule type="cellIs" dxfId="3125" priority="3130" operator="equal">
      <formula>"MODERADO"</formula>
    </cfRule>
    <cfRule type="cellIs" dxfId="3124" priority="3131" operator="equal">
      <formula>"BAJO"</formula>
    </cfRule>
  </conditionalFormatting>
  <conditionalFormatting sqref="AE17:AE21">
    <cfRule type="cellIs" dxfId="3123" priority="3120" operator="equal">
      <formula>"MUY ALTA"</formula>
    </cfRule>
    <cfRule type="cellIs" dxfId="3122" priority="3121" operator="equal">
      <formula>"ALTA"</formula>
    </cfRule>
    <cfRule type="cellIs" dxfId="3121" priority="3122" operator="equal">
      <formula>"MEDIA"</formula>
    </cfRule>
    <cfRule type="cellIs" dxfId="3120" priority="3123" operator="equal">
      <formula>"BAJA"</formula>
    </cfRule>
    <cfRule type="cellIs" dxfId="3119" priority="3124" operator="equal">
      <formula>"MUY BAJA"</formula>
    </cfRule>
  </conditionalFormatting>
  <conditionalFormatting sqref="AG17:AG18">
    <cfRule type="cellIs" dxfId="3118" priority="3115" operator="equal">
      <formula>"CATASTROFICO"</formula>
    </cfRule>
    <cfRule type="cellIs" dxfId="3117" priority="3116" operator="equal">
      <formula>"MAYOR"</formula>
    </cfRule>
    <cfRule type="cellIs" dxfId="3116" priority="3117" operator="equal">
      <formula>"MODERADO"</formula>
    </cfRule>
    <cfRule type="cellIs" dxfId="3115" priority="3118" operator="equal">
      <formula>"MENOR"</formula>
    </cfRule>
    <cfRule type="cellIs" dxfId="3114" priority="3119" operator="equal">
      <formula>"LEVE"</formula>
    </cfRule>
  </conditionalFormatting>
  <conditionalFormatting sqref="AI17:AI18">
    <cfRule type="cellIs" dxfId="3113" priority="3078" operator="equal">
      <formula>#REF!</formula>
    </cfRule>
    <cfRule type="cellIs" dxfId="3112" priority="3079" operator="equal">
      <formula>#REF!</formula>
    </cfRule>
    <cfRule type="cellIs" dxfId="3111" priority="3080" operator="equal">
      <formula>#REF!</formula>
    </cfRule>
    <cfRule type="cellIs" dxfId="3110" priority="3081" operator="equal">
      <formula>#REF!</formula>
    </cfRule>
    <cfRule type="cellIs" dxfId="3109" priority="3082" operator="equal">
      <formula>#REF!</formula>
    </cfRule>
    <cfRule type="cellIs" dxfId="3108" priority="3083" operator="equal">
      <formula>#REF!</formula>
    </cfRule>
    <cfRule type="cellIs" dxfId="3107" priority="3084" operator="equal">
      <formula>#REF!</formula>
    </cfRule>
    <cfRule type="cellIs" dxfId="3106" priority="3085" operator="equal">
      <formula>#REF!</formula>
    </cfRule>
    <cfRule type="cellIs" dxfId="3105" priority="3086" operator="equal">
      <formula>#REF!</formula>
    </cfRule>
    <cfRule type="cellIs" dxfId="3104" priority="3087" operator="equal">
      <formula>#REF!</formula>
    </cfRule>
    <cfRule type="cellIs" dxfId="3103" priority="3088" operator="equal">
      <formula>#REF!</formula>
    </cfRule>
    <cfRule type="cellIs" dxfId="3102" priority="3089" operator="equal">
      <formula>#REF!</formula>
    </cfRule>
    <cfRule type="cellIs" dxfId="3101" priority="3090" operator="equal">
      <formula>#REF!</formula>
    </cfRule>
    <cfRule type="cellIs" dxfId="3100" priority="3091" operator="equal">
      <formula>#REF!</formula>
    </cfRule>
    <cfRule type="cellIs" dxfId="3099" priority="3092" operator="equal">
      <formula>#REF!</formula>
    </cfRule>
    <cfRule type="cellIs" dxfId="3098" priority="3093" operator="equal">
      <formula>#REF!</formula>
    </cfRule>
    <cfRule type="cellIs" dxfId="3097" priority="3094" operator="equal">
      <formula>#REF!</formula>
    </cfRule>
    <cfRule type="cellIs" dxfId="3096" priority="3095" operator="equal">
      <formula>#REF!</formula>
    </cfRule>
    <cfRule type="cellIs" dxfId="3095" priority="3096" operator="equal">
      <formula>#REF!</formula>
    </cfRule>
    <cfRule type="cellIs" dxfId="3094" priority="3097" operator="equal">
      <formula>#REF!</formula>
    </cfRule>
    <cfRule type="cellIs" dxfId="3093" priority="3098" operator="equal">
      <formula>#REF!</formula>
    </cfRule>
    <cfRule type="cellIs" dxfId="3092" priority="3099" operator="equal">
      <formula>#REF!</formula>
    </cfRule>
    <cfRule type="cellIs" dxfId="3091" priority="3100" operator="equal">
      <formula>#REF!</formula>
    </cfRule>
    <cfRule type="cellIs" dxfId="3090" priority="3101" operator="equal">
      <formula>#REF!</formula>
    </cfRule>
    <cfRule type="cellIs" dxfId="3089" priority="3102" operator="equal">
      <formula>#REF!</formula>
    </cfRule>
    <cfRule type="cellIs" dxfId="3088" priority="3103" operator="equal">
      <formula>#REF!</formula>
    </cfRule>
    <cfRule type="cellIs" dxfId="3087" priority="3104" operator="equal">
      <formula>#REF!</formula>
    </cfRule>
    <cfRule type="cellIs" dxfId="3086" priority="3105" operator="equal">
      <formula>#REF!</formula>
    </cfRule>
    <cfRule type="cellIs" dxfId="3085" priority="3106" operator="equal">
      <formula>#REF!</formula>
    </cfRule>
    <cfRule type="cellIs" dxfId="3084" priority="3107" operator="equal">
      <formula>#REF!</formula>
    </cfRule>
    <cfRule type="cellIs" dxfId="3083" priority="3108" operator="equal">
      <formula>#REF!</formula>
    </cfRule>
    <cfRule type="cellIs" dxfId="3082" priority="3109" operator="equal">
      <formula>#REF!</formula>
    </cfRule>
    <cfRule type="cellIs" dxfId="3081" priority="3110" operator="equal">
      <formula>#REF!</formula>
    </cfRule>
    <cfRule type="cellIs" dxfId="3080" priority="3111" operator="equal">
      <formula>#REF!</formula>
    </cfRule>
    <cfRule type="cellIs" dxfId="3079" priority="3112" operator="equal">
      <formula>#REF!</formula>
    </cfRule>
    <cfRule type="cellIs" dxfId="3078" priority="3113" operator="equal">
      <formula>#REF!</formula>
    </cfRule>
    <cfRule type="cellIs" dxfId="3077" priority="3114" operator="equal">
      <formula>#REF!</formula>
    </cfRule>
  </conditionalFormatting>
  <conditionalFormatting sqref="AE22:AE26">
    <cfRule type="cellIs" dxfId="3076" priority="3073" operator="equal">
      <formula>"MUY ALTA"</formula>
    </cfRule>
    <cfRule type="cellIs" dxfId="3075" priority="3074" operator="equal">
      <formula>"ALTA"</formula>
    </cfRule>
    <cfRule type="cellIs" dxfId="3074" priority="3075" operator="equal">
      <formula>"MEDIA"</formula>
    </cfRule>
    <cfRule type="cellIs" dxfId="3073" priority="3076" operator="equal">
      <formula>"BAJA"</formula>
    </cfRule>
    <cfRule type="cellIs" dxfId="3072" priority="3077" operator="equal">
      <formula>"MUY BAJA"</formula>
    </cfRule>
  </conditionalFormatting>
  <conditionalFormatting sqref="AI22">
    <cfRule type="cellIs" dxfId="3071" priority="3066" operator="equal">
      <formula>"EXTREMO (RC/F)"</formula>
    </cfRule>
    <cfRule type="cellIs" dxfId="3070" priority="3067" operator="equal">
      <formula>"ALTO (RC/F)"</formula>
    </cfRule>
    <cfRule type="cellIs" dxfId="3069" priority="3068" operator="equal">
      <formula>"MODERADO (RC/F)"</formula>
    </cfRule>
    <cfRule type="cellIs" dxfId="3068" priority="3069" operator="equal">
      <formula>"EXTREMO"</formula>
    </cfRule>
    <cfRule type="cellIs" dxfId="3067" priority="3070" operator="equal">
      <formula>"ALTO"</formula>
    </cfRule>
    <cfRule type="cellIs" dxfId="3066" priority="3071" operator="equal">
      <formula>"MODERADO"</formula>
    </cfRule>
    <cfRule type="cellIs" dxfId="3065" priority="3072" operator="equal">
      <formula>"BAJO"</formula>
    </cfRule>
  </conditionalFormatting>
  <conditionalFormatting sqref="AG22">
    <cfRule type="cellIs" dxfId="3064" priority="3061" operator="equal">
      <formula>"CATASTROFICO"</formula>
    </cfRule>
    <cfRule type="cellIs" dxfId="3063" priority="3062" operator="equal">
      <formula>"MAYOR"</formula>
    </cfRule>
    <cfRule type="cellIs" dxfId="3062" priority="3063" operator="equal">
      <formula>"MODERADO"</formula>
    </cfRule>
    <cfRule type="cellIs" dxfId="3061" priority="3064" operator="equal">
      <formula>"MENOR"</formula>
    </cfRule>
    <cfRule type="cellIs" dxfId="3060" priority="3065" operator="equal">
      <formula>"LEVE"</formula>
    </cfRule>
  </conditionalFormatting>
  <conditionalFormatting sqref="AI22">
    <cfRule type="cellIs" dxfId="3059" priority="3024" operator="equal">
      <formula>#REF!</formula>
    </cfRule>
    <cfRule type="cellIs" dxfId="3058" priority="3025" operator="equal">
      <formula>#REF!</formula>
    </cfRule>
    <cfRule type="cellIs" dxfId="3057" priority="3026" operator="equal">
      <formula>#REF!</formula>
    </cfRule>
    <cfRule type="cellIs" dxfId="3056" priority="3027" operator="equal">
      <formula>#REF!</formula>
    </cfRule>
    <cfRule type="cellIs" dxfId="3055" priority="3028" operator="equal">
      <formula>#REF!</formula>
    </cfRule>
    <cfRule type="cellIs" dxfId="3054" priority="3029" operator="equal">
      <formula>#REF!</formula>
    </cfRule>
    <cfRule type="cellIs" dxfId="3053" priority="3030" operator="equal">
      <formula>#REF!</formula>
    </cfRule>
    <cfRule type="cellIs" dxfId="3052" priority="3031" operator="equal">
      <formula>#REF!</formula>
    </cfRule>
    <cfRule type="cellIs" dxfId="3051" priority="3032" operator="equal">
      <formula>#REF!</formula>
    </cfRule>
    <cfRule type="cellIs" dxfId="3050" priority="3033" operator="equal">
      <formula>#REF!</formula>
    </cfRule>
    <cfRule type="cellIs" dxfId="3049" priority="3034" operator="equal">
      <formula>#REF!</formula>
    </cfRule>
    <cfRule type="cellIs" dxfId="3048" priority="3035" operator="equal">
      <formula>#REF!</formula>
    </cfRule>
    <cfRule type="cellIs" dxfId="3047" priority="3036" operator="equal">
      <formula>#REF!</formula>
    </cfRule>
    <cfRule type="cellIs" dxfId="3046" priority="3037" operator="equal">
      <formula>#REF!</formula>
    </cfRule>
    <cfRule type="cellIs" dxfId="3045" priority="3038" operator="equal">
      <formula>#REF!</formula>
    </cfRule>
    <cfRule type="cellIs" dxfId="3044" priority="3039" operator="equal">
      <formula>#REF!</formula>
    </cfRule>
    <cfRule type="cellIs" dxfId="3043" priority="3040" operator="equal">
      <formula>#REF!</formula>
    </cfRule>
    <cfRule type="cellIs" dxfId="3042" priority="3041" operator="equal">
      <formula>#REF!</formula>
    </cfRule>
    <cfRule type="cellIs" dxfId="3041" priority="3042" operator="equal">
      <formula>#REF!</formula>
    </cfRule>
    <cfRule type="cellIs" dxfId="3040" priority="3043" operator="equal">
      <formula>#REF!</formula>
    </cfRule>
    <cfRule type="cellIs" dxfId="3039" priority="3044" operator="equal">
      <formula>#REF!</formula>
    </cfRule>
    <cfRule type="cellIs" dxfId="3038" priority="3045" operator="equal">
      <formula>#REF!</formula>
    </cfRule>
    <cfRule type="cellIs" dxfId="3037" priority="3046" operator="equal">
      <formula>#REF!</formula>
    </cfRule>
    <cfRule type="cellIs" dxfId="3036" priority="3047" operator="equal">
      <formula>#REF!</formula>
    </cfRule>
    <cfRule type="cellIs" dxfId="3035" priority="3048" operator="equal">
      <formula>#REF!</formula>
    </cfRule>
    <cfRule type="cellIs" dxfId="3034" priority="3049" operator="equal">
      <formula>#REF!</formula>
    </cfRule>
    <cfRule type="cellIs" dxfId="3033" priority="3050" operator="equal">
      <formula>#REF!</formula>
    </cfRule>
    <cfRule type="cellIs" dxfId="3032" priority="3051" operator="equal">
      <formula>#REF!</formula>
    </cfRule>
    <cfRule type="cellIs" dxfId="3031" priority="3052" operator="equal">
      <formula>#REF!</formula>
    </cfRule>
    <cfRule type="cellIs" dxfId="3030" priority="3053" operator="equal">
      <formula>#REF!</formula>
    </cfRule>
    <cfRule type="cellIs" dxfId="3029" priority="3054" operator="equal">
      <formula>#REF!</formula>
    </cfRule>
    <cfRule type="cellIs" dxfId="3028" priority="3055" operator="equal">
      <formula>#REF!</formula>
    </cfRule>
    <cfRule type="cellIs" dxfId="3027" priority="3056" operator="equal">
      <formula>#REF!</formula>
    </cfRule>
    <cfRule type="cellIs" dxfId="3026" priority="3057" operator="equal">
      <formula>#REF!</formula>
    </cfRule>
    <cfRule type="cellIs" dxfId="3025" priority="3058" operator="equal">
      <formula>#REF!</formula>
    </cfRule>
    <cfRule type="cellIs" dxfId="3024" priority="3059" operator="equal">
      <formula>#REF!</formula>
    </cfRule>
    <cfRule type="cellIs" dxfId="3023" priority="3060" operator="equal">
      <formula>#REF!</formula>
    </cfRule>
  </conditionalFormatting>
  <conditionalFormatting sqref="AI36:AI38">
    <cfRule type="cellIs" dxfId="3022" priority="3017" operator="equal">
      <formula>"EXTREMO (RC/F)"</formula>
    </cfRule>
    <cfRule type="cellIs" dxfId="3021" priority="3018" operator="equal">
      <formula>"ALTO (RC/F)"</formula>
    </cfRule>
    <cfRule type="cellIs" dxfId="3020" priority="3019" operator="equal">
      <formula>"MODERADO (RC/F)"</formula>
    </cfRule>
    <cfRule type="cellIs" dxfId="3019" priority="3020" operator="equal">
      <formula>"EXTREMO"</formula>
    </cfRule>
    <cfRule type="cellIs" dxfId="3018" priority="3021" operator="equal">
      <formula>"ALTO"</formula>
    </cfRule>
    <cfRule type="cellIs" dxfId="3017" priority="3022" operator="equal">
      <formula>"MODERADO"</formula>
    </cfRule>
    <cfRule type="cellIs" dxfId="3016" priority="3023" operator="equal">
      <formula>"BAJO"</formula>
    </cfRule>
  </conditionalFormatting>
  <conditionalFormatting sqref="AI36:AI38">
    <cfRule type="cellIs" dxfId="3015" priority="2980" operator="equal">
      <formula>#REF!</formula>
    </cfRule>
    <cfRule type="cellIs" dxfId="3014" priority="2981" operator="equal">
      <formula>#REF!</formula>
    </cfRule>
    <cfRule type="cellIs" dxfId="3013" priority="2982" operator="equal">
      <formula>#REF!</formula>
    </cfRule>
    <cfRule type="cellIs" dxfId="3012" priority="2983" operator="equal">
      <formula>#REF!</formula>
    </cfRule>
    <cfRule type="cellIs" dxfId="3011" priority="2984" operator="equal">
      <formula>#REF!</formula>
    </cfRule>
    <cfRule type="cellIs" dxfId="3010" priority="2985" operator="equal">
      <formula>#REF!</formula>
    </cfRule>
    <cfRule type="cellIs" dxfId="3009" priority="2986" operator="equal">
      <formula>#REF!</formula>
    </cfRule>
    <cfRule type="cellIs" dxfId="3008" priority="2987" operator="equal">
      <formula>#REF!</formula>
    </cfRule>
    <cfRule type="cellIs" dxfId="3007" priority="2988" operator="equal">
      <formula>#REF!</formula>
    </cfRule>
    <cfRule type="cellIs" dxfId="3006" priority="2989" operator="equal">
      <formula>#REF!</formula>
    </cfRule>
    <cfRule type="cellIs" dxfId="3005" priority="2990" operator="equal">
      <formula>#REF!</formula>
    </cfRule>
    <cfRule type="cellIs" dxfId="3004" priority="2991" operator="equal">
      <formula>#REF!</formula>
    </cfRule>
    <cfRule type="cellIs" dxfId="3003" priority="2992" operator="equal">
      <formula>#REF!</formula>
    </cfRule>
    <cfRule type="cellIs" dxfId="3002" priority="2993" operator="equal">
      <formula>#REF!</formula>
    </cfRule>
    <cfRule type="cellIs" dxfId="3001" priority="2994" operator="equal">
      <formula>#REF!</formula>
    </cfRule>
    <cfRule type="cellIs" dxfId="3000" priority="2995" operator="equal">
      <formula>#REF!</formula>
    </cfRule>
    <cfRule type="cellIs" dxfId="2999" priority="2996" operator="equal">
      <formula>#REF!</formula>
    </cfRule>
    <cfRule type="cellIs" dxfId="2998" priority="2997" operator="equal">
      <formula>#REF!</formula>
    </cfRule>
    <cfRule type="cellIs" dxfId="2997" priority="2998" operator="equal">
      <formula>#REF!</formula>
    </cfRule>
    <cfRule type="cellIs" dxfId="2996" priority="2999" operator="equal">
      <formula>#REF!</formula>
    </cfRule>
    <cfRule type="cellIs" dxfId="2995" priority="3000" operator="equal">
      <formula>#REF!</formula>
    </cfRule>
    <cfRule type="cellIs" dxfId="2994" priority="3001" operator="equal">
      <formula>#REF!</formula>
    </cfRule>
    <cfRule type="cellIs" dxfId="2993" priority="3002" operator="equal">
      <formula>#REF!</formula>
    </cfRule>
    <cfRule type="cellIs" dxfId="2992" priority="3003" operator="equal">
      <formula>#REF!</formula>
    </cfRule>
    <cfRule type="cellIs" dxfId="2991" priority="3004" operator="equal">
      <formula>#REF!</formula>
    </cfRule>
    <cfRule type="cellIs" dxfId="2990" priority="3005" operator="equal">
      <formula>#REF!</formula>
    </cfRule>
    <cfRule type="cellIs" dxfId="2989" priority="3006" operator="equal">
      <formula>#REF!</formula>
    </cfRule>
    <cfRule type="cellIs" dxfId="2988" priority="3007" operator="equal">
      <formula>#REF!</formula>
    </cfRule>
    <cfRule type="cellIs" dxfId="2987" priority="3008" operator="equal">
      <formula>#REF!</formula>
    </cfRule>
    <cfRule type="cellIs" dxfId="2986" priority="3009" operator="equal">
      <formula>#REF!</formula>
    </cfRule>
    <cfRule type="cellIs" dxfId="2985" priority="3010" operator="equal">
      <formula>#REF!</formula>
    </cfRule>
    <cfRule type="cellIs" dxfId="2984" priority="3011" operator="equal">
      <formula>#REF!</formula>
    </cfRule>
    <cfRule type="cellIs" dxfId="2983" priority="3012" operator="equal">
      <formula>#REF!</formula>
    </cfRule>
    <cfRule type="cellIs" dxfId="2982" priority="3013" operator="equal">
      <formula>#REF!</formula>
    </cfRule>
    <cfRule type="cellIs" dxfId="2981" priority="3014" operator="equal">
      <formula>#REF!</formula>
    </cfRule>
    <cfRule type="cellIs" dxfId="2980" priority="3015" operator="equal">
      <formula>#REF!</formula>
    </cfRule>
    <cfRule type="cellIs" dxfId="2979" priority="3016" operator="equal">
      <formula>#REF!</formula>
    </cfRule>
  </conditionalFormatting>
  <conditionalFormatting sqref="AI31:AI32">
    <cfRule type="cellIs" dxfId="2978" priority="2973" operator="equal">
      <formula>"EXTREMO (RC/F)"</formula>
    </cfRule>
    <cfRule type="cellIs" dxfId="2977" priority="2974" operator="equal">
      <formula>"ALTO (RC/F)"</formula>
    </cfRule>
    <cfRule type="cellIs" dxfId="2976" priority="2975" operator="equal">
      <formula>"MODERADO (RC/F)"</formula>
    </cfRule>
    <cfRule type="cellIs" dxfId="2975" priority="2976" operator="equal">
      <formula>"EXTREMO"</formula>
    </cfRule>
    <cfRule type="cellIs" dxfId="2974" priority="2977" operator="equal">
      <formula>"ALTO"</formula>
    </cfRule>
    <cfRule type="cellIs" dxfId="2973" priority="2978" operator="equal">
      <formula>"MODERADO"</formula>
    </cfRule>
    <cfRule type="cellIs" dxfId="2972" priority="2979" operator="equal">
      <formula>"BAJO"</formula>
    </cfRule>
  </conditionalFormatting>
  <conditionalFormatting sqref="AE31:AE33">
    <cfRule type="cellIs" dxfId="2971" priority="2968" operator="equal">
      <formula>"MUY ALTA"</formula>
    </cfRule>
    <cfRule type="cellIs" dxfId="2970" priority="2969" operator="equal">
      <formula>"ALTA"</formula>
    </cfRule>
    <cfRule type="cellIs" dxfId="2969" priority="2970" operator="equal">
      <formula>"MEDIA"</formula>
    </cfRule>
    <cfRule type="cellIs" dxfId="2968" priority="2971" operator="equal">
      <formula>"BAJA"</formula>
    </cfRule>
    <cfRule type="cellIs" dxfId="2967" priority="2972" operator="equal">
      <formula>"MUY BAJA"</formula>
    </cfRule>
  </conditionalFormatting>
  <conditionalFormatting sqref="AG31:AG32">
    <cfRule type="cellIs" dxfId="2966" priority="2963" operator="equal">
      <formula>"CATASTROFICO"</formula>
    </cfRule>
    <cfRule type="cellIs" dxfId="2965" priority="2964" operator="equal">
      <formula>"MAYOR"</formula>
    </cfRule>
    <cfRule type="cellIs" dxfId="2964" priority="2965" operator="equal">
      <formula>"MODERADO"</formula>
    </cfRule>
    <cfRule type="cellIs" dxfId="2963" priority="2966" operator="equal">
      <formula>"MENOR"</formula>
    </cfRule>
    <cfRule type="cellIs" dxfId="2962" priority="2967" operator="equal">
      <formula>"LEVE"</formula>
    </cfRule>
  </conditionalFormatting>
  <conditionalFormatting sqref="AI31:AI32">
    <cfRule type="cellIs" dxfId="2961" priority="2926" operator="equal">
      <formula>#REF!</formula>
    </cfRule>
    <cfRule type="cellIs" dxfId="2960" priority="2927" operator="equal">
      <formula>#REF!</formula>
    </cfRule>
    <cfRule type="cellIs" dxfId="2959" priority="2928" operator="equal">
      <formula>#REF!</formula>
    </cfRule>
    <cfRule type="cellIs" dxfId="2958" priority="2929" operator="equal">
      <formula>#REF!</formula>
    </cfRule>
    <cfRule type="cellIs" dxfId="2957" priority="2930" operator="equal">
      <formula>#REF!</formula>
    </cfRule>
    <cfRule type="cellIs" dxfId="2956" priority="2931" operator="equal">
      <formula>#REF!</formula>
    </cfRule>
    <cfRule type="cellIs" dxfId="2955" priority="2932" operator="equal">
      <formula>#REF!</formula>
    </cfRule>
    <cfRule type="cellIs" dxfId="2954" priority="2933" operator="equal">
      <formula>#REF!</formula>
    </cfRule>
    <cfRule type="cellIs" dxfId="2953" priority="2934" operator="equal">
      <formula>#REF!</formula>
    </cfRule>
    <cfRule type="cellIs" dxfId="2952" priority="2935" operator="equal">
      <formula>#REF!</formula>
    </cfRule>
    <cfRule type="cellIs" dxfId="2951" priority="2936" operator="equal">
      <formula>#REF!</formula>
    </cfRule>
    <cfRule type="cellIs" dxfId="2950" priority="2937" operator="equal">
      <formula>#REF!</formula>
    </cfRule>
    <cfRule type="cellIs" dxfId="2949" priority="2938" operator="equal">
      <formula>#REF!</formula>
    </cfRule>
    <cfRule type="cellIs" dxfId="2948" priority="2939" operator="equal">
      <formula>#REF!</formula>
    </cfRule>
    <cfRule type="cellIs" dxfId="2947" priority="2940" operator="equal">
      <formula>#REF!</formula>
    </cfRule>
    <cfRule type="cellIs" dxfId="2946" priority="2941" operator="equal">
      <formula>#REF!</formula>
    </cfRule>
    <cfRule type="cellIs" dxfId="2945" priority="2942" operator="equal">
      <formula>#REF!</formula>
    </cfRule>
    <cfRule type="cellIs" dxfId="2944" priority="2943" operator="equal">
      <formula>#REF!</formula>
    </cfRule>
    <cfRule type="cellIs" dxfId="2943" priority="2944" operator="equal">
      <formula>#REF!</formula>
    </cfRule>
    <cfRule type="cellIs" dxfId="2942" priority="2945" operator="equal">
      <formula>#REF!</formula>
    </cfRule>
    <cfRule type="cellIs" dxfId="2941" priority="2946" operator="equal">
      <formula>#REF!</formula>
    </cfRule>
    <cfRule type="cellIs" dxfId="2940" priority="2947" operator="equal">
      <formula>#REF!</formula>
    </cfRule>
    <cfRule type="cellIs" dxfId="2939" priority="2948" operator="equal">
      <formula>#REF!</formula>
    </cfRule>
    <cfRule type="cellIs" dxfId="2938" priority="2949" operator="equal">
      <formula>#REF!</formula>
    </cfRule>
    <cfRule type="cellIs" dxfId="2937" priority="2950" operator="equal">
      <formula>#REF!</formula>
    </cfRule>
    <cfRule type="cellIs" dxfId="2936" priority="2951" operator="equal">
      <formula>#REF!</formula>
    </cfRule>
    <cfRule type="cellIs" dxfId="2935" priority="2952" operator="equal">
      <formula>#REF!</formula>
    </cfRule>
    <cfRule type="cellIs" dxfId="2934" priority="2953" operator="equal">
      <formula>#REF!</formula>
    </cfRule>
    <cfRule type="cellIs" dxfId="2933" priority="2954" operator="equal">
      <formula>#REF!</formula>
    </cfRule>
    <cfRule type="cellIs" dxfId="2932" priority="2955" operator="equal">
      <formula>#REF!</formula>
    </cfRule>
    <cfRule type="cellIs" dxfId="2931" priority="2956" operator="equal">
      <formula>#REF!</formula>
    </cfRule>
    <cfRule type="cellIs" dxfId="2930" priority="2957" operator="equal">
      <formula>#REF!</formula>
    </cfRule>
    <cfRule type="cellIs" dxfId="2929" priority="2958" operator="equal">
      <formula>#REF!</formula>
    </cfRule>
    <cfRule type="cellIs" dxfId="2928" priority="2959" operator="equal">
      <formula>#REF!</formula>
    </cfRule>
    <cfRule type="cellIs" dxfId="2927" priority="2960" operator="equal">
      <formula>#REF!</formula>
    </cfRule>
    <cfRule type="cellIs" dxfId="2926" priority="2961" operator="equal">
      <formula>#REF!</formula>
    </cfRule>
    <cfRule type="cellIs" dxfId="2925" priority="2962" operator="equal">
      <formula>#REF!</formula>
    </cfRule>
  </conditionalFormatting>
  <conditionalFormatting sqref="AE34">
    <cfRule type="cellIs" dxfId="2924" priority="2921" operator="equal">
      <formula>"MUY ALTA"</formula>
    </cfRule>
    <cfRule type="cellIs" dxfId="2923" priority="2922" operator="equal">
      <formula>"ALTA"</formula>
    </cfRule>
    <cfRule type="cellIs" dxfId="2922" priority="2923" operator="equal">
      <formula>"MEDIA"</formula>
    </cfRule>
    <cfRule type="cellIs" dxfId="2921" priority="2924" operator="equal">
      <formula>"BAJA"</formula>
    </cfRule>
    <cfRule type="cellIs" dxfId="2920" priority="2925" operator="equal">
      <formula>"MUY BAJA"</formula>
    </cfRule>
  </conditionalFormatting>
  <conditionalFormatting sqref="AE35">
    <cfRule type="cellIs" dxfId="2919" priority="2916" operator="equal">
      <formula>"MUY ALTA"</formula>
    </cfRule>
    <cfRule type="cellIs" dxfId="2918" priority="2917" operator="equal">
      <formula>"ALTA"</formula>
    </cfRule>
    <cfRule type="cellIs" dxfId="2917" priority="2918" operator="equal">
      <formula>"MEDIA"</formula>
    </cfRule>
    <cfRule type="cellIs" dxfId="2916" priority="2919" operator="equal">
      <formula>"BAJA"</formula>
    </cfRule>
    <cfRule type="cellIs" dxfId="2915" priority="2920" operator="equal">
      <formula>"MUY BAJA"</formula>
    </cfRule>
  </conditionalFormatting>
  <conditionalFormatting sqref="AE38">
    <cfRule type="cellIs" dxfId="2914" priority="2911" operator="equal">
      <formula>"MUY ALTA"</formula>
    </cfRule>
    <cfRule type="cellIs" dxfId="2913" priority="2912" operator="equal">
      <formula>"ALTA"</formula>
    </cfRule>
    <cfRule type="cellIs" dxfId="2912" priority="2913" operator="equal">
      <formula>"MEDIA"</formula>
    </cfRule>
    <cfRule type="cellIs" dxfId="2911" priority="2914" operator="equal">
      <formula>"BAJA"</formula>
    </cfRule>
    <cfRule type="cellIs" dxfId="2910" priority="2915" operator="equal">
      <formula>"MUY BAJA"</formula>
    </cfRule>
  </conditionalFormatting>
  <conditionalFormatting sqref="AG36:AG37">
    <cfRule type="cellIs" dxfId="2909" priority="2906" operator="equal">
      <formula>"CATASTROFICO"</formula>
    </cfRule>
    <cfRule type="cellIs" dxfId="2908" priority="2907" operator="equal">
      <formula>"MAYOR"</formula>
    </cfRule>
    <cfRule type="cellIs" dxfId="2907" priority="2908" operator="equal">
      <formula>"MODERADO"</formula>
    </cfRule>
    <cfRule type="cellIs" dxfId="2906" priority="2909" operator="equal">
      <formula>"MENOR"</formula>
    </cfRule>
    <cfRule type="cellIs" dxfId="2905" priority="2910" operator="equal">
      <formula>"LEVE"</formula>
    </cfRule>
  </conditionalFormatting>
  <conditionalFormatting sqref="AI40">
    <cfRule type="cellIs" dxfId="2904" priority="2899" operator="equal">
      <formula>"EXTREMO (RC/F)"</formula>
    </cfRule>
    <cfRule type="cellIs" dxfId="2903" priority="2900" operator="equal">
      <formula>"ALTO (RC/F)"</formula>
    </cfRule>
    <cfRule type="cellIs" dxfId="2902" priority="2901" operator="equal">
      <formula>"MODERADO (RC/F)"</formula>
    </cfRule>
    <cfRule type="cellIs" dxfId="2901" priority="2902" operator="equal">
      <formula>"EXTREMO"</formula>
    </cfRule>
    <cfRule type="cellIs" dxfId="2900" priority="2903" operator="equal">
      <formula>"ALTO"</formula>
    </cfRule>
    <cfRule type="cellIs" dxfId="2899" priority="2904" operator="equal">
      <formula>"MODERADO"</formula>
    </cfRule>
    <cfRule type="cellIs" dxfId="2898" priority="2905" operator="equal">
      <formula>"BAJO"</formula>
    </cfRule>
  </conditionalFormatting>
  <conditionalFormatting sqref="AI40">
    <cfRule type="cellIs" dxfId="2897" priority="2862" operator="equal">
      <formula>#REF!</formula>
    </cfRule>
    <cfRule type="cellIs" dxfId="2896" priority="2863" operator="equal">
      <formula>#REF!</formula>
    </cfRule>
    <cfRule type="cellIs" dxfId="2895" priority="2864" operator="equal">
      <formula>#REF!</formula>
    </cfRule>
    <cfRule type="cellIs" dxfId="2894" priority="2865" operator="equal">
      <formula>#REF!</formula>
    </cfRule>
    <cfRule type="cellIs" dxfId="2893" priority="2866" operator="equal">
      <formula>#REF!</formula>
    </cfRule>
    <cfRule type="cellIs" dxfId="2892" priority="2867" operator="equal">
      <formula>#REF!</formula>
    </cfRule>
    <cfRule type="cellIs" dxfId="2891" priority="2868" operator="equal">
      <formula>#REF!</formula>
    </cfRule>
    <cfRule type="cellIs" dxfId="2890" priority="2869" operator="equal">
      <formula>#REF!</formula>
    </cfRule>
    <cfRule type="cellIs" dxfId="2889" priority="2870" operator="equal">
      <formula>#REF!</formula>
    </cfRule>
    <cfRule type="cellIs" dxfId="2888" priority="2871" operator="equal">
      <formula>#REF!</formula>
    </cfRule>
    <cfRule type="cellIs" dxfId="2887" priority="2872" operator="equal">
      <formula>#REF!</formula>
    </cfRule>
    <cfRule type="cellIs" dxfId="2886" priority="2873" operator="equal">
      <formula>#REF!</formula>
    </cfRule>
    <cfRule type="cellIs" dxfId="2885" priority="2874" operator="equal">
      <formula>#REF!</formula>
    </cfRule>
    <cfRule type="cellIs" dxfId="2884" priority="2875" operator="equal">
      <formula>#REF!</formula>
    </cfRule>
    <cfRule type="cellIs" dxfId="2883" priority="2876" operator="equal">
      <formula>#REF!</formula>
    </cfRule>
    <cfRule type="cellIs" dxfId="2882" priority="2877" operator="equal">
      <formula>#REF!</formula>
    </cfRule>
    <cfRule type="cellIs" dxfId="2881" priority="2878" operator="equal">
      <formula>#REF!</formula>
    </cfRule>
    <cfRule type="cellIs" dxfId="2880" priority="2879" operator="equal">
      <formula>#REF!</formula>
    </cfRule>
    <cfRule type="cellIs" dxfId="2879" priority="2880" operator="equal">
      <formula>#REF!</formula>
    </cfRule>
    <cfRule type="cellIs" dxfId="2878" priority="2881" operator="equal">
      <formula>#REF!</formula>
    </cfRule>
    <cfRule type="cellIs" dxfId="2877" priority="2882" operator="equal">
      <formula>#REF!</formula>
    </cfRule>
    <cfRule type="cellIs" dxfId="2876" priority="2883" operator="equal">
      <formula>#REF!</formula>
    </cfRule>
    <cfRule type="cellIs" dxfId="2875" priority="2884" operator="equal">
      <formula>#REF!</formula>
    </cfRule>
    <cfRule type="cellIs" dxfId="2874" priority="2885" operator="equal">
      <formula>#REF!</formula>
    </cfRule>
    <cfRule type="cellIs" dxfId="2873" priority="2886" operator="equal">
      <formula>#REF!</formula>
    </cfRule>
    <cfRule type="cellIs" dxfId="2872" priority="2887" operator="equal">
      <formula>#REF!</formula>
    </cfRule>
    <cfRule type="cellIs" dxfId="2871" priority="2888" operator="equal">
      <formula>#REF!</formula>
    </cfRule>
    <cfRule type="cellIs" dxfId="2870" priority="2889" operator="equal">
      <formula>#REF!</formula>
    </cfRule>
    <cfRule type="cellIs" dxfId="2869" priority="2890" operator="equal">
      <formula>#REF!</formula>
    </cfRule>
    <cfRule type="cellIs" dxfId="2868" priority="2891" operator="equal">
      <formula>#REF!</formula>
    </cfRule>
    <cfRule type="cellIs" dxfId="2867" priority="2892" operator="equal">
      <formula>#REF!</formula>
    </cfRule>
    <cfRule type="cellIs" dxfId="2866" priority="2893" operator="equal">
      <formula>#REF!</formula>
    </cfRule>
    <cfRule type="cellIs" dxfId="2865" priority="2894" operator="equal">
      <formula>#REF!</formula>
    </cfRule>
    <cfRule type="cellIs" dxfId="2864" priority="2895" operator="equal">
      <formula>#REF!</formula>
    </cfRule>
    <cfRule type="cellIs" dxfId="2863" priority="2896" operator="equal">
      <formula>#REF!</formula>
    </cfRule>
    <cfRule type="cellIs" dxfId="2862" priority="2897" operator="equal">
      <formula>#REF!</formula>
    </cfRule>
    <cfRule type="cellIs" dxfId="2861" priority="2898" operator="equal">
      <formula>#REF!</formula>
    </cfRule>
  </conditionalFormatting>
  <conditionalFormatting sqref="AE40">
    <cfRule type="cellIs" dxfId="2860" priority="2857" operator="equal">
      <formula>"MUY ALTA"</formula>
    </cfRule>
    <cfRule type="cellIs" dxfId="2859" priority="2858" operator="equal">
      <formula>"ALTA"</formula>
    </cfRule>
    <cfRule type="cellIs" dxfId="2858" priority="2859" operator="equal">
      <formula>"MEDIA"</formula>
    </cfRule>
    <cfRule type="cellIs" dxfId="2857" priority="2860" operator="equal">
      <formula>"BAJA"</formula>
    </cfRule>
    <cfRule type="cellIs" dxfId="2856" priority="2861" operator="equal">
      <formula>"MUY BAJA"</formula>
    </cfRule>
  </conditionalFormatting>
  <conditionalFormatting sqref="AG40">
    <cfRule type="cellIs" dxfId="2855" priority="2852" operator="equal">
      <formula>"CATASTROFICO"</formula>
    </cfRule>
    <cfRule type="cellIs" dxfId="2854" priority="2853" operator="equal">
      <formula>"MAYOR"</formula>
    </cfRule>
    <cfRule type="cellIs" dxfId="2853" priority="2854" operator="equal">
      <formula>"MODERADO"</formula>
    </cfRule>
    <cfRule type="cellIs" dxfId="2852" priority="2855" operator="equal">
      <formula>"MENOR"</formula>
    </cfRule>
    <cfRule type="cellIs" dxfId="2851" priority="2856" operator="equal">
      <formula>"LEVE"</formula>
    </cfRule>
  </conditionalFormatting>
  <conditionalFormatting sqref="AI41">
    <cfRule type="cellIs" dxfId="2850" priority="2845" operator="equal">
      <formula>"EXTREMO (RC/F)"</formula>
    </cfRule>
    <cfRule type="cellIs" dxfId="2849" priority="2846" operator="equal">
      <formula>"ALTO (RC/F)"</formula>
    </cfRule>
    <cfRule type="cellIs" dxfId="2848" priority="2847" operator="equal">
      <formula>"MODERADO (RC/F)"</formula>
    </cfRule>
    <cfRule type="cellIs" dxfId="2847" priority="2848" operator="equal">
      <formula>"EXTREMO"</formula>
    </cfRule>
    <cfRule type="cellIs" dxfId="2846" priority="2849" operator="equal">
      <formula>"ALTO"</formula>
    </cfRule>
    <cfRule type="cellIs" dxfId="2845" priority="2850" operator="equal">
      <formula>"MODERADO"</formula>
    </cfRule>
    <cfRule type="cellIs" dxfId="2844" priority="2851" operator="equal">
      <formula>"BAJO"</formula>
    </cfRule>
  </conditionalFormatting>
  <conditionalFormatting sqref="AI41">
    <cfRule type="cellIs" dxfId="2843" priority="2808" operator="equal">
      <formula>#REF!</formula>
    </cfRule>
    <cfRule type="cellIs" dxfId="2842" priority="2809" operator="equal">
      <formula>#REF!</formula>
    </cfRule>
    <cfRule type="cellIs" dxfId="2841" priority="2810" operator="equal">
      <formula>#REF!</formula>
    </cfRule>
    <cfRule type="cellIs" dxfId="2840" priority="2811" operator="equal">
      <formula>#REF!</formula>
    </cfRule>
    <cfRule type="cellIs" dxfId="2839" priority="2812" operator="equal">
      <formula>#REF!</formula>
    </cfRule>
    <cfRule type="cellIs" dxfId="2838" priority="2813" operator="equal">
      <formula>#REF!</formula>
    </cfRule>
    <cfRule type="cellIs" dxfId="2837" priority="2814" operator="equal">
      <formula>#REF!</formula>
    </cfRule>
    <cfRule type="cellIs" dxfId="2836" priority="2815" operator="equal">
      <formula>#REF!</formula>
    </cfRule>
    <cfRule type="cellIs" dxfId="2835" priority="2816" operator="equal">
      <formula>#REF!</formula>
    </cfRule>
    <cfRule type="cellIs" dxfId="2834" priority="2817" operator="equal">
      <formula>#REF!</formula>
    </cfRule>
    <cfRule type="cellIs" dxfId="2833" priority="2818" operator="equal">
      <formula>#REF!</formula>
    </cfRule>
    <cfRule type="cellIs" dxfId="2832" priority="2819" operator="equal">
      <formula>#REF!</formula>
    </cfRule>
    <cfRule type="cellIs" dxfId="2831" priority="2820" operator="equal">
      <formula>#REF!</formula>
    </cfRule>
    <cfRule type="cellIs" dxfId="2830" priority="2821" operator="equal">
      <formula>#REF!</formula>
    </cfRule>
    <cfRule type="cellIs" dxfId="2829" priority="2822" operator="equal">
      <formula>#REF!</formula>
    </cfRule>
    <cfRule type="cellIs" dxfId="2828" priority="2823" operator="equal">
      <formula>#REF!</formula>
    </cfRule>
    <cfRule type="cellIs" dxfId="2827" priority="2824" operator="equal">
      <formula>#REF!</formula>
    </cfRule>
    <cfRule type="cellIs" dxfId="2826" priority="2825" operator="equal">
      <formula>#REF!</formula>
    </cfRule>
    <cfRule type="cellIs" dxfId="2825" priority="2826" operator="equal">
      <formula>#REF!</formula>
    </cfRule>
    <cfRule type="cellIs" dxfId="2824" priority="2827" operator="equal">
      <formula>#REF!</formula>
    </cfRule>
    <cfRule type="cellIs" dxfId="2823" priority="2828" operator="equal">
      <formula>#REF!</formula>
    </cfRule>
    <cfRule type="cellIs" dxfId="2822" priority="2829" operator="equal">
      <formula>#REF!</formula>
    </cfRule>
    <cfRule type="cellIs" dxfId="2821" priority="2830" operator="equal">
      <formula>#REF!</formula>
    </cfRule>
    <cfRule type="cellIs" dxfId="2820" priority="2831" operator="equal">
      <formula>#REF!</formula>
    </cfRule>
    <cfRule type="cellIs" dxfId="2819" priority="2832" operator="equal">
      <formula>#REF!</formula>
    </cfRule>
    <cfRule type="cellIs" dxfId="2818" priority="2833" operator="equal">
      <formula>#REF!</formula>
    </cfRule>
    <cfRule type="cellIs" dxfId="2817" priority="2834" operator="equal">
      <formula>#REF!</formula>
    </cfRule>
    <cfRule type="cellIs" dxfId="2816" priority="2835" operator="equal">
      <formula>#REF!</formula>
    </cfRule>
    <cfRule type="cellIs" dxfId="2815" priority="2836" operator="equal">
      <formula>#REF!</formula>
    </cfRule>
    <cfRule type="cellIs" dxfId="2814" priority="2837" operator="equal">
      <formula>#REF!</formula>
    </cfRule>
    <cfRule type="cellIs" dxfId="2813" priority="2838" operator="equal">
      <formula>#REF!</formula>
    </cfRule>
    <cfRule type="cellIs" dxfId="2812" priority="2839" operator="equal">
      <formula>#REF!</formula>
    </cfRule>
    <cfRule type="cellIs" dxfId="2811" priority="2840" operator="equal">
      <formula>#REF!</formula>
    </cfRule>
    <cfRule type="cellIs" dxfId="2810" priority="2841" operator="equal">
      <formula>#REF!</formula>
    </cfRule>
    <cfRule type="cellIs" dxfId="2809" priority="2842" operator="equal">
      <formula>#REF!</formula>
    </cfRule>
    <cfRule type="cellIs" dxfId="2808" priority="2843" operator="equal">
      <formula>#REF!</formula>
    </cfRule>
    <cfRule type="cellIs" dxfId="2807" priority="2844" operator="equal">
      <formula>#REF!</formula>
    </cfRule>
  </conditionalFormatting>
  <conditionalFormatting sqref="AE41">
    <cfRule type="cellIs" dxfId="2806" priority="2803" operator="equal">
      <formula>"MUY ALTA"</formula>
    </cfRule>
    <cfRule type="cellIs" dxfId="2805" priority="2804" operator="equal">
      <formula>"ALTA"</formula>
    </cfRule>
    <cfRule type="cellIs" dxfId="2804" priority="2805" operator="equal">
      <formula>"MEDIA"</formula>
    </cfRule>
    <cfRule type="cellIs" dxfId="2803" priority="2806" operator="equal">
      <formula>"BAJA"</formula>
    </cfRule>
    <cfRule type="cellIs" dxfId="2802" priority="2807" operator="equal">
      <formula>"MUY BAJA"</formula>
    </cfRule>
  </conditionalFormatting>
  <conditionalFormatting sqref="AG41">
    <cfRule type="cellIs" dxfId="2801" priority="2798" operator="equal">
      <formula>"CATASTROFICO"</formula>
    </cfRule>
    <cfRule type="cellIs" dxfId="2800" priority="2799" operator="equal">
      <formula>"MAYOR"</formula>
    </cfRule>
    <cfRule type="cellIs" dxfId="2799" priority="2800" operator="equal">
      <formula>"MODERADO"</formula>
    </cfRule>
    <cfRule type="cellIs" dxfId="2798" priority="2801" operator="equal">
      <formula>"MENOR"</formula>
    </cfRule>
    <cfRule type="cellIs" dxfId="2797" priority="2802" operator="equal">
      <formula>"LEVE"</formula>
    </cfRule>
  </conditionalFormatting>
  <conditionalFormatting sqref="AE36">
    <cfRule type="cellIs" dxfId="2796" priority="2793" operator="equal">
      <formula>"MUY ALTA"</formula>
    </cfRule>
    <cfRule type="cellIs" dxfId="2795" priority="2794" operator="equal">
      <formula>"ALTA"</formula>
    </cfRule>
    <cfRule type="cellIs" dxfId="2794" priority="2795" operator="equal">
      <formula>"MEDIA"</formula>
    </cfRule>
    <cfRule type="cellIs" dxfId="2793" priority="2796" operator="equal">
      <formula>"BAJA"</formula>
    </cfRule>
    <cfRule type="cellIs" dxfId="2792" priority="2797" operator="equal">
      <formula>"MUY BAJA"</formula>
    </cfRule>
  </conditionalFormatting>
  <conditionalFormatting sqref="AI167:AI172">
    <cfRule type="cellIs" dxfId="2791" priority="2756" operator="equal">
      <formula>#REF!</formula>
    </cfRule>
    <cfRule type="cellIs" dxfId="2790" priority="2757" operator="equal">
      <formula>#REF!</formula>
    </cfRule>
    <cfRule type="cellIs" dxfId="2789" priority="2758" operator="equal">
      <formula>#REF!</formula>
    </cfRule>
    <cfRule type="cellIs" dxfId="2788" priority="2759" operator="equal">
      <formula>#REF!</formula>
    </cfRule>
    <cfRule type="cellIs" dxfId="2787" priority="2760" operator="equal">
      <formula>#REF!</formula>
    </cfRule>
    <cfRule type="cellIs" dxfId="2786" priority="2761" operator="equal">
      <formula>#REF!</formula>
    </cfRule>
    <cfRule type="cellIs" dxfId="2785" priority="2762" operator="equal">
      <formula>#REF!</formula>
    </cfRule>
    <cfRule type="cellIs" dxfId="2784" priority="2763" operator="equal">
      <formula>#REF!</formula>
    </cfRule>
    <cfRule type="cellIs" dxfId="2783" priority="2764" operator="equal">
      <formula>#REF!</formula>
    </cfRule>
    <cfRule type="cellIs" dxfId="2782" priority="2765" operator="equal">
      <formula>#REF!</formula>
    </cfRule>
    <cfRule type="cellIs" dxfId="2781" priority="2766" operator="equal">
      <formula>#REF!</formula>
    </cfRule>
    <cfRule type="cellIs" dxfId="2780" priority="2767" operator="equal">
      <formula>#REF!</formula>
    </cfRule>
    <cfRule type="cellIs" dxfId="2779" priority="2768" operator="equal">
      <formula>#REF!</formula>
    </cfRule>
    <cfRule type="cellIs" dxfId="2778" priority="2769" operator="equal">
      <formula>#REF!</formula>
    </cfRule>
    <cfRule type="cellIs" dxfId="2777" priority="2770" operator="equal">
      <formula>#REF!</formula>
    </cfRule>
    <cfRule type="cellIs" dxfId="2776" priority="2771" operator="equal">
      <formula>#REF!</formula>
    </cfRule>
    <cfRule type="cellIs" dxfId="2775" priority="2772" operator="equal">
      <formula>#REF!</formula>
    </cfRule>
    <cfRule type="cellIs" dxfId="2774" priority="2773" operator="equal">
      <formula>#REF!</formula>
    </cfRule>
    <cfRule type="cellIs" dxfId="2773" priority="2774" operator="equal">
      <formula>#REF!</formula>
    </cfRule>
    <cfRule type="cellIs" dxfId="2772" priority="2775" operator="equal">
      <formula>#REF!</formula>
    </cfRule>
    <cfRule type="cellIs" dxfId="2771" priority="2776" operator="equal">
      <formula>#REF!</formula>
    </cfRule>
    <cfRule type="cellIs" dxfId="2770" priority="2777" operator="equal">
      <formula>#REF!</formula>
    </cfRule>
    <cfRule type="cellIs" dxfId="2769" priority="2778" operator="equal">
      <formula>#REF!</formula>
    </cfRule>
    <cfRule type="cellIs" dxfId="2768" priority="2779" operator="equal">
      <formula>#REF!</formula>
    </cfRule>
    <cfRule type="cellIs" dxfId="2767" priority="2780" operator="equal">
      <formula>#REF!</formula>
    </cfRule>
    <cfRule type="cellIs" dxfId="2766" priority="2781" operator="equal">
      <formula>#REF!</formula>
    </cfRule>
    <cfRule type="cellIs" dxfId="2765" priority="2782" operator="equal">
      <formula>#REF!</formula>
    </cfRule>
    <cfRule type="cellIs" dxfId="2764" priority="2783" operator="equal">
      <formula>#REF!</formula>
    </cfRule>
    <cfRule type="cellIs" dxfId="2763" priority="2784" operator="equal">
      <formula>#REF!</formula>
    </cfRule>
    <cfRule type="cellIs" dxfId="2762" priority="2785" operator="equal">
      <formula>#REF!</formula>
    </cfRule>
    <cfRule type="cellIs" dxfId="2761" priority="2786" operator="equal">
      <formula>#REF!</formula>
    </cfRule>
    <cfRule type="cellIs" dxfId="2760" priority="2787" operator="equal">
      <formula>#REF!</formula>
    </cfRule>
    <cfRule type="cellIs" dxfId="2759" priority="2788" operator="equal">
      <formula>#REF!</formula>
    </cfRule>
    <cfRule type="cellIs" dxfId="2758" priority="2789" operator="equal">
      <formula>#REF!</formula>
    </cfRule>
    <cfRule type="cellIs" dxfId="2757" priority="2790" operator="equal">
      <formula>#REF!</formula>
    </cfRule>
    <cfRule type="cellIs" dxfId="2756" priority="2791" operator="equal">
      <formula>#REF!</formula>
    </cfRule>
    <cfRule type="cellIs" dxfId="2755" priority="2792" operator="equal">
      <formula>#REF!</formula>
    </cfRule>
  </conditionalFormatting>
  <conditionalFormatting sqref="AI167:AI172">
    <cfRule type="cellIs" dxfId="2754" priority="2749" operator="equal">
      <formula>"EXTREMO (RC/F)"</formula>
    </cfRule>
    <cfRule type="cellIs" dxfId="2753" priority="2750" operator="equal">
      <formula>"ALTO (RC/F)"</formula>
    </cfRule>
    <cfRule type="cellIs" dxfId="2752" priority="2751" operator="equal">
      <formula>"MODERADO (RC/F)"</formula>
    </cfRule>
    <cfRule type="cellIs" dxfId="2751" priority="2752" operator="equal">
      <formula>"EXTREMO"</formula>
    </cfRule>
    <cfRule type="cellIs" dxfId="2750" priority="2753" operator="equal">
      <formula>"ALTO"</formula>
    </cfRule>
    <cfRule type="cellIs" dxfId="2749" priority="2754" operator="equal">
      <formula>"MODERADO"</formula>
    </cfRule>
    <cfRule type="cellIs" dxfId="2748" priority="2755" operator="equal">
      <formula>"BAJO"</formula>
    </cfRule>
  </conditionalFormatting>
  <conditionalFormatting sqref="AG167:AG172">
    <cfRule type="cellIs" dxfId="2747" priority="2744" operator="equal">
      <formula>"CATASTROFICO"</formula>
    </cfRule>
    <cfRule type="cellIs" dxfId="2746" priority="2745" operator="equal">
      <formula>"MAYOR"</formula>
    </cfRule>
    <cfRule type="cellIs" dxfId="2745" priority="2746" operator="equal">
      <formula>"MODERADO"</formula>
    </cfRule>
    <cfRule type="cellIs" dxfId="2744" priority="2747" operator="equal">
      <formula>"MENOR"</formula>
    </cfRule>
    <cfRule type="cellIs" dxfId="2743" priority="2748" operator="equal">
      <formula>"LEVE"</formula>
    </cfRule>
  </conditionalFormatting>
  <conditionalFormatting sqref="AE173:AE174">
    <cfRule type="cellIs" dxfId="2742" priority="2739" operator="equal">
      <formula>"MUY ALTA"</formula>
    </cfRule>
    <cfRule type="cellIs" dxfId="2741" priority="2740" operator="equal">
      <formula>"ALTA"</formula>
    </cfRule>
    <cfRule type="cellIs" dxfId="2740" priority="2741" operator="equal">
      <formula>"MEDIA"</formula>
    </cfRule>
    <cfRule type="cellIs" dxfId="2739" priority="2742" operator="equal">
      <formula>"BAJA"</formula>
    </cfRule>
    <cfRule type="cellIs" dxfId="2738" priority="2743" operator="equal">
      <formula>"MUY BAJA"</formula>
    </cfRule>
  </conditionalFormatting>
  <conditionalFormatting sqref="AI174">
    <cfRule type="cellIs" dxfId="2737" priority="2702" operator="equal">
      <formula>#REF!</formula>
    </cfRule>
    <cfRule type="cellIs" dxfId="2736" priority="2703" operator="equal">
      <formula>#REF!</formula>
    </cfRule>
    <cfRule type="cellIs" dxfId="2735" priority="2704" operator="equal">
      <formula>#REF!</formula>
    </cfRule>
    <cfRule type="cellIs" dxfId="2734" priority="2705" operator="equal">
      <formula>#REF!</formula>
    </cfRule>
    <cfRule type="cellIs" dxfId="2733" priority="2706" operator="equal">
      <formula>#REF!</formula>
    </cfRule>
    <cfRule type="cellIs" dxfId="2732" priority="2707" operator="equal">
      <formula>#REF!</formula>
    </cfRule>
    <cfRule type="cellIs" dxfId="2731" priority="2708" operator="equal">
      <formula>#REF!</formula>
    </cfRule>
    <cfRule type="cellIs" dxfId="2730" priority="2709" operator="equal">
      <formula>#REF!</formula>
    </cfRule>
    <cfRule type="cellIs" dxfId="2729" priority="2710" operator="equal">
      <formula>#REF!</formula>
    </cfRule>
    <cfRule type="cellIs" dxfId="2728" priority="2711" operator="equal">
      <formula>#REF!</formula>
    </cfRule>
    <cfRule type="cellIs" dxfId="2727" priority="2712" operator="equal">
      <formula>#REF!</formula>
    </cfRule>
    <cfRule type="cellIs" dxfId="2726" priority="2713" operator="equal">
      <formula>#REF!</formula>
    </cfRule>
    <cfRule type="cellIs" dxfId="2725" priority="2714" operator="equal">
      <formula>#REF!</formula>
    </cfRule>
    <cfRule type="cellIs" dxfId="2724" priority="2715" operator="equal">
      <formula>#REF!</formula>
    </cfRule>
    <cfRule type="cellIs" dxfId="2723" priority="2716" operator="equal">
      <formula>#REF!</formula>
    </cfRule>
    <cfRule type="cellIs" dxfId="2722" priority="2717" operator="equal">
      <formula>#REF!</formula>
    </cfRule>
    <cfRule type="cellIs" dxfId="2721" priority="2718" operator="equal">
      <formula>#REF!</formula>
    </cfRule>
    <cfRule type="cellIs" dxfId="2720" priority="2719" operator="equal">
      <formula>#REF!</formula>
    </cfRule>
    <cfRule type="cellIs" dxfId="2719" priority="2720" operator="equal">
      <formula>#REF!</formula>
    </cfRule>
    <cfRule type="cellIs" dxfId="2718" priority="2721" operator="equal">
      <formula>#REF!</formula>
    </cfRule>
    <cfRule type="cellIs" dxfId="2717" priority="2722" operator="equal">
      <formula>#REF!</formula>
    </cfRule>
    <cfRule type="cellIs" dxfId="2716" priority="2723" operator="equal">
      <formula>#REF!</formula>
    </cfRule>
    <cfRule type="cellIs" dxfId="2715" priority="2724" operator="equal">
      <formula>#REF!</formula>
    </cfRule>
    <cfRule type="cellIs" dxfId="2714" priority="2725" operator="equal">
      <formula>#REF!</formula>
    </cfRule>
    <cfRule type="cellIs" dxfId="2713" priority="2726" operator="equal">
      <formula>#REF!</formula>
    </cfRule>
    <cfRule type="cellIs" dxfId="2712" priority="2727" operator="equal">
      <formula>#REF!</formula>
    </cfRule>
    <cfRule type="cellIs" dxfId="2711" priority="2728" operator="equal">
      <formula>#REF!</formula>
    </cfRule>
    <cfRule type="cellIs" dxfId="2710" priority="2729" operator="equal">
      <formula>#REF!</formula>
    </cfRule>
    <cfRule type="cellIs" dxfId="2709" priority="2730" operator="equal">
      <formula>#REF!</formula>
    </cfRule>
    <cfRule type="cellIs" dxfId="2708" priority="2731" operator="equal">
      <formula>#REF!</formula>
    </cfRule>
    <cfRule type="cellIs" dxfId="2707" priority="2732" operator="equal">
      <formula>#REF!</formula>
    </cfRule>
    <cfRule type="cellIs" dxfId="2706" priority="2733" operator="equal">
      <formula>#REF!</formula>
    </cfRule>
    <cfRule type="cellIs" dxfId="2705" priority="2734" operator="equal">
      <formula>#REF!</formula>
    </cfRule>
    <cfRule type="cellIs" dxfId="2704" priority="2735" operator="equal">
      <formula>#REF!</formula>
    </cfRule>
    <cfRule type="cellIs" dxfId="2703" priority="2736" operator="equal">
      <formula>#REF!</formula>
    </cfRule>
    <cfRule type="cellIs" dxfId="2702" priority="2737" operator="equal">
      <formula>#REF!</formula>
    </cfRule>
    <cfRule type="cellIs" dxfId="2701" priority="2738" operator="equal">
      <formula>#REF!</formula>
    </cfRule>
  </conditionalFormatting>
  <conditionalFormatting sqref="AI174">
    <cfRule type="cellIs" dxfId="2700" priority="2695" operator="equal">
      <formula>"EXTREMO (RC/F)"</formula>
    </cfRule>
    <cfRule type="cellIs" dxfId="2699" priority="2696" operator="equal">
      <formula>"ALTO (RC/F)"</formula>
    </cfRule>
    <cfRule type="cellIs" dxfId="2698" priority="2697" operator="equal">
      <formula>"MODERADO (RC/F)"</formula>
    </cfRule>
    <cfRule type="cellIs" dxfId="2697" priority="2698" operator="equal">
      <formula>"EXTREMO"</formula>
    </cfRule>
    <cfRule type="cellIs" dxfId="2696" priority="2699" operator="equal">
      <formula>"ALTO"</formula>
    </cfRule>
    <cfRule type="cellIs" dxfId="2695" priority="2700" operator="equal">
      <formula>"MODERADO"</formula>
    </cfRule>
    <cfRule type="cellIs" dxfId="2694" priority="2701" operator="equal">
      <formula>"BAJO"</formula>
    </cfRule>
  </conditionalFormatting>
  <conditionalFormatting sqref="AG174">
    <cfRule type="cellIs" dxfId="2693" priority="2690" operator="equal">
      <formula>"CATASTROFICO"</formula>
    </cfRule>
    <cfRule type="cellIs" dxfId="2692" priority="2691" operator="equal">
      <formula>"MAYOR"</formula>
    </cfRule>
    <cfRule type="cellIs" dxfId="2691" priority="2692" operator="equal">
      <formula>"MODERADO"</formula>
    </cfRule>
    <cfRule type="cellIs" dxfId="2690" priority="2693" operator="equal">
      <formula>"MENOR"</formula>
    </cfRule>
    <cfRule type="cellIs" dxfId="2689" priority="2694" operator="equal">
      <formula>"LEVE"</formula>
    </cfRule>
  </conditionalFormatting>
  <conditionalFormatting sqref="AE174">
    <cfRule type="cellIs" dxfId="2688" priority="2685" operator="equal">
      <formula>"MUY ALTA"</formula>
    </cfRule>
    <cfRule type="cellIs" dxfId="2687" priority="2686" operator="equal">
      <formula>"ALTA"</formula>
    </cfRule>
    <cfRule type="cellIs" dxfId="2686" priority="2687" operator="equal">
      <formula>"MEDIA"</formula>
    </cfRule>
    <cfRule type="cellIs" dxfId="2685" priority="2688" operator="equal">
      <formula>"BAJA"</formula>
    </cfRule>
    <cfRule type="cellIs" dxfId="2684" priority="2689" operator="equal">
      <formula>"MUY BAJA"</formula>
    </cfRule>
  </conditionalFormatting>
  <conditionalFormatting sqref="AI53 AI57">
    <cfRule type="cellIs" dxfId="2683" priority="2678" operator="equal">
      <formula>"EXTREMO (RC/F)"</formula>
    </cfRule>
    <cfRule type="cellIs" dxfId="2682" priority="2679" operator="equal">
      <formula>"ALTO (RC/F)"</formula>
    </cfRule>
    <cfRule type="cellIs" dxfId="2681" priority="2680" operator="equal">
      <formula>"MODERADO (RC/F)"</formula>
    </cfRule>
    <cfRule type="cellIs" dxfId="2680" priority="2681" operator="equal">
      <formula>"EXTREMO"</formula>
    </cfRule>
    <cfRule type="cellIs" dxfId="2679" priority="2682" operator="equal">
      <formula>"ALTO"</formula>
    </cfRule>
    <cfRule type="cellIs" dxfId="2678" priority="2683" operator="equal">
      <formula>"MODERADO"</formula>
    </cfRule>
    <cfRule type="cellIs" dxfId="2677" priority="2684" operator="equal">
      <formula>"BAJO"</formula>
    </cfRule>
  </conditionalFormatting>
  <conditionalFormatting sqref="AE52:AE55 AE57:AE58">
    <cfRule type="cellIs" dxfId="2676" priority="2673" operator="equal">
      <formula>"MUY ALTA"</formula>
    </cfRule>
    <cfRule type="cellIs" dxfId="2675" priority="2674" operator="equal">
      <formula>"ALTA"</formula>
    </cfRule>
    <cfRule type="cellIs" dxfId="2674" priority="2675" operator="equal">
      <formula>"MEDIA"</formula>
    </cfRule>
    <cfRule type="cellIs" dxfId="2673" priority="2676" operator="equal">
      <formula>"BAJA"</formula>
    </cfRule>
    <cfRule type="cellIs" dxfId="2672" priority="2677" operator="equal">
      <formula>"MUY BAJA"</formula>
    </cfRule>
  </conditionalFormatting>
  <conditionalFormatting sqref="AG53 AG57">
    <cfRule type="cellIs" dxfId="2671" priority="2668" operator="equal">
      <formula>"CATASTROFICO"</formula>
    </cfRule>
    <cfRule type="cellIs" dxfId="2670" priority="2669" operator="equal">
      <formula>"MAYOR"</formula>
    </cfRule>
    <cfRule type="cellIs" dxfId="2669" priority="2670" operator="equal">
      <formula>"MODERADO"</formula>
    </cfRule>
    <cfRule type="cellIs" dxfId="2668" priority="2671" operator="equal">
      <formula>"MENOR"</formula>
    </cfRule>
    <cfRule type="cellIs" dxfId="2667" priority="2672" operator="equal">
      <formula>"LEVE"</formula>
    </cfRule>
  </conditionalFormatting>
  <conditionalFormatting sqref="AI57">
    <cfRule type="cellIs" dxfId="2666" priority="2631" operator="equal">
      <formula>#REF!</formula>
    </cfRule>
    <cfRule type="cellIs" dxfId="2665" priority="2632" operator="equal">
      <formula>#REF!</formula>
    </cfRule>
    <cfRule type="cellIs" dxfId="2664" priority="2633" operator="equal">
      <formula>#REF!</formula>
    </cfRule>
    <cfRule type="cellIs" dxfId="2663" priority="2634" operator="equal">
      <formula>#REF!</formula>
    </cfRule>
    <cfRule type="cellIs" dxfId="2662" priority="2635" operator="equal">
      <formula>#REF!</formula>
    </cfRule>
    <cfRule type="cellIs" dxfId="2661" priority="2636" operator="equal">
      <formula>#REF!</formula>
    </cfRule>
    <cfRule type="cellIs" dxfId="2660" priority="2637" operator="equal">
      <formula>#REF!</formula>
    </cfRule>
    <cfRule type="cellIs" dxfId="2659" priority="2638" operator="equal">
      <formula>#REF!</formula>
    </cfRule>
    <cfRule type="cellIs" dxfId="2658" priority="2639" operator="equal">
      <formula>#REF!</formula>
    </cfRule>
    <cfRule type="cellIs" dxfId="2657" priority="2640" operator="equal">
      <formula>#REF!</formula>
    </cfRule>
    <cfRule type="cellIs" dxfId="2656" priority="2641" operator="equal">
      <formula>#REF!</formula>
    </cfRule>
    <cfRule type="cellIs" dxfId="2655" priority="2642" operator="equal">
      <formula>#REF!</formula>
    </cfRule>
    <cfRule type="cellIs" dxfId="2654" priority="2643" operator="equal">
      <formula>#REF!</formula>
    </cfRule>
    <cfRule type="cellIs" dxfId="2653" priority="2644" operator="equal">
      <formula>#REF!</formula>
    </cfRule>
    <cfRule type="cellIs" dxfId="2652" priority="2645" operator="equal">
      <formula>#REF!</formula>
    </cfRule>
    <cfRule type="cellIs" dxfId="2651" priority="2646" operator="equal">
      <formula>#REF!</formula>
    </cfRule>
    <cfRule type="cellIs" dxfId="2650" priority="2647" operator="equal">
      <formula>#REF!</formula>
    </cfRule>
    <cfRule type="cellIs" dxfId="2649" priority="2648" operator="equal">
      <formula>#REF!</formula>
    </cfRule>
    <cfRule type="cellIs" dxfId="2648" priority="2649" operator="equal">
      <formula>#REF!</formula>
    </cfRule>
    <cfRule type="cellIs" dxfId="2647" priority="2650" operator="equal">
      <formula>#REF!</formula>
    </cfRule>
    <cfRule type="cellIs" dxfId="2646" priority="2651" operator="equal">
      <formula>#REF!</formula>
    </cfRule>
    <cfRule type="cellIs" dxfId="2645" priority="2652" operator="equal">
      <formula>#REF!</formula>
    </cfRule>
    <cfRule type="cellIs" dxfId="2644" priority="2653" operator="equal">
      <formula>#REF!</formula>
    </cfRule>
    <cfRule type="cellIs" dxfId="2643" priority="2654" operator="equal">
      <formula>#REF!</formula>
    </cfRule>
    <cfRule type="cellIs" dxfId="2642" priority="2655" operator="equal">
      <formula>#REF!</formula>
    </cfRule>
    <cfRule type="cellIs" dxfId="2641" priority="2656" operator="equal">
      <formula>#REF!</formula>
    </cfRule>
    <cfRule type="cellIs" dxfId="2640" priority="2657" operator="equal">
      <formula>#REF!</formula>
    </cfRule>
    <cfRule type="cellIs" dxfId="2639" priority="2658" operator="equal">
      <formula>#REF!</formula>
    </cfRule>
    <cfRule type="cellIs" dxfId="2638" priority="2659" operator="equal">
      <formula>#REF!</formula>
    </cfRule>
    <cfRule type="cellIs" dxfId="2637" priority="2660" operator="equal">
      <formula>#REF!</formula>
    </cfRule>
    <cfRule type="cellIs" dxfId="2636" priority="2661" operator="equal">
      <formula>#REF!</formula>
    </cfRule>
    <cfRule type="cellIs" dxfId="2635" priority="2662" operator="equal">
      <formula>#REF!</formula>
    </cfRule>
    <cfRule type="cellIs" dxfId="2634" priority="2663" operator="equal">
      <formula>#REF!</formula>
    </cfRule>
    <cfRule type="cellIs" dxfId="2633" priority="2664" operator="equal">
      <formula>#REF!</formula>
    </cfRule>
    <cfRule type="cellIs" dxfId="2632" priority="2665" operator="equal">
      <formula>#REF!</formula>
    </cfRule>
    <cfRule type="cellIs" dxfId="2631" priority="2666" operator="equal">
      <formula>#REF!</formula>
    </cfRule>
    <cfRule type="cellIs" dxfId="2630" priority="2667" operator="equal">
      <formula>#REF!</formula>
    </cfRule>
  </conditionalFormatting>
  <conditionalFormatting sqref="AI53">
    <cfRule type="cellIs" dxfId="2629" priority="2594" operator="equal">
      <formula>#REF!</formula>
    </cfRule>
    <cfRule type="cellIs" dxfId="2628" priority="2595" operator="equal">
      <formula>#REF!</formula>
    </cfRule>
    <cfRule type="cellIs" dxfId="2627" priority="2596" operator="equal">
      <formula>#REF!</formula>
    </cfRule>
    <cfRule type="cellIs" dxfId="2626" priority="2597" operator="equal">
      <formula>#REF!</formula>
    </cfRule>
    <cfRule type="cellIs" dxfId="2625" priority="2598" operator="equal">
      <formula>#REF!</formula>
    </cfRule>
    <cfRule type="cellIs" dxfId="2624" priority="2599" operator="equal">
      <formula>#REF!</formula>
    </cfRule>
    <cfRule type="cellIs" dxfId="2623" priority="2600" operator="equal">
      <formula>#REF!</formula>
    </cfRule>
    <cfRule type="cellIs" dxfId="2622" priority="2601" operator="equal">
      <formula>#REF!</formula>
    </cfRule>
    <cfRule type="cellIs" dxfId="2621" priority="2602" operator="equal">
      <formula>#REF!</formula>
    </cfRule>
    <cfRule type="cellIs" dxfId="2620" priority="2603" operator="equal">
      <formula>#REF!</formula>
    </cfRule>
    <cfRule type="cellIs" dxfId="2619" priority="2604" operator="equal">
      <formula>#REF!</formula>
    </cfRule>
    <cfRule type="cellIs" dxfId="2618" priority="2605" operator="equal">
      <formula>#REF!</formula>
    </cfRule>
    <cfRule type="cellIs" dxfId="2617" priority="2606" operator="equal">
      <formula>#REF!</formula>
    </cfRule>
    <cfRule type="cellIs" dxfId="2616" priority="2607" operator="equal">
      <formula>#REF!</formula>
    </cfRule>
    <cfRule type="cellIs" dxfId="2615" priority="2608" operator="equal">
      <formula>#REF!</formula>
    </cfRule>
    <cfRule type="cellIs" dxfId="2614" priority="2609" operator="equal">
      <formula>#REF!</formula>
    </cfRule>
    <cfRule type="cellIs" dxfId="2613" priority="2610" operator="equal">
      <formula>#REF!</formula>
    </cfRule>
    <cfRule type="cellIs" dxfId="2612" priority="2611" operator="equal">
      <formula>#REF!</formula>
    </cfRule>
    <cfRule type="cellIs" dxfId="2611" priority="2612" operator="equal">
      <formula>#REF!</formula>
    </cfRule>
    <cfRule type="cellIs" dxfId="2610" priority="2613" operator="equal">
      <formula>#REF!</formula>
    </cfRule>
    <cfRule type="cellIs" dxfId="2609" priority="2614" operator="equal">
      <formula>#REF!</formula>
    </cfRule>
    <cfRule type="cellIs" dxfId="2608" priority="2615" operator="equal">
      <formula>#REF!</formula>
    </cfRule>
    <cfRule type="cellIs" dxfId="2607" priority="2616" operator="equal">
      <formula>#REF!</formula>
    </cfRule>
    <cfRule type="cellIs" dxfId="2606" priority="2617" operator="equal">
      <formula>#REF!</formula>
    </cfRule>
    <cfRule type="cellIs" dxfId="2605" priority="2618" operator="equal">
      <formula>#REF!</formula>
    </cfRule>
    <cfRule type="cellIs" dxfId="2604" priority="2619" operator="equal">
      <formula>#REF!</formula>
    </cfRule>
    <cfRule type="cellIs" dxfId="2603" priority="2620" operator="equal">
      <formula>#REF!</formula>
    </cfRule>
    <cfRule type="cellIs" dxfId="2602" priority="2621" operator="equal">
      <formula>#REF!</formula>
    </cfRule>
    <cfRule type="cellIs" dxfId="2601" priority="2622" operator="equal">
      <formula>#REF!</formula>
    </cfRule>
    <cfRule type="cellIs" dxfId="2600" priority="2623" operator="equal">
      <formula>#REF!</formula>
    </cfRule>
    <cfRule type="cellIs" dxfId="2599" priority="2624" operator="equal">
      <formula>#REF!</formula>
    </cfRule>
    <cfRule type="cellIs" dxfId="2598" priority="2625" operator="equal">
      <formula>#REF!</formula>
    </cfRule>
    <cfRule type="cellIs" dxfId="2597" priority="2626" operator="equal">
      <formula>#REF!</formula>
    </cfRule>
    <cfRule type="cellIs" dxfId="2596" priority="2627" operator="equal">
      <formula>#REF!</formula>
    </cfRule>
    <cfRule type="cellIs" dxfId="2595" priority="2628" operator="equal">
      <formula>#REF!</formula>
    </cfRule>
    <cfRule type="cellIs" dxfId="2594" priority="2629" operator="equal">
      <formula>#REF!</formula>
    </cfRule>
    <cfRule type="cellIs" dxfId="2593" priority="2630" operator="equal">
      <formula>#REF!</formula>
    </cfRule>
  </conditionalFormatting>
  <conditionalFormatting sqref="AI46">
    <cfRule type="cellIs" dxfId="2592" priority="2587" operator="equal">
      <formula>"EXTREMO (RC/F)"</formula>
    </cfRule>
    <cfRule type="cellIs" dxfId="2591" priority="2588" operator="equal">
      <formula>"ALTO (RC/F)"</formula>
    </cfRule>
    <cfRule type="cellIs" dxfId="2590" priority="2589" operator="equal">
      <formula>"MODERADO (RC/F)"</formula>
    </cfRule>
    <cfRule type="cellIs" dxfId="2589" priority="2590" operator="equal">
      <formula>"EXTREMO"</formula>
    </cfRule>
    <cfRule type="cellIs" dxfId="2588" priority="2591" operator="equal">
      <formula>"ALTO"</formula>
    </cfRule>
    <cfRule type="cellIs" dxfId="2587" priority="2592" operator="equal">
      <formula>"MODERADO"</formula>
    </cfRule>
    <cfRule type="cellIs" dxfId="2586" priority="2593" operator="equal">
      <formula>"BAJO"</formula>
    </cfRule>
  </conditionalFormatting>
  <conditionalFormatting sqref="AE46:AE47">
    <cfRule type="cellIs" dxfId="2585" priority="2582" operator="equal">
      <formula>"MUY ALTA"</formula>
    </cfRule>
    <cfRule type="cellIs" dxfId="2584" priority="2583" operator="equal">
      <formula>"ALTA"</formula>
    </cfRule>
    <cfRule type="cellIs" dxfId="2583" priority="2584" operator="equal">
      <formula>"MEDIA"</formula>
    </cfRule>
    <cfRule type="cellIs" dxfId="2582" priority="2585" operator="equal">
      <formula>"BAJA"</formula>
    </cfRule>
    <cfRule type="cellIs" dxfId="2581" priority="2586" operator="equal">
      <formula>"MUY BAJA"</formula>
    </cfRule>
  </conditionalFormatting>
  <conditionalFormatting sqref="AG46">
    <cfRule type="cellIs" dxfId="2580" priority="2577" operator="equal">
      <formula>"CATASTROFICO"</formula>
    </cfRule>
    <cfRule type="cellIs" dxfId="2579" priority="2578" operator="equal">
      <formula>"MAYOR"</formula>
    </cfRule>
    <cfRule type="cellIs" dxfId="2578" priority="2579" operator="equal">
      <formula>"MODERADO"</formula>
    </cfRule>
    <cfRule type="cellIs" dxfId="2577" priority="2580" operator="equal">
      <formula>"MENOR"</formula>
    </cfRule>
    <cfRule type="cellIs" dxfId="2576" priority="2581" operator="equal">
      <formula>"LEVE"</formula>
    </cfRule>
  </conditionalFormatting>
  <conditionalFormatting sqref="AI46">
    <cfRule type="cellIs" dxfId="2575" priority="2540" operator="equal">
      <formula>#REF!</formula>
    </cfRule>
    <cfRule type="cellIs" dxfId="2574" priority="2541" operator="equal">
      <formula>#REF!</formula>
    </cfRule>
    <cfRule type="cellIs" dxfId="2573" priority="2542" operator="equal">
      <formula>#REF!</formula>
    </cfRule>
    <cfRule type="cellIs" dxfId="2572" priority="2543" operator="equal">
      <formula>#REF!</formula>
    </cfRule>
    <cfRule type="cellIs" dxfId="2571" priority="2544" operator="equal">
      <formula>#REF!</formula>
    </cfRule>
    <cfRule type="cellIs" dxfId="2570" priority="2545" operator="equal">
      <formula>#REF!</formula>
    </cfRule>
    <cfRule type="cellIs" dxfId="2569" priority="2546" operator="equal">
      <formula>#REF!</formula>
    </cfRule>
    <cfRule type="cellIs" dxfId="2568" priority="2547" operator="equal">
      <formula>#REF!</formula>
    </cfRule>
    <cfRule type="cellIs" dxfId="2567" priority="2548" operator="equal">
      <formula>#REF!</formula>
    </cfRule>
    <cfRule type="cellIs" dxfId="2566" priority="2549" operator="equal">
      <formula>#REF!</formula>
    </cfRule>
    <cfRule type="cellIs" dxfId="2565" priority="2550" operator="equal">
      <formula>#REF!</formula>
    </cfRule>
    <cfRule type="cellIs" dxfId="2564" priority="2551" operator="equal">
      <formula>#REF!</formula>
    </cfRule>
    <cfRule type="cellIs" dxfId="2563" priority="2552" operator="equal">
      <formula>#REF!</formula>
    </cfRule>
    <cfRule type="cellIs" dxfId="2562" priority="2553" operator="equal">
      <formula>#REF!</formula>
    </cfRule>
    <cfRule type="cellIs" dxfId="2561" priority="2554" operator="equal">
      <formula>#REF!</formula>
    </cfRule>
    <cfRule type="cellIs" dxfId="2560" priority="2555" operator="equal">
      <formula>#REF!</formula>
    </cfRule>
    <cfRule type="cellIs" dxfId="2559" priority="2556" operator="equal">
      <formula>#REF!</formula>
    </cfRule>
    <cfRule type="cellIs" dxfId="2558" priority="2557" operator="equal">
      <formula>#REF!</formula>
    </cfRule>
    <cfRule type="cellIs" dxfId="2557" priority="2558" operator="equal">
      <formula>#REF!</formula>
    </cfRule>
    <cfRule type="cellIs" dxfId="2556" priority="2559" operator="equal">
      <formula>#REF!</formula>
    </cfRule>
    <cfRule type="cellIs" dxfId="2555" priority="2560" operator="equal">
      <formula>#REF!</formula>
    </cfRule>
    <cfRule type="cellIs" dxfId="2554" priority="2561" operator="equal">
      <formula>#REF!</formula>
    </cfRule>
    <cfRule type="cellIs" dxfId="2553" priority="2562" operator="equal">
      <formula>#REF!</formula>
    </cfRule>
    <cfRule type="cellIs" dxfId="2552" priority="2563" operator="equal">
      <formula>#REF!</formula>
    </cfRule>
    <cfRule type="cellIs" dxfId="2551" priority="2564" operator="equal">
      <formula>#REF!</formula>
    </cfRule>
    <cfRule type="cellIs" dxfId="2550" priority="2565" operator="equal">
      <formula>#REF!</formula>
    </cfRule>
    <cfRule type="cellIs" dxfId="2549" priority="2566" operator="equal">
      <formula>#REF!</formula>
    </cfRule>
    <cfRule type="cellIs" dxfId="2548" priority="2567" operator="equal">
      <formula>#REF!</formula>
    </cfRule>
    <cfRule type="cellIs" dxfId="2547" priority="2568" operator="equal">
      <formula>#REF!</formula>
    </cfRule>
    <cfRule type="cellIs" dxfId="2546" priority="2569" operator="equal">
      <formula>#REF!</formula>
    </cfRule>
    <cfRule type="cellIs" dxfId="2545" priority="2570" operator="equal">
      <formula>#REF!</formula>
    </cfRule>
    <cfRule type="cellIs" dxfId="2544" priority="2571" operator="equal">
      <formula>#REF!</formula>
    </cfRule>
    <cfRule type="cellIs" dxfId="2543" priority="2572" operator="equal">
      <formula>#REF!</formula>
    </cfRule>
    <cfRule type="cellIs" dxfId="2542" priority="2573" operator="equal">
      <formula>#REF!</formula>
    </cfRule>
    <cfRule type="cellIs" dxfId="2541" priority="2574" operator="equal">
      <formula>#REF!</formula>
    </cfRule>
    <cfRule type="cellIs" dxfId="2540" priority="2575" operator="equal">
      <formula>#REF!</formula>
    </cfRule>
    <cfRule type="cellIs" dxfId="2539" priority="2576" operator="equal">
      <formula>#REF!</formula>
    </cfRule>
  </conditionalFormatting>
  <conditionalFormatting sqref="AI55">
    <cfRule type="cellIs" dxfId="2538" priority="2533" operator="equal">
      <formula>"EXTREMO (RC/F)"</formula>
    </cfRule>
    <cfRule type="cellIs" dxfId="2537" priority="2534" operator="equal">
      <formula>"ALTO (RC/F)"</formula>
    </cfRule>
    <cfRule type="cellIs" dxfId="2536" priority="2535" operator="equal">
      <formula>"MODERADO (RC/F)"</formula>
    </cfRule>
    <cfRule type="cellIs" dxfId="2535" priority="2536" operator="equal">
      <formula>"EXTREMO"</formula>
    </cfRule>
    <cfRule type="cellIs" dxfId="2534" priority="2537" operator="equal">
      <formula>"ALTO"</formula>
    </cfRule>
    <cfRule type="cellIs" dxfId="2533" priority="2538" operator="equal">
      <formula>"MODERADO"</formula>
    </cfRule>
    <cfRule type="cellIs" dxfId="2532" priority="2539" operator="equal">
      <formula>"BAJO"</formula>
    </cfRule>
  </conditionalFormatting>
  <conditionalFormatting sqref="AG55">
    <cfRule type="cellIs" dxfId="2531" priority="2528" operator="equal">
      <formula>"CATASTROFICO"</formula>
    </cfRule>
    <cfRule type="cellIs" dxfId="2530" priority="2529" operator="equal">
      <formula>"MAYOR"</formula>
    </cfRule>
    <cfRule type="cellIs" dxfId="2529" priority="2530" operator="equal">
      <formula>"MODERADO"</formula>
    </cfRule>
    <cfRule type="cellIs" dxfId="2528" priority="2531" operator="equal">
      <formula>"MENOR"</formula>
    </cfRule>
    <cfRule type="cellIs" dxfId="2527" priority="2532" operator="equal">
      <formula>"LEVE"</formula>
    </cfRule>
  </conditionalFormatting>
  <conditionalFormatting sqref="AI55">
    <cfRule type="cellIs" dxfId="2526" priority="2491" operator="equal">
      <formula>#REF!</formula>
    </cfRule>
    <cfRule type="cellIs" dxfId="2525" priority="2492" operator="equal">
      <formula>#REF!</formula>
    </cfRule>
    <cfRule type="cellIs" dxfId="2524" priority="2493" operator="equal">
      <formula>#REF!</formula>
    </cfRule>
    <cfRule type="cellIs" dxfId="2523" priority="2494" operator="equal">
      <formula>#REF!</formula>
    </cfRule>
    <cfRule type="cellIs" dxfId="2522" priority="2495" operator="equal">
      <formula>#REF!</formula>
    </cfRule>
    <cfRule type="cellIs" dxfId="2521" priority="2496" operator="equal">
      <formula>#REF!</formula>
    </cfRule>
    <cfRule type="cellIs" dxfId="2520" priority="2497" operator="equal">
      <formula>#REF!</formula>
    </cfRule>
    <cfRule type="cellIs" dxfId="2519" priority="2498" operator="equal">
      <formula>#REF!</formula>
    </cfRule>
    <cfRule type="cellIs" dxfId="2518" priority="2499" operator="equal">
      <formula>#REF!</formula>
    </cfRule>
    <cfRule type="cellIs" dxfId="2517" priority="2500" operator="equal">
      <formula>#REF!</formula>
    </cfRule>
    <cfRule type="cellIs" dxfId="2516" priority="2501" operator="equal">
      <formula>#REF!</formula>
    </cfRule>
    <cfRule type="cellIs" dxfId="2515" priority="2502" operator="equal">
      <formula>#REF!</formula>
    </cfRule>
    <cfRule type="cellIs" dxfId="2514" priority="2503" operator="equal">
      <formula>#REF!</formula>
    </cfRule>
    <cfRule type="cellIs" dxfId="2513" priority="2504" operator="equal">
      <formula>#REF!</formula>
    </cfRule>
    <cfRule type="cellIs" dxfId="2512" priority="2505" operator="equal">
      <formula>#REF!</formula>
    </cfRule>
    <cfRule type="cellIs" dxfId="2511" priority="2506" operator="equal">
      <formula>#REF!</formula>
    </cfRule>
    <cfRule type="cellIs" dxfId="2510" priority="2507" operator="equal">
      <formula>#REF!</formula>
    </cfRule>
    <cfRule type="cellIs" dxfId="2509" priority="2508" operator="equal">
      <formula>#REF!</formula>
    </cfRule>
    <cfRule type="cellIs" dxfId="2508" priority="2509" operator="equal">
      <formula>#REF!</formula>
    </cfRule>
    <cfRule type="cellIs" dxfId="2507" priority="2510" operator="equal">
      <formula>#REF!</formula>
    </cfRule>
    <cfRule type="cellIs" dxfId="2506" priority="2511" operator="equal">
      <formula>#REF!</formula>
    </cfRule>
    <cfRule type="cellIs" dxfId="2505" priority="2512" operator="equal">
      <formula>#REF!</formula>
    </cfRule>
    <cfRule type="cellIs" dxfId="2504" priority="2513" operator="equal">
      <formula>#REF!</formula>
    </cfRule>
    <cfRule type="cellIs" dxfId="2503" priority="2514" operator="equal">
      <formula>#REF!</formula>
    </cfRule>
    <cfRule type="cellIs" dxfId="2502" priority="2515" operator="equal">
      <formula>#REF!</formula>
    </cfRule>
    <cfRule type="cellIs" dxfId="2501" priority="2516" operator="equal">
      <formula>#REF!</formula>
    </cfRule>
    <cfRule type="cellIs" dxfId="2500" priority="2517" operator="equal">
      <formula>#REF!</formula>
    </cfRule>
    <cfRule type="cellIs" dxfId="2499" priority="2518" operator="equal">
      <formula>#REF!</formula>
    </cfRule>
    <cfRule type="cellIs" dxfId="2498" priority="2519" operator="equal">
      <formula>#REF!</formula>
    </cfRule>
    <cfRule type="cellIs" dxfId="2497" priority="2520" operator="equal">
      <formula>#REF!</formula>
    </cfRule>
    <cfRule type="cellIs" dxfId="2496" priority="2521" operator="equal">
      <formula>#REF!</formula>
    </cfRule>
    <cfRule type="cellIs" dxfId="2495" priority="2522" operator="equal">
      <formula>#REF!</formula>
    </cfRule>
    <cfRule type="cellIs" dxfId="2494" priority="2523" operator="equal">
      <formula>#REF!</formula>
    </cfRule>
    <cfRule type="cellIs" dxfId="2493" priority="2524" operator="equal">
      <formula>#REF!</formula>
    </cfRule>
    <cfRule type="cellIs" dxfId="2492" priority="2525" operator="equal">
      <formula>#REF!</formula>
    </cfRule>
    <cfRule type="cellIs" dxfId="2491" priority="2526" operator="equal">
      <formula>#REF!</formula>
    </cfRule>
    <cfRule type="cellIs" dxfId="2490" priority="2527" operator="equal">
      <formula>#REF!</formula>
    </cfRule>
  </conditionalFormatting>
  <conditionalFormatting sqref="AE51">
    <cfRule type="cellIs" dxfId="2489" priority="2486" operator="equal">
      <formula>"MUY ALTA"</formula>
    </cfRule>
    <cfRule type="cellIs" dxfId="2488" priority="2487" operator="equal">
      <formula>"ALTA"</formula>
    </cfRule>
    <cfRule type="cellIs" dxfId="2487" priority="2488" operator="equal">
      <formula>"MEDIA"</formula>
    </cfRule>
    <cfRule type="cellIs" dxfId="2486" priority="2489" operator="equal">
      <formula>"BAJA"</formula>
    </cfRule>
    <cfRule type="cellIs" dxfId="2485" priority="2490" operator="equal">
      <formula>"MUY BAJA"</formula>
    </cfRule>
  </conditionalFormatting>
  <conditionalFormatting sqref="AI50">
    <cfRule type="cellIs" dxfId="2484" priority="2479" operator="equal">
      <formula>"EXTREMO (RC/F)"</formula>
    </cfRule>
    <cfRule type="cellIs" dxfId="2483" priority="2480" operator="equal">
      <formula>"ALTO (RC/F)"</formula>
    </cfRule>
    <cfRule type="cellIs" dxfId="2482" priority="2481" operator="equal">
      <formula>"MODERADO (RC/F)"</formula>
    </cfRule>
    <cfRule type="cellIs" dxfId="2481" priority="2482" operator="equal">
      <formula>"EXTREMO"</formula>
    </cfRule>
    <cfRule type="cellIs" dxfId="2480" priority="2483" operator="equal">
      <formula>"ALTO"</formula>
    </cfRule>
    <cfRule type="cellIs" dxfId="2479" priority="2484" operator="equal">
      <formula>"MODERADO"</formula>
    </cfRule>
    <cfRule type="cellIs" dxfId="2478" priority="2485" operator="equal">
      <formula>"BAJO"</formula>
    </cfRule>
  </conditionalFormatting>
  <conditionalFormatting sqref="AE50">
    <cfRule type="cellIs" dxfId="2477" priority="2474" operator="equal">
      <formula>"MUY ALTA"</formula>
    </cfRule>
    <cfRule type="cellIs" dxfId="2476" priority="2475" operator="equal">
      <formula>"ALTA"</formula>
    </cfRule>
    <cfRule type="cellIs" dxfId="2475" priority="2476" operator="equal">
      <formula>"MEDIA"</formula>
    </cfRule>
    <cfRule type="cellIs" dxfId="2474" priority="2477" operator="equal">
      <formula>"BAJA"</formula>
    </cfRule>
    <cfRule type="cellIs" dxfId="2473" priority="2478" operator="equal">
      <formula>"MUY BAJA"</formula>
    </cfRule>
  </conditionalFormatting>
  <conditionalFormatting sqref="AG50">
    <cfRule type="cellIs" dxfId="2472" priority="2469" operator="equal">
      <formula>"CATASTROFICO"</formula>
    </cfRule>
    <cfRule type="cellIs" dxfId="2471" priority="2470" operator="equal">
      <formula>"MAYOR"</formula>
    </cfRule>
    <cfRule type="cellIs" dxfId="2470" priority="2471" operator="equal">
      <formula>"MODERADO"</formula>
    </cfRule>
    <cfRule type="cellIs" dxfId="2469" priority="2472" operator="equal">
      <formula>"MENOR"</formula>
    </cfRule>
    <cfRule type="cellIs" dxfId="2468" priority="2473" operator="equal">
      <formula>"LEVE"</formula>
    </cfRule>
  </conditionalFormatting>
  <conditionalFormatting sqref="AI50">
    <cfRule type="cellIs" dxfId="2467" priority="2432" operator="equal">
      <formula>#REF!</formula>
    </cfRule>
    <cfRule type="cellIs" dxfId="2466" priority="2433" operator="equal">
      <formula>#REF!</formula>
    </cfRule>
    <cfRule type="cellIs" dxfId="2465" priority="2434" operator="equal">
      <formula>#REF!</formula>
    </cfRule>
    <cfRule type="cellIs" dxfId="2464" priority="2435" operator="equal">
      <formula>#REF!</formula>
    </cfRule>
    <cfRule type="cellIs" dxfId="2463" priority="2436" operator="equal">
      <formula>#REF!</formula>
    </cfRule>
    <cfRule type="cellIs" dxfId="2462" priority="2437" operator="equal">
      <formula>#REF!</formula>
    </cfRule>
    <cfRule type="cellIs" dxfId="2461" priority="2438" operator="equal">
      <formula>#REF!</formula>
    </cfRule>
    <cfRule type="cellIs" dxfId="2460" priority="2439" operator="equal">
      <formula>#REF!</formula>
    </cfRule>
    <cfRule type="cellIs" dxfId="2459" priority="2440" operator="equal">
      <formula>#REF!</formula>
    </cfRule>
    <cfRule type="cellIs" dxfId="2458" priority="2441" operator="equal">
      <formula>#REF!</formula>
    </cfRule>
    <cfRule type="cellIs" dxfId="2457" priority="2442" operator="equal">
      <formula>#REF!</formula>
    </cfRule>
    <cfRule type="cellIs" dxfId="2456" priority="2443" operator="equal">
      <formula>#REF!</formula>
    </cfRule>
    <cfRule type="cellIs" dxfId="2455" priority="2444" operator="equal">
      <formula>#REF!</formula>
    </cfRule>
    <cfRule type="cellIs" dxfId="2454" priority="2445" operator="equal">
      <formula>#REF!</formula>
    </cfRule>
    <cfRule type="cellIs" dxfId="2453" priority="2446" operator="equal">
      <formula>#REF!</formula>
    </cfRule>
    <cfRule type="cellIs" dxfId="2452" priority="2447" operator="equal">
      <formula>#REF!</formula>
    </cfRule>
    <cfRule type="cellIs" dxfId="2451" priority="2448" operator="equal">
      <formula>#REF!</formula>
    </cfRule>
    <cfRule type="cellIs" dxfId="2450" priority="2449" operator="equal">
      <formula>#REF!</formula>
    </cfRule>
    <cfRule type="cellIs" dxfId="2449" priority="2450" operator="equal">
      <formula>#REF!</formula>
    </cfRule>
    <cfRule type="cellIs" dxfId="2448" priority="2451" operator="equal">
      <formula>#REF!</formula>
    </cfRule>
    <cfRule type="cellIs" dxfId="2447" priority="2452" operator="equal">
      <formula>#REF!</formula>
    </cfRule>
    <cfRule type="cellIs" dxfId="2446" priority="2453" operator="equal">
      <formula>#REF!</formula>
    </cfRule>
    <cfRule type="cellIs" dxfId="2445" priority="2454" operator="equal">
      <formula>#REF!</formula>
    </cfRule>
    <cfRule type="cellIs" dxfId="2444" priority="2455" operator="equal">
      <formula>#REF!</formula>
    </cfRule>
    <cfRule type="cellIs" dxfId="2443" priority="2456" operator="equal">
      <formula>#REF!</formula>
    </cfRule>
    <cfRule type="cellIs" dxfId="2442" priority="2457" operator="equal">
      <formula>#REF!</formula>
    </cfRule>
    <cfRule type="cellIs" dxfId="2441" priority="2458" operator="equal">
      <formula>#REF!</formula>
    </cfRule>
    <cfRule type="cellIs" dxfId="2440" priority="2459" operator="equal">
      <formula>#REF!</formula>
    </cfRule>
    <cfRule type="cellIs" dxfId="2439" priority="2460" operator="equal">
      <formula>#REF!</formula>
    </cfRule>
    <cfRule type="cellIs" dxfId="2438" priority="2461" operator="equal">
      <formula>#REF!</formula>
    </cfRule>
    <cfRule type="cellIs" dxfId="2437" priority="2462" operator="equal">
      <formula>#REF!</formula>
    </cfRule>
    <cfRule type="cellIs" dxfId="2436" priority="2463" operator="equal">
      <formula>#REF!</formula>
    </cfRule>
    <cfRule type="cellIs" dxfId="2435" priority="2464" operator="equal">
      <formula>#REF!</formula>
    </cfRule>
    <cfRule type="cellIs" dxfId="2434" priority="2465" operator="equal">
      <formula>#REF!</formula>
    </cfRule>
    <cfRule type="cellIs" dxfId="2433" priority="2466" operator="equal">
      <formula>#REF!</formula>
    </cfRule>
    <cfRule type="cellIs" dxfId="2432" priority="2467" operator="equal">
      <formula>#REF!</formula>
    </cfRule>
    <cfRule type="cellIs" dxfId="2431" priority="2468" operator="equal">
      <formula>#REF!</formula>
    </cfRule>
  </conditionalFormatting>
  <conditionalFormatting sqref="AI48">
    <cfRule type="cellIs" dxfId="2430" priority="2425" operator="equal">
      <formula>"EXTREMO (RC/F)"</formula>
    </cfRule>
    <cfRule type="cellIs" dxfId="2429" priority="2426" operator="equal">
      <formula>"ALTO (RC/F)"</formula>
    </cfRule>
    <cfRule type="cellIs" dxfId="2428" priority="2427" operator="equal">
      <formula>"MODERADO (RC/F)"</formula>
    </cfRule>
    <cfRule type="cellIs" dxfId="2427" priority="2428" operator="equal">
      <formula>"EXTREMO"</formula>
    </cfRule>
    <cfRule type="cellIs" dxfId="2426" priority="2429" operator="equal">
      <formula>"ALTO"</formula>
    </cfRule>
    <cfRule type="cellIs" dxfId="2425" priority="2430" operator="equal">
      <formula>"MODERADO"</formula>
    </cfRule>
    <cfRule type="cellIs" dxfId="2424" priority="2431" operator="equal">
      <formula>"BAJO"</formula>
    </cfRule>
  </conditionalFormatting>
  <conditionalFormatting sqref="AE48:AE49">
    <cfRule type="cellIs" dxfId="2423" priority="2420" operator="equal">
      <formula>"MUY ALTA"</formula>
    </cfRule>
    <cfRule type="cellIs" dxfId="2422" priority="2421" operator="equal">
      <formula>"ALTA"</formula>
    </cfRule>
    <cfRule type="cellIs" dxfId="2421" priority="2422" operator="equal">
      <formula>"MEDIA"</formula>
    </cfRule>
    <cfRule type="cellIs" dxfId="2420" priority="2423" operator="equal">
      <formula>"BAJA"</formula>
    </cfRule>
    <cfRule type="cellIs" dxfId="2419" priority="2424" operator="equal">
      <formula>"MUY BAJA"</formula>
    </cfRule>
  </conditionalFormatting>
  <conditionalFormatting sqref="AG48">
    <cfRule type="cellIs" dxfId="2418" priority="2415" operator="equal">
      <formula>"CATASTROFICO"</formula>
    </cfRule>
    <cfRule type="cellIs" dxfId="2417" priority="2416" operator="equal">
      <formula>"MAYOR"</formula>
    </cfRule>
    <cfRule type="cellIs" dxfId="2416" priority="2417" operator="equal">
      <formula>"MODERADO"</formula>
    </cfRule>
    <cfRule type="cellIs" dxfId="2415" priority="2418" operator="equal">
      <formula>"MENOR"</formula>
    </cfRule>
    <cfRule type="cellIs" dxfId="2414" priority="2419" operator="equal">
      <formula>"LEVE"</formula>
    </cfRule>
  </conditionalFormatting>
  <conditionalFormatting sqref="AI48">
    <cfRule type="cellIs" dxfId="2413" priority="2378" operator="equal">
      <formula>#REF!</formula>
    </cfRule>
    <cfRule type="cellIs" dxfId="2412" priority="2379" operator="equal">
      <formula>#REF!</formula>
    </cfRule>
    <cfRule type="cellIs" dxfId="2411" priority="2380" operator="equal">
      <formula>#REF!</formula>
    </cfRule>
    <cfRule type="cellIs" dxfId="2410" priority="2381" operator="equal">
      <formula>#REF!</formula>
    </cfRule>
    <cfRule type="cellIs" dxfId="2409" priority="2382" operator="equal">
      <formula>#REF!</formula>
    </cfRule>
    <cfRule type="cellIs" dxfId="2408" priority="2383" operator="equal">
      <formula>#REF!</formula>
    </cfRule>
    <cfRule type="cellIs" dxfId="2407" priority="2384" operator="equal">
      <formula>#REF!</formula>
    </cfRule>
    <cfRule type="cellIs" dxfId="2406" priority="2385" operator="equal">
      <formula>#REF!</formula>
    </cfRule>
    <cfRule type="cellIs" dxfId="2405" priority="2386" operator="equal">
      <formula>#REF!</formula>
    </cfRule>
    <cfRule type="cellIs" dxfId="2404" priority="2387" operator="equal">
      <formula>#REF!</formula>
    </cfRule>
    <cfRule type="cellIs" dxfId="2403" priority="2388" operator="equal">
      <formula>#REF!</formula>
    </cfRule>
    <cfRule type="cellIs" dxfId="2402" priority="2389" operator="equal">
      <formula>#REF!</formula>
    </cfRule>
    <cfRule type="cellIs" dxfId="2401" priority="2390" operator="equal">
      <formula>#REF!</formula>
    </cfRule>
    <cfRule type="cellIs" dxfId="2400" priority="2391" operator="equal">
      <formula>#REF!</formula>
    </cfRule>
    <cfRule type="cellIs" dxfId="2399" priority="2392" operator="equal">
      <formula>#REF!</formula>
    </cfRule>
    <cfRule type="cellIs" dxfId="2398" priority="2393" operator="equal">
      <formula>#REF!</formula>
    </cfRule>
    <cfRule type="cellIs" dxfId="2397" priority="2394" operator="equal">
      <formula>#REF!</formula>
    </cfRule>
    <cfRule type="cellIs" dxfId="2396" priority="2395" operator="equal">
      <formula>#REF!</formula>
    </cfRule>
    <cfRule type="cellIs" dxfId="2395" priority="2396" operator="equal">
      <formula>#REF!</formula>
    </cfRule>
    <cfRule type="cellIs" dxfId="2394" priority="2397" operator="equal">
      <formula>#REF!</formula>
    </cfRule>
    <cfRule type="cellIs" dxfId="2393" priority="2398" operator="equal">
      <formula>#REF!</formula>
    </cfRule>
    <cfRule type="cellIs" dxfId="2392" priority="2399" operator="equal">
      <formula>#REF!</formula>
    </cfRule>
    <cfRule type="cellIs" dxfId="2391" priority="2400" operator="equal">
      <formula>#REF!</formula>
    </cfRule>
    <cfRule type="cellIs" dxfId="2390" priority="2401" operator="equal">
      <formula>#REF!</formula>
    </cfRule>
    <cfRule type="cellIs" dxfId="2389" priority="2402" operator="equal">
      <formula>#REF!</formula>
    </cfRule>
    <cfRule type="cellIs" dxfId="2388" priority="2403" operator="equal">
      <formula>#REF!</formula>
    </cfRule>
    <cfRule type="cellIs" dxfId="2387" priority="2404" operator="equal">
      <formula>#REF!</formula>
    </cfRule>
    <cfRule type="cellIs" dxfId="2386" priority="2405" operator="equal">
      <formula>#REF!</formula>
    </cfRule>
    <cfRule type="cellIs" dxfId="2385" priority="2406" operator="equal">
      <formula>#REF!</formula>
    </cfRule>
    <cfRule type="cellIs" dxfId="2384" priority="2407" operator="equal">
      <formula>#REF!</formula>
    </cfRule>
    <cfRule type="cellIs" dxfId="2383" priority="2408" operator="equal">
      <formula>#REF!</formula>
    </cfRule>
    <cfRule type="cellIs" dxfId="2382" priority="2409" operator="equal">
      <formula>#REF!</formula>
    </cfRule>
    <cfRule type="cellIs" dxfId="2381" priority="2410" operator="equal">
      <formula>#REF!</formula>
    </cfRule>
    <cfRule type="cellIs" dxfId="2380" priority="2411" operator="equal">
      <formula>#REF!</formula>
    </cfRule>
    <cfRule type="cellIs" dxfId="2379" priority="2412" operator="equal">
      <formula>#REF!</formula>
    </cfRule>
    <cfRule type="cellIs" dxfId="2378" priority="2413" operator="equal">
      <formula>#REF!</formula>
    </cfRule>
    <cfRule type="cellIs" dxfId="2377" priority="2414" operator="equal">
      <formula>#REF!</formula>
    </cfRule>
  </conditionalFormatting>
  <conditionalFormatting sqref="AE44">
    <cfRule type="cellIs" dxfId="2376" priority="2373" operator="equal">
      <formula>"MUY ALTA"</formula>
    </cfRule>
    <cfRule type="cellIs" dxfId="2375" priority="2374" operator="equal">
      <formula>"ALTA"</formula>
    </cfRule>
    <cfRule type="cellIs" dxfId="2374" priority="2375" operator="equal">
      <formula>"MEDIA"</formula>
    </cfRule>
    <cfRule type="cellIs" dxfId="2373" priority="2376" operator="equal">
      <formula>"BAJA"</formula>
    </cfRule>
    <cfRule type="cellIs" dxfId="2372" priority="2377" operator="equal">
      <formula>"MUY BAJA"</formula>
    </cfRule>
  </conditionalFormatting>
  <conditionalFormatting sqref="AI44">
    <cfRule type="cellIs" dxfId="2371" priority="2366" operator="equal">
      <formula>"EXTREMO (RC/F)"</formula>
    </cfRule>
    <cfRule type="cellIs" dxfId="2370" priority="2367" operator="equal">
      <formula>"ALTO (RC/F)"</formula>
    </cfRule>
    <cfRule type="cellIs" dxfId="2369" priority="2368" operator="equal">
      <formula>"MODERADO (RC/F)"</formula>
    </cfRule>
    <cfRule type="cellIs" dxfId="2368" priority="2369" operator="equal">
      <formula>"EXTREMO"</formula>
    </cfRule>
    <cfRule type="cellIs" dxfId="2367" priority="2370" operator="equal">
      <formula>"ALTO"</formula>
    </cfRule>
    <cfRule type="cellIs" dxfId="2366" priority="2371" operator="equal">
      <formula>"MODERADO"</formula>
    </cfRule>
    <cfRule type="cellIs" dxfId="2365" priority="2372" operator="equal">
      <formula>"BAJO"</formula>
    </cfRule>
  </conditionalFormatting>
  <conditionalFormatting sqref="AG44">
    <cfRule type="cellIs" dxfId="2364" priority="2361" operator="equal">
      <formula>"CATASTROFICO"</formula>
    </cfRule>
    <cfRule type="cellIs" dxfId="2363" priority="2362" operator="equal">
      <formula>"MAYOR"</formula>
    </cfRule>
    <cfRule type="cellIs" dxfId="2362" priority="2363" operator="equal">
      <formula>"MODERADO"</formula>
    </cfRule>
    <cfRule type="cellIs" dxfId="2361" priority="2364" operator="equal">
      <formula>"MENOR"</formula>
    </cfRule>
    <cfRule type="cellIs" dxfId="2360" priority="2365" operator="equal">
      <formula>"LEVE"</formula>
    </cfRule>
  </conditionalFormatting>
  <conditionalFormatting sqref="AI44">
    <cfRule type="cellIs" dxfId="2359" priority="2324" operator="equal">
      <formula>#REF!</formula>
    </cfRule>
    <cfRule type="cellIs" dxfId="2358" priority="2325" operator="equal">
      <formula>#REF!</formula>
    </cfRule>
    <cfRule type="cellIs" dxfId="2357" priority="2326" operator="equal">
      <formula>#REF!</formula>
    </cfRule>
    <cfRule type="cellIs" dxfId="2356" priority="2327" operator="equal">
      <formula>#REF!</formula>
    </cfRule>
    <cfRule type="cellIs" dxfId="2355" priority="2328" operator="equal">
      <formula>#REF!</formula>
    </cfRule>
    <cfRule type="cellIs" dxfId="2354" priority="2329" operator="equal">
      <formula>#REF!</formula>
    </cfRule>
    <cfRule type="cellIs" dxfId="2353" priority="2330" operator="equal">
      <formula>#REF!</formula>
    </cfRule>
    <cfRule type="cellIs" dxfId="2352" priority="2331" operator="equal">
      <formula>#REF!</formula>
    </cfRule>
    <cfRule type="cellIs" dxfId="2351" priority="2332" operator="equal">
      <formula>#REF!</formula>
    </cfRule>
    <cfRule type="cellIs" dxfId="2350" priority="2333" operator="equal">
      <formula>#REF!</formula>
    </cfRule>
    <cfRule type="cellIs" dxfId="2349" priority="2334" operator="equal">
      <formula>#REF!</formula>
    </cfRule>
    <cfRule type="cellIs" dxfId="2348" priority="2335" operator="equal">
      <formula>#REF!</formula>
    </cfRule>
    <cfRule type="cellIs" dxfId="2347" priority="2336" operator="equal">
      <formula>#REF!</formula>
    </cfRule>
    <cfRule type="cellIs" dxfId="2346" priority="2337" operator="equal">
      <formula>#REF!</formula>
    </cfRule>
    <cfRule type="cellIs" dxfId="2345" priority="2338" operator="equal">
      <formula>#REF!</formula>
    </cfRule>
    <cfRule type="cellIs" dxfId="2344" priority="2339" operator="equal">
      <formula>#REF!</formula>
    </cfRule>
    <cfRule type="cellIs" dxfId="2343" priority="2340" operator="equal">
      <formula>#REF!</formula>
    </cfRule>
    <cfRule type="cellIs" dxfId="2342" priority="2341" operator="equal">
      <formula>#REF!</formula>
    </cfRule>
    <cfRule type="cellIs" dxfId="2341" priority="2342" operator="equal">
      <formula>#REF!</formula>
    </cfRule>
    <cfRule type="cellIs" dxfId="2340" priority="2343" operator="equal">
      <formula>#REF!</formula>
    </cfRule>
    <cfRule type="cellIs" dxfId="2339" priority="2344" operator="equal">
      <formula>#REF!</formula>
    </cfRule>
    <cfRule type="cellIs" dxfId="2338" priority="2345" operator="equal">
      <formula>#REF!</formula>
    </cfRule>
    <cfRule type="cellIs" dxfId="2337" priority="2346" operator="equal">
      <formula>#REF!</formula>
    </cfRule>
    <cfRule type="cellIs" dxfId="2336" priority="2347" operator="equal">
      <formula>#REF!</formula>
    </cfRule>
    <cfRule type="cellIs" dxfId="2335" priority="2348" operator="equal">
      <formula>#REF!</formula>
    </cfRule>
    <cfRule type="cellIs" dxfId="2334" priority="2349" operator="equal">
      <formula>#REF!</formula>
    </cfRule>
    <cfRule type="cellIs" dxfId="2333" priority="2350" operator="equal">
      <formula>#REF!</formula>
    </cfRule>
    <cfRule type="cellIs" dxfId="2332" priority="2351" operator="equal">
      <formula>#REF!</formula>
    </cfRule>
    <cfRule type="cellIs" dxfId="2331" priority="2352" operator="equal">
      <formula>#REF!</formula>
    </cfRule>
    <cfRule type="cellIs" dxfId="2330" priority="2353" operator="equal">
      <formula>#REF!</formula>
    </cfRule>
    <cfRule type="cellIs" dxfId="2329" priority="2354" operator="equal">
      <formula>#REF!</formula>
    </cfRule>
    <cfRule type="cellIs" dxfId="2328" priority="2355" operator="equal">
      <formula>#REF!</formula>
    </cfRule>
    <cfRule type="cellIs" dxfId="2327" priority="2356" operator="equal">
      <formula>#REF!</formula>
    </cfRule>
    <cfRule type="cellIs" dxfId="2326" priority="2357" operator="equal">
      <formula>#REF!</formula>
    </cfRule>
    <cfRule type="cellIs" dxfId="2325" priority="2358" operator="equal">
      <formula>#REF!</formula>
    </cfRule>
    <cfRule type="cellIs" dxfId="2324" priority="2359" operator="equal">
      <formula>#REF!</formula>
    </cfRule>
    <cfRule type="cellIs" dxfId="2323" priority="2360" operator="equal">
      <formula>#REF!</formula>
    </cfRule>
  </conditionalFormatting>
  <conditionalFormatting sqref="AI76:AI77 AI79:AI80">
    <cfRule type="cellIs" dxfId="2322" priority="2317" operator="equal">
      <formula>"EXTREMO (RC/F)"</formula>
    </cfRule>
    <cfRule type="cellIs" dxfId="2321" priority="2318" operator="equal">
      <formula>"ALTO (RC/F)"</formula>
    </cfRule>
    <cfRule type="cellIs" dxfId="2320" priority="2319" operator="equal">
      <formula>"MODERADO (RC/F)"</formula>
    </cfRule>
    <cfRule type="cellIs" dxfId="2319" priority="2320" operator="equal">
      <formula>"EXTREMO"</formula>
    </cfRule>
    <cfRule type="cellIs" dxfId="2318" priority="2321" operator="equal">
      <formula>"ALTO"</formula>
    </cfRule>
    <cfRule type="cellIs" dxfId="2317" priority="2322" operator="equal">
      <formula>"MODERADO"</formula>
    </cfRule>
    <cfRule type="cellIs" dxfId="2316" priority="2323" operator="equal">
      <formula>"BAJO"</formula>
    </cfRule>
  </conditionalFormatting>
  <conditionalFormatting sqref="AG76:AG77 AG79:AG80">
    <cfRule type="cellIs" dxfId="2315" priority="2312" operator="equal">
      <formula>"CATASTROFICO"</formula>
    </cfRule>
    <cfRule type="cellIs" dxfId="2314" priority="2313" operator="equal">
      <formula>"MAYOR"</formula>
    </cfRule>
    <cfRule type="cellIs" dxfId="2313" priority="2314" operator="equal">
      <formula>"MODERADO"</formula>
    </cfRule>
    <cfRule type="cellIs" dxfId="2312" priority="2315" operator="equal">
      <formula>"MENOR"</formula>
    </cfRule>
    <cfRule type="cellIs" dxfId="2311" priority="2316" operator="equal">
      <formula>"LEVE"</formula>
    </cfRule>
  </conditionalFormatting>
  <conditionalFormatting sqref="AI82 AI89:AI90 AI76:AI77 AI79:AI80">
    <cfRule type="cellIs" dxfId="2310" priority="2275" operator="equal">
      <formula>#REF!</formula>
    </cfRule>
    <cfRule type="cellIs" dxfId="2309" priority="2276" operator="equal">
      <formula>#REF!</formula>
    </cfRule>
    <cfRule type="cellIs" dxfId="2308" priority="2277" operator="equal">
      <formula>#REF!</formula>
    </cfRule>
    <cfRule type="cellIs" dxfId="2307" priority="2278" operator="equal">
      <formula>#REF!</formula>
    </cfRule>
    <cfRule type="cellIs" dxfId="2306" priority="2279" operator="equal">
      <formula>#REF!</formula>
    </cfRule>
    <cfRule type="cellIs" dxfId="2305" priority="2280" operator="equal">
      <formula>#REF!</formula>
    </cfRule>
    <cfRule type="cellIs" dxfId="2304" priority="2281" operator="equal">
      <formula>#REF!</formula>
    </cfRule>
    <cfRule type="cellIs" dxfId="2303" priority="2282" operator="equal">
      <formula>#REF!</formula>
    </cfRule>
    <cfRule type="cellIs" dxfId="2302" priority="2283" operator="equal">
      <formula>#REF!</formula>
    </cfRule>
    <cfRule type="cellIs" dxfId="2301" priority="2284" operator="equal">
      <formula>#REF!</formula>
    </cfRule>
    <cfRule type="cellIs" dxfId="2300" priority="2285" operator="equal">
      <formula>#REF!</formula>
    </cfRule>
    <cfRule type="cellIs" dxfId="2299" priority="2286" operator="equal">
      <formula>#REF!</formula>
    </cfRule>
    <cfRule type="cellIs" dxfId="2298" priority="2287" operator="equal">
      <formula>#REF!</formula>
    </cfRule>
    <cfRule type="cellIs" dxfId="2297" priority="2288" operator="equal">
      <formula>#REF!</formula>
    </cfRule>
    <cfRule type="cellIs" dxfId="2296" priority="2289" operator="equal">
      <formula>#REF!</formula>
    </cfRule>
    <cfRule type="cellIs" dxfId="2295" priority="2290" operator="equal">
      <formula>#REF!</formula>
    </cfRule>
    <cfRule type="cellIs" dxfId="2294" priority="2291" operator="equal">
      <formula>#REF!</formula>
    </cfRule>
    <cfRule type="cellIs" dxfId="2293" priority="2292" operator="equal">
      <formula>#REF!</formula>
    </cfRule>
    <cfRule type="cellIs" dxfId="2292" priority="2293" operator="equal">
      <formula>#REF!</formula>
    </cfRule>
    <cfRule type="cellIs" dxfId="2291" priority="2294" operator="equal">
      <formula>#REF!</formula>
    </cfRule>
    <cfRule type="cellIs" dxfId="2290" priority="2295" operator="equal">
      <formula>#REF!</formula>
    </cfRule>
    <cfRule type="cellIs" dxfId="2289" priority="2296" operator="equal">
      <formula>#REF!</formula>
    </cfRule>
    <cfRule type="cellIs" dxfId="2288" priority="2297" operator="equal">
      <formula>#REF!</formula>
    </cfRule>
    <cfRule type="cellIs" dxfId="2287" priority="2298" operator="equal">
      <formula>#REF!</formula>
    </cfRule>
    <cfRule type="cellIs" dxfId="2286" priority="2299" operator="equal">
      <formula>#REF!</formula>
    </cfRule>
    <cfRule type="cellIs" dxfId="2285" priority="2300" operator="equal">
      <formula>#REF!</formula>
    </cfRule>
    <cfRule type="cellIs" dxfId="2284" priority="2301" operator="equal">
      <formula>#REF!</formula>
    </cfRule>
    <cfRule type="cellIs" dxfId="2283" priority="2302" operator="equal">
      <formula>#REF!</formula>
    </cfRule>
    <cfRule type="cellIs" dxfId="2282" priority="2303" operator="equal">
      <formula>#REF!</formula>
    </cfRule>
    <cfRule type="cellIs" dxfId="2281" priority="2304" operator="equal">
      <formula>#REF!</formula>
    </cfRule>
    <cfRule type="cellIs" dxfId="2280" priority="2305" operator="equal">
      <formula>#REF!</formula>
    </cfRule>
    <cfRule type="cellIs" dxfId="2279" priority="2306" operator="equal">
      <formula>#REF!</formula>
    </cfRule>
    <cfRule type="cellIs" dxfId="2278" priority="2307" operator="equal">
      <formula>#REF!</formula>
    </cfRule>
    <cfRule type="cellIs" dxfId="2277" priority="2308" operator="equal">
      <formula>#REF!</formula>
    </cfRule>
    <cfRule type="cellIs" dxfId="2276" priority="2309" operator="equal">
      <formula>#REF!</formula>
    </cfRule>
    <cfRule type="cellIs" dxfId="2275" priority="2310" operator="equal">
      <formula>#REF!</formula>
    </cfRule>
    <cfRule type="cellIs" dxfId="2274" priority="2311" operator="equal">
      <formula>#REF!</formula>
    </cfRule>
  </conditionalFormatting>
  <conditionalFormatting sqref="AI82 AI89:AI90">
    <cfRule type="cellIs" dxfId="2273" priority="2268" operator="equal">
      <formula>"EXTREMO (RC/F)"</formula>
    </cfRule>
    <cfRule type="cellIs" dxfId="2272" priority="2269" operator="equal">
      <formula>"ALTO (RC/F)"</formula>
    </cfRule>
    <cfRule type="cellIs" dxfId="2271" priority="2270" operator="equal">
      <formula>"MODERADO (RC/F)"</formula>
    </cfRule>
    <cfRule type="cellIs" dxfId="2270" priority="2271" operator="equal">
      <formula>"EXTREMO"</formula>
    </cfRule>
    <cfRule type="cellIs" dxfId="2269" priority="2272" operator="equal">
      <formula>"ALTO"</formula>
    </cfRule>
    <cfRule type="cellIs" dxfId="2268" priority="2273" operator="equal">
      <formula>"MODERADO"</formula>
    </cfRule>
    <cfRule type="cellIs" dxfId="2267" priority="2274" operator="equal">
      <formula>"BAJO"</formula>
    </cfRule>
  </conditionalFormatting>
  <conditionalFormatting sqref="AG82 AG89:AG90">
    <cfRule type="cellIs" dxfId="2266" priority="2263" operator="equal">
      <formula>"CATASTROFICO"</formula>
    </cfRule>
    <cfRule type="cellIs" dxfId="2265" priority="2264" operator="equal">
      <formula>"MAYOR"</formula>
    </cfRule>
    <cfRule type="cellIs" dxfId="2264" priority="2265" operator="equal">
      <formula>"MODERADO"</formula>
    </cfRule>
    <cfRule type="cellIs" dxfId="2263" priority="2266" operator="equal">
      <formula>"MENOR"</formula>
    </cfRule>
    <cfRule type="cellIs" dxfId="2262" priority="2267" operator="equal">
      <formula>"LEVE"</formula>
    </cfRule>
  </conditionalFormatting>
  <conditionalFormatting sqref="AI95">
    <cfRule type="cellIs" dxfId="2261" priority="2226" operator="equal">
      <formula>#REF!</formula>
    </cfRule>
    <cfRule type="cellIs" dxfId="2260" priority="2227" operator="equal">
      <formula>#REF!</formula>
    </cfRule>
    <cfRule type="cellIs" dxfId="2259" priority="2228" operator="equal">
      <formula>#REF!</formula>
    </cfRule>
    <cfRule type="cellIs" dxfId="2258" priority="2229" operator="equal">
      <formula>#REF!</formula>
    </cfRule>
    <cfRule type="cellIs" dxfId="2257" priority="2230" operator="equal">
      <formula>#REF!</formula>
    </cfRule>
    <cfRule type="cellIs" dxfId="2256" priority="2231" operator="equal">
      <formula>#REF!</formula>
    </cfRule>
    <cfRule type="cellIs" dxfId="2255" priority="2232" operator="equal">
      <formula>#REF!</formula>
    </cfRule>
    <cfRule type="cellIs" dxfId="2254" priority="2233" operator="equal">
      <formula>#REF!</formula>
    </cfRule>
    <cfRule type="cellIs" dxfId="2253" priority="2234" operator="equal">
      <formula>#REF!</formula>
    </cfRule>
    <cfRule type="cellIs" dxfId="2252" priority="2235" operator="equal">
      <formula>#REF!</formula>
    </cfRule>
    <cfRule type="cellIs" dxfId="2251" priority="2236" operator="equal">
      <formula>#REF!</formula>
    </cfRule>
    <cfRule type="cellIs" dxfId="2250" priority="2237" operator="equal">
      <formula>#REF!</formula>
    </cfRule>
    <cfRule type="cellIs" dxfId="2249" priority="2238" operator="equal">
      <formula>#REF!</formula>
    </cfRule>
    <cfRule type="cellIs" dxfId="2248" priority="2239" operator="equal">
      <formula>#REF!</formula>
    </cfRule>
    <cfRule type="cellIs" dxfId="2247" priority="2240" operator="equal">
      <formula>#REF!</formula>
    </cfRule>
    <cfRule type="cellIs" dxfId="2246" priority="2241" operator="equal">
      <formula>#REF!</formula>
    </cfRule>
    <cfRule type="cellIs" dxfId="2245" priority="2242" operator="equal">
      <formula>#REF!</formula>
    </cfRule>
    <cfRule type="cellIs" dxfId="2244" priority="2243" operator="equal">
      <formula>#REF!</formula>
    </cfRule>
    <cfRule type="cellIs" dxfId="2243" priority="2244" operator="equal">
      <formula>#REF!</formula>
    </cfRule>
    <cfRule type="cellIs" dxfId="2242" priority="2245" operator="equal">
      <formula>#REF!</formula>
    </cfRule>
    <cfRule type="cellIs" dxfId="2241" priority="2246" operator="equal">
      <formula>#REF!</formula>
    </cfRule>
    <cfRule type="cellIs" dxfId="2240" priority="2247" operator="equal">
      <formula>#REF!</formula>
    </cfRule>
    <cfRule type="cellIs" dxfId="2239" priority="2248" operator="equal">
      <formula>#REF!</formula>
    </cfRule>
    <cfRule type="cellIs" dxfId="2238" priority="2249" operator="equal">
      <formula>#REF!</formula>
    </cfRule>
    <cfRule type="cellIs" dxfId="2237" priority="2250" operator="equal">
      <formula>#REF!</formula>
    </cfRule>
    <cfRule type="cellIs" dxfId="2236" priority="2251" operator="equal">
      <formula>#REF!</formula>
    </cfRule>
    <cfRule type="cellIs" dxfId="2235" priority="2252" operator="equal">
      <formula>#REF!</formula>
    </cfRule>
    <cfRule type="cellIs" dxfId="2234" priority="2253" operator="equal">
      <formula>#REF!</formula>
    </cfRule>
    <cfRule type="cellIs" dxfId="2233" priority="2254" operator="equal">
      <formula>#REF!</formula>
    </cfRule>
    <cfRule type="cellIs" dxfId="2232" priority="2255" operator="equal">
      <formula>#REF!</formula>
    </cfRule>
    <cfRule type="cellIs" dxfId="2231" priority="2256" operator="equal">
      <formula>#REF!</formula>
    </cfRule>
    <cfRule type="cellIs" dxfId="2230" priority="2257" operator="equal">
      <formula>#REF!</formula>
    </cfRule>
    <cfRule type="cellIs" dxfId="2229" priority="2258" operator="equal">
      <formula>#REF!</formula>
    </cfRule>
    <cfRule type="cellIs" dxfId="2228" priority="2259" operator="equal">
      <formula>#REF!</formula>
    </cfRule>
    <cfRule type="cellIs" dxfId="2227" priority="2260" operator="equal">
      <formula>#REF!</formula>
    </cfRule>
    <cfRule type="cellIs" dxfId="2226" priority="2261" operator="equal">
      <formula>#REF!</formula>
    </cfRule>
    <cfRule type="cellIs" dxfId="2225" priority="2262" operator="equal">
      <formula>#REF!</formula>
    </cfRule>
  </conditionalFormatting>
  <conditionalFormatting sqref="AI95">
    <cfRule type="cellIs" dxfId="2224" priority="2219" operator="equal">
      <formula>"EXTREMO (RC/F)"</formula>
    </cfRule>
    <cfRule type="cellIs" dxfId="2223" priority="2220" operator="equal">
      <formula>"ALTO (RC/F)"</formula>
    </cfRule>
    <cfRule type="cellIs" dxfId="2222" priority="2221" operator="equal">
      <formula>"MODERADO (RC/F)"</formula>
    </cfRule>
    <cfRule type="cellIs" dxfId="2221" priority="2222" operator="equal">
      <formula>"EXTREMO"</formula>
    </cfRule>
    <cfRule type="cellIs" dxfId="2220" priority="2223" operator="equal">
      <formula>"ALTO"</formula>
    </cfRule>
    <cfRule type="cellIs" dxfId="2219" priority="2224" operator="equal">
      <formula>"MODERADO"</formula>
    </cfRule>
    <cfRule type="cellIs" dxfId="2218" priority="2225" operator="equal">
      <formula>"BAJO"</formula>
    </cfRule>
  </conditionalFormatting>
  <conditionalFormatting sqref="AE95 AE101:AE103 AE97:AE98">
    <cfRule type="cellIs" dxfId="2217" priority="2214" operator="equal">
      <formula>"MUY ALTA"</formula>
    </cfRule>
    <cfRule type="cellIs" dxfId="2216" priority="2215" operator="equal">
      <formula>"ALTA"</formula>
    </cfRule>
    <cfRule type="cellIs" dxfId="2215" priority="2216" operator="equal">
      <formula>"MEDIA"</formula>
    </cfRule>
    <cfRule type="cellIs" dxfId="2214" priority="2217" operator="equal">
      <formula>"BAJA"</formula>
    </cfRule>
    <cfRule type="cellIs" dxfId="2213" priority="2218" operator="equal">
      <formula>"MUY BAJA"</formula>
    </cfRule>
  </conditionalFormatting>
  <conditionalFormatting sqref="AG95">
    <cfRule type="cellIs" dxfId="2212" priority="2209" operator="equal">
      <formula>"CATASTROFICO"</formula>
    </cfRule>
    <cfRule type="cellIs" dxfId="2211" priority="2210" operator="equal">
      <formula>"MAYOR"</formula>
    </cfRule>
    <cfRule type="cellIs" dxfId="2210" priority="2211" operator="equal">
      <formula>"MODERADO"</formula>
    </cfRule>
    <cfRule type="cellIs" dxfId="2209" priority="2212" operator="equal">
      <formula>"MENOR"</formula>
    </cfRule>
    <cfRule type="cellIs" dxfId="2208" priority="2213" operator="equal">
      <formula>"LEVE"</formula>
    </cfRule>
  </conditionalFormatting>
  <conditionalFormatting sqref="AE141:AE174">
    <cfRule type="cellIs" dxfId="2207" priority="2204" operator="equal">
      <formula>"MUY ALTO"</formula>
    </cfRule>
    <cfRule type="cellIs" dxfId="2206" priority="2205" operator="equal">
      <formula>"ALTO"</formula>
    </cfRule>
    <cfRule type="cellIs" dxfId="2205" priority="2206" operator="equal">
      <formula>"MEDIO"</formula>
    </cfRule>
    <cfRule type="cellIs" dxfId="2204" priority="2207" operator="equal">
      <formula>"BAJA"</formula>
    </cfRule>
    <cfRule type="cellIs" dxfId="2203" priority="2208" operator="equal">
      <formula>"MUY BAJA"</formula>
    </cfRule>
  </conditionalFormatting>
  <conditionalFormatting sqref="AG141 AG144 AG149 AG152 AG161 AG165">
    <cfRule type="cellIs" dxfId="2202" priority="2199" operator="equal">
      <formula>"CATASTROFICO"</formula>
    </cfRule>
    <cfRule type="cellIs" dxfId="2201" priority="2200" operator="equal">
      <formula>"MAYOR"</formula>
    </cfRule>
    <cfRule type="cellIs" dxfId="2200" priority="2201" operator="equal">
      <formula>"MODERADO"</formula>
    </cfRule>
    <cfRule type="cellIs" dxfId="2199" priority="2202" operator="equal">
      <formula>"MENOR"</formula>
    </cfRule>
    <cfRule type="cellIs" dxfId="2198" priority="2203" operator="equal">
      <formula>"LEVE"</formula>
    </cfRule>
  </conditionalFormatting>
  <conditionalFormatting sqref="AI141 AI144 AI149 AI152 AI161 AI165">
    <cfRule type="cellIs" dxfId="2197" priority="2162" operator="equal">
      <formula>#REF!</formula>
    </cfRule>
    <cfRule type="cellIs" dxfId="2196" priority="2163" operator="equal">
      <formula>#REF!</formula>
    </cfRule>
    <cfRule type="cellIs" dxfId="2195" priority="2164" operator="equal">
      <formula>#REF!</formula>
    </cfRule>
    <cfRule type="cellIs" dxfId="2194" priority="2165" operator="equal">
      <formula>#REF!</formula>
    </cfRule>
    <cfRule type="cellIs" dxfId="2193" priority="2166" operator="equal">
      <formula>#REF!</formula>
    </cfRule>
    <cfRule type="cellIs" dxfId="2192" priority="2167" operator="equal">
      <formula>#REF!</formula>
    </cfRule>
    <cfRule type="cellIs" dxfId="2191" priority="2168" operator="equal">
      <formula>#REF!</formula>
    </cfRule>
    <cfRule type="cellIs" dxfId="2190" priority="2169" operator="equal">
      <formula>#REF!</formula>
    </cfRule>
    <cfRule type="cellIs" dxfId="2189" priority="2170" operator="equal">
      <formula>#REF!</formula>
    </cfRule>
    <cfRule type="cellIs" dxfId="2188" priority="2171" operator="equal">
      <formula>#REF!</formula>
    </cfRule>
    <cfRule type="cellIs" dxfId="2187" priority="2172" operator="equal">
      <formula>#REF!</formula>
    </cfRule>
    <cfRule type="cellIs" dxfId="2186" priority="2173" operator="equal">
      <formula>#REF!</formula>
    </cfRule>
    <cfRule type="cellIs" dxfId="2185" priority="2174" operator="equal">
      <formula>#REF!</formula>
    </cfRule>
    <cfRule type="cellIs" dxfId="2184" priority="2175" operator="equal">
      <formula>#REF!</formula>
    </cfRule>
    <cfRule type="cellIs" dxfId="2183" priority="2176" operator="equal">
      <formula>#REF!</formula>
    </cfRule>
    <cfRule type="cellIs" dxfId="2182" priority="2177" operator="equal">
      <formula>#REF!</formula>
    </cfRule>
    <cfRule type="cellIs" dxfId="2181" priority="2178" operator="equal">
      <formula>#REF!</formula>
    </cfRule>
    <cfRule type="cellIs" dxfId="2180" priority="2179" operator="equal">
      <formula>#REF!</formula>
    </cfRule>
    <cfRule type="cellIs" dxfId="2179" priority="2180" operator="equal">
      <formula>#REF!</formula>
    </cfRule>
    <cfRule type="cellIs" dxfId="2178" priority="2181" operator="equal">
      <formula>#REF!</formula>
    </cfRule>
    <cfRule type="cellIs" dxfId="2177" priority="2182" operator="equal">
      <formula>#REF!</formula>
    </cfRule>
    <cfRule type="cellIs" dxfId="2176" priority="2183" operator="equal">
      <formula>#REF!</formula>
    </cfRule>
    <cfRule type="cellIs" dxfId="2175" priority="2184" operator="equal">
      <formula>#REF!</formula>
    </cfRule>
    <cfRule type="cellIs" dxfId="2174" priority="2185" operator="equal">
      <formula>#REF!</formula>
    </cfRule>
    <cfRule type="cellIs" dxfId="2173" priority="2186" operator="equal">
      <formula>#REF!</formula>
    </cfRule>
    <cfRule type="cellIs" dxfId="2172" priority="2187" operator="equal">
      <formula>#REF!</formula>
    </cfRule>
    <cfRule type="cellIs" dxfId="2171" priority="2188" operator="equal">
      <formula>#REF!</formula>
    </cfRule>
    <cfRule type="cellIs" dxfId="2170" priority="2189" operator="equal">
      <formula>#REF!</formula>
    </cfRule>
    <cfRule type="cellIs" dxfId="2169" priority="2190" operator="equal">
      <formula>#REF!</formula>
    </cfRule>
    <cfRule type="cellIs" dxfId="2168" priority="2191" operator="equal">
      <formula>#REF!</formula>
    </cfRule>
    <cfRule type="cellIs" dxfId="2167" priority="2192" operator="equal">
      <formula>#REF!</formula>
    </cfRule>
    <cfRule type="cellIs" dxfId="2166" priority="2193" operator="equal">
      <formula>#REF!</formula>
    </cfRule>
    <cfRule type="cellIs" dxfId="2165" priority="2194" operator="equal">
      <formula>#REF!</formula>
    </cfRule>
    <cfRule type="cellIs" dxfId="2164" priority="2195" operator="equal">
      <formula>#REF!</formula>
    </cfRule>
    <cfRule type="cellIs" dxfId="2163" priority="2196" operator="equal">
      <formula>#REF!</formula>
    </cfRule>
    <cfRule type="cellIs" dxfId="2162" priority="2197" operator="equal">
      <formula>#REF!</formula>
    </cfRule>
    <cfRule type="cellIs" dxfId="2161" priority="2198" operator="equal">
      <formula>#REF!</formula>
    </cfRule>
  </conditionalFormatting>
  <conditionalFormatting sqref="AI141 AI144 AI149 AI152 AI161 AI165">
    <cfRule type="cellIs" dxfId="2160" priority="2155" operator="equal">
      <formula>"EXTREMO (RC/F)"</formula>
    </cfRule>
    <cfRule type="cellIs" dxfId="2159" priority="2156" operator="equal">
      <formula>"ALTO (RC/F)"</formula>
    </cfRule>
    <cfRule type="cellIs" dxfId="2158" priority="2157" operator="equal">
      <formula>"MODERADO (RC/F)"</formula>
    </cfRule>
    <cfRule type="cellIs" dxfId="2157" priority="2158" operator="equal">
      <formula>"EXTREMO"</formula>
    </cfRule>
    <cfRule type="cellIs" dxfId="2156" priority="2159" operator="equal">
      <formula>"ALTO"</formula>
    </cfRule>
    <cfRule type="cellIs" dxfId="2155" priority="2160" operator="equal">
      <formula>"MODERADO"</formula>
    </cfRule>
    <cfRule type="cellIs" dxfId="2154" priority="2161" operator="equal">
      <formula>"BAJO"</formula>
    </cfRule>
  </conditionalFormatting>
  <conditionalFormatting sqref="AE175:AE181">
    <cfRule type="cellIs" dxfId="2153" priority="2150" operator="equal">
      <formula>"MUY ALTA"</formula>
    </cfRule>
    <cfRule type="cellIs" dxfId="2152" priority="2151" operator="equal">
      <formula>"ALTA"</formula>
    </cfRule>
    <cfRule type="cellIs" dxfId="2151" priority="2152" operator="equal">
      <formula>"MEDIA"</formula>
    </cfRule>
    <cfRule type="cellIs" dxfId="2150" priority="2153" operator="equal">
      <formula>"BAJA"</formula>
    </cfRule>
    <cfRule type="cellIs" dxfId="2149" priority="2154" operator="equal">
      <formula>"MUY BAJA"</formula>
    </cfRule>
  </conditionalFormatting>
  <conditionalFormatting sqref="AG175 AG177:AG178">
    <cfRule type="cellIs" dxfId="2148" priority="2145" operator="equal">
      <formula>"CATASTROFICO"</formula>
    </cfRule>
    <cfRule type="cellIs" dxfId="2147" priority="2146" operator="equal">
      <formula>"MAYOR"</formula>
    </cfRule>
    <cfRule type="cellIs" dxfId="2146" priority="2147" operator="equal">
      <formula>"MODERADO"</formula>
    </cfRule>
    <cfRule type="cellIs" dxfId="2145" priority="2148" operator="equal">
      <formula>"MENOR"</formula>
    </cfRule>
    <cfRule type="cellIs" dxfId="2144" priority="2149" operator="equal">
      <formula>"LEVE"</formula>
    </cfRule>
  </conditionalFormatting>
  <conditionalFormatting sqref="AI175 AI177:AI178">
    <cfRule type="cellIs" dxfId="2143" priority="2108" operator="equal">
      <formula>#REF!</formula>
    </cfRule>
    <cfRule type="cellIs" dxfId="2142" priority="2109" operator="equal">
      <formula>#REF!</formula>
    </cfRule>
    <cfRule type="cellIs" dxfId="2141" priority="2110" operator="equal">
      <formula>#REF!</formula>
    </cfRule>
    <cfRule type="cellIs" dxfId="2140" priority="2111" operator="equal">
      <formula>#REF!</formula>
    </cfRule>
    <cfRule type="cellIs" dxfId="2139" priority="2112" operator="equal">
      <formula>#REF!</formula>
    </cfRule>
    <cfRule type="cellIs" dxfId="2138" priority="2113" operator="equal">
      <formula>#REF!</formula>
    </cfRule>
    <cfRule type="cellIs" dxfId="2137" priority="2114" operator="equal">
      <formula>#REF!</formula>
    </cfRule>
    <cfRule type="cellIs" dxfId="2136" priority="2115" operator="equal">
      <formula>#REF!</formula>
    </cfRule>
    <cfRule type="cellIs" dxfId="2135" priority="2116" operator="equal">
      <formula>#REF!</formula>
    </cfRule>
    <cfRule type="cellIs" dxfId="2134" priority="2117" operator="equal">
      <formula>#REF!</formula>
    </cfRule>
    <cfRule type="cellIs" dxfId="2133" priority="2118" operator="equal">
      <formula>#REF!</formula>
    </cfRule>
    <cfRule type="cellIs" dxfId="2132" priority="2119" operator="equal">
      <formula>#REF!</formula>
    </cfRule>
    <cfRule type="cellIs" dxfId="2131" priority="2120" operator="equal">
      <formula>#REF!</formula>
    </cfRule>
    <cfRule type="cellIs" dxfId="2130" priority="2121" operator="equal">
      <formula>#REF!</formula>
    </cfRule>
    <cfRule type="cellIs" dxfId="2129" priority="2122" operator="equal">
      <formula>#REF!</formula>
    </cfRule>
    <cfRule type="cellIs" dxfId="2128" priority="2123" operator="equal">
      <formula>#REF!</formula>
    </cfRule>
    <cfRule type="cellIs" dxfId="2127" priority="2124" operator="equal">
      <formula>#REF!</formula>
    </cfRule>
    <cfRule type="cellIs" dxfId="2126" priority="2125" operator="equal">
      <formula>#REF!</formula>
    </cfRule>
    <cfRule type="cellIs" dxfId="2125" priority="2126" operator="equal">
      <formula>#REF!</formula>
    </cfRule>
    <cfRule type="cellIs" dxfId="2124" priority="2127" operator="equal">
      <formula>#REF!</formula>
    </cfRule>
    <cfRule type="cellIs" dxfId="2123" priority="2128" operator="equal">
      <formula>#REF!</formula>
    </cfRule>
    <cfRule type="cellIs" dxfId="2122" priority="2129" operator="equal">
      <formula>#REF!</formula>
    </cfRule>
    <cfRule type="cellIs" dxfId="2121" priority="2130" operator="equal">
      <formula>#REF!</formula>
    </cfRule>
    <cfRule type="cellIs" dxfId="2120" priority="2131" operator="equal">
      <formula>#REF!</formula>
    </cfRule>
    <cfRule type="cellIs" dxfId="2119" priority="2132" operator="equal">
      <formula>#REF!</formula>
    </cfRule>
    <cfRule type="cellIs" dxfId="2118" priority="2133" operator="equal">
      <formula>#REF!</formula>
    </cfRule>
    <cfRule type="cellIs" dxfId="2117" priority="2134" operator="equal">
      <formula>#REF!</formula>
    </cfRule>
    <cfRule type="cellIs" dxfId="2116" priority="2135" operator="equal">
      <formula>#REF!</formula>
    </cfRule>
    <cfRule type="cellIs" dxfId="2115" priority="2136" operator="equal">
      <formula>#REF!</formula>
    </cfRule>
    <cfRule type="cellIs" dxfId="2114" priority="2137" operator="equal">
      <formula>#REF!</formula>
    </cfRule>
    <cfRule type="cellIs" dxfId="2113" priority="2138" operator="equal">
      <formula>#REF!</formula>
    </cfRule>
    <cfRule type="cellIs" dxfId="2112" priority="2139" operator="equal">
      <formula>#REF!</formula>
    </cfRule>
    <cfRule type="cellIs" dxfId="2111" priority="2140" operator="equal">
      <formula>#REF!</formula>
    </cfRule>
    <cfRule type="cellIs" dxfId="2110" priority="2141" operator="equal">
      <formula>#REF!</formula>
    </cfRule>
    <cfRule type="cellIs" dxfId="2109" priority="2142" operator="equal">
      <formula>#REF!</formula>
    </cfRule>
    <cfRule type="cellIs" dxfId="2108" priority="2143" operator="equal">
      <formula>#REF!</formula>
    </cfRule>
    <cfRule type="cellIs" dxfId="2107" priority="2144" operator="equal">
      <formula>#REF!</formula>
    </cfRule>
  </conditionalFormatting>
  <conditionalFormatting sqref="AI175 AI177:AI178">
    <cfRule type="cellIs" dxfId="2106" priority="2101" operator="equal">
      <formula>"EXTREMO (RC/F)"</formula>
    </cfRule>
    <cfRule type="cellIs" dxfId="2105" priority="2102" operator="equal">
      <formula>"ALTO (RC/F)"</formula>
    </cfRule>
    <cfRule type="cellIs" dxfId="2104" priority="2103" operator="equal">
      <formula>"MODERADO (RC/F)"</formula>
    </cfRule>
    <cfRule type="cellIs" dxfId="2103" priority="2104" operator="equal">
      <formula>"EXTREMO"</formula>
    </cfRule>
    <cfRule type="cellIs" dxfId="2102" priority="2105" operator="equal">
      <formula>"ALTO"</formula>
    </cfRule>
    <cfRule type="cellIs" dxfId="2101" priority="2106" operator="equal">
      <formula>"MODERADO"</formula>
    </cfRule>
    <cfRule type="cellIs" dxfId="2100" priority="2107" operator="equal">
      <formula>"BAJO"</formula>
    </cfRule>
  </conditionalFormatting>
  <conditionalFormatting sqref="AG180">
    <cfRule type="cellIs" dxfId="2099" priority="2096" operator="equal">
      <formula>"CATASTROFICO"</formula>
    </cfRule>
    <cfRule type="cellIs" dxfId="2098" priority="2097" operator="equal">
      <formula>"MAYOR"</formula>
    </cfRule>
    <cfRule type="cellIs" dxfId="2097" priority="2098" operator="equal">
      <formula>"MODERADO"</formula>
    </cfRule>
    <cfRule type="cellIs" dxfId="2096" priority="2099" operator="equal">
      <formula>"MENOR"</formula>
    </cfRule>
    <cfRule type="cellIs" dxfId="2095" priority="2100" operator="equal">
      <formula>"LEVE"</formula>
    </cfRule>
  </conditionalFormatting>
  <conditionalFormatting sqref="AI180">
    <cfRule type="cellIs" dxfId="2094" priority="2059" operator="equal">
      <formula>#REF!</formula>
    </cfRule>
    <cfRule type="cellIs" dxfId="2093" priority="2060" operator="equal">
      <formula>#REF!</formula>
    </cfRule>
    <cfRule type="cellIs" dxfId="2092" priority="2061" operator="equal">
      <formula>#REF!</formula>
    </cfRule>
    <cfRule type="cellIs" dxfId="2091" priority="2062" operator="equal">
      <formula>#REF!</formula>
    </cfRule>
    <cfRule type="cellIs" dxfId="2090" priority="2063" operator="equal">
      <formula>#REF!</formula>
    </cfRule>
    <cfRule type="cellIs" dxfId="2089" priority="2064" operator="equal">
      <formula>#REF!</formula>
    </cfRule>
    <cfRule type="cellIs" dxfId="2088" priority="2065" operator="equal">
      <formula>#REF!</formula>
    </cfRule>
    <cfRule type="cellIs" dxfId="2087" priority="2066" operator="equal">
      <formula>#REF!</formula>
    </cfRule>
    <cfRule type="cellIs" dxfId="2086" priority="2067" operator="equal">
      <formula>#REF!</formula>
    </cfRule>
    <cfRule type="cellIs" dxfId="2085" priority="2068" operator="equal">
      <formula>#REF!</formula>
    </cfRule>
    <cfRule type="cellIs" dxfId="2084" priority="2069" operator="equal">
      <formula>#REF!</formula>
    </cfRule>
    <cfRule type="cellIs" dxfId="2083" priority="2070" operator="equal">
      <formula>#REF!</formula>
    </cfRule>
    <cfRule type="cellIs" dxfId="2082" priority="2071" operator="equal">
      <formula>#REF!</formula>
    </cfRule>
    <cfRule type="cellIs" dxfId="2081" priority="2072" operator="equal">
      <formula>#REF!</formula>
    </cfRule>
    <cfRule type="cellIs" dxfId="2080" priority="2073" operator="equal">
      <formula>#REF!</formula>
    </cfRule>
    <cfRule type="cellIs" dxfId="2079" priority="2074" operator="equal">
      <formula>#REF!</formula>
    </cfRule>
    <cfRule type="cellIs" dxfId="2078" priority="2075" operator="equal">
      <formula>#REF!</formula>
    </cfRule>
    <cfRule type="cellIs" dxfId="2077" priority="2076" operator="equal">
      <formula>#REF!</formula>
    </cfRule>
    <cfRule type="cellIs" dxfId="2076" priority="2077" operator="equal">
      <formula>#REF!</formula>
    </cfRule>
    <cfRule type="cellIs" dxfId="2075" priority="2078" operator="equal">
      <formula>#REF!</formula>
    </cfRule>
    <cfRule type="cellIs" dxfId="2074" priority="2079" operator="equal">
      <formula>#REF!</formula>
    </cfRule>
    <cfRule type="cellIs" dxfId="2073" priority="2080" operator="equal">
      <formula>#REF!</formula>
    </cfRule>
    <cfRule type="cellIs" dxfId="2072" priority="2081" operator="equal">
      <formula>#REF!</formula>
    </cfRule>
    <cfRule type="cellIs" dxfId="2071" priority="2082" operator="equal">
      <formula>#REF!</formula>
    </cfRule>
    <cfRule type="cellIs" dxfId="2070" priority="2083" operator="equal">
      <formula>#REF!</formula>
    </cfRule>
    <cfRule type="cellIs" dxfId="2069" priority="2084" operator="equal">
      <formula>#REF!</formula>
    </cfRule>
    <cfRule type="cellIs" dxfId="2068" priority="2085" operator="equal">
      <formula>#REF!</formula>
    </cfRule>
    <cfRule type="cellIs" dxfId="2067" priority="2086" operator="equal">
      <formula>#REF!</formula>
    </cfRule>
    <cfRule type="cellIs" dxfId="2066" priority="2087" operator="equal">
      <formula>#REF!</formula>
    </cfRule>
    <cfRule type="cellIs" dxfId="2065" priority="2088" operator="equal">
      <formula>#REF!</formula>
    </cfRule>
    <cfRule type="cellIs" dxfId="2064" priority="2089" operator="equal">
      <formula>#REF!</formula>
    </cfRule>
    <cfRule type="cellIs" dxfId="2063" priority="2090" operator="equal">
      <formula>#REF!</formula>
    </cfRule>
    <cfRule type="cellIs" dxfId="2062" priority="2091" operator="equal">
      <formula>#REF!</formula>
    </cfRule>
    <cfRule type="cellIs" dxfId="2061" priority="2092" operator="equal">
      <formula>#REF!</formula>
    </cfRule>
    <cfRule type="cellIs" dxfId="2060" priority="2093" operator="equal">
      <formula>#REF!</formula>
    </cfRule>
    <cfRule type="cellIs" dxfId="2059" priority="2094" operator="equal">
      <formula>#REF!</formula>
    </cfRule>
    <cfRule type="cellIs" dxfId="2058" priority="2095" operator="equal">
      <formula>#REF!</formula>
    </cfRule>
  </conditionalFormatting>
  <conditionalFormatting sqref="AI180">
    <cfRule type="cellIs" dxfId="2057" priority="2052" operator="equal">
      <formula>"EXTREMO (RC/F)"</formula>
    </cfRule>
    <cfRule type="cellIs" dxfId="2056" priority="2053" operator="equal">
      <formula>"ALTO (RC/F)"</formula>
    </cfRule>
    <cfRule type="cellIs" dxfId="2055" priority="2054" operator="equal">
      <formula>"MODERADO (RC/F)"</formula>
    </cfRule>
    <cfRule type="cellIs" dxfId="2054" priority="2055" operator="equal">
      <formula>"EXTREMO"</formula>
    </cfRule>
    <cfRule type="cellIs" dxfId="2053" priority="2056" operator="equal">
      <formula>"ALTO"</formula>
    </cfRule>
    <cfRule type="cellIs" dxfId="2052" priority="2057" operator="equal">
      <formula>"MODERADO"</formula>
    </cfRule>
    <cfRule type="cellIs" dxfId="2051" priority="2058" operator="equal">
      <formula>"BAJO"</formula>
    </cfRule>
  </conditionalFormatting>
  <conditionalFormatting sqref="AE182:AE187">
    <cfRule type="cellIs" dxfId="2050" priority="2047" operator="equal">
      <formula>"MUY ALTA"</formula>
    </cfRule>
    <cfRule type="cellIs" dxfId="2049" priority="2048" operator="equal">
      <formula>"ALTA"</formula>
    </cfRule>
    <cfRule type="cellIs" dxfId="2048" priority="2049" operator="equal">
      <formula>"MEDIA"</formula>
    </cfRule>
    <cfRule type="cellIs" dxfId="2047" priority="2050" operator="equal">
      <formula>"BAJA"</formula>
    </cfRule>
    <cfRule type="cellIs" dxfId="2046" priority="2051" operator="equal">
      <formula>"MUY BAJA"</formula>
    </cfRule>
  </conditionalFormatting>
  <conditionalFormatting sqref="AG182">
    <cfRule type="cellIs" dxfId="2045" priority="2042" operator="equal">
      <formula>"CATASTROFICO"</formula>
    </cfRule>
    <cfRule type="cellIs" dxfId="2044" priority="2043" operator="equal">
      <formula>"MAYOR"</formula>
    </cfRule>
    <cfRule type="cellIs" dxfId="2043" priority="2044" operator="equal">
      <formula>"MODERADO"</formula>
    </cfRule>
    <cfRule type="cellIs" dxfId="2042" priority="2045" operator="equal">
      <formula>"MENOR"</formula>
    </cfRule>
    <cfRule type="cellIs" dxfId="2041" priority="2046" operator="equal">
      <formula>"LEVE"</formula>
    </cfRule>
  </conditionalFormatting>
  <conditionalFormatting sqref="AI182">
    <cfRule type="cellIs" dxfId="2040" priority="2005" operator="equal">
      <formula>#REF!</formula>
    </cfRule>
    <cfRule type="cellIs" dxfId="2039" priority="2006" operator="equal">
      <formula>#REF!</formula>
    </cfRule>
    <cfRule type="cellIs" dxfId="2038" priority="2007" operator="equal">
      <formula>#REF!</formula>
    </cfRule>
    <cfRule type="cellIs" dxfId="2037" priority="2008" operator="equal">
      <formula>#REF!</formula>
    </cfRule>
    <cfRule type="cellIs" dxfId="2036" priority="2009" operator="equal">
      <formula>#REF!</formula>
    </cfRule>
    <cfRule type="cellIs" dxfId="2035" priority="2010" operator="equal">
      <formula>#REF!</formula>
    </cfRule>
    <cfRule type="cellIs" dxfId="2034" priority="2011" operator="equal">
      <formula>#REF!</formula>
    </cfRule>
    <cfRule type="cellIs" dxfId="2033" priority="2012" operator="equal">
      <formula>#REF!</formula>
    </cfRule>
    <cfRule type="cellIs" dxfId="2032" priority="2013" operator="equal">
      <formula>#REF!</formula>
    </cfRule>
    <cfRule type="cellIs" dxfId="2031" priority="2014" operator="equal">
      <formula>#REF!</formula>
    </cfRule>
    <cfRule type="cellIs" dxfId="2030" priority="2015" operator="equal">
      <formula>#REF!</formula>
    </cfRule>
    <cfRule type="cellIs" dxfId="2029" priority="2016" operator="equal">
      <formula>#REF!</formula>
    </cfRule>
    <cfRule type="cellIs" dxfId="2028" priority="2017" operator="equal">
      <formula>#REF!</formula>
    </cfRule>
    <cfRule type="cellIs" dxfId="2027" priority="2018" operator="equal">
      <formula>#REF!</formula>
    </cfRule>
    <cfRule type="cellIs" dxfId="2026" priority="2019" operator="equal">
      <formula>#REF!</formula>
    </cfRule>
    <cfRule type="cellIs" dxfId="2025" priority="2020" operator="equal">
      <formula>#REF!</formula>
    </cfRule>
    <cfRule type="cellIs" dxfId="2024" priority="2021" operator="equal">
      <formula>#REF!</formula>
    </cfRule>
    <cfRule type="cellIs" dxfId="2023" priority="2022" operator="equal">
      <formula>#REF!</formula>
    </cfRule>
    <cfRule type="cellIs" dxfId="2022" priority="2023" operator="equal">
      <formula>#REF!</formula>
    </cfRule>
    <cfRule type="cellIs" dxfId="2021" priority="2024" operator="equal">
      <formula>#REF!</formula>
    </cfRule>
    <cfRule type="cellIs" dxfId="2020" priority="2025" operator="equal">
      <formula>#REF!</formula>
    </cfRule>
    <cfRule type="cellIs" dxfId="2019" priority="2026" operator="equal">
      <formula>#REF!</formula>
    </cfRule>
    <cfRule type="cellIs" dxfId="2018" priority="2027" operator="equal">
      <formula>#REF!</formula>
    </cfRule>
    <cfRule type="cellIs" dxfId="2017" priority="2028" operator="equal">
      <formula>#REF!</formula>
    </cfRule>
    <cfRule type="cellIs" dxfId="2016" priority="2029" operator="equal">
      <formula>#REF!</formula>
    </cfRule>
    <cfRule type="cellIs" dxfId="2015" priority="2030" operator="equal">
      <formula>#REF!</formula>
    </cfRule>
    <cfRule type="cellIs" dxfId="2014" priority="2031" operator="equal">
      <formula>#REF!</formula>
    </cfRule>
    <cfRule type="cellIs" dxfId="2013" priority="2032" operator="equal">
      <formula>#REF!</formula>
    </cfRule>
    <cfRule type="cellIs" dxfId="2012" priority="2033" operator="equal">
      <formula>#REF!</formula>
    </cfRule>
    <cfRule type="cellIs" dxfId="2011" priority="2034" operator="equal">
      <formula>#REF!</formula>
    </cfRule>
    <cfRule type="cellIs" dxfId="2010" priority="2035" operator="equal">
      <formula>#REF!</formula>
    </cfRule>
    <cfRule type="cellIs" dxfId="2009" priority="2036" operator="equal">
      <formula>#REF!</formula>
    </cfRule>
    <cfRule type="cellIs" dxfId="2008" priority="2037" operator="equal">
      <formula>#REF!</formula>
    </cfRule>
    <cfRule type="cellIs" dxfId="2007" priority="2038" operator="equal">
      <formula>#REF!</formula>
    </cfRule>
    <cfRule type="cellIs" dxfId="2006" priority="2039" operator="equal">
      <formula>#REF!</formula>
    </cfRule>
    <cfRule type="cellIs" dxfId="2005" priority="2040" operator="equal">
      <formula>#REF!</formula>
    </cfRule>
    <cfRule type="cellIs" dxfId="2004" priority="2041" operator="equal">
      <formula>#REF!</formula>
    </cfRule>
  </conditionalFormatting>
  <conditionalFormatting sqref="AI182">
    <cfRule type="cellIs" dxfId="2003" priority="1998" operator="equal">
      <formula>"EXTREMO (RC/F)"</formula>
    </cfRule>
    <cfRule type="cellIs" dxfId="2002" priority="1999" operator="equal">
      <formula>"ALTO (RC/F)"</formula>
    </cfRule>
    <cfRule type="cellIs" dxfId="2001" priority="2000" operator="equal">
      <formula>"MODERADO (RC/F)"</formula>
    </cfRule>
    <cfRule type="cellIs" dxfId="2000" priority="2001" operator="equal">
      <formula>"EXTREMO"</formula>
    </cfRule>
    <cfRule type="cellIs" dxfId="1999" priority="2002" operator="equal">
      <formula>"ALTO"</formula>
    </cfRule>
    <cfRule type="cellIs" dxfId="1998" priority="2003" operator="equal">
      <formula>"MODERADO"</formula>
    </cfRule>
    <cfRule type="cellIs" dxfId="1997" priority="2004" operator="equal">
      <formula>"BAJO"</formula>
    </cfRule>
  </conditionalFormatting>
  <conditionalFormatting sqref="AE188:AE193">
    <cfRule type="cellIs" dxfId="1996" priority="1993" operator="equal">
      <formula>"MUY ALTA"</formula>
    </cfRule>
    <cfRule type="cellIs" dxfId="1995" priority="1994" operator="equal">
      <formula>"ALTA"</formula>
    </cfRule>
    <cfRule type="cellIs" dxfId="1994" priority="1995" operator="equal">
      <formula>"MEDIA"</formula>
    </cfRule>
    <cfRule type="cellIs" dxfId="1993" priority="1996" operator="equal">
      <formula>"BAJA"</formula>
    </cfRule>
    <cfRule type="cellIs" dxfId="1992" priority="1997" operator="equal">
      <formula>"MUY BAJA"</formula>
    </cfRule>
  </conditionalFormatting>
  <conditionalFormatting sqref="AG188">
    <cfRule type="cellIs" dxfId="1991" priority="1988" operator="equal">
      <formula>"CATASTROFICO"</formula>
    </cfRule>
    <cfRule type="cellIs" dxfId="1990" priority="1989" operator="equal">
      <formula>"MAYOR"</formula>
    </cfRule>
    <cfRule type="cellIs" dxfId="1989" priority="1990" operator="equal">
      <formula>"MODERADO"</formula>
    </cfRule>
    <cfRule type="cellIs" dxfId="1988" priority="1991" operator="equal">
      <formula>"MENOR"</formula>
    </cfRule>
    <cfRule type="cellIs" dxfId="1987" priority="1992" operator="equal">
      <formula>"LEVE"</formula>
    </cfRule>
  </conditionalFormatting>
  <conditionalFormatting sqref="AI188">
    <cfRule type="cellIs" dxfId="1986" priority="1951" operator="equal">
      <formula>#REF!</formula>
    </cfRule>
    <cfRule type="cellIs" dxfId="1985" priority="1952" operator="equal">
      <formula>#REF!</formula>
    </cfRule>
    <cfRule type="cellIs" dxfId="1984" priority="1953" operator="equal">
      <formula>#REF!</formula>
    </cfRule>
    <cfRule type="cellIs" dxfId="1983" priority="1954" operator="equal">
      <formula>#REF!</formula>
    </cfRule>
    <cfRule type="cellIs" dxfId="1982" priority="1955" operator="equal">
      <formula>#REF!</formula>
    </cfRule>
    <cfRule type="cellIs" dxfId="1981" priority="1956" operator="equal">
      <formula>#REF!</formula>
    </cfRule>
    <cfRule type="cellIs" dxfId="1980" priority="1957" operator="equal">
      <formula>#REF!</formula>
    </cfRule>
    <cfRule type="cellIs" dxfId="1979" priority="1958" operator="equal">
      <formula>#REF!</formula>
    </cfRule>
    <cfRule type="cellIs" dxfId="1978" priority="1959" operator="equal">
      <formula>#REF!</formula>
    </cfRule>
    <cfRule type="cellIs" dxfId="1977" priority="1960" operator="equal">
      <formula>#REF!</formula>
    </cfRule>
    <cfRule type="cellIs" dxfId="1976" priority="1961" operator="equal">
      <formula>#REF!</formula>
    </cfRule>
    <cfRule type="cellIs" dxfId="1975" priority="1962" operator="equal">
      <formula>#REF!</formula>
    </cfRule>
    <cfRule type="cellIs" dxfId="1974" priority="1963" operator="equal">
      <formula>#REF!</formula>
    </cfRule>
    <cfRule type="cellIs" dxfId="1973" priority="1964" operator="equal">
      <formula>#REF!</formula>
    </cfRule>
    <cfRule type="cellIs" dxfId="1972" priority="1965" operator="equal">
      <formula>#REF!</formula>
    </cfRule>
    <cfRule type="cellIs" dxfId="1971" priority="1966" operator="equal">
      <formula>#REF!</formula>
    </cfRule>
    <cfRule type="cellIs" dxfId="1970" priority="1967" operator="equal">
      <formula>#REF!</formula>
    </cfRule>
    <cfRule type="cellIs" dxfId="1969" priority="1968" operator="equal">
      <formula>#REF!</formula>
    </cfRule>
    <cfRule type="cellIs" dxfId="1968" priority="1969" operator="equal">
      <formula>#REF!</formula>
    </cfRule>
    <cfRule type="cellIs" dxfId="1967" priority="1970" operator="equal">
      <formula>#REF!</formula>
    </cfRule>
    <cfRule type="cellIs" dxfId="1966" priority="1971" operator="equal">
      <formula>#REF!</formula>
    </cfRule>
    <cfRule type="cellIs" dxfId="1965" priority="1972" operator="equal">
      <formula>#REF!</formula>
    </cfRule>
    <cfRule type="cellIs" dxfId="1964" priority="1973" operator="equal">
      <formula>#REF!</formula>
    </cfRule>
    <cfRule type="cellIs" dxfId="1963" priority="1974" operator="equal">
      <formula>#REF!</formula>
    </cfRule>
    <cfRule type="cellIs" dxfId="1962" priority="1975" operator="equal">
      <formula>#REF!</formula>
    </cfRule>
    <cfRule type="cellIs" dxfId="1961" priority="1976" operator="equal">
      <formula>#REF!</formula>
    </cfRule>
    <cfRule type="cellIs" dxfId="1960" priority="1977" operator="equal">
      <formula>#REF!</formula>
    </cfRule>
    <cfRule type="cellIs" dxfId="1959" priority="1978" operator="equal">
      <formula>#REF!</formula>
    </cfRule>
    <cfRule type="cellIs" dxfId="1958" priority="1979" operator="equal">
      <formula>#REF!</formula>
    </cfRule>
    <cfRule type="cellIs" dxfId="1957" priority="1980" operator="equal">
      <formula>#REF!</formula>
    </cfRule>
    <cfRule type="cellIs" dxfId="1956" priority="1981" operator="equal">
      <formula>#REF!</formula>
    </cfRule>
    <cfRule type="cellIs" dxfId="1955" priority="1982" operator="equal">
      <formula>#REF!</formula>
    </cfRule>
    <cfRule type="cellIs" dxfId="1954" priority="1983" operator="equal">
      <formula>#REF!</formula>
    </cfRule>
    <cfRule type="cellIs" dxfId="1953" priority="1984" operator="equal">
      <formula>#REF!</formula>
    </cfRule>
    <cfRule type="cellIs" dxfId="1952" priority="1985" operator="equal">
      <formula>#REF!</formula>
    </cfRule>
    <cfRule type="cellIs" dxfId="1951" priority="1986" operator="equal">
      <formula>#REF!</formula>
    </cfRule>
    <cfRule type="cellIs" dxfId="1950" priority="1987" operator="equal">
      <formula>#REF!</formula>
    </cfRule>
  </conditionalFormatting>
  <conditionalFormatting sqref="AI188">
    <cfRule type="cellIs" dxfId="1949" priority="1944" operator="equal">
      <formula>"EXTREMO (RC/F)"</formula>
    </cfRule>
    <cfRule type="cellIs" dxfId="1948" priority="1945" operator="equal">
      <formula>"ALTO (RC/F)"</formula>
    </cfRule>
    <cfRule type="cellIs" dxfId="1947" priority="1946" operator="equal">
      <formula>"MODERADO (RC/F)"</formula>
    </cfRule>
    <cfRule type="cellIs" dxfId="1946" priority="1947" operator="equal">
      <formula>"EXTREMO"</formula>
    </cfRule>
    <cfRule type="cellIs" dxfId="1945" priority="1948" operator="equal">
      <formula>"ALTO"</formula>
    </cfRule>
    <cfRule type="cellIs" dxfId="1944" priority="1949" operator="equal">
      <formula>"MODERADO"</formula>
    </cfRule>
    <cfRule type="cellIs" dxfId="1943" priority="1950" operator="equal">
      <formula>"BAJO"</formula>
    </cfRule>
  </conditionalFormatting>
  <conditionalFormatting sqref="AE195:AE198">
    <cfRule type="cellIs" dxfId="1942" priority="1939" operator="equal">
      <formula>"MUY ALTA"</formula>
    </cfRule>
    <cfRule type="cellIs" dxfId="1941" priority="1940" operator="equal">
      <formula>"ALTA"</formula>
    </cfRule>
    <cfRule type="cellIs" dxfId="1940" priority="1941" operator="equal">
      <formula>"MEDIA"</formula>
    </cfRule>
    <cfRule type="cellIs" dxfId="1939" priority="1942" operator="equal">
      <formula>"BAJA"</formula>
    </cfRule>
    <cfRule type="cellIs" dxfId="1938" priority="1943" operator="equal">
      <formula>"MUY BAJA"</formula>
    </cfRule>
  </conditionalFormatting>
  <conditionalFormatting sqref="AG195:AG196">
    <cfRule type="cellIs" dxfId="1937" priority="1934" operator="equal">
      <formula>"CATASTROFICO"</formula>
    </cfRule>
    <cfRule type="cellIs" dxfId="1936" priority="1935" operator="equal">
      <formula>"MAYOR"</formula>
    </cfRule>
    <cfRule type="cellIs" dxfId="1935" priority="1936" operator="equal">
      <formula>"MODERADO"</formula>
    </cfRule>
    <cfRule type="cellIs" dxfId="1934" priority="1937" operator="equal">
      <formula>"MENOR"</formula>
    </cfRule>
    <cfRule type="cellIs" dxfId="1933" priority="1938" operator="equal">
      <formula>"LEVE"</formula>
    </cfRule>
  </conditionalFormatting>
  <conditionalFormatting sqref="AI195:AI196">
    <cfRule type="cellIs" dxfId="1932" priority="1897" operator="equal">
      <formula>#REF!</formula>
    </cfRule>
    <cfRule type="cellIs" dxfId="1931" priority="1898" operator="equal">
      <formula>#REF!</formula>
    </cfRule>
    <cfRule type="cellIs" dxfId="1930" priority="1899" operator="equal">
      <formula>#REF!</formula>
    </cfRule>
    <cfRule type="cellIs" dxfId="1929" priority="1900" operator="equal">
      <formula>#REF!</formula>
    </cfRule>
    <cfRule type="cellIs" dxfId="1928" priority="1901" operator="equal">
      <formula>#REF!</formula>
    </cfRule>
    <cfRule type="cellIs" dxfId="1927" priority="1902" operator="equal">
      <formula>#REF!</formula>
    </cfRule>
    <cfRule type="cellIs" dxfId="1926" priority="1903" operator="equal">
      <formula>#REF!</formula>
    </cfRule>
    <cfRule type="cellIs" dxfId="1925" priority="1904" operator="equal">
      <formula>#REF!</formula>
    </cfRule>
    <cfRule type="cellIs" dxfId="1924" priority="1905" operator="equal">
      <formula>#REF!</formula>
    </cfRule>
    <cfRule type="cellIs" dxfId="1923" priority="1906" operator="equal">
      <formula>#REF!</formula>
    </cfRule>
    <cfRule type="cellIs" dxfId="1922" priority="1907" operator="equal">
      <formula>#REF!</formula>
    </cfRule>
    <cfRule type="cellIs" dxfId="1921" priority="1908" operator="equal">
      <formula>#REF!</formula>
    </cfRule>
    <cfRule type="cellIs" dxfId="1920" priority="1909" operator="equal">
      <formula>#REF!</formula>
    </cfRule>
    <cfRule type="cellIs" dxfId="1919" priority="1910" operator="equal">
      <formula>#REF!</formula>
    </cfRule>
    <cfRule type="cellIs" dxfId="1918" priority="1911" operator="equal">
      <formula>#REF!</formula>
    </cfRule>
    <cfRule type="cellIs" dxfId="1917" priority="1912" operator="equal">
      <formula>#REF!</formula>
    </cfRule>
    <cfRule type="cellIs" dxfId="1916" priority="1913" operator="equal">
      <formula>#REF!</formula>
    </cfRule>
    <cfRule type="cellIs" dxfId="1915" priority="1914" operator="equal">
      <formula>#REF!</formula>
    </cfRule>
    <cfRule type="cellIs" dxfId="1914" priority="1915" operator="equal">
      <formula>#REF!</formula>
    </cfRule>
    <cfRule type="cellIs" dxfId="1913" priority="1916" operator="equal">
      <formula>#REF!</formula>
    </cfRule>
    <cfRule type="cellIs" dxfId="1912" priority="1917" operator="equal">
      <formula>#REF!</formula>
    </cfRule>
    <cfRule type="cellIs" dxfId="1911" priority="1918" operator="equal">
      <formula>#REF!</formula>
    </cfRule>
    <cfRule type="cellIs" dxfId="1910" priority="1919" operator="equal">
      <formula>#REF!</formula>
    </cfRule>
    <cfRule type="cellIs" dxfId="1909" priority="1920" operator="equal">
      <formula>#REF!</formula>
    </cfRule>
    <cfRule type="cellIs" dxfId="1908" priority="1921" operator="equal">
      <formula>#REF!</formula>
    </cfRule>
    <cfRule type="cellIs" dxfId="1907" priority="1922" operator="equal">
      <formula>#REF!</formula>
    </cfRule>
    <cfRule type="cellIs" dxfId="1906" priority="1923" operator="equal">
      <formula>#REF!</formula>
    </cfRule>
    <cfRule type="cellIs" dxfId="1905" priority="1924" operator="equal">
      <formula>#REF!</formula>
    </cfRule>
    <cfRule type="cellIs" dxfId="1904" priority="1925" operator="equal">
      <formula>#REF!</formula>
    </cfRule>
    <cfRule type="cellIs" dxfId="1903" priority="1926" operator="equal">
      <formula>#REF!</formula>
    </cfRule>
    <cfRule type="cellIs" dxfId="1902" priority="1927" operator="equal">
      <formula>#REF!</formula>
    </cfRule>
    <cfRule type="cellIs" dxfId="1901" priority="1928" operator="equal">
      <formula>#REF!</formula>
    </cfRule>
    <cfRule type="cellIs" dxfId="1900" priority="1929" operator="equal">
      <formula>#REF!</formula>
    </cfRule>
    <cfRule type="cellIs" dxfId="1899" priority="1930" operator="equal">
      <formula>#REF!</formula>
    </cfRule>
    <cfRule type="cellIs" dxfId="1898" priority="1931" operator="equal">
      <formula>#REF!</formula>
    </cfRule>
    <cfRule type="cellIs" dxfId="1897" priority="1932" operator="equal">
      <formula>#REF!</formula>
    </cfRule>
    <cfRule type="cellIs" dxfId="1896" priority="1933" operator="equal">
      <formula>#REF!</formula>
    </cfRule>
  </conditionalFormatting>
  <conditionalFormatting sqref="AI195:AI196">
    <cfRule type="cellIs" dxfId="1895" priority="1890" operator="equal">
      <formula>"EXTREMO (RC/F)"</formula>
    </cfRule>
    <cfRule type="cellIs" dxfId="1894" priority="1891" operator="equal">
      <formula>"ALTO (RC/F)"</formula>
    </cfRule>
    <cfRule type="cellIs" dxfId="1893" priority="1892" operator="equal">
      <formula>"MODERADO (RC/F)"</formula>
    </cfRule>
    <cfRule type="cellIs" dxfId="1892" priority="1893" operator="equal">
      <formula>"EXTREMO"</formula>
    </cfRule>
    <cfRule type="cellIs" dxfId="1891" priority="1894" operator="equal">
      <formula>"ALTO"</formula>
    </cfRule>
    <cfRule type="cellIs" dxfId="1890" priority="1895" operator="equal">
      <formula>"MODERADO"</formula>
    </cfRule>
    <cfRule type="cellIs" dxfId="1889" priority="1896" operator="equal">
      <formula>"BAJO"</formula>
    </cfRule>
  </conditionalFormatting>
  <conditionalFormatting sqref="AE199">
    <cfRule type="cellIs" dxfId="1888" priority="1885" operator="equal">
      <formula>"MUY ALTA"</formula>
    </cfRule>
    <cfRule type="cellIs" dxfId="1887" priority="1886" operator="equal">
      <formula>"ALTA"</formula>
    </cfRule>
    <cfRule type="cellIs" dxfId="1886" priority="1887" operator="equal">
      <formula>"MEDIA"</formula>
    </cfRule>
    <cfRule type="cellIs" dxfId="1885" priority="1888" operator="equal">
      <formula>"BAJA"</formula>
    </cfRule>
    <cfRule type="cellIs" dxfId="1884" priority="1889" operator="equal">
      <formula>"MUY BAJA"</formula>
    </cfRule>
  </conditionalFormatting>
  <conditionalFormatting sqref="AE200">
    <cfRule type="cellIs" dxfId="1883" priority="1880" operator="equal">
      <formula>"MUY ALTA"</formula>
    </cfRule>
    <cfRule type="cellIs" dxfId="1882" priority="1881" operator="equal">
      <formula>"ALTA"</formula>
    </cfRule>
    <cfRule type="cellIs" dxfId="1881" priority="1882" operator="equal">
      <formula>"MEDIA"</formula>
    </cfRule>
    <cfRule type="cellIs" dxfId="1880" priority="1883" operator="equal">
      <formula>"BAJA"</formula>
    </cfRule>
    <cfRule type="cellIs" dxfId="1879" priority="1884" operator="equal">
      <formula>"MUY BAJA"</formula>
    </cfRule>
  </conditionalFormatting>
  <conditionalFormatting sqref="AG200">
    <cfRule type="cellIs" dxfId="1878" priority="1875" operator="equal">
      <formula>"CATASTROFICO"</formula>
    </cfRule>
    <cfRule type="cellIs" dxfId="1877" priority="1876" operator="equal">
      <formula>"MAYOR"</formula>
    </cfRule>
    <cfRule type="cellIs" dxfId="1876" priority="1877" operator="equal">
      <formula>"MODERADO"</formula>
    </cfRule>
    <cfRule type="cellIs" dxfId="1875" priority="1878" operator="equal">
      <formula>"MENOR"</formula>
    </cfRule>
    <cfRule type="cellIs" dxfId="1874" priority="1879" operator="equal">
      <formula>"LEVE"</formula>
    </cfRule>
  </conditionalFormatting>
  <conditionalFormatting sqref="AI200">
    <cfRule type="cellIs" dxfId="1873" priority="1838" operator="equal">
      <formula>#REF!</formula>
    </cfRule>
    <cfRule type="cellIs" dxfId="1872" priority="1839" operator="equal">
      <formula>#REF!</formula>
    </cfRule>
    <cfRule type="cellIs" dxfId="1871" priority="1840" operator="equal">
      <formula>#REF!</formula>
    </cfRule>
    <cfRule type="cellIs" dxfId="1870" priority="1841" operator="equal">
      <formula>#REF!</formula>
    </cfRule>
    <cfRule type="cellIs" dxfId="1869" priority="1842" operator="equal">
      <formula>#REF!</formula>
    </cfRule>
    <cfRule type="cellIs" dxfId="1868" priority="1843" operator="equal">
      <formula>#REF!</formula>
    </cfRule>
    <cfRule type="cellIs" dxfId="1867" priority="1844" operator="equal">
      <formula>#REF!</formula>
    </cfRule>
    <cfRule type="cellIs" dxfId="1866" priority="1845" operator="equal">
      <formula>#REF!</formula>
    </cfRule>
    <cfRule type="cellIs" dxfId="1865" priority="1846" operator="equal">
      <formula>#REF!</formula>
    </cfRule>
    <cfRule type="cellIs" dxfId="1864" priority="1847" operator="equal">
      <formula>#REF!</formula>
    </cfRule>
    <cfRule type="cellIs" dxfId="1863" priority="1848" operator="equal">
      <formula>#REF!</formula>
    </cfRule>
    <cfRule type="cellIs" dxfId="1862" priority="1849" operator="equal">
      <formula>#REF!</formula>
    </cfRule>
    <cfRule type="cellIs" dxfId="1861" priority="1850" operator="equal">
      <formula>#REF!</formula>
    </cfRule>
    <cfRule type="cellIs" dxfId="1860" priority="1851" operator="equal">
      <formula>#REF!</formula>
    </cfRule>
    <cfRule type="cellIs" dxfId="1859" priority="1852" operator="equal">
      <formula>#REF!</formula>
    </cfRule>
    <cfRule type="cellIs" dxfId="1858" priority="1853" operator="equal">
      <formula>#REF!</formula>
    </cfRule>
    <cfRule type="cellIs" dxfId="1857" priority="1854" operator="equal">
      <formula>#REF!</formula>
    </cfRule>
    <cfRule type="cellIs" dxfId="1856" priority="1855" operator="equal">
      <formula>#REF!</formula>
    </cfRule>
    <cfRule type="cellIs" dxfId="1855" priority="1856" operator="equal">
      <formula>#REF!</formula>
    </cfRule>
    <cfRule type="cellIs" dxfId="1854" priority="1857" operator="equal">
      <formula>#REF!</formula>
    </cfRule>
    <cfRule type="cellIs" dxfId="1853" priority="1858" operator="equal">
      <formula>#REF!</formula>
    </cfRule>
    <cfRule type="cellIs" dxfId="1852" priority="1859" operator="equal">
      <formula>#REF!</formula>
    </cfRule>
    <cfRule type="cellIs" dxfId="1851" priority="1860" operator="equal">
      <formula>#REF!</formula>
    </cfRule>
    <cfRule type="cellIs" dxfId="1850" priority="1861" operator="equal">
      <formula>#REF!</formula>
    </cfRule>
    <cfRule type="cellIs" dxfId="1849" priority="1862" operator="equal">
      <formula>#REF!</formula>
    </cfRule>
    <cfRule type="cellIs" dxfId="1848" priority="1863" operator="equal">
      <formula>#REF!</formula>
    </cfRule>
    <cfRule type="cellIs" dxfId="1847" priority="1864" operator="equal">
      <formula>#REF!</formula>
    </cfRule>
    <cfRule type="cellIs" dxfId="1846" priority="1865" operator="equal">
      <formula>#REF!</formula>
    </cfRule>
    <cfRule type="cellIs" dxfId="1845" priority="1866" operator="equal">
      <formula>#REF!</formula>
    </cfRule>
    <cfRule type="cellIs" dxfId="1844" priority="1867" operator="equal">
      <formula>#REF!</formula>
    </cfRule>
    <cfRule type="cellIs" dxfId="1843" priority="1868" operator="equal">
      <formula>#REF!</formula>
    </cfRule>
    <cfRule type="cellIs" dxfId="1842" priority="1869" operator="equal">
      <formula>#REF!</formula>
    </cfRule>
    <cfRule type="cellIs" dxfId="1841" priority="1870" operator="equal">
      <formula>#REF!</formula>
    </cfRule>
    <cfRule type="cellIs" dxfId="1840" priority="1871" operator="equal">
      <formula>#REF!</formula>
    </cfRule>
    <cfRule type="cellIs" dxfId="1839" priority="1872" operator="equal">
      <formula>#REF!</formula>
    </cfRule>
    <cfRule type="cellIs" dxfId="1838" priority="1873" operator="equal">
      <formula>#REF!</formula>
    </cfRule>
    <cfRule type="cellIs" dxfId="1837" priority="1874" operator="equal">
      <formula>#REF!</formula>
    </cfRule>
  </conditionalFormatting>
  <conditionalFormatting sqref="AI200">
    <cfRule type="cellIs" dxfId="1836" priority="1831" operator="equal">
      <formula>"EXTREMO (RC/F)"</formula>
    </cfRule>
    <cfRule type="cellIs" dxfId="1835" priority="1832" operator="equal">
      <formula>"ALTO (RC/F)"</formula>
    </cfRule>
    <cfRule type="cellIs" dxfId="1834" priority="1833" operator="equal">
      <formula>"MODERADO (RC/F)"</formula>
    </cfRule>
    <cfRule type="cellIs" dxfId="1833" priority="1834" operator="equal">
      <formula>"EXTREMO"</formula>
    </cfRule>
    <cfRule type="cellIs" dxfId="1832" priority="1835" operator="equal">
      <formula>"ALTO"</formula>
    </cfRule>
    <cfRule type="cellIs" dxfId="1831" priority="1836" operator="equal">
      <formula>"MODERADO"</formula>
    </cfRule>
    <cfRule type="cellIs" dxfId="1830" priority="1837" operator="equal">
      <formula>"BAJO"</formula>
    </cfRule>
  </conditionalFormatting>
  <conditionalFormatting sqref="AE201:AE202">
    <cfRule type="cellIs" dxfId="1829" priority="1826" operator="equal">
      <formula>"MUY ALTA"</formula>
    </cfRule>
    <cfRule type="cellIs" dxfId="1828" priority="1827" operator="equal">
      <formula>"ALTA"</formula>
    </cfRule>
    <cfRule type="cellIs" dxfId="1827" priority="1828" operator="equal">
      <formula>"MEDIA"</formula>
    </cfRule>
    <cfRule type="cellIs" dxfId="1826" priority="1829" operator="equal">
      <formula>"BAJA"</formula>
    </cfRule>
    <cfRule type="cellIs" dxfId="1825" priority="1830" operator="equal">
      <formula>"MUY BAJA"</formula>
    </cfRule>
  </conditionalFormatting>
  <conditionalFormatting sqref="AE203">
    <cfRule type="cellIs" dxfId="1824" priority="1821" operator="equal">
      <formula>"MUY ALTA"</formula>
    </cfRule>
    <cfRule type="cellIs" dxfId="1823" priority="1822" operator="equal">
      <formula>"ALTA"</formula>
    </cfRule>
    <cfRule type="cellIs" dxfId="1822" priority="1823" operator="equal">
      <formula>"MEDIA"</formula>
    </cfRule>
    <cfRule type="cellIs" dxfId="1821" priority="1824" operator="equal">
      <formula>"BAJA"</formula>
    </cfRule>
    <cfRule type="cellIs" dxfId="1820" priority="1825" operator="equal">
      <formula>"MUY BAJA"</formula>
    </cfRule>
  </conditionalFormatting>
  <conditionalFormatting sqref="AE204">
    <cfRule type="cellIs" dxfId="1819" priority="1816" operator="equal">
      <formula>"MUY ALTA"</formula>
    </cfRule>
    <cfRule type="cellIs" dxfId="1818" priority="1817" operator="equal">
      <formula>"ALTA"</formula>
    </cfRule>
    <cfRule type="cellIs" dxfId="1817" priority="1818" operator="equal">
      <formula>"MEDIA"</formula>
    </cfRule>
    <cfRule type="cellIs" dxfId="1816" priority="1819" operator="equal">
      <formula>"BAJA"</formula>
    </cfRule>
    <cfRule type="cellIs" dxfId="1815" priority="1820" operator="equal">
      <formula>"MUY BAJA"</formula>
    </cfRule>
  </conditionalFormatting>
  <conditionalFormatting sqref="AG202">
    <cfRule type="cellIs" dxfId="1814" priority="1811" operator="equal">
      <formula>"CATASTROFICO"</formula>
    </cfRule>
    <cfRule type="cellIs" dxfId="1813" priority="1812" operator="equal">
      <formula>"MAYOR"</formula>
    </cfRule>
    <cfRule type="cellIs" dxfId="1812" priority="1813" operator="equal">
      <formula>"MODERADO"</formula>
    </cfRule>
    <cfRule type="cellIs" dxfId="1811" priority="1814" operator="equal">
      <formula>"MENOR"</formula>
    </cfRule>
    <cfRule type="cellIs" dxfId="1810" priority="1815" operator="equal">
      <formula>"LEVE"</formula>
    </cfRule>
  </conditionalFormatting>
  <conditionalFormatting sqref="AI202">
    <cfRule type="cellIs" dxfId="1809" priority="1774" operator="equal">
      <formula>#REF!</formula>
    </cfRule>
    <cfRule type="cellIs" dxfId="1808" priority="1775" operator="equal">
      <formula>#REF!</formula>
    </cfRule>
    <cfRule type="cellIs" dxfId="1807" priority="1776" operator="equal">
      <formula>#REF!</formula>
    </cfRule>
    <cfRule type="cellIs" dxfId="1806" priority="1777" operator="equal">
      <formula>#REF!</formula>
    </cfRule>
    <cfRule type="cellIs" dxfId="1805" priority="1778" operator="equal">
      <formula>#REF!</formula>
    </cfRule>
    <cfRule type="cellIs" dxfId="1804" priority="1779" operator="equal">
      <formula>#REF!</formula>
    </cfRule>
    <cfRule type="cellIs" dxfId="1803" priority="1780" operator="equal">
      <formula>#REF!</formula>
    </cfRule>
    <cfRule type="cellIs" dxfId="1802" priority="1781" operator="equal">
      <formula>#REF!</formula>
    </cfRule>
    <cfRule type="cellIs" dxfId="1801" priority="1782" operator="equal">
      <formula>#REF!</formula>
    </cfRule>
    <cfRule type="cellIs" dxfId="1800" priority="1783" operator="equal">
      <formula>#REF!</formula>
    </cfRule>
    <cfRule type="cellIs" dxfId="1799" priority="1784" operator="equal">
      <formula>#REF!</formula>
    </cfRule>
    <cfRule type="cellIs" dxfId="1798" priority="1785" operator="equal">
      <formula>#REF!</formula>
    </cfRule>
    <cfRule type="cellIs" dxfId="1797" priority="1786" operator="equal">
      <formula>#REF!</formula>
    </cfRule>
    <cfRule type="cellIs" dxfId="1796" priority="1787" operator="equal">
      <formula>#REF!</formula>
    </cfRule>
    <cfRule type="cellIs" dxfId="1795" priority="1788" operator="equal">
      <formula>#REF!</formula>
    </cfRule>
    <cfRule type="cellIs" dxfId="1794" priority="1789" operator="equal">
      <formula>#REF!</formula>
    </cfRule>
    <cfRule type="cellIs" dxfId="1793" priority="1790" operator="equal">
      <formula>#REF!</formula>
    </cfRule>
    <cfRule type="cellIs" dxfId="1792" priority="1791" operator="equal">
      <formula>#REF!</formula>
    </cfRule>
    <cfRule type="cellIs" dxfId="1791" priority="1792" operator="equal">
      <formula>#REF!</formula>
    </cfRule>
    <cfRule type="cellIs" dxfId="1790" priority="1793" operator="equal">
      <formula>#REF!</formula>
    </cfRule>
    <cfRule type="cellIs" dxfId="1789" priority="1794" operator="equal">
      <formula>#REF!</formula>
    </cfRule>
    <cfRule type="cellIs" dxfId="1788" priority="1795" operator="equal">
      <formula>#REF!</formula>
    </cfRule>
    <cfRule type="cellIs" dxfId="1787" priority="1796" operator="equal">
      <formula>#REF!</formula>
    </cfRule>
    <cfRule type="cellIs" dxfId="1786" priority="1797" operator="equal">
      <formula>#REF!</formula>
    </cfRule>
    <cfRule type="cellIs" dxfId="1785" priority="1798" operator="equal">
      <formula>#REF!</formula>
    </cfRule>
    <cfRule type="cellIs" dxfId="1784" priority="1799" operator="equal">
      <formula>#REF!</formula>
    </cfRule>
    <cfRule type="cellIs" dxfId="1783" priority="1800" operator="equal">
      <formula>#REF!</formula>
    </cfRule>
    <cfRule type="cellIs" dxfId="1782" priority="1801" operator="equal">
      <formula>#REF!</formula>
    </cfRule>
    <cfRule type="cellIs" dxfId="1781" priority="1802" operator="equal">
      <formula>#REF!</formula>
    </cfRule>
    <cfRule type="cellIs" dxfId="1780" priority="1803" operator="equal">
      <formula>#REF!</formula>
    </cfRule>
    <cfRule type="cellIs" dxfId="1779" priority="1804" operator="equal">
      <formula>#REF!</formula>
    </cfRule>
    <cfRule type="cellIs" dxfId="1778" priority="1805" operator="equal">
      <formula>#REF!</formula>
    </cfRule>
    <cfRule type="cellIs" dxfId="1777" priority="1806" operator="equal">
      <formula>#REF!</formula>
    </cfRule>
    <cfRule type="cellIs" dxfId="1776" priority="1807" operator="equal">
      <formula>#REF!</formula>
    </cfRule>
    <cfRule type="cellIs" dxfId="1775" priority="1808" operator="equal">
      <formula>#REF!</formula>
    </cfRule>
    <cfRule type="cellIs" dxfId="1774" priority="1809" operator="equal">
      <formula>#REF!</formula>
    </cfRule>
    <cfRule type="cellIs" dxfId="1773" priority="1810" operator="equal">
      <formula>#REF!</formula>
    </cfRule>
  </conditionalFormatting>
  <conditionalFormatting sqref="AI202">
    <cfRule type="cellIs" dxfId="1772" priority="1767" operator="equal">
      <formula>"EXTREMO (RC/F)"</formula>
    </cfRule>
    <cfRule type="cellIs" dxfId="1771" priority="1768" operator="equal">
      <formula>"ALTO (RC/F)"</formula>
    </cfRule>
    <cfRule type="cellIs" dxfId="1770" priority="1769" operator="equal">
      <formula>"MODERADO (RC/F)"</formula>
    </cfRule>
    <cfRule type="cellIs" dxfId="1769" priority="1770" operator="equal">
      <formula>"EXTREMO"</formula>
    </cfRule>
    <cfRule type="cellIs" dxfId="1768" priority="1771" operator="equal">
      <formula>"ALTO"</formula>
    </cfRule>
    <cfRule type="cellIs" dxfId="1767" priority="1772" operator="equal">
      <formula>"MODERADO"</formula>
    </cfRule>
    <cfRule type="cellIs" dxfId="1766" priority="1773" operator="equal">
      <formula>"BAJO"</formula>
    </cfRule>
  </conditionalFormatting>
  <conditionalFormatting sqref="AE194">
    <cfRule type="cellIs" dxfId="1765" priority="1762" operator="equal">
      <formula>"MUY ALTA"</formula>
    </cfRule>
    <cfRule type="cellIs" dxfId="1764" priority="1763" operator="equal">
      <formula>"ALTA"</formula>
    </cfRule>
    <cfRule type="cellIs" dxfId="1763" priority="1764" operator="equal">
      <formula>"MEDIA"</formula>
    </cfRule>
    <cfRule type="cellIs" dxfId="1762" priority="1765" operator="equal">
      <formula>"BAJA"</formula>
    </cfRule>
    <cfRule type="cellIs" dxfId="1761" priority="1766" operator="equal">
      <formula>"MUY BAJA"</formula>
    </cfRule>
  </conditionalFormatting>
  <conditionalFormatting sqref="AI205">
    <cfRule type="cellIs" dxfId="1760" priority="1755" operator="equal">
      <formula>"EXTREMO (RC/F)"</formula>
    </cfRule>
    <cfRule type="cellIs" dxfId="1759" priority="1756" operator="equal">
      <formula>"ALTO (RC/F)"</formula>
    </cfRule>
    <cfRule type="cellIs" dxfId="1758" priority="1757" operator="equal">
      <formula>"MODERADO (RC/F)"</formula>
    </cfRule>
    <cfRule type="cellIs" dxfId="1757" priority="1758" operator="equal">
      <formula>"EXTREMO"</formula>
    </cfRule>
    <cfRule type="cellIs" dxfId="1756" priority="1759" operator="equal">
      <formula>"ALTO"</formula>
    </cfRule>
    <cfRule type="cellIs" dxfId="1755" priority="1760" operator="equal">
      <formula>"MODERADO"</formula>
    </cfRule>
    <cfRule type="cellIs" dxfId="1754" priority="1761" operator="equal">
      <formula>"BAJO"</formula>
    </cfRule>
  </conditionalFormatting>
  <conditionalFormatting sqref="AE205:AE206 AE219:AE225 AE215 AE208:AE213">
    <cfRule type="cellIs" dxfId="1753" priority="1750" operator="equal">
      <formula>"MUY ALTA"</formula>
    </cfRule>
    <cfRule type="cellIs" dxfId="1752" priority="1751" operator="equal">
      <formula>"ALTA"</formula>
    </cfRule>
    <cfRule type="cellIs" dxfId="1751" priority="1752" operator="equal">
      <formula>"MEDIA"</formula>
    </cfRule>
    <cfRule type="cellIs" dxfId="1750" priority="1753" operator="equal">
      <formula>"BAJA"</formula>
    </cfRule>
    <cfRule type="cellIs" dxfId="1749" priority="1754" operator="equal">
      <formula>"MUY BAJA"</formula>
    </cfRule>
  </conditionalFormatting>
  <conditionalFormatting sqref="AG205">
    <cfRule type="cellIs" dxfId="1748" priority="1745" operator="equal">
      <formula>"CATASTROFICO"</formula>
    </cfRule>
    <cfRule type="cellIs" dxfId="1747" priority="1746" operator="equal">
      <formula>"MAYOR"</formula>
    </cfRule>
    <cfRule type="cellIs" dxfId="1746" priority="1747" operator="equal">
      <formula>"MODERADO"</formula>
    </cfRule>
    <cfRule type="cellIs" dxfId="1745" priority="1748" operator="equal">
      <formula>"MENOR"</formula>
    </cfRule>
    <cfRule type="cellIs" dxfId="1744" priority="1749" operator="equal">
      <formula>"LEVE"</formula>
    </cfRule>
  </conditionalFormatting>
  <conditionalFormatting sqref="AI205">
    <cfRule type="cellIs" dxfId="1743" priority="1708" operator="equal">
      <formula>#REF!</formula>
    </cfRule>
    <cfRule type="cellIs" dxfId="1742" priority="1709" operator="equal">
      <formula>#REF!</formula>
    </cfRule>
    <cfRule type="cellIs" dxfId="1741" priority="1710" operator="equal">
      <formula>#REF!</formula>
    </cfRule>
    <cfRule type="cellIs" dxfId="1740" priority="1711" operator="equal">
      <formula>#REF!</formula>
    </cfRule>
    <cfRule type="cellIs" dxfId="1739" priority="1712" operator="equal">
      <formula>#REF!</formula>
    </cfRule>
    <cfRule type="cellIs" dxfId="1738" priority="1713" operator="equal">
      <formula>#REF!</formula>
    </cfRule>
    <cfRule type="cellIs" dxfId="1737" priority="1714" operator="equal">
      <formula>#REF!</formula>
    </cfRule>
    <cfRule type="cellIs" dxfId="1736" priority="1715" operator="equal">
      <formula>#REF!</formula>
    </cfRule>
    <cfRule type="cellIs" dxfId="1735" priority="1716" operator="equal">
      <formula>#REF!</formula>
    </cfRule>
    <cfRule type="cellIs" dxfId="1734" priority="1717" operator="equal">
      <formula>#REF!</formula>
    </cfRule>
    <cfRule type="cellIs" dxfId="1733" priority="1718" operator="equal">
      <formula>#REF!</formula>
    </cfRule>
    <cfRule type="cellIs" dxfId="1732" priority="1719" operator="equal">
      <formula>#REF!</formula>
    </cfRule>
    <cfRule type="cellIs" dxfId="1731" priority="1720" operator="equal">
      <formula>#REF!</formula>
    </cfRule>
    <cfRule type="cellIs" dxfId="1730" priority="1721" operator="equal">
      <formula>#REF!</formula>
    </cfRule>
    <cfRule type="cellIs" dxfId="1729" priority="1722" operator="equal">
      <formula>#REF!</formula>
    </cfRule>
    <cfRule type="cellIs" dxfId="1728" priority="1723" operator="equal">
      <formula>#REF!</formula>
    </cfRule>
    <cfRule type="cellIs" dxfId="1727" priority="1724" operator="equal">
      <formula>#REF!</formula>
    </cfRule>
    <cfRule type="cellIs" dxfId="1726" priority="1725" operator="equal">
      <formula>#REF!</formula>
    </cfRule>
    <cfRule type="cellIs" dxfId="1725" priority="1726" operator="equal">
      <formula>#REF!</formula>
    </cfRule>
    <cfRule type="cellIs" dxfId="1724" priority="1727" operator="equal">
      <formula>#REF!</formula>
    </cfRule>
    <cfRule type="cellIs" dxfId="1723" priority="1728" operator="equal">
      <formula>#REF!</formula>
    </cfRule>
    <cfRule type="cellIs" dxfId="1722" priority="1729" operator="equal">
      <formula>#REF!</formula>
    </cfRule>
    <cfRule type="cellIs" dxfId="1721" priority="1730" operator="equal">
      <formula>#REF!</formula>
    </cfRule>
    <cfRule type="cellIs" dxfId="1720" priority="1731" operator="equal">
      <formula>#REF!</formula>
    </cfRule>
    <cfRule type="cellIs" dxfId="1719" priority="1732" operator="equal">
      <formula>#REF!</formula>
    </cfRule>
    <cfRule type="cellIs" dxfId="1718" priority="1733" operator="equal">
      <formula>#REF!</formula>
    </cfRule>
    <cfRule type="cellIs" dxfId="1717" priority="1734" operator="equal">
      <formula>#REF!</formula>
    </cfRule>
    <cfRule type="cellIs" dxfId="1716" priority="1735" operator="equal">
      <formula>#REF!</formula>
    </cfRule>
    <cfRule type="cellIs" dxfId="1715" priority="1736" operator="equal">
      <formula>#REF!</formula>
    </cfRule>
    <cfRule type="cellIs" dxfId="1714" priority="1737" operator="equal">
      <formula>#REF!</formula>
    </cfRule>
    <cfRule type="cellIs" dxfId="1713" priority="1738" operator="equal">
      <formula>#REF!</formula>
    </cfRule>
    <cfRule type="cellIs" dxfId="1712" priority="1739" operator="equal">
      <formula>#REF!</formula>
    </cfRule>
    <cfRule type="cellIs" dxfId="1711" priority="1740" operator="equal">
      <formula>#REF!</formula>
    </cfRule>
    <cfRule type="cellIs" dxfId="1710" priority="1741" operator="equal">
      <formula>#REF!</formula>
    </cfRule>
    <cfRule type="cellIs" dxfId="1709" priority="1742" operator="equal">
      <formula>#REF!</formula>
    </cfRule>
    <cfRule type="cellIs" dxfId="1708" priority="1743" operator="equal">
      <formula>#REF!</formula>
    </cfRule>
    <cfRule type="cellIs" dxfId="1707" priority="1744" operator="equal">
      <formula>#REF!</formula>
    </cfRule>
  </conditionalFormatting>
  <conditionalFormatting sqref="AI229">
    <cfRule type="cellIs" dxfId="1706" priority="1701" operator="equal">
      <formula>"EXTREMO (RC/F)"</formula>
    </cfRule>
    <cfRule type="cellIs" dxfId="1705" priority="1702" operator="equal">
      <formula>"ALTO (RC/F)"</formula>
    </cfRule>
    <cfRule type="cellIs" dxfId="1704" priority="1703" operator="equal">
      <formula>"MODERADO (RC/F)"</formula>
    </cfRule>
    <cfRule type="cellIs" dxfId="1703" priority="1704" operator="equal">
      <formula>"EXTREMO"</formula>
    </cfRule>
    <cfRule type="cellIs" dxfId="1702" priority="1705" operator="equal">
      <formula>"ALTO"</formula>
    </cfRule>
    <cfRule type="cellIs" dxfId="1701" priority="1706" operator="equal">
      <formula>"MODERADO"</formula>
    </cfRule>
    <cfRule type="cellIs" dxfId="1700" priority="1707" operator="equal">
      <formula>"BAJO"</formula>
    </cfRule>
  </conditionalFormatting>
  <conditionalFormatting sqref="AE229">
    <cfRule type="cellIs" dxfId="1699" priority="1696" operator="equal">
      <formula>"MUY ALTA"</formula>
    </cfRule>
    <cfRule type="cellIs" dxfId="1698" priority="1697" operator="equal">
      <formula>"ALTA"</formula>
    </cfRule>
    <cfRule type="cellIs" dxfId="1697" priority="1698" operator="equal">
      <formula>"MEDIA"</formula>
    </cfRule>
    <cfRule type="cellIs" dxfId="1696" priority="1699" operator="equal">
      <formula>"BAJA"</formula>
    </cfRule>
    <cfRule type="cellIs" dxfId="1695" priority="1700" operator="equal">
      <formula>"MUY BAJA"</formula>
    </cfRule>
  </conditionalFormatting>
  <conditionalFormatting sqref="AG229">
    <cfRule type="cellIs" dxfId="1694" priority="1691" operator="equal">
      <formula>"CATASTROFICO"</formula>
    </cfRule>
    <cfRule type="cellIs" dxfId="1693" priority="1692" operator="equal">
      <formula>"MAYOR"</formula>
    </cfRule>
    <cfRule type="cellIs" dxfId="1692" priority="1693" operator="equal">
      <formula>"MODERADO"</formula>
    </cfRule>
    <cfRule type="cellIs" dxfId="1691" priority="1694" operator="equal">
      <formula>"MENOR"</formula>
    </cfRule>
    <cfRule type="cellIs" dxfId="1690" priority="1695" operator="equal">
      <formula>"LEVE"</formula>
    </cfRule>
  </conditionalFormatting>
  <conditionalFormatting sqref="AI229">
    <cfRule type="cellIs" dxfId="1689" priority="1654" operator="equal">
      <formula>#REF!</formula>
    </cfRule>
    <cfRule type="cellIs" dxfId="1688" priority="1655" operator="equal">
      <formula>#REF!</formula>
    </cfRule>
    <cfRule type="cellIs" dxfId="1687" priority="1656" operator="equal">
      <formula>#REF!</formula>
    </cfRule>
    <cfRule type="cellIs" dxfId="1686" priority="1657" operator="equal">
      <formula>#REF!</formula>
    </cfRule>
    <cfRule type="cellIs" dxfId="1685" priority="1658" operator="equal">
      <formula>#REF!</formula>
    </cfRule>
    <cfRule type="cellIs" dxfId="1684" priority="1659" operator="equal">
      <formula>#REF!</formula>
    </cfRule>
    <cfRule type="cellIs" dxfId="1683" priority="1660" operator="equal">
      <formula>#REF!</formula>
    </cfRule>
    <cfRule type="cellIs" dxfId="1682" priority="1661" operator="equal">
      <formula>#REF!</formula>
    </cfRule>
    <cfRule type="cellIs" dxfId="1681" priority="1662" operator="equal">
      <formula>#REF!</formula>
    </cfRule>
    <cfRule type="cellIs" dxfId="1680" priority="1663" operator="equal">
      <formula>#REF!</formula>
    </cfRule>
    <cfRule type="cellIs" dxfId="1679" priority="1664" operator="equal">
      <formula>#REF!</formula>
    </cfRule>
    <cfRule type="cellIs" dxfId="1678" priority="1665" operator="equal">
      <formula>#REF!</formula>
    </cfRule>
    <cfRule type="cellIs" dxfId="1677" priority="1666" operator="equal">
      <formula>#REF!</formula>
    </cfRule>
    <cfRule type="cellIs" dxfId="1676" priority="1667" operator="equal">
      <formula>#REF!</formula>
    </cfRule>
    <cfRule type="cellIs" dxfId="1675" priority="1668" operator="equal">
      <formula>#REF!</formula>
    </cfRule>
    <cfRule type="cellIs" dxfId="1674" priority="1669" operator="equal">
      <formula>#REF!</formula>
    </cfRule>
    <cfRule type="cellIs" dxfId="1673" priority="1670" operator="equal">
      <formula>#REF!</formula>
    </cfRule>
    <cfRule type="cellIs" dxfId="1672" priority="1671" operator="equal">
      <formula>#REF!</formula>
    </cfRule>
    <cfRule type="cellIs" dxfId="1671" priority="1672" operator="equal">
      <formula>#REF!</formula>
    </cfRule>
    <cfRule type="cellIs" dxfId="1670" priority="1673" operator="equal">
      <formula>#REF!</formula>
    </cfRule>
    <cfRule type="cellIs" dxfId="1669" priority="1674" operator="equal">
      <formula>#REF!</formula>
    </cfRule>
    <cfRule type="cellIs" dxfId="1668" priority="1675" operator="equal">
      <formula>#REF!</formula>
    </cfRule>
    <cfRule type="cellIs" dxfId="1667" priority="1676" operator="equal">
      <formula>#REF!</formula>
    </cfRule>
    <cfRule type="cellIs" dxfId="1666" priority="1677" operator="equal">
      <formula>#REF!</formula>
    </cfRule>
    <cfRule type="cellIs" dxfId="1665" priority="1678" operator="equal">
      <formula>#REF!</formula>
    </cfRule>
    <cfRule type="cellIs" dxfId="1664" priority="1679" operator="equal">
      <formula>#REF!</formula>
    </cfRule>
    <cfRule type="cellIs" dxfId="1663" priority="1680" operator="equal">
      <formula>#REF!</formula>
    </cfRule>
    <cfRule type="cellIs" dxfId="1662" priority="1681" operator="equal">
      <formula>#REF!</formula>
    </cfRule>
    <cfRule type="cellIs" dxfId="1661" priority="1682" operator="equal">
      <formula>#REF!</formula>
    </cfRule>
    <cfRule type="cellIs" dxfId="1660" priority="1683" operator="equal">
      <formula>#REF!</formula>
    </cfRule>
    <cfRule type="cellIs" dxfId="1659" priority="1684" operator="equal">
      <formula>#REF!</formula>
    </cfRule>
    <cfRule type="cellIs" dxfId="1658" priority="1685" operator="equal">
      <formula>#REF!</formula>
    </cfRule>
    <cfRule type="cellIs" dxfId="1657" priority="1686" operator="equal">
      <formula>#REF!</formula>
    </cfRule>
    <cfRule type="cellIs" dxfId="1656" priority="1687" operator="equal">
      <formula>#REF!</formula>
    </cfRule>
    <cfRule type="cellIs" dxfId="1655" priority="1688" operator="equal">
      <formula>#REF!</formula>
    </cfRule>
    <cfRule type="cellIs" dxfId="1654" priority="1689" operator="equal">
      <formula>#REF!</formula>
    </cfRule>
    <cfRule type="cellIs" dxfId="1653" priority="1690" operator="equal">
      <formula>#REF!</formula>
    </cfRule>
  </conditionalFormatting>
  <conditionalFormatting sqref="AE227:AE228">
    <cfRule type="cellIs" dxfId="1652" priority="1649" operator="equal">
      <formula>"MUY ALTA"</formula>
    </cfRule>
    <cfRule type="cellIs" dxfId="1651" priority="1650" operator="equal">
      <formula>"ALTA"</formula>
    </cfRule>
    <cfRule type="cellIs" dxfId="1650" priority="1651" operator="equal">
      <formula>"MEDIA"</formula>
    </cfRule>
    <cfRule type="cellIs" dxfId="1649" priority="1652" operator="equal">
      <formula>"BAJA"</formula>
    </cfRule>
    <cfRule type="cellIs" dxfId="1648" priority="1653" operator="equal">
      <formula>"MUY BAJA"</formula>
    </cfRule>
  </conditionalFormatting>
  <conditionalFormatting sqref="AI219">
    <cfRule type="cellIs" dxfId="1647" priority="1642" operator="equal">
      <formula>"EXTREMO (RC/F)"</formula>
    </cfRule>
    <cfRule type="cellIs" dxfId="1646" priority="1643" operator="equal">
      <formula>"ALTO (RC/F)"</formula>
    </cfRule>
    <cfRule type="cellIs" dxfId="1645" priority="1644" operator="equal">
      <formula>"MODERADO (RC/F)"</formula>
    </cfRule>
    <cfRule type="cellIs" dxfId="1644" priority="1645" operator="equal">
      <formula>"EXTREMO"</formula>
    </cfRule>
    <cfRule type="cellIs" dxfId="1643" priority="1646" operator="equal">
      <formula>"ALTO"</formula>
    </cfRule>
    <cfRule type="cellIs" dxfId="1642" priority="1647" operator="equal">
      <formula>"MODERADO"</formula>
    </cfRule>
    <cfRule type="cellIs" dxfId="1641" priority="1648" operator="equal">
      <formula>"BAJO"</formula>
    </cfRule>
  </conditionalFormatting>
  <conditionalFormatting sqref="AG219">
    <cfRule type="cellIs" dxfId="1640" priority="1637" operator="equal">
      <formula>"CATASTROFICO"</formula>
    </cfRule>
    <cfRule type="cellIs" dxfId="1639" priority="1638" operator="equal">
      <formula>"MAYOR"</formula>
    </cfRule>
    <cfRule type="cellIs" dxfId="1638" priority="1639" operator="equal">
      <formula>"MODERADO"</formula>
    </cfRule>
    <cfRule type="cellIs" dxfId="1637" priority="1640" operator="equal">
      <formula>"MENOR"</formula>
    </cfRule>
    <cfRule type="cellIs" dxfId="1636" priority="1641" operator="equal">
      <formula>"LEVE"</formula>
    </cfRule>
  </conditionalFormatting>
  <conditionalFormatting sqref="AI219">
    <cfRule type="cellIs" dxfId="1635" priority="1600" operator="equal">
      <formula>#REF!</formula>
    </cfRule>
    <cfRule type="cellIs" dxfId="1634" priority="1601" operator="equal">
      <formula>#REF!</formula>
    </cfRule>
    <cfRule type="cellIs" dxfId="1633" priority="1602" operator="equal">
      <formula>#REF!</formula>
    </cfRule>
    <cfRule type="cellIs" dxfId="1632" priority="1603" operator="equal">
      <formula>#REF!</formula>
    </cfRule>
    <cfRule type="cellIs" dxfId="1631" priority="1604" operator="equal">
      <formula>#REF!</formula>
    </cfRule>
    <cfRule type="cellIs" dxfId="1630" priority="1605" operator="equal">
      <formula>#REF!</formula>
    </cfRule>
    <cfRule type="cellIs" dxfId="1629" priority="1606" operator="equal">
      <formula>#REF!</formula>
    </cfRule>
    <cfRule type="cellIs" dxfId="1628" priority="1607" operator="equal">
      <formula>#REF!</formula>
    </cfRule>
    <cfRule type="cellIs" dxfId="1627" priority="1608" operator="equal">
      <formula>#REF!</formula>
    </cfRule>
    <cfRule type="cellIs" dxfId="1626" priority="1609" operator="equal">
      <formula>#REF!</formula>
    </cfRule>
    <cfRule type="cellIs" dxfId="1625" priority="1610" operator="equal">
      <formula>#REF!</formula>
    </cfRule>
    <cfRule type="cellIs" dxfId="1624" priority="1611" operator="equal">
      <formula>#REF!</formula>
    </cfRule>
    <cfRule type="cellIs" dxfId="1623" priority="1612" operator="equal">
      <formula>#REF!</formula>
    </cfRule>
    <cfRule type="cellIs" dxfId="1622" priority="1613" operator="equal">
      <formula>#REF!</formula>
    </cfRule>
    <cfRule type="cellIs" dxfId="1621" priority="1614" operator="equal">
      <formula>#REF!</formula>
    </cfRule>
    <cfRule type="cellIs" dxfId="1620" priority="1615" operator="equal">
      <formula>#REF!</formula>
    </cfRule>
    <cfRule type="cellIs" dxfId="1619" priority="1616" operator="equal">
      <formula>#REF!</formula>
    </cfRule>
    <cfRule type="cellIs" dxfId="1618" priority="1617" operator="equal">
      <formula>#REF!</formula>
    </cfRule>
    <cfRule type="cellIs" dxfId="1617" priority="1618" operator="equal">
      <formula>#REF!</formula>
    </cfRule>
    <cfRule type="cellIs" dxfId="1616" priority="1619" operator="equal">
      <formula>#REF!</formula>
    </cfRule>
    <cfRule type="cellIs" dxfId="1615" priority="1620" operator="equal">
      <formula>#REF!</formula>
    </cfRule>
    <cfRule type="cellIs" dxfId="1614" priority="1621" operator="equal">
      <formula>#REF!</formula>
    </cfRule>
    <cfRule type="cellIs" dxfId="1613" priority="1622" operator="equal">
      <formula>#REF!</formula>
    </cfRule>
    <cfRule type="cellIs" dxfId="1612" priority="1623" operator="equal">
      <formula>#REF!</formula>
    </cfRule>
    <cfRule type="cellIs" dxfId="1611" priority="1624" operator="equal">
      <formula>#REF!</formula>
    </cfRule>
    <cfRule type="cellIs" dxfId="1610" priority="1625" operator="equal">
      <formula>#REF!</formula>
    </cfRule>
    <cfRule type="cellIs" dxfId="1609" priority="1626" operator="equal">
      <formula>#REF!</formula>
    </cfRule>
    <cfRule type="cellIs" dxfId="1608" priority="1627" operator="equal">
      <formula>#REF!</formula>
    </cfRule>
    <cfRule type="cellIs" dxfId="1607" priority="1628" operator="equal">
      <formula>#REF!</formula>
    </cfRule>
    <cfRule type="cellIs" dxfId="1606" priority="1629" operator="equal">
      <formula>#REF!</formula>
    </cfRule>
    <cfRule type="cellIs" dxfId="1605" priority="1630" operator="equal">
      <formula>#REF!</formula>
    </cfRule>
    <cfRule type="cellIs" dxfId="1604" priority="1631" operator="equal">
      <formula>#REF!</formula>
    </cfRule>
    <cfRule type="cellIs" dxfId="1603" priority="1632" operator="equal">
      <formula>#REF!</formula>
    </cfRule>
    <cfRule type="cellIs" dxfId="1602" priority="1633" operator="equal">
      <formula>#REF!</formula>
    </cfRule>
    <cfRule type="cellIs" dxfId="1601" priority="1634" operator="equal">
      <formula>#REF!</formula>
    </cfRule>
    <cfRule type="cellIs" dxfId="1600" priority="1635" operator="equal">
      <formula>#REF!</formula>
    </cfRule>
    <cfRule type="cellIs" dxfId="1599" priority="1636" operator="equal">
      <formula>#REF!</formula>
    </cfRule>
  </conditionalFormatting>
  <conditionalFormatting sqref="AE214">
    <cfRule type="cellIs" dxfId="1598" priority="1595" operator="equal">
      <formula>"MUY ALTA"</formula>
    </cfRule>
    <cfRule type="cellIs" dxfId="1597" priority="1596" operator="equal">
      <formula>"ALTA"</formula>
    </cfRule>
    <cfRule type="cellIs" dxfId="1596" priority="1597" operator="equal">
      <formula>"MEDIA"</formula>
    </cfRule>
    <cfRule type="cellIs" dxfId="1595" priority="1598" operator="equal">
      <formula>"BAJA"</formula>
    </cfRule>
    <cfRule type="cellIs" dxfId="1594" priority="1599" operator="equal">
      <formula>"MUY BAJA"</formula>
    </cfRule>
  </conditionalFormatting>
  <conditionalFormatting sqref="AI214">
    <cfRule type="cellIs" dxfId="1593" priority="1588" operator="equal">
      <formula>"EXTREMO (RC/F)"</formula>
    </cfRule>
    <cfRule type="cellIs" dxfId="1592" priority="1589" operator="equal">
      <formula>"ALTO (RC/F)"</formula>
    </cfRule>
    <cfRule type="cellIs" dxfId="1591" priority="1590" operator="equal">
      <formula>"MODERADO (RC/F)"</formula>
    </cfRule>
    <cfRule type="cellIs" dxfId="1590" priority="1591" operator="equal">
      <formula>"EXTREMO"</formula>
    </cfRule>
    <cfRule type="cellIs" dxfId="1589" priority="1592" operator="equal">
      <formula>"ALTO"</formula>
    </cfRule>
    <cfRule type="cellIs" dxfId="1588" priority="1593" operator="equal">
      <formula>"MODERADO"</formula>
    </cfRule>
    <cfRule type="cellIs" dxfId="1587" priority="1594" operator="equal">
      <formula>"BAJO"</formula>
    </cfRule>
  </conditionalFormatting>
  <conditionalFormatting sqref="AG214">
    <cfRule type="cellIs" dxfId="1586" priority="1583" operator="equal">
      <formula>"CATASTROFICO"</formula>
    </cfRule>
    <cfRule type="cellIs" dxfId="1585" priority="1584" operator="equal">
      <formula>"MAYOR"</formula>
    </cfRule>
    <cfRule type="cellIs" dxfId="1584" priority="1585" operator="equal">
      <formula>"MODERADO"</formula>
    </cfRule>
    <cfRule type="cellIs" dxfId="1583" priority="1586" operator="equal">
      <formula>"MENOR"</formula>
    </cfRule>
    <cfRule type="cellIs" dxfId="1582" priority="1587" operator="equal">
      <formula>"LEVE"</formula>
    </cfRule>
  </conditionalFormatting>
  <conditionalFormatting sqref="AI214">
    <cfRule type="cellIs" dxfId="1581" priority="1546" operator="equal">
      <formula>#REF!</formula>
    </cfRule>
    <cfRule type="cellIs" dxfId="1580" priority="1547" operator="equal">
      <formula>#REF!</formula>
    </cfRule>
    <cfRule type="cellIs" dxfId="1579" priority="1548" operator="equal">
      <formula>#REF!</formula>
    </cfRule>
    <cfRule type="cellIs" dxfId="1578" priority="1549" operator="equal">
      <formula>#REF!</formula>
    </cfRule>
    <cfRule type="cellIs" dxfId="1577" priority="1550" operator="equal">
      <formula>#REF!</formula>
    </cfRule>
    <cfRule type="cellIs" dxfId="1576" priority="1551" operator="equal">
      <formula>#REF!</formula>
    </cfRule>
    <cfRule type="cellIs" dxfId="1575" priority="1552" operator="equal">
      <formula>#REF!</formula>
    </cfRule>
    <cfRule type="cellIs" dxfId="1574" priority="1553" operator="equal">
      <formula>#REF!</formula>
    </cfRule>
    <cfRule type="cellIs" dxfId="1573" priority="1554" operator="equal">
      <formula>#REF!</formula>
    </cfRule>
    <cfRule type="cellIs" dxfId="1572" priority="1555" operator="equal">
      <formula>#REF!</formula>
    </cfRule>
    <cfRule type="cellIs" dxfId="1571" priority="1556" operator="equal">
      <formula>#REF!</formula>
    </cfRule>
    <cfRule type="cellIs" dxfId="1570" priority="1557" operator="equal">
      <formula>#REF!</formula>
    </cfRule>
    <cfRule type="cellIs" dxfId="1569" priority="1558" operator="equal">
      <formula>#REF!</formula>
    </cfRule>
    <cfRule type="cellIs" dxfId="1568" priority="1559" operator="equal">
      <formula>#REF!</formula>
    </cfRule>
    <cfRule type="cellIs" dxfId="1567" priority="1560" operator="equal">
      <formula>#REF!</formula>
    </cfRule>
    <cfRule type="cellIs" dxfId="1566" priority="1561" operator="equal">
      <formula>#REF!</formula>
    </cfRule>
    <cfRule type="cellIs" dxfId="1565" priority="1562" operator="equal">
      <formula>#REF!</formula>
    </cfRule>
    <cfRule type="cellIs" dxfId="1564" priority="1563" operator="equal">
      <formula>#REF!</formula>
    </cfRule>
    <cfRule type="cellIs" dxfId="1563" priority="1564" operator="equal">
      <formula>#REF!</formula>
    </cfRule>
    <cfRule type="cellIs" dxfId="1562" priority="1565" operator="equal">
      <formula>#REF!</formula>
    </cfRule>
    <cfRule type="cellIs" dxfId="1561" priority="1566" operator="equal">
      <formula>#REF!</formula>
    </cfRule>
    <cfRule type="cellIs" dxfId="1560" priority="1567" operator="equal">
      <formula>#REF!</formula>
    </cfRule>
    <cfRule type="cellIs" dxfId="1559" priority="1568" operator="equal">
      <formula>#REF!</formula>
    </cfRule>
    <cfRule type="cellIs" dxfId="1558" priority="1569" operator="equal">
      <formula>#REF!</formula>
    </cfRule>
    <cfRule type="cellIs" dxfId="1557" priority="1570" operator="equal">
      <formula>#REF!</formula>
    </cfRule>
    <cfRule type="cellIs" dxfId="1556" priority="1571" operator="equal">
      <formula>#REF!</formula>
    </cfRule>
    <cfRule type="cellIs" dxfId="1555" priority="1572" operator="equal">
      <formula>#REF!</formula>
    </cfRule>
    <cfRule type="cellIs" dxfId="1554" priority="1573" operator="equal">
      <formula>#REF!</formula>
    </cfRule>
    <cfRule type="cellIs" dxfId="1553" priority="1574" operator="equal">
      <formula>#REF!</formula>
    </cfRule>
    <cfRule type="cellIs" dxfId="1552" priority="1575" operator="equal">
      <formula>#REF!</formula>
    </cfRule>
    <cfRule type="cellIs" dxfId="1551" priority="1576" operator="equal">
      <formula>#REF!</formula>
    </cfRule>
    <cfRule type="cellIs" dxfId="1550" priority="1577" operator="equal">
      <formula>#REF!</formula>
    </cfRule>
    <cfRule type="cellIs" dxfId="1549" priority="1578" operator="equal">
      <formula>#REF!</formula>
    </cfRule>
    <cfRule type="cellIs" dxfId="1548" priority="1579" operator="equal">
      <formula>#REF!</formula>
    </cfRule>
    <cfRule type="cellIs" dxfId="1547" priority="1580" operator="equal">
      <formula>#REF!</formula>
    </cfRule>
    <cfRule type="cellIs" dxfId="1546" priority="1581" operator="equal">
      <formula>#REF!</formula>
    </cfRule>
    <cfRule type="cellIs" dxfId="1545" priority="1582" operator="equal">
      <formula>#REF!</formula>
    </cfRule>
  </conditionalFormatting>
  <conditionalFormatting sqref="AE230:AE233">
    <cfRule type="cellIs" dxfId="1544" priority="1541" operator="equal">
      <formula>"MUY ALTA"</formula>
    </cfRule>
    <cfRule type="cellIs" dxfId="1543" priority="1542" operator="equal">
      <formula>"ALTA"</formula>
    </cfRule>
    <cfRule type="cellIs" dxfId="1542" priority="1543" operator="equal">
      <formula>"MEDIA"</formula>
    </cfRule>
    <cfRule type="cellIs" dxfId="1541" priority="1544" operator="equal">
      <formula>"BAJA"</formula>
    </cfRule>
    <cfRule type="cellIs" dxfId="1540" priority="1545" operator="equal">
      <formula>"MUY BAJA"</formula>
    </cfRule>
  </conditionalFormatting>
  <conditionalFormatting sqref="AE226">
    <cfRule type="cellIs" dxfId="1539" priority="1536" operator="equal">
      <formula>"MUY ALTA"</formula>
    </cfRule>
    <cfRule type="cellIs" dxfId="1538" priority="1537" operator="equal">
      <formula>"ALTA"</formula>
    </cfRule>
    <cfRule type="cellIs" dxfId="1537" priority="1538" operator="equal">
      <formula>"MEDIA"</formula>
    </cfRule>
    <cfRule type="cellIs" dxfId="1536" priority="1539" operator="equal">
      <formula>"BAJA"</formula>
    </cfRule>
    <cfRule type="cellIs" dxfId="1535" priority="1540" operator="equal">
      <formula>"MUY BAJA"</formula>
    </cfRule>
  </conditionalFormatting>
  <conditionalFormatting sqref="AE207">
    <cfRule type="cellIs" dxfId="1534" priority="1531" operator="equal">
      <formula>"MUY ALTA"</formula>
    </cfRule>
    <cfRule type="cellIs" dxfId="1533" priority="1532" operator="equal">
      <formula>"ALTA"</formula>
    </cfRule>
    <cfRule type="cellIs" dxfId="1532" priority="1533" operator="equal">
      <formula>"MEDIA"</formula>
    </cfRule>
    <cfRule type="cellIs" dxfId="1531" priority="1534" operator="equal">
      <formula>"BAJA"</formula>
    </cfRule>
    <cfRule type="cellIs" dxfId="1530" priority="1535" operator="equal">
      <formula>"MUY BAJA"</formula>
    </cfRule>
  </conditionalFormatting>
  <conditionalFormatting sqref="AE216:AE218">
    <cfRule type="cellIs" dxfId="1529" priority="1526" operator="equal">
      <formula>"MUY ALTA"</formula>
    </cfRule>
    <cfRule type="cellIs" dxfId="1528" priority="1527" operator="equal">
      <formula>"ALTA"</formula>
    </cfRule>
    <cfRule type="cellIs" dxfId="1527" priority="1528" operator="equal">
      <formula>"MEDIA"</formula>
    </cfRule>
    <cfRule type="cellIs" dxfId="1526" priority="1529" operator="equal">
      <formula>"BAJA"</formula>
    </cfRule>
    <cfRule type="cellIs" dxfId="1525" priority="1530" operator="equal">
      <formula>"MUY BAJA"</formula>
    </cfRule>
  </conditionalFormatting>
  <conditionalFormatting sqref="AE234">
    <cfRule type="cellIs" dxfId="1524" priority="1521" operator="equal">
      <formula>"MUY ALTA"</formula>
    </cfRule>
    <cfRule type="cellIs" dxfId="1523" priority="1522" operator="equal">
      <formula>"ALTA"</formula>
    </cfRule>
    <cfRule type="cellIs" dxfId="1522" priority="1523" operator="equal">
      <formula>"MEDIA"</formula>
    </cfRule>
    <cfRule type="cellIs" dxfId="1521" priority="1524" operator="equal">
      <formula>"BAJA"</formula>
    </cfRule>
    <cfRule type="cellIs" dxfId="1520" priority="1525" operator="equal">
      <formula>"MUY BAJA"</formula>
    </cfRule>
  </conditionalFormatting>
  <conditionalFormatting sqref="AG234 AG236">
    <cfRule type="cellIs" dxfId="1519" priority="1516" operator="equal">
      <formula>"CATASTROFICO"</formula>
    </cfRule>
    <cfRule type="cellIs" dxfId="1518" priority="1517" operator="equal">
      <formula>"MAYOR"</formula>
    </cfRule>
    <cfRule type="cellIs" dxfId="1517" priority="1518" operator="equal">
      <formula>"MODERADO"</formula>
    </cfRule>
    <cfRule type="cellIs" dxfId="1516" priority="1519" operator="equal">
      <formula>"MENOR"</formula>
    </cfRule>
    <cfRule type="cellIs" dxfId="1515" priority="1520" operator="equal">
      <formula>"LEVE"</formula>
    </cfRule>
  </conditionalFormatting>
  <conditionalFormatting sqref="AI234 AI236">
    <cfRule type="cellIs" dxfId="1514" priority="1479" operator="equal">
      <formula>#REF!</formula>
    </cfRule>
    <cfRule type="cellIs" dxfId="1513" priority="1480" operator="equal">
      <formula>#REF!</formula>
    </cfRule>
    <cfRule type="cellIs" dxfId="1512" priority="1481" operator="equal">
      <formula>#REF!</formula>
    </cfRule>
    <cfRule type="cellIs" dxfId="1511" priority="1482" operator="equal">
      <formula>#REF!</formula>
    </cfRule>
    <cfRule type="cellIs" dxfId="1510" priority="1483" operator="equal">
      <formula>#REF!</formula>
    </cfRule>
    <cfRule type="cellIs" dxfId="1509" priority="1484" operator="equal">
      <formula>#REF!</formula>
    </cfRule>
    <cfRule type="cellIs" dxfId="1508" priority="1485" operator="equal">
      <formula>#REF!</formula>
    </cfRule>
    <cfRule type="cellIs" dxfId="1507" priority="1486" operator="equal">
      <formula>#REF!</formula>
    </cfRule>
    <cfRule type="cellIs" dxfId="1506" priority="1487" operator="equal">
      <formula>#REF!</formula>
    </cfRule>
    <cfRule type="cellIs" dxfId="1505" priority="1488" operator="equal">
      <formula>#REF!</formula>
    </cfRule>
    <cfRule type="cellIs" dxfId="1504" priority="1489" operator="equal">
      <formula>#REF!</formula>
    </cfRule>
    <cfRule type="cellIs" dxfId="1503" priority="1490" operator="equal">
      <formula>#REF!</formula>
    </cfRule>
    <cfRule type="cellIs" dxfId="1502" priority="1491" operator="equal">
      <formula>#REF!</formula>
    </cfRule>
    <cfRule type="cellIs" dxfId="1501" priority="1492" operator="equal">
      <formula>#REF!</formula>
    </cfRule>
    <cfRule type="cellIs" dxfId="1500" priority="1493" operator="equal">
      <formula>#REF!</formula>
    </cfRule>
    <cfRule type="cellIs" dxfId="1499" priority="1494" operator="equal">
      <formula>#REF!</formula>
    </cfRule>
    <cfRule type="cellIs" dxfId="1498" priority="1495" operator="equal">
      <formula>#REF!</formula>
    </cfRule>
    <cfRule type="cellIs" dxfId="1497" priority="1496" operator="equal">
      <formula>#REF!</formula>
    </cfRule>
    <cfRule type="cellIs" dxfId="1496" priority="1497" operator="equal">
      <formula>#REF!</formula>
    </cfRule>
    <cfRule type="cellIs" dxfId="1495" priority="1498" operator="equal">
      <formula>#REF!</formula>
    </cfRule>
    <cfRule type="cellIs" dxfId="1494" priority="1499" operator="equal">
      <formula>#REF!</formula>
    </cfRule>
    <cfRule type="cellIs" dxfId="1493" priority="1500" operator="equal">
      <formula>#REF!</formula>
    </cfRule>
    <cfRule type="cellIs" dxfId="1492" priority="1501" operator="equal">
      <formula>#REF!</formula>
    </cfRule>
    <cfRule type="cellIs" dxfId="1491" priority="1502" operator="equal">
      <formula>#REF!</formula>
    </cfRule>
    <cfRule type="cellIs" dxfId="1490" priority="1503" operator="equal">
      <formula>#REF!</formula>
    </cfRule>
    <cfRule type="cellIs" dxfId="1489" priority="1504" operator="equal">
      <formula>#REF!</formula>
    </cfRule>
    <cfRule type="cellIs" dxfId="1488" priority="1505" operator="equal">
      <formula>#REF!</formula>
    </cfRule>
    <cfRule type="cellIs" dxfId="1487" priority="1506" operator="equal">
      <formula>#REF!</formula>
    </cfRule>
    <cfRule type="cellIs" dxfId="1486" priority="1507" operator="equal">
      <formula>#REF!</formula>
    </cfRule>
    <cfRule type="cellIs" dxfId="1485" priority="1508" operator="equal">
      <formula>#REF!</formula>
    </cfRule>
    <cfRule type="cellIs" dxfId="1484" priority="1509" operator="equal">
      <formula>#REF!</formula>
    </cfRule>
    <cfRule type="cellIs" dxfId="1483" priority="1510" operator="equal">
      <formula>#REF!</formula>
    </cfRule>
    <cfRule type="cellIs" dxfId="1482" priority="1511" operator="equal">
      <formula>#REF!</formula>
    </cfRule>
    <cfRule type="cellIs" dxfId="1481" priority="1512" operator="equal">
      <formula>#REF!</formula>
    </cfRule>
    <cfRule type="cellIs" dxfId="1480" priority="1513" operator="equal">
      <formula>#REF!</formula>
    </cfRule>
    <cfRule type="cellIs" dxfId="1479" priority="1514" operator="equal">
      <formula>#REF!</formula>
    </cfRule>
    <cfRule type="cellIs" dxfId="1478" priority="1515" operator="equal">
      <formula>#REF!</formula>
    </cfRule>
  </conditionalFormatting>
  <conditionalFormatting sqref="AI234 AI236">
    <cfRule type="cellIs" dxfId="1477" priority="1472" operator="equal">
      <formula>"EXTREMO (RC/F)"</formula>
    </cfRule>
    <cfRule type="cellIs" dxfId="1476" priority="1473" operator="equal">
      <formula>"ALTO (RC/F)"</formula>
    </cfRule>
    <cfRule type="cellIs" dxfId="1475" priority="1474" operator="equal">
      <formula>"MODERADO (RC/F)"</formula>
    </cfRule>
    <cfRule type="cellIs" dxfId="1474" priority="1475" operator="equal">
      <formula>"EXTREMO"</formula>
    </cfRule>
    <cfRule type="cellIs" dxfId="1473" priority="1476" operator="equal">
      <formula>"ALTO"</formula>
    </cfRule>
    <cfRule type="cellIs" dxfId="1472" priority="1477" operator="equal">
      <formula>"MODERADO"</formula>
    </cfRule>
    <cfRule type="cellIs" dxfId="1471" priority="1478" operator="equal">
      <formula>"BAJO"</formula>
    </cfRule>
  </conditionalFormatting>
  <conditionalFormatting sqref="AI240 AI244:AI246">
    <cfRule type="cellIs" dxfId="1470" priority="1465" operator="equal">
      <formula>"EXTREMO (RC/F)"</formula>
    </cfRule>
    <cfRule type="cellIs" dxfId="1469" priority="1466" operator="equal">
      <formula>"ALTO (RC/F)"</formula>
    </cfRule>
    <cfRule type="cellIs" dxfId="1468" priority="1467" operator="equal">
      <formula>"MODERADO (RC/F)"</formula>
    </cfRule>
    <cfRule type="cellIs" dxfId="1467" priority="1468" operator="equal">
      <formula>"EXTREMO"</formula>
    </cfRule>
    <cfRule type="cellIs" dxfId="1466" priority="1469" operator="equal">
      <formula>"ALTO"</formula>
    </cfRule>
    <cfRule type="cellIs" dxfId="1465" priority="1470" operator="equal">
      <formula>"MODERADO"</formula>
    </cfRule>
    <cfRule type="cellIs" dxfId="1464" priority="1471" operator="equal">
      <formula>"BAJO"</formula>
    </cfRule>
  </conditionalFormatting>
  <conditionalFormatting sqref="AE240:AE246 AE249:AE253 AE255:AE256 AE258">
    <cfRule type="cellIs" dxfId="1463" priority="1460" operator="equal">
      <formula>"MUY ALTA"</formula>
    </cfRule>
    <cfRule type="cellIs" dxfId="1462" priority="1461" operator="equal">
      <formula>"ALTA"</formula>
    </cfRule>
    <cfRule type="cellIs" dxfId="1461" priority="1462" operator="equal">
      <formula>"MEDIA"</formula>
    </cfRule>
    <cfRule type="cellIs" dxfId="1460" priority="1463" operator="equal">
      <formula>"BAJA"</formula>
    </cfRule>
    <cfRule type="cellIs" dxfId="1459" priority="1464" operator="equal">
      <formula>"MUY BAJA"</formula>
    </cfRule>
  </conditionalFormatting>
  <conditionalFormatting sqref="AG240 AG244:AG246">
    <cfRule type="cellIs" dxfId="1458" priority="1455" operator="equal">
      <formula>"CATASTROFICO"</formula>
    </cfRule>
    <cfRule type="cellIs" dxfId="1457" priority="1456" operator="equal">
      <formula>"MAYOR"</formula>
    </cfRule>
    <cfRule type="cellIs" dxfId="1456" priority="1457" operator="equal">
      <formula>"MODERADO"</formula>
    </cfRule>
    <cfRule type="cellIs" dxfId="1455" priority="1458" operator="equal">
      <formula>"MENOR"</formula>
    </cfRule>
    <cfRule type="cellIs" dxfId="1454" priority="1459" operator="equal">
      <formula>"LEVE"</formula>
    </cfRule>
  </conditionalFormatting>
  <conditionalFormatting sqref="AI244:AI246">
    <cfRule type="cellIs" dxfId="1453" priority="1418" operator="equal">
      <formula>#REF!</formula>
    </cfRule>
    <cfRule type="cellIs" dxfId="1452" priority="1419" operator="equal">
      <formula>#REF!</formula>
    </cfRule>
    <cfRule type="cellIs" dxfId="1451" priority="1420" operator="equal">
      <formula>#REF!</formula>
    </cfRule>
    <cfRule type="cellIs" dxfId="1450" priority="1421" operator="equal">
      <formula>#REF!</formula>
    </cfRule>
    <cfRule type="cellIs" dxfId="1449" priority="1422" operator="equal">
      <formula>#REF!</formula>
    </cfRule>
    <cfRule type="cellIs" dxfId="1448" priority="1423" operator="equal">
      <formula>#REF!</formula>
    </cfRule>
    <cfRule type="cellIs" dxfId="1447" priority="1424" operator="equal">
      <formula>#REF!</formula>
    </cfRule>
    <cfRule type="cellIs" dxfId="1446" priority="1425" operator="equal">
      <formula>#REF!</formula>
    </cfRule>
    <cfRule type="cellIs" dxfId="1445" priority="1426" operator="equal">
      <formula>#REF!</formula>
    </cfRule>
    <cfRule type="cellIs" dxfId="1444" priority="1427" operator="equal">
      <formula>#REF!</formula>
    </cfRule>
    <cfRule type="cellIs" dxfId="1443" priority="1428" operator="equal">
      <formula>#REF!</formula>
    </cfRule>
    <cfRule type="cellIs" dxfId="1442" priority="1429" operator="equal">
      <formula>#REF!</formula>
    </cfRule>
    <cfRule type="cellIs" dxfId="1441" priority="1430" operator="equal">
      <formula>#REF!</formula>
    </cfRule>
    <cfRule type="cellIs" dxfId="1440" priority="1431" operator="equal">
      <formula>#REF!</formula>
    </cfRule>
    <cfRule type="cellIs" dxfId="1439" priority="1432" operator="equal">
      <formula>#REF!</formula>
    </cfRule>
    <cfRule type="cellIs" dxfId="1438" priority="1433" operator="equal">
      <formula>#REF!</formula>
    </cfRule>
    <cfRule type="cellIs" dxfId="1437" priority="1434" operator="equal">
      <formula>#REF!</formula>
    </cfRule>
    <cfRule type="cellIs" dxfId="1436" priority="1435" operator="equal">
      <formula>#REF!</formula>
    </cfRule>
    <cfRule type="cellIs" dxfId="1435" priority="1436" operator="equal">
      <formula>#REF!</formula>
    </cfRule>
    <cfRule type="cellIs" dxfId="1434" priority="1437" operator="equal">
      <formula>#REF!</formula>
    </cfRule>
    <cfRule type="cellIs" dxfId="1433" priority="1438" operator="equal">
      <formula>#REF!</formula>
    </cfRule>
    <cfRule type="cellIs" dxfId="1432" priority="1439" operator="equal">
      <formula>#REF!</formula>
    </cfRule>
    <cfRule type="cellIs" dxfId="1431" priority="1440" operator="equal">
      <formula>#REF!</formula>
    </cfRule>
    <cfRule type="cellIs" dxfId="1430" priority="1441" operator="equal">
      <formula>#REF!</formula>
    </cfRule>
    <cfRule type="cellIs" dxfId="1429" priority="1442" operator="equal">
      <formula>#REF!</formula>
    </cfRule>
    <cfRule type="cellIs" dxfId="1428" priority="1443" operator="equal">
      <formula>#REF!</formula>
    </cfRule>
    <cfRule type="cellIs" dxfId="1427" priority="1444" operator="equal">
      <formula>#REF!</formula>
    </cfRule>
    <cfRule type="cellIs" dxfId="1426" priority="1445" operator="equal">
      <formula>#REF!</formula>
    </cfRule>
    <cfRule type="cellIs" dxfId="1425" priority="1446" operator="equal">
      <formula>#REF!</formula>
    </cfRule>
    <cfRule type="cellIs" dxfId="1424" priority="1447" operator="equal">
      <formula>#REF!</formula>
    </cfRule>
    <cfRule type="cellIs" dxfId="1423" priority="1448" operator="equal">
      <formula>#REF!</formula>
    </cfRule>
    <cfRule type="cellIs" dxfId="1422" priority="1449" operator="equal">
      <formula>#REF!</formula>
    </cfRule>
    <cfRule type="cellIs" dxfId="1421" priority="1450" operator="equal">
      <formula>#REF!</formula>
    </cfRule>
    <cfRule type="cellIs" dxfId="1420" priority="1451" operator="equal">
      <formula>#REF!</formula>
    </cfRule>
    <cfRule type="cellIs" dxfId="1419" priority="1452" operator="equal">
      <formula>#REF!</formula>
    </cfRule>
    <cfRule type="cellIs" dxfId="1418" priority="1453" operator="equal">
      <formula>#REF!</formula>
    </cfRule>
    <cfRule type="cellIs" dxfId="1417" priority="1454" operator="equal">
      <formula>#REF!</formula>
    </cfRule>
  </conditionalFormatting>
  <conditionalFormatting sqref="AG244:AG246">
    <cfRule type="cellIs" dxfId="1416" priority="1413" operator="equal">
      <formula>"CATASTROFICO"</formula>
    </cfRule>
    <cfRule type="cellIs" dxfId="1415" priority="1414" operator="equal">
      <formula>"MAYOR"</formula>
    </cfRule>
    <cfRule type="cellIs" dxfId="1414" priority="1415" operator="equal">
      <formula>"MODERADO"</formula>
    </cfRule>
    <cfRule type="cellIs" dxfId="1413" priority="1416" operator="equal">
      <formula>"MENOR"</formula>
    </cfRule>
    <cfRule type="cellIs" dxfId="1412" priority="1417" operator="equal">
      <formula>"LEVE"</formula>
    </cfRule>
  </conditionalFormatting>
  <conditionalFormatting sqref="AI240">
    <cfRule type="cellIs" dxfId="1411" priority="1376" operator="equal">
      <formula>#REF!</formula>
    </cfRule>
    <cfRule type="cellIs" dxfId="1410" priority="1377" operator="equal">
      <formula>#REF!</formula>
    </cfRule>
    <cfRule type="cellIs" dxfId="1409" priority="1378" operator="equal">
      <formula>#REF!</formula>
    </cfRule>
    <cfRule type="cellIs" dxfId="1408" priority="1379" operator="equal">
      <formula>#REF!</formula>
    </cfRule>
    <cfRule type="cellIs" dxfId="1407" priority="1380" operator="equal">
      <formula>#REF!</formula>
    </cfRule>
    <cfRule type="cellIs" dxfId="1406" priority="1381" operator="equal">
      <formula>#REF!</formula>
    </cfRule>
    <cfRule type="cellIs" dxfId="1405" priority="1382" operator="equal">
      <formula>#REF!</formula>
    </cfRule>
    <cfRule type="cellIs" dxfId="1404" priority="1383" operator="equal">
      <formula>#REF!</formula>
    </cfRule>
    <cfRule type="cellIs" dxfId="1403" priority="1384" operator="equal">
      <formula>#REF!</formula>
    </cfRule>
    <cfRule type="cellIs" dxfId="1402" priority="1385" operator="equal">
      <formula>#REF!</formula>
    </cfRule>
    <cfRule type="cellIs" dxfId="1401" priority="1386" operator="equal">
      <formula>#REF!</formula>
    </cfRule>
    <cfRule type="cellIs" dxfId="1400" priority="1387" operator="equal">
      <formula>#REF!</formula>
    </cfRule>
    <cfRule type="cellIs" dxfId="1399" priority="1388" operator="equal">
      <formula>#REF!</formula>
    </cfRule>
    <cfRule type="cellIs" dxfId="1398" priority="1389" operator="equal">
      <formula>#REF!</formula>
    </cfRule>
    <cfRule type="cellIs" dxfId="1397" priority="1390" operator="equal">
      <formula>#REF!</formula>
    </cfRule>
    <cfRule type="cellIs" dxfId="1396" priority="1391" operator="equal">
      <formula>#REF!</formula>
    </cfRule>
    <cfRule type="cellIs" dxfId="1395" priority="1392" operator="equal">
      <formula>#REF!</formula>
    </cfRule>
    <cfRule type="cellIs" dxfId="1394" priority="1393" operator="equal">
      <formula>#REF!</formula>
    </cfRule>
    <cfRule type="cellIs" dxfId="1393" priority="1394" operator="equal">
      <formula>#REF!</formula>
    </cfRule>
    <cfRule type="cellIs" dxfId="1392" priority="1395" operator="equal">
      <formula>#REF!</formula>
    </cfRule>
    <cfRule type="cellIs" dxfId="1391" priority="1396" operator="equal">
      <formula>#REF!</formula>
    </cfRule>
    <cfRule type="cellIs" dxfId="1390" priority="1397" operator="equal">
      <formula>#REF!</formula>
    </cfRule>
    <cfRule type="cellIs" dxfId="1389" priority="1398" operator="equal">
      <formula>#REF!</formula>
    </cfRule>
    <cfRule type="cellIs" dxfId="1388" priority="1399" operator="equal">
      <formula>#REF!</formula>
    </cfRule>
    <cfRule type="cellIs" dxfId="1387" priority="1400" operator="equal">
      <formula>#REF!</formula>
    </cfRule>
    <cfRule type="cellIs" dxfId="1386" priority="1401" operator="equal">
      <formula>#REF!</formula>
    </cfRule>
    <cfRule type="cellIs" dxfId="1385" priority="1402" operator="equal">
      <formula>#REF!</formula>
    </cfRule>
    <cfRule type="cellIs" dxfId="1384" priority="1403" operator="equal">
      <formula>#REF!</formula>
    </cfRule>
    <cfRule type="cellIs" dxfId="1383" priority="1404" operator="equal">
      <formula>#REF!</formula>
    </cfRule>
    <cfRule type="cellIs" dxfId="1382" priority="1405" operator="equal">
      <formula>#REF!</formula>
    </cfRule>
    <cfRule type="cellIs" dxfId="1381" priority="1406" operator="equal">
      <formula>#REF!</formula>
    </cfRule>
    <cfRule type="cellIs" dxfId="1380" priority="1407" operator="equal">
      <formula>#REF!</formula>
    </cfRule>
    <cfRule type="cellIs" dxfId="1379" priority="1408" operator="equal">
      <formula>#REF!</formula>
    </cfRule>
    <cfRule type="cellIs" dxfId="1378" priority="1409" operator="equal">
      <formula>#REF!</formula>
    </cfRule>
    <cfRule type="cellIs" dxfId="1377" priority="1410" operator="equal">
      <formula>#REF!</formula>
    </cfRule>
    <cfRule type="cellIs" dxfId="1376" priority="1411" operator="equal">
      <formula>#REF!</formula>
    </cfRule>
    <cfRule type="cellIs" dxfId="1375" priority="1412" operator="equal">
      <formula>#REF!</formula>
    </cfRule>
  </conditionalFormatting>
  <conditionalFormatting sqref="AI240">
    <cfRule type="cellIs" dxfId="1374" priority="1369" operator="equal">
      <formula>"EXTREMO (RC/F)"</formula>
    </cfRule>
    <cfRule type="cellIs" dxfId="1373" priority="1370" operator="equal">
      <formula>"ALTO (RC/F)"</formula>
    </cfRule>
    <cfRule type="cellIs" dxfId="1372" priority="1371" operator="equal">
      <formula>"MODERADO (RC/F)"</formula>
    </cfRule>
    <cfRule type="cellIs" dxfId="1371" priority="1372" operator="equal">
      <formula>"EXTREMO"</formula>
    </cfRule>
    <cfRule type="cellIs" dxfId="1370" priority="1373" operator="equal">
      <formula>"ALTO"</formula>
    </cfRule>
    <cfRule type="cellIs" dxfId="1369" priority="1374" operator="equal">
      <formula>"MODERADO"</formula>
    </cfRule>
    <cfRule type="cellIs" dxfId="1368" priority="1375" operator="equal">
      <formula>"BAJO"</formula>
    </cfRule>
  </conditionalFormatting>
  <conditionalFormatting sqref="AE240:AE241">
    <cfRule type="cellIs" dxfId="1367" priority="1364" operator="equal">
      <formula>"MUY ALTA"</formula>
    </cfRule>
    <cfRule type="cellIs" dxfId="1366" priority="1365" operator="equal">
      <formula>"ALTA"</formula>
    </cfRule>
    <cfRule type="cellIs" dxfId="1365" priority="1366" operator="equal">
      <formula>"MEDIA"</formula>
    </cfRule>
    <cfRule type="cellIs" dxfId="1364" priority="1367" operator="equal">
      <formula>"BAJA"</formula>
    </cfRule>
    <cfRule type="cellIs" dxfId="1363" priority="1368" operator="equal">
      <formula>"MUY BAJA"</formula>
    </cfRule>
  </conditionalFormatting>
  <conditionalFormatting sqref="AG240">
    <cfRule type="cellIs" dxfId="1362" priority="1359" operator="equal">
      <formula>"CATASTROFICO"</formula>
    </cfRule>
    <cfRule type="cellIs" dxfId="1361" priority="1360" operator="equal">
      <formula>"MAYOR"</formula>
    </cfRule>
    <cfRule type="cellIs" dxfId="1360" priority="1361" operator="equal">
      <formula>"MODERADO"</formula>
    </cfRule>
    <cfRule type="cellIs" dxfId="1359" priority="1362" operator="equal">
      <formula>"MENOR"</formula>
    </cfRule>
    <cfRule type="cellIs" dxfId="1358" priority="1363" operator="equal">
      <formula>"LEVE"</formula>
    </cfRule>
  </conditionalFormatting>
  <conditionalFormatting sqref="AI244:AI246">
    <cfRule type="cellIs" dxfId="1357" priority="1322" operator="equal">
      <formula>#REF!</formula>
    </cfRule>
    <cfRule type="cellIs" dxfId="1356" priority="1323" operator="equal">
      <formula>#REF!</formula>
    </cfRule>
    <cfRule type="cellIs" dxfId="1355" priority="1324" operator="equal">
      <formula>#REF!</formula>
    </cfRule>
    <cfRule type="cellIs" dxfId="1354" priority="1325" operator="equal">
      <formula>#REF!</formula>
    </cfRule>
    <cfRule type="cellIs" dxfId="1353" priority="1326" operator="equal">
      <formula>#REF!</formula>
    </cfRule>
    <cfRule type="cellIs" dxfId="1352" priority="1327" operator="equal">
      <formula>#REF!</formula>
    </cfRule>
    <cfRule type="cellIs" dxfId="1351" priority="1328" operator="equal">
      <formula>#REF!</formula>
    </cfRule>
    <cfRule type="cellIs" dxfId="1350" priority="1329" operator="equal">
      <formula>#REF!</formula>
    </cfRule>
    <cfRule type="cellIs" dxfId="1349" priority="1330" operator="equal">
      <formula>#REF!</formula>
    </cfRule>
    <cfRule type="cellIs" dxfId="1348" priority="1331" operator="equal">
      <formula>#REF!</formula>
    </cfRule>
    <cfRule type="cellIs" dxfId="1347" priority="1332" operator="equal">
      <formula>#REF!</formula>
    </cfRule>
    <cfRule type="cellIs" dxfId="1346" priority="1333" operator="equal">
      <formula>#REF!</formula>
    </cfRule>
    <cfRule type="cellIs" dxfId="1345" priority="1334" operator="equal">
      <formula>#REF!</formula>
    </cfRule>
    <cfRule type="cellIs" dxfId="1344" priority="1335" operator="equal">
      <formula>#REF!</formula>
    </cfRule>
    <cfRule type="cellIs" dxfId="1343" priority="1336" operator="equal">
      <formula>#REF!</formula>
    </cfRule>
    <cfRule type="cellIs" dxfId="1342" priority="1337" operator="equal">
      <formula>#REF!</formula>
    </cfRule>
    <cfRule type="cellIs" dxfId="1341" priority="1338" operator="equal">
      <formula>#REF!</formula>
    </cfRule>
    <cfRule type="cellIs" dxfId="1340" priority="1339" operator="equal">
      <formula>#REF!</formula>
    </cfRule>
    <cfRule type="cellIs" dxfId="1339" priority="1340" operator="equal">
      <formula>#REF!</formula>
    </cfRule>
    <cfRule type="cellIs" dxfId="1338" priority="1341" operator="equal">
      <formula>#REF!</formula>
    </cfRule>
    <cfRule type="cellIs" dxfId="1337" priority="1342" operator="equal">
      <formula>#REF!</formula>
    </cfRule>
    <cfRule type="cellIs" dxfId="1336" priority="1343" operator="equal">
      <formula>#REF!</formula>
    </cfRule>
    <cfRule type="cellIs" dxfId="1335" priority="1344" operator="equal">
      <formula>#REF!</formula>
    </cfRule>
    <cfRule type="cellIs" dxfId="1334" priority="1345" operator="equal">
      <formula>#REF!</formula>
    </cfRule>
    <cfRule type="cellIs" dxfId="1333" priority="1346" operator="equal">
      <formula>#REF!</formula>
    </cfRule>
    <cfRule type="cellIs" dxfId="1332" priority="1347" operator="equal">
      <formula>#REF!</formula>
    </cfRule>
    <cfRule type="cellIs" dxfId="1331" priority="1348" operator="equal">
      <formula>#REF!</formula>
    </cfRule>
    <cfRule type="cellIs" dxfId="1330" priority="1349" operator="equal">
      <formula>#REF!</formula>
    </cfRule>
    <cfRule type="cellIs" dxfId="1329" priority="1350" operator="equal">
      <formula>#REF!</formula>
    </cfRule>
    <cfRule type="cellIs" dxfId="1328" priority="1351" operator="equal">
      <formula>#REF!</formula>
    </cfRule>
    <cfRule type="cellIs" dxfId="1327" priority="1352" operator="equal">
      <formula>#REF!</formula>
    </cfRule>
    <cfRule type="cellIs" dxfId="1326" priority="1353" operator="equal">
      <formula>#REF!</formula>
    </cfRule>
    <cfRule type="cellIs" dxfId="1325" priority="1354" operator="equal">
      <formula>#REF!</formula>
    </cfRule>
    <cfRule type="cellIs" dxfId="1324" priority="1355" operator="equal">
      <formula>#REF!</formula>
    </cfRule>
    <cfRule type="cellIs" dxfId="1323" priority="1356" operator="equal">
      <formula>#REF!</formula>
    </cfRule>
    <cfRule type="cellIs" dxfId="1322" priority="1357" operator="equal">
      <formula>#REF!</formula>
    </cfRule>
    <cfRule type="cellIs" dxfId="1321" priority="1358" operator="equal">
      <formula>#REF!</formula>
    </cfRule>
  </conditionalFormatting>
  <conditionalFormatting sqref="AI245">
    <cfRule type="cellIs" dxfId="1320" priority="1315" operator="equal">
      <formula>"EXTREMO (RC/F)"</formula>
    </cfRule>
    <cfRule type="cellIs" dxfId="1319" priority="1316" operator="equal">
      <formula>"ALTO (RC/F)"</formula>
    </cfRule>
    <cfRule type="cellIs" dxfId="1318" priority="1317" operator="equal">
      <formula>"MODERADO (RC/F)"</formula>
    </cfRule>
    <cfRule type="cellIs" dxfId="1317" priority="1318" operator="equal">
      <formula>"EXTREMO"</formula>
    </cfRule>
    <cfRule type="cellIs" dxfId="1316" priority="1319" operator="equal">
      <formula>"ALTO"</formula>
    </cfRule>
    <cfRule type="cellIs" dxfId="1315" priority="1320" operator="equal">
      <formula>"MODERADO"</formula>
    </cfRule>
    <cfRule type="cellIs" dxfId="1314" priority="1321" operator="equal">
      <formula>"BAJO"</formula>
    </cfRule>
  </conditionalFormatting>
  <conditionalFormatting sqref="AG245">
    <cfRule type="cellIs" dxfId="1313" priority="1310" operator="equal">
      <formula>"CATASTROFICO"</formula>
    </cfRule>
    <cfRule type="cellIs" dxfId="1312" priority="1311" operator="equal">
      <formula>"MAYOR"</formula>
    </cfRule>
    <cfRule type="cellIs" dxfId="1311" priority="1312" operator="equal">
      <formula>"MODERADO"</formula>
    </cfRule>
    <cfRule type="cellIs" dxfId="1310" priority="1313" operator="equal">
      <formula>"MENOR"</formula>
    </cfRule>
    <cfRule type="cellIs" dxfId="1309" priority="1314" operator="equal">
      <formula>"LEVE"</formula>
    </cfRule>
  </conditionalFormatting>
  <conditionalFormatting sqref="AI240">
    <cfRule type="cellIs" dxfId="1308" priority="1273" operator="equal">
      <formula>#REF!</formula>
    </cfRule>
    <cfRule type="cellIs" dxfId="1307" priority="1274" operator="equal">
      <formula>#REF!</formula>
    </cfRule>
    <cfRule type="cellIs" dxfId="1306" priority="1275" operator="equal">
      <formula>#REF!</formula>
    </cfRule>
    <cfRule type="cellIs" dxfId="1305" priority="1276" operator="equal">
      <formula>#REF!</formula>
    </cfRule>
    <cfRule type="cellIs" dxfId="1304" priority="1277" operator="equal">
      <formula>#REF!</formula>
    </cfRule>
    <cfRule type="cellIs" dxfId="1303" priority="1278" operator="equal">
      <formula>#REF!</formula>
    </cfRule>
    <cfRule type="cellIs" dxfId="1302" priority="1279" operator="equal">
      <formula>#REF!</formula>
    </cfRule>
    <cfRule type="cellIs" dxfId="1301" priority="1280" operator="equal">
      <formula>#REF!</formula>
    </cfRule>
    <cfRule type="cellIs" dxfId="1300" priority="1281" operator="equal">
      <formula>#REF!</formula>
    </cfRule>
    <cfRule type="cellIs" dxfId="1299" priority="1282" operator="equal">
      <formula>#REF!</formula>
    </cfRule>
    <cfRule type="cellIs" dxfId="1298" priority="1283" operator="equal">
      <formula>#REF!</formula>
    </cfRule>
    <cfRule type="cellIs" dxfId="1297" priority="1284" operator="equal">
      <formula>#REF!</formula>
    </cfRule>
    <cfRule type="cellIs" dxfId="1296" priority="1285" operator="equal">
      <formula>#REF!</formula>
    </cfRule>
    <cfRule type="cellIs" dxfId="1295" priority="1286" operator="equal">
      <formula>#REF!</formula>
    </cfRule>
    <cfRule type="cellIs" dxfId="1294" priority="1287" operator="equal">
      <formula>#REF!</formula>
    </cfRule>
    <cfRule type="cellIs" dxfId="1293" priority="1288" operator="equal">
      <formula>#REF!</formula>
    </cfRule>
    <cfRule type="cellIs" dxfId="1292" priority="1289" operator="equal">
      <formula>#REF!</formula>
    </cfRule>
    <cfRule type="cellIs" dxfId="1291" priority="1290" operator="equal">
      <formula>#REF!</formula>
    </cfRule>
    <cfRule type="cellIs" dxfId="1290" priority="1291" operator="equal">
      <formula>#REF!</formula>
    </cfRule>
    <cfRule type="cellIs" dxfId="1289" priority="1292" operator="equal">
      <formula>#REF!</formula>
    </cfRule>
    <cfRule type="cellIs" dxfId="1288" priority="1293" operator="equal">
      <formula>#REF!</formula>
    </cfRule>
    <cfRule type="cellIs" dxfId="1287" priority="1294" operator="equal">
      <formula>#REF!</formula>
    </cfRule>
    <cfRule type="cellIs" dxfId="1286" priority="1295" operator="equal">
      <formula>#REF!</formula>
    </cfRule>
    <cfRule type="cellIs" dxfId="1285" priority="1296" operator="equal">
      <formula>#REF!</formula>
    </cfRule>
    <cfRule type="cellIs" dxfId="1284" priority="1297" operator="equal">
      <formula>#REF!</formula>
    </cfRule>
    <cfRule type="cellIs" dxfId="1283" priority="1298" operator="equal">
      <formula>#REF!</formula>
    </cfRule>
    <cfRule type="cellIs" dxfId="1282" priority="1299" operator="equal">
      <formula>#REF!</formula>
    </cfRule>
    <cfRule type="cellIs" dxfId="1281" priority="1300" operator="equal">
      <formula>#REF!</formula>
    </cfRule>
    <cfRule type="cellIs" dxfId="1280" priority="1301" operator="equal">
      <formula>#REF!</formula>
    </cfRule>
    <cfRule type="cellIs" dxfId="1279" priority="1302" operator="equal">
      <formula>#REF!</formula>
    </cfRule>
    <cfRule type="cellIs" dxfId="1278" priority="1303" operator="equal">
      <formula>#REF!</formula>
    </cfRule>
    <cfRule type="cellIs" dxfId="1277" priority="1304" operator="equal">
      <formula>#REF!</formula>
    </cfRule>
    <cfRule type="cellIs" dxfId="1276" priority="1305" operator="equal">
      <formula>#REF!</formula>
    </cfRule>
    <cfRule type="cellIs" dxfId="1275" priority="1306" operator="equal">
      <formula>#REF!</formula>
    </cfRule>
    <cfRule type="cellIs" dxfId="1274" priority="1307" operator="equal">
      <formula>#REF!</formula>
    </cfRule>
    <cfRule type="cellIs" dxfId="1273" priority="1308" operator="equal">
      <formula>#REF!</formula>
    </cfRule>
    <cfRule type="cellIs" dxfId="1272" priority="1309" operator="equal">
      <formula>#REF!</formula>
    </cfRule>
  </conditionalFormatting>
  <conditionalFormatting sqref="AE247:AE248">
    <cfRule type="cellIs" dxfId="1271" priority="1268" operator="equal">
      <formula>"MUY ALTA"</formula>
    </cfRule>
    <cfRule type="cellIs" dxfId="1270" priority="1269" operator="equal">
      <formula>"ALTA"</formula>
    </cfRule>
    <cfRule type="cellIs" dxfId="1269" priority="1270" operator="equal">
      <formula>"MEDIA"</formula>
    </cfRule>
    <cfRule type="cellIs" dxfId="1268" priority="1271" operator="equal">
      <formula>"BAJA"</formula>
    </cfRule>
    <cfRule type="cellIs" dxfId="1267" priority="1272" operator="equal">
      <formula>"MUY BAJA"</formula>
    </cfRule>
  </conditionalFormatting>
  <conditionalFormatting sqref="AG247">
    <cfRule type="cellIs" dxfId="1266" priority="1263" operator="equal">
      <formula>"CATASTROFICO"</formula>
    </cfRule>
    <cfRule type="cellIs" dxfId="1265" priority="1264" operator="equal">
      <formula>"MAYOR"</formula>
    </cfRule>
    <cfRule type="cellIs" dxfId="1264" priority="1265" operator="equal">
      <formula>"MODERADO"</formula>
    </cfRule>
    <cfRule type="cellIs" dxfId="1263" priority="1266" operator="equal">
      <formula>"MENOR"</formula>
    </cfRule>
    <cfRule type="cellIs" dxfId="1262" priority="1267" operator="equal">
      <formula>"LEVE"</formula>
    </cfRule>
  </conditionalFormatting>
  <conditionalFormatting sqref="AG249">
    <cfRule type="cellIs" dxfId="1261" priority="1258" operator="equal">
      <formula>"CATASTROFICO"</formula>
    </cfRule>
    <cfRule type="cellIs" dxfId="1260" priority="1259" operator="equal">
      <formula>"MAYOR"</formula>
    </cfRule>
    <cfRule type="cellIs" dxfId="1259" priority="1260" operator="equal">
      <formula>"MODERADO"</formula>
    </cfRule>
    <cfRule type="cellIs" dxfId="1258" priority="1261" operator="equal">
      <formula>"MENOR"</formula>
    </cfRule>
    <cfRule type="cellIs" dxfId="1257" priority="1262" operator="equal">
      <formula>"LEVE"</formula>
    </cfRule>
  </conditionalFormatting>
  <conditionalFormatting sqref="AI247">
    <cfRule type="cellIs" dxfId="1256" priority="1251" operator="equal">
      <formula>"EXTREMO (RC/F)"</formula>
    </cfRule>
    <cfRule type="cellIs" dxfId="1255" priority="1252" operator="equal">
      <formula>"ALTO (RC/F)"</formula>
    </cfRule>
    <cfRule type="cellIs" dxfId="1254" priority="1253" operator="equal">
      <formula>"MODERADO (RC/F)"</formula>
    </cfRule>
    <cfRule type="cellIs" dxfId="1253" priority="1254" operator="equal">
      <formula>"EXTREMO"</formula>
    </cfRule>
    <cfRule type="cellIs" dxfId="1252" priority="1255" operator="equal">
      <formula>"ALTO"</formula>
    </cfRule>
    <cfRule type="cellIs" dxfId="1251" priority="1256" operator="equal">
      <formula>"MODERADO"</formula>
    </cfRule>
    <cfRule type="cellIs" dxfId="1250" priority="1257" operator="equal">
      <formula>"BAJO"</formula>
    </cfRule>
  </conditionalFormatting>
  <conditionalFormatting sqref="AI247">
    <cfRule type="cellIs" dxfId="1249" priority="1214" operator="equal">
      <formula>#REF!</formula>
    </cfRule>
    <cfRule type="cellIs" dxfId="1248" priority="1215" operator="equal">
      <formula>#REF!</formula>
    </cfRule>
    <cfRule type="cellIs" dxfId="1247" priority="1216" operator="equal">
      <formula>#REF!</formula>
    </cfRule>
    <cfRule type="cellIs" dxfId="1246" priority="1217" operator="equal">
      <formula>#REF!</formula>
    </cfRule>
    <cfRule type="cellIs" dxfId="1245" priority="1218" operator="equal">
      <formula>#REF!</formula>
    </cfRule>
    <cfRule type="cellIs" dxfId="1244" priority="1219" operator="equal">
      <formula>#REF!</formula>
    </cfRule>
    <cfRule type="cellIs" dxfId="1243" priority="1220" operator="equal">
      <formula>#REF!</formula>
    </cfRule>
    <cfRule type="cellIs" dxfId="1242" priority="1221" operator="equal">
      <formula>#REF!</formula>
    </cfRule>
    <cfRule type="cellIs" dxfId="1241" priority="1222" operator="equal">
      <formula>#REF!</formula>
    </cfRule>
    <cfRule type="cellIs" dxfId="1240" priority="1223" operator="equal">
      <formula>#REF!</formula>
    </cfRule>
    <cfRule type="cellIs" dxfId="1239" priority="1224" operator="equal">
      <formula>#REF!</formula>
    </cfRule>
    <cfRule type="cellIs" dxfId="1238" priority="1225" operator="equal">
      <formula>#REF!</formula>
    </cfRule>
    <cfRule type="cellIs" dxfId="1237" priority="1226" operator="equal">
      <formula>#REF!</formula>
    </cfRule>
    <cfRule type="cellIs" dxfId="1236" priority="1227" operator="equal">
      <formula>#REF!</formula>
    </cfRule>
    <cfRule type="cellIs" dxfId="1235" priority="1228" operator="equal">
      <formula>#REF!</formula>
    </cfRule>
    <cfRule type="cellIs" dxfId="1234" priority="1229" operator="equal">
      <formula>#REF!</formula>
    </cfRule>
    <cfRule type="cellIs" dxfId="1233" priority="1230" operator="equal">
      <formula>#REF!</formula>
    </cfRule>
    <cfRule type="cellIs" dxfId="1232" priority="1231" operator="equal">
      <formula>#REF!</formula>
    </cfRule>
    <cfRule type="cellIs" dxfId="1231" priority="1232" operator="equal">
      <formula>#REF!</formula>
    </cfRule>
    <cfRule type="cellIs" dxfId="1230" priority="1233" operator="equal">
      <formula>#REF!</formula>
    </cfRule>
    <cfRule type="cellIs" dxfId="1229" priority="1234" operator="equal">
      <formula>#REF!</formula>
    </cfRule>
    <cfRule type="cellIs" dxfId="1228" priority="1235" operator="equal">
      <formula>#REF!</formula>
    </cfRule>
    <cfRule type="cellIs" dxfId="1227" priority="1236" operator="equal">
      <formula>#REF!</formula>
    </cfRule>
    <cfRule type="cellIs" dxfId="1226" priority="1237" operator="equal">
      <formula>#REF!</formula>
    </cfRule>
    <cfRule type="cellIs" dxfId="1225" priority="1238" operator="equal">
      <formula>#REF!</formula>
    </cfRule>
    <cfRule type="cellIs" dxfId="1224" priority="1239" operator="equal">
      <formula>#REF!</formula>
    </cfRule>
    <cfRule type="cellIs" dxfId="1223" priority="1240" operator="equal">
      <formula>#REF!</formula>
    </cfRule>
    <cfRule type="cellIs" dxfId="1222" priority="1241" operator="equal">
      <formula>#REF!</formula>
    </cfRule>
    <cfRule type="cellIs" dxfId="1221" priority="1242" operator="equal">
      <formula>#REF!</formula>
    </cfRule>
    <cfRule type="cellIs" dxfId="1220" priority="1243" operator="equal">
      <formula>#REF!</formula>
    </cfRule>
    <cfRule type="cellIs" dxfId="1219" priority="1244" operator="equal">
      <formula>#REF!</formula>
    </cfRule>
    <cfRule type="cellIs" dxfId="1218" priority="1245" operator="equal">
      <formula>#REF!</formula>
    </cfRule>
    <cfRule type="cellIs" dxfId="1217" priority="1246" operator="equal">
      <formula>#REF!</formula>
    </cfRule>
    <cfRule type="cellIs" dxfId="1216" priority="1247" operator="equal">
      <formula>#REF!</formula>
    </cfRule>
    <cfRule type="cellIs" dxfId="1215" priority="1248" operator="equal">
      <formula>#REF!</formula>
    </cfRule>
    <cfRule type="cellIs" dxfId="1214" priority="1249" operator="equal">
      <formula>#REF!</formula>
    </cfRule>
    <cfRule type="cellIs" dxfId="1213" priority="1250" operator="equal">
      <formula>#REF!</formula>
    </cfRule>
  </conditionalFormatting>
  <conditionalFormatting sqref="AI247">
    <cfRule type="cellIs" dxfId="1212" priority="1207" operator="equal">
      <formula>"EXTREMO (RC/F)"</formula>
    </cfRule>
    <cfRule type="cellIs" dxfId="1211" priority="1208" operator="equal">
      <formula>"ALTO (RC/F)"</formula>
    </cfRule>
    <cfRule type="cellIs" dxfId="1210" priority="1209" operator="equal">
      <formula>"MODERADO (RC/F)"</formula>
    </cfRule>
    <cfRule type="cellIs" dxfId="1209" priority="1210" operator="equal">
      <formula>"EXTREMO"</formula>
    </cfRule>
    <cfRule type="cellIs" dxfId="1208" priority="1211" operator="equal">
      <formula>"ALTO"</formula>
    </cfRule>
    <cfRule type="cellIs" dxfId="1207" priority="1212" operator="equal">
      <formula>"MODERADO"</formula>
    </cfRule>
    <cfRule type="cellIs" dxfId="1206" priority="1213" operator="equal">
      <formula>"BAJO"</formula>
    </cfRule>
  </conditionalFormatting>
  <conditionalFormatting sqref="AI247">
    <cfRule type="cellIs" dxfId="1205" priority="1170" operator="equal">
      <formula>#REF!</formula>
    </cfRule>
    <cfRule type="cellIs" dxfId="1204" priority="1171" operator="equal">
      <formula>#REF!</formula>
    </cfRule>
    <cfRule type="cellIs" dxfId="1203" priority="1172" operator="equal">
      <formula>#REF!</formula>
    </cfRule>
    <cfRule type="cellIs" dxfId="1202" priority="1173" operator="equal">
      <formula>#REF!</formula>
    </cfRule>
    <cfRule type="cellIs" dxfId="1201" priority="1174" operator="equal">
      <formula>#REF!</formula>
    </cfRule>
    <cfRule type="cellIs" dxfId="1200" priority="1175" operator="equal">
      <formula>#REF!</formula>
    </cfRule>
    <cfRule type="cellIs" dxfId="1199" priority="1176" operator="equal">
      <formula>#REF!</formula>
    </cfRule>
    <cfRule type="cellIs" dxfId="1198" priority="1177" operator="equal">
      <formula>#REF!</formula>
    </cfRule>
    <cfRule type="cellIs" dxfId="1197" priority="1178" operator="equal">
      <formula>#REF!</formula>
    </cfRule>
    <cfRule type="cellIs" dxfId="1196" priority="1179" operator="equal">
      <formula>#REF!</formula>
    </cfRule>
    <cfRule type="cellIs" dxfId="1195" priority="1180" operator="equal">
      <formula>#REF!</formula>
    </cfRule>
    <cfRule type="cellIs" dxfId="1194" priority="1181" operator="equal">
      <formula>#REF!</formula>
    </cfRule>
    <cfRule type="cellIs" dxfId="1193" priority="1182" operator="equal">
      <formula>#REF!</formula>
    </cfRule>
    <cfRule type="cellIs" dxfId="1192" priority="1183" operator="equal">
      <formula>#REF!</formula>
    </cfRule>
    <cfRule type="cellIs" dxfId="1191" priority="1184" operator="equal">
      <formula>#REF!</formula>
    </cfRule>
    <cfRule type="cellIs" dxfId="1190" priority="1185" operator="equal">
      <formula>#REF!</formula>
    </cfRule>
    <cfRule type="cellIs" dxfId="1189" priority="1186" operator="equal">
      <formula>#REF!</formula>
    </cfRule>
    <cfRule type="cellIs" dxfId="1188" priority="1187" operator="equal">
      <formula>#REF!</formula>
    </cfRule>
    <cfRule type="cellIs" dxfId="1187" priority="1188" operator="equal">
      <formula>#REF!</formula>
    </cfRule>
    <cfRule type="cellIs" dxfId="1186" priority="1189" operator="equal">
      <formula>#REF!</formula>
    </cfRule>
    <cfRule type="cellIs" dxfId="1185" priority="1190" operator="equal">
      <formula>#REF!</formula>
    </cfRule>
    <cfRule type="cellIs" dxfId="1184" priority="1191" operator="equal">
      <formula>#REF!</formula>
    </cfRule>
    <cfRule type="cellIs" dxfId="1183" priority="1192" operator="equal">
      <formula>#REF!</formula>
    </cfRule>
    <cfRule type="cellIs" dxfId="1182" priority="1193" operator="equal">
      <formula>#REF!</formula>
    </cfRule>
    <cfRule type="cellIs" dxfId="1181" priority="1194" operator="equal">
      <formula>#REF!</formula>
    </cfRule>
    <cfRule type="cellIs" dxfId="1180" priority="1195" operator="equal">
      <formula>#REF!</formula>
    </cfRule>
    <cfRule type="cellIs" dxfId="1179" priority="1196" operator="equal">
      <formula>#REF!</formula>
    </cfRule>
    <cfRule type="cellIs" dxfId="1178" priority="1197" operator="equal">
      <formula>#REF!</formula>
    </cfRule>
    <cfRule type="cellIs" dxfId="1177" priority="1198" operator="equal">
      <formula>#REF!</formula>
    </cfRule>
    <cfRule type="cellIs" dxfId="1176" priority="1199" operator="equal">
      <formula>#REF!</formula>
    </cfRule>
    <cfRule type="cellIs" dxfId="1175" priority="1200" operator="equal">
      <formula>#REF!</formula>
    </cfRule>
    <cfRule type="cellIs" dxfId="1174" priority="1201" operator="equal">
      <formula>#REF!</formula>
    </cfRule>
    <cfRule type="cellIs" dxfId="1173" priority="1202" operator="equal">
      <formula>#REF!</formula>
    </cfRule>
    <cfRule type="cellIs" dxfId="1172" priority="1203" operator="equal">
      <formula>#REF!</formula>
    </cfRule>
    <cfRule type="cellIs" dxfId="1171" priority="1204" operator="equal">
      <formula>#REF!</formula>
    </cfRule>
    <cfRule type="cellIs" dxfId="1170" priority="1205" operator="equal">
      <formula>#REF!</formula>
    </cfRule>
    <cfRule type="cellIs" dxfId="1169" priority="1206" operator="equal">
      <formula>#REF!</formula>
    </cfRule>
  </conditionalFormatting>
  <conditionalFormatting sqref="AI249 AI251">
    <cfRule type="cellIs" dxfId="1168" priority="1163" operator="equal">
      <formula>"EXTREMO (RC/F)"</formula>
    </cfRule>
    <cfRule type="cellIs" dxfId="1167" priority="1164" operator="equal">
      <formula>"ALTO (RC/F)"</formula>
    </cfRule>
    <cfRule type="cellIs" dxfId="1166" priority="1165" operator="equal">
      <formula>"MODERADO (RC/F)"</formula>
    </cfRule>
    <cfRule type="cellIs" dxfId="1165" priority="1166" operator="equal">
      <formula>"EXTREMO"</formula>
    </cfRule>
    <cfRule type="cellIs" dxfId="1164" priority="1167" operator="equal">
      <formula>"ALTO"</formula>
    </cfRule>
    <cfRule type="cellIs" dxfId="1163" priority="1168" operator="equal">
      <formula>"MODERADO"</formula>
    </cfRule>
    <cfRule type="cellIs" dxfId="1162" priority="1169" operator="equal">
      <formula>"BAJO"</formula>
    </cfRule>
  </conditionalFormatting>
  <conditionalFormatting sqref="AI249 AI251">
    <cfRule type="cellIs" dxfId="1161" priority="1126" operator="equal">
      <formula>#REF!</formula>
    </cfRule>
    <cfRule type="cellIs" dxfId="1160" priority="1127" operator="equal">
      <formula>#REF!</formula>
    </cfRule>
    <cfRule type="cellIs" dxfId="1159" priority="1128" operator="equal">
      <formula>#REF!</formula>
    </cfRule>
    <cfRule type="cellIs" dxfId="1158" priority="1129" operator="equal">
      <formula>#REF!</formula>
    </cfRule>
    <cfRule type="cellIs" dxfId="1157" priority="1130" operator="equal">
      <formula>#REF!</formula>
    </cfRule>
    <cfRule type="cellIs" dxfId="1156" priority="1131" operator="equal">
      <formula>#REF!</formula>
    </cfRule>
    <cfRule type="cellIs" dxfId="1155" priority="1132" operator="equal">
      <formula>#REF!</formula>
    </cfRule>
    <cfRule type="cellIs" dxfId="1154" priority="1133" operator="equal">
      <formula>#REF!</formula>
    </cfRule>
    <cfRule type="cellIs" dxfId="1153" priority="1134" operator="equal">
      <formula>#REF!</formula>
    </cfRule>
    <cfRule type="cellIs" dxfId="1152" priority="1135" operator="equal">
      <formula>#REF!</formula>
    </cfRule>
    <cfRule type="cellIs" dxfId="1151" priority="1136" operator="equal">
      <formula>#REF!</formula>
    </cfRule>
    <cfRule type="cellIs" dxfId="1150" priority="1137" operator="equal">
      <formula>#REF!</formula>
    </cfRule>
    <cfRule type="cellIs" dxfId="1149" priority="1138" operator="equal">
      <formula>#REF!</formula>
    </cfRule>
    <cfRule type="cellIs" dxfId="1148" priority="1139" operator="equal">
      <formula>#REF!</formula>
    </cfRule>
    <cfRule type="cellIs" dxfId="1147" priority="1140" operator="equal">
      <formula>#REF!</formula>
    </cfRule>
    <cfRule type="cellIs" dxfId="1146" priority="1141" operator="equal">
      <formula>#REF!</formula>
    </cfRule>
    <cfRule type="cellIs" dxfId="1145" priority="1142" operator="equal">
      <formula>#REF!</formula>
    </cfRule>
    <cfRule type="cellIs" dxfId="1144" priority="1143" operator="equal">
      <formula>#REF!</formula>
    </cfRule>
    <cfRule type="cellIs" dxfId="1143" priority="1144" operator="equal">
      <formula>#REF!</formula>
    </cfRule>
    <cfRule type="cellIs" dxfId="1142" priority="1145" operator="equal">
      <formula>#REF!</formula>
    </cfRule>
    <cfRule type="cellIs" dxfId="1141" priority="1146" operator="equal">
      <formula>#REF!</formula>
    </cfRule>
    <cfRule type="cellIs" dxfId="1140" priority="1147" operator="equal">
      <formula>#REF!</formula>
    </cfRule>
    <cfRule type="cellIs" dxfId="1139" priority="1148" operator="equal">
      <formula>#REF!</formula>
    </cfRule>
    <cfRule type="cellIs" dxfId="1138" priority="1149" operator="equal">
      <formula>#REF!</formula>
    </cfRule>
    <cfRule type="cellIs" dxfId="1137" priority="1150" operator="equal">
      <formula>#REF!</formula>
    </cfRule>
    <cfRule type="cellIs" dxfId="1136" priority="1151" operator="equal">
      <formula>#REF!</formula>
    </cfRule>
    <cfRule type="cellIs" dxfId="1135" priority="1152" operator="equal">
      <formula>#REF!</formula>
    </cfRule>
    <cfRule type="cellIs" dxfId="1134" priority="1153" operator="equal">
      <formula>#REF!</formula>
    </cfRule>
    <cfRule type="cellIs" dxfId="1133" priority="1154" operator="equal">
      <formula>#REF!</formula>
    </cfRule>
    <cfRule type="cellIs" dxfId="1132" priority="1155" operator="equal">
      <formula>#REF!</formula>
    </cfRule>
    <cfRule type="cellIs" dxfId="1131" priority="1156" operator="equal">
      <formula>#REF!</formula>
    </cfRule>
    <cfRule type="cellIs" dxfId="1130" priority="1157" operator="equal">
      <formula>#REF!</formula>
    </cfRule>
    <cfRule type="cellIs" dxfId="1129" priority="1158" operator="equal">
      <formula>#REF!</formula>
    </cfRule>
    <cfRule type="cellIs" dxfId="1128" priority="1159" operator="equal">
      <formula>#REF!</formula>
    </cfRule>
    <cfRule type="cellIs" dxfId="1127" priority="1160" operator="equal">
      <formula>#REF!</formula>
    </cfRule>
    <cfRule type="cellIs" dxfId="1126" priority="1161" operator="equal">
      <formula>#REF!</formula>
    </cfRule>
    <cfRule type="cellIs" dxfId="1125" priority="1162" operator="equal">
      <formula>#REF!</formula>
    </cfRule>
  </conditionalFormatting>
  <conditionalFormatting sqref="AI249 AI251">
    <cfRule type="cellIs" dxfId="1124" priority="1119" operator="equal">
      <formula>"EXTREMO (RC/F)"</formula>
    </cfRule>
    <cfRule type="cellIs" dxfId="1123" priority="1120" operator="equal">
      <formula>"ALTO (RC/F)"</formula>
    </cfRule>
    <cfRule type="cellIs" dxfId="1122" priority="1121" operator="equal">
      <formula>"MODERADO (RC/F)"</formula>
    </cfRule>
    <cfRule type="cellIs" dxfId="1121" priority="1122" operator="equal">
      <formula>"EXTREMO"</formula>
    </cfRule>
    <cfRule type="cellIs" dxfId="1120" priority="1123" operator="equal">
      <formula>"ALTO"</formula>
    </cfRule>
    <cfRule type="cellIs" dxfId="1119" priority="1124" operator="equal">
      <formula>"MODERADO"</formula>
    </cfRule>
    <cfRule type="cellIs" dxfId="1118" priority="1125" operator="equal">
      <formula>"BAJO"</formula>
    </cfRule>
  </conditionalFormatting>
  <conditionalFormatting sqref="AI249 AI251">
    <cfRule type="cellIs" dxfId="1117" priority="1082" operator="equal">
      <formula>#REF!</formula>
    </cfRule>
    <cfRule type="cellIs" dxfId="1116" priority="1083" operator="equal">
      <formula>#REF!</formula>
    </cfRule>
    <cfRule type="cellIs" dxfId="1115" priority="1084" operator="equal">
      <formula>#REF!</formula>
    </cfRule>
    <cfRule type="cellIs" dxfId="1114" priority="1085" operator="equal">
      <formula>#REF!</formula>
    </cfRule>
    <cfRule type="cellIs" dxfId="1113" priority="1086" operator="equal">
      <formula>#REF!</formula>
    </cfRule>
    <cfRule type="cellIs" dxfId="1112" priority="1087" operator="equal">
      <formula>#REF!</formula>
    </cfRule>
    <cfRule type="cellIs" dxfId="1111" priority="1088" operator="equal">
      <formula>#REF!</formula>
    </cfRule>
    <cfRule type="cellIs" dxfId="1110" priority="1089" operator="equal">
      <formula>#REF!</formula>
    </cfRule>
    <cfRule type="cellIs" dxfId="1109" priority="1090" operator="equal">
      <formula>#REF!</formula>
    </cfRule>
    <cfRule type="cellIs" dxfId="1108" priority="1091" operator="equal">
      <formula>#REF!</formula>
    </cfRule>
    <cfRule type="cellIs" dxfId="1107" priority="1092" operator="equal">
      <formula>#REF!</formula>
    </cfRule>
    <cfRule type="cellIs" dxfId="1106" priority="1093" operator="equal">
      <formula>#REF!</formula>
    </cfRule>
    <cfRule type="cellIs" dxfId="1105" priority="1094" operator="equal">
      <formula>#REF!</formula>
    </cfRule>
    <cfRule type="cellIs" dxfId="1104" priority="1095" operator="equal">
      <formula>#REF!</formula>
    </cfRule>
    <cfRule type="cellIs" dxfId="1103" priority="1096" operator="equal">
      <formula>#REF!</formula>
    </cfRule>
    <cfRule type="cellIs" dxfId="1102" priority="1097" operator="equal">
      <formula>#REF!</formula>
    </cfRule>
    <cfRule type="cellIs" dxfId="1101" priority="1098" operator="equal">
      <formula>#REF!</formula>
    </cfRule>
    <cfRule type="cellIs" dxfId="1100" priority="1099" operator="equal">
      <formula>#REF!</formula>
    </cfRule>
    <cfRule type="cellIs" dxfId="1099" priority="1100" operator="equal">
      <formula>#REF!</formula>
    </cfRule>
    <cfRule type="cellIs" dxfId="1098" priority="1101" operator="equal">
      <formula>#REF!</formula>
    </cfRule>
    <cfRule type="cellIs" dxfId="1097" priority="1102" operator="equal">
      <formula>#REF!</formula>
    </cfRule>
    <cfRule type="cellIs" dxfId="1096" priority="1103" operator="equal">
      <formula>#REF!</formula>
    </cfRule>
    <cfRule type="cellIs" dxfId="1095" priority="1104" operator="equal">
      <formula>#REF!</formula>
    </cfRule>
    <cfRule type="cellIs" dxfId="1094" priority="1105" operator="equal">
      <formula>#REF!</formula>
    </cfRule>
    <cfRule type="cellIs" dxfId="1093" priority="1106" operator="equal">
      <formula>#REF!</formula>
    </cfRule>
    <cfRule type="cellIs" dxfId="1092" priority="1107" operator="equal">
      <formula>#REF!</formula>
    </cfRule>
    <cfRule type="cellIs" dxfId="1091" priority="1108" operator="equal">
      <formula>#REF!</formula>
    </cfRule>
    <cfRule type="cellIs" dxfId="1090" priority="1109" operator="equal">
      <formula>#REF!</formula>
    </cfRule>
    <cfRule type="cellIs" dxfId="1089" priority="1110" operator="equal">
      <formula>#REF!</formula>
    </cfRule>
    <cfRule type="cellIs" dxfId="1088" priority="1111" operator="equal">
      <formula>#REF!</formula>
    </cfRule>
    <cfRule type="cellIs" dxfId="1087" priority="1112" operator="equal">
      <formula>#REF!</formula>
    </cfRule>
    <cfRule type="cellIs" dxfId="1086" priority="1113" operator="equal">
      <formula>#REF!</formula>
    </cfRule>
    <cfRule type="cellIs" dxfId="1085" priority="1114" operator="equal">
      <formula>#REF!</formula>
    </cfRule>
    <cfRule type="cellIs" dxfId="1084" priority="1115" operator="equal">
      <formula>#REF!</formula>
    </cfRule>
    <cfRule type="cellIs" dxfId="1083" priority="1116" operator="equal">
      <formula>#REF!</formula>
    </cfRule>
    <cfRule type="cellIs" dxfId="1082" priority="1117" operator="equal">
      <formula>#REF!</formula>
    </cfRule>
    <cfRule type="cellIs" dxfId="1081" priority="1118" operator="equal">
      <formula>#REF!</formula>
    </cfRule>
  </conditionalFormatting>
  <conditionalFormatting sqref="AI249 AI251">
    <cfRule type="cellIs" dxfId="1080" priority="1075" operator="equal">
      <formula>"EXTREMO (RC/F)"</formula>
    </cfRule>
    <cfRule type="cellIs" dxfId="1079" priority="1076" operator="equal">
      <formula>"ALTO (RC/F)"</formula>
    </cfRule>
    <cfRule type="cellIs" dxfId="1078" priority="1077" operator="equal">
      <formula>"MODERADO (RC/F)"</formula>
    </cfRule>
    <cfRule type="cellIs" dxfId="1077" priority="1078" operator="equal">
      <formula>"EXTREMO"</formula>
    </cfRule>
    <cfRule type="cellIs" dxfId="1076" priority="1079" operator="equal">
      <formula>"ALTO"</formula>
    </cfRule>
    <cfRule type="cellIs" dxfId="1075" priority="1080" operator="equal">
      <formula>"MODERADO"</formula>
    </cfRule>
    <cfRule type="cellIs" dxfId="1074" priority="1081" operator="equal">
      <formula>"BAJO"</formula>
    </cfRule>
  </conditionalFormatting>
  <conditionalFormatting sqref="AI249 AI251">
    <cfRule type="cellIs" dxfId="1073" priority="1038" operator="equal">
      <formula>#REF!</formula>
    </cfRule>
    <cfRule type="cellIs" dxfId="1072" priority="1039" operator="equal">
      <formula>#REF!</formula>
    </cfRule>
    <cfRule type="cellIs" dxfId="1071" priority="1040" operator="equal">
      <formula>#REF!</formula>
    </cfRule>
    <cfRule type="cellIs" dxfId="1070" priority="1041" operator="equal">
      <formula>#REF!</formula>
    </cfRule>
    <cfRule type="cellIs" dxfId="1069" priority="1042" operator="equal">
      <formula>#REF!</formula>
    </cfRule>
    <cfRule type="cellIs" dxfId="1068" priority="1043" operator="equal">
      <formula>#REF!</formula>
    </cfRule>
    <cfRule type="cellIs" dxfId="1067" priority="1044" operator="equal">
      <formula>#REF!</formula>
    </cfRule>
    <cfRule type="cellIs" dxfId="1066" priority="1045" operator="equal">
      <formula>#REF!</formula>
    </cfRule>
    <cfRule type="cellIs" dxfId="1065" priority="1046" operator="equal">
      <formula>#REF!</formula>
    </cfRule>
    <cfRule type="cellIs" dxfId="1064" priority="1047" operator="equal">
      <formula>#REF!</formula>
    </cfRule>
    <cfRule type="cellIs" dxfId="1063" priority="1048" operator="equal">
      <formula>#REF!</formula>
    </cfRule>
    <cfRule type="cellIs" dxfId="1062" priority="1049" operator="equal">
      <formula>#REF!</formula>
    </cfRule>
    <cfRule type="cellIs" dxfId="1061" priority="1050" operator="equal">
      <formula>#REF!</formula>
    </cfRule>
    <cfRule type="cellIs" dxfId="1060" priority="1051" operator="equal">
      <formula>#REF!</formula>
    </cfRule>
    <cfRule type="cellIs" dxfId="1059" priority="1052" operator="equal">
      <formula>#REF!</formula>
    </cfRule>
    <cfRule type="cellIs" dxfId="1058" priority="1053" operator="equal">
      <formula>#REF!</formula>
    </cfRule>
    <cfRule type="cellIs" dxfId="1057" priority="1054" operator="equal">
      <formula>#REF!</formula>
    </cfRule>
    <cfRule type="cellIs" dxfId="1056" priority="1055" operator="equal">
      <formula>#REF!</formula>
    </cfRule>
    <cfRule type="cellIs" dxfId="1055" priority="1056" operator="equal">
      <formula>#REF!</formula>
    </cfRule>
    <cfRule type="cellIs" dxfId="1054" priority="1057" operator="equal">
      <formula>#REF!</formula>
    </cfRule>
    <cfRule type="cellIs" dxfId="1053" priority="1058" operator="equal">
      <formula>#REF!</formula>
    </cfRule>
    <cfRule type="cellIs" dxfId="1052" priority="1059" operator="equal">
      <formula>#REF!</formula>
    </cfRule>
    <cfRule type="cellIs" dxfId="1051" priority="1060" operator="equal">
      <formula>#REF!</formula>
    </cfRule>
    <cfRule type="cellIs" dxfId="1050" priority="1061" operator="equal">
      <formula>#REF!</formula>
    </cfRule>
    <cfRule type="cellIs" dxfId="1049" priority="1062" operator="equal">
      <formula>#REF!</formula>
    </cfRule>
    <cfRule type="cellIs" dxfId="1048" priority="1063" operator="equal">
      <formula>#REF!</formula>
    </cfRule>
    <cfRule type="cellIs" dxfId="1047" priority="1064" operator="equal">
      <formula>#REF!</formula>
    </cfRule>
    <cfRule type="cellIs" dxfId="1046" priority="1065" operator="equal">
      <formula>#REF!</formula>
    </cfRule>
    <cfRule type="cellIs" dxfId="1045" priority="1066" operator="equal">
      <formula>#REF!</formula>
    </cfRule>
    <cfRule type="cellIs" dxfId="1044" priority="1067" operator="equal">
      <formula>#REF!</formula>
    </cfRule>
    <cfRule type="cellIs" dxfId="1043" priority="1068" operator="equal">
      <formula>#REF!</formula>
    </cfRule>
    <cfRule type="cellIs" dxfId="1042" priority="1069" operator="equal">
      <formula>#REF!</formula>
    </cfRule>
    <cfRule type="cellIs" dxfId="1041" priority="1070" operator="equal">
      <formula>#REF!</formula>
    </cfRule>
    <cfRule type="cellIs" dxfId="1040" priority="1071" operator="equal">
      <formula>#REF!</formula>
    </cfRule>
    <cfRule type="cellIs" dxfId="1039" priority="1072" operator="equal">
      <formula>#REF!</formula>
    </cfRule>
    <cfRule type="cellIs" dxfId="1038" priority="1073" operator="equal">
      <formula>#REF!</formula>
    </cfRule>
    <cfRule type="cellIs" dxfId="1037" priority="1074" operator="equal">
      <formula>#REF!</formula>
    </cfRule>
  </conditionalFormatting>
  <conditionalFormatting sqref="AE241">
    <cfRule type="cellIs" dxfId="1036" priority="1033" operator="equal">
      <formula>"MUY ALTA"</formula>
    </cfRule>
    <cfRule type="cellIs" dxfId="1035" priority="1034" operator="equal">
      <formula>"ALTA"</formula>
    </cfRule>
    <cfRule type="cellIs" dxfId="1034" priority="1035" operator="equal">
      <formula>"MEDIA"</formula>
    </cfRule>
    <cfRule type="cellIs" dxfId="1033" priority="1036" operator="equal">
      <formula>"BAJA"</formula>
    </cfRule>
    <cfRule type="cellIs" dxfId="1032" priority="1037" operator="equal">
      <formula>"MUY BAJA"</formula>
    </cfRule>
  </conditionalFormatting>
  <conditionalFormatting sqref="AG251">
    <cfRule type="cellIs" dxfId="1031" priority="1028" operator="equal">
      <formula>"CATASTROFICO"</formula>
    </cfRule>
    <cfRule type="cellIs" dxfId="1030" priority="1029" operator="equal">
      <formula>"MAYOR"</formula>
    </cfRule>
    <cfRule type="cellIs" dxfId="1029" priority="1030" operator="equal">
      <formula>"MODERADO"</formula>
    </cfRule>
    <cfRule type="cellIs" dxfId="1028" priority="1031" operator="equal">
      <formula>"MENOR"</formula>
    </cfRule>
    <cfRule type="cellIs" dxfId="1027" priority="1032" operator="equal">
      <formula>"LEVE"</formula>
    </cfRule>
  </conditionalFormatting>
  <conditionalFormatting sqref="AI299:AI300">
    <cfRule type="cellIs" dxfId="1026" priority="991" operator="equal">
      <formula>#REF!</formula>
    </cfRule>
    <cfRule type="cellIs" dxfId="1025" priority="992" operator="equal">
      <formula>#REF!</formula>
    </cfRule>
    <cfRule type="cellIs" dxfId="1024" priority="993" operator="equal">
      <formula>#REF!</formula>
    </cfRule>
    <cfRule type="cellIs" dxfId="1023" priority="994" operator="equal">
      <formula>#REF!</formula>
    </cfRule>
    <cfRule type="cellIs" dxfId="1022" priority="995" operator="equal">
      <formula>#REF!</formula>
    </cfRule>
    <cfRule type="cellIs" dxfId="1021" priority="996" operator="equal">
      <formula>#REF!</formula>
    </cfRule>
    <cfRule type="cellIs" dxfId="1020" priority="997" operator="equal">
      <formula>#REF!</formula>
    </cfRule>
    <cfRule type="cellIs" dxfId="1019" priority="998" operator="equal">
      <formula>#REF!</formula>
    </cfRule>
    <cfRule type="cellIs" dxfId="1018" priority="999" operator="equal">
      <formula>#REF!</formula>
    </cfRule>
    <cfRule type="cellIs" dxfId="1017" priority="1000" operator="equal">
      <formula>#REF!</formula>
    </cfRule>
    <cfRule type="cellIs" dxfId="1016" priority="1001" operator="equal">
      <formula>#REF!</formula>
    </cfRule>
    <cfRule type="cellIs" dxfId="1015" priority="1002" operator="equal">
      <formula>#REF!</formula>
    </cfRule>
    <cfRule type="cellIs" dxfId="1014" priority="1003" operator="equal">
      <formula>#REF!</formula>
    </cfRule>
    <cfRule type="cellIs" dxfId="1013" priority="1004" operator="equal">
      <formula>#REF!</formula>
    </cfRule>
    <cfRule type="cellIs" dxfId="1012" priority="1005" operator="equal">
      <formula>#REF!</formula>
    </cfRule>
    <cfRule type="cellIs" dxfId="1011" priority="1006" operator="equal">
      <formula>#REF!</formula>
    </cfRule>
    <cfRule type="cellIs" dxfId="1010" priority="1007" operator="equal">
      <formula>#REF!</formula>
    </cfRule>
    <cfRule type="cellIs" dxfId="1009" priority="1008" operator="equal">
      <formula>#REF!</formula>
    </cfRule>
    <cfRule type="cellIs" dxfId="1008" priority="1009" operator="equal">
      <formula>#REF!</formula>
    </cfRule>
    <cfRule type="cellIs" dxfId="1007" priority="1010" operator="equal">
      <formula>#REF!</formula>
    </cfRule>
    <cfRule type="cellIs" dxfId="1006" priority="1011" operator="equal">
      <formula>#REF!</formula>
    </cfRule>
    <cfRule type="cellIs" dxfId="1005" priority="1012" operator="equal">
      <formula>#REF!</formula>
    </cfRule>
    <cfRule type="cellIs" dxfId="1004" priority="1013" operator="equal">
      <formula>#REF!</formula>
    </cfRule>
    <cfRule type="cellIs" dxfId="1003" priority="1014" operator="equal">
      <formula>#REF!</formula>
    </cfRule>
    <cfRule type="cellIs" dxfId="1002" priority="1015" operator="equal">
      <formula>#REF!</formula>
    </cfRule>
    <cfRule type="cellIs" dxfId="1001" priority="1016" operator="equal">
      <formula>#REF!</formula>
    </cfRule>
    <cfRule type="cellIs" dxfId="1000" priority="1017" operator="equal">
      <formula>#REF!</formula>
    </cfRule>
    <cfRule type="cellIs" dxfId="999" priority="1018" operator="equal">
      <formula>#REF!</formula>
    </cfRule>
    <cfRule type="cellIs" dxfId="998" priority="1019" operator="equal">
      <formula>#REF!</formula>
    </cfRule>
    <cfRule type="cellIs" dxfId="997" priority="1020" operator="equal">
      <formula>#REF!</formula>
    </cfRule>
    <cfRule type="cellIs" dxfId="996" priority="1021" operator="equal">
      <formula>#REF!</formula>
    </cfRule>
    <cfRule type="cellIs" dxfId="995" priority="1022" operator="equal">
      <formula>#REF!</formula>
    </cfRule>
    <cfRule type="cellIs" dxfId="994" priority="1023" operator="equal">
      <formula>#REF!</formula>
    </cfRule>
    <cfRule type="cellIs" dxfId="993" priority="1024" operator="equal">
      <formula>#REF!</formula>
    </cfRule>
    <cfRule type="cellIs" dxfId="992" priority="1025" operator="equal">
      <formula>#REF!</formula>
    </cfRule>
    <cfRule type="cellIs" dxfId="991" priority="1026" operator="equal">
      <formula>#REF!</formula>
    </cfRule>
    <cfRule type="cellIs" dxfId="990" priority="1027" operator="equal">
      <formula>#REF!</formula>
    </cfRule>
  </conditionalFormatting>
  <conditionalFormatting sqref="AI282 AI271 AI277 AI285 AI279 AI291:AI292 AI299:AI300">
    <cfRule type="cellIs" dxfId="989" priority="984" operator="equal">
      <formula>"EXTREMO (RC/F)"</formula>
    </cfRule>
    <cfRule type="cellIs" dxfId="988" priority="985" operator="equal">
      <formula>"ALTO (RC/F)"</formula>
    </cfRule>
    <cfRule type="cellIs" dxfId="987" priority="986" operator="equal">
      <formula>"MODERADO (RC/F)"</formula>
    </cfRule>
    <cfRule type="cellIs" dxfId="986" priority="987" operator="equal">
      <formula>"EXTREMO"</formula>
    </cfRule>
    <cfRule type="cellIs" dxfId="985" priority="988" operator="equal">
      <formula>"ALTO"</formula>
    </cfRule>
    <cfRule type="cellIs" dxfId="984" priority="989" operator="equal">
      <formula>"MODERADO"</formula>
    </cfRule>
    <cfRule type="cellIs" dxfId="983" priority="990" operator="equal">
      <formula>"BAJO"</formula>
    </cfRule>
  </conditionalFormatting>
  <conditionalFormatting sqref="AE274 AE271 AE282 AE279 AE291:AE294 AE299:AE300">
    <cfRule type="cellIs" dxfId="982" priority="979" operator="equal">
      <formula>"MUY ALTA"</formula>
    </cfRule>
    <cfRule type="cellIs" dxfId="981" priority="980" operator="equal">
      <formula>"ALTA"</formula>
    </cfRule>
    <cfRule type="cellIs" dxfId="980" priority="981" operator="equal">
      <formula>"MEDIA"</formula>
    </cfRule>
    <cfRule type="cellIs" dxfId="979" priority="982" operator="equal">
      <formula>"BAJA"</formula>
    </cfRule>
    <cfRule type="cellIs" dxfId="978" priority="983" operator="equal">
      <formula>"MUY BAJA"</formula>
    </cfRule>
  </conditionalFormatting>
  <conditionalFormatting sqref="AG282 AG271 AG277 AG285 AG279 AG291:AG292 AG299:AG300">
    <cfRule type="cellIs" dxfId="977" priority="974" operator="equal">
      <formula>"CATASTROFICO"</formula>
    </cfRule>
    <cfRule type="cellIs" dxfId="976" priority="975" operator="equal">
      <formula>"MAYOR"</formula>
    </cfRule>
    <cfRule type="cellIs" dxfId="975" priority="976" operator="equal">
      <formula>"MODERADO"</formula>
    </cfRule>
    <cfRule type="cellIs" dxfId="974" priority="977" operator="equal">
      <formula>"MENOR"</formula>
    </cfRule>
    <cfRule type="cellIs" dxfId="973" priority="978" operator="equal">
      <formula>"LEVE"</formula>
    </cfRule>
  </conditionalFormatting>
  <conditionalFormatting sqref="AI282 AI271 AI277 AI285 AI279">
    <cfRule type="cellIs" dxfId="972" priority="937" operator="equal">
      <formula>#REF!</formula>
    </cfRule>
    <cfRule type="cellIs" dxfId="971" priority="938" operator="equal">
      <formula>#REF!</formula>
    </cfRule>
    <cfRule type="cellIs" dxfId="970" priority="939" operator="equal">
      <formula>#REF!</formula>
    </cfRule>
    <cfRule type="cellIs" dxfId="969" priority="940" operator="equal">
      <formula>#REF!</formula>
    </cfRule>
    <cfRule type="cellIs" dxfId="968" priority="941" operator="equal">
      <formula>#REF!</formula>
    </cfRule>
    <cfRule type="cellIs" dxfId="967" priority="942" operator="equal">
      <formula>#REF!</formula>
    </cfRule>
    <cfRule type="cellIs" dxfId="966" priority="943" operator="equal">
      <formula>#REF!</formula>
    </cfRule>
    <cfRule type="cellIs" dxfId="965" priority="944" operator="equal">
      <formula>#REF!</formula>
    </cfRule>
    <cfRule type="cellIs" dxfId="964" priority="945" operator="equal">
      <formula>#REF!</formula>
    </cfRule>
    <cfRule type="cellIs" dxfId="963" priority="946" operator="equal">
      <formula>#REF!</formula>
    </cfRule>
    <cfRule type="cellIs" dxfId="962" priority="947" operator="equal">
      <formula>#REF!</formula>
    </cfRule>
    <cfRule type="cellIs" dxfId="961" priority="948" operator="equal">
      <formula>#REF!</formula>
    </cfRule>
    <cfRule type="cellIs" dxfId="960" priority="949" operator="equal">
      <formula>#REF!</formula>
    </cfRule>
    <cfRule type="cellIs" dxfId="959" priority="950" operator="equal">
      <formula>#REF!</formula>
    </cfRule>
    <cfRule type="cellIs" dxfId="958" priority="951" operator="equal">
      <formula>#REF!</formula>
    </cfRule>
    <cfRule type="cellIs" dxfId="957" priority="952" operator="equal">
      <formula>#REF!</formula>
    </cfRule>
    <cfRule type="cellIs" dxfId="956" priority="953" operator="equal">
      <formula>#REF!</formula>
    </cfRule>
    <cfRule type="cellIs" dxfId="955" priority="954" operator="equal">
      <formula>#REF!</formula>
    </cfRule>
    <cfRule type="cellIs" dxfId="954" priority="955" operator="equal">
      <formula>#REF!</formula>
    </cfRule>
    <cfRule type="cellIs" dxfId="953" priority="956" operator="equal">
      <formula>#REF!</formula>
    </cfRule>
    <cfRule type="cellIs" dxfId="952" priority="957" operator="equal">
      <formula>#REF!</formula>
    </cfRule>
    <cfRule type="cellIs" dxfId="951" priority="958" operator="equal">
      <formula>#REF!</formula>
    </cfRule>
    <cfRule type="cellIs" dxfId="950" priority="959" operator="equal">
      <formula>#REF!</formula>
    </cfRule>
    <cfRule type="cellIs" dxfId="949" priority="960" operator="equal">
      <formula>#REF!</formula>
    </cfRule>
    <cfRule type="cellIs" dxfId="948" priority="961" operator="equal">
      <formula>#REF!</formula>
    </cfRule>
    <cfRule type="cellIs" dxfId="947" priority="962" operator="equal">
      <formula>#REF!</formula>
    </cfRule>
    <cfRule type="cellIs" dxfId="946" priority="963" operator="equal">
      <formula>#REF!</formula>
    </cfRule>
    <cfRule type="cellIs" dxfId="945" priority="964" operator="equal">
      <formula>#REF!</formula>
    </cfRule>
    <cfRule type="cellIs" dxfId="944" priority="965" operator="equal">
      <formula>#REF!</formula>
    </cfRule>
    <cfRule type="cellIs" dxfId="943" priority="966" operator="equal">
      <formula>#REF!</formula>
    </cfRule>
    <cfRule type="cellIs" dxfId="942" priority="967" operator="equal">
      <formula>#REF!</formula>
    </cfRule>
    <cfRule type="cellIs" dxfId="941" priority="968" operator="equal">
      <formula>#REF!</formula>
    </cfRule>
    <cfRule type="cellIs" dxfId="940" priority="969" operator="equal">
      <formula>#REF!</formula>
    </cfRule>
    <cfRule type="cellIs" dxfId="939" priority="970" operator="equal">
      <formula>#REF!</formula>
    </cfRule>
    <cfRule type="cellIs" dxfId="938" priority="971" operator="equal">
      <formula>#REF!</formula>
    </cfRule>
    <cfRule type="cellIs" dxfId="937" priority="972" operator="equal">
      <formula>#REF!</formula>
    </cfRule>
    <cfRule type="cellIs" dxfId="936" priority="973" operator="equal">
      <formula>#REF!</formula>
    </cfRule>
  </conditionalFormatting>
  <conditionalFormatting sqref="AE272">
    <cfRule type="cellIs" dxfId="935" priority="932" operator="equal">
      <formula>"MUY ALTA"</formula>
    </cfRule>
    <cfRule type="cellIs" dxfId="934" priority="933" operator="equal">
      <formula>"ALTA"</formula>
    </cfRule>
    <cfRule type="cellIs" dxfId="933" priority="934" operator="equal">
      <formula>"MEDIA"</formula>
    </cfRule>
    <cfRule type="cellIs" dxfId="932" priority="935" operator="equal">
      <formula>"BAJA"</formula>
    </cfRule>
    <cfRule type="cellIs" dxfId="931" priority="936" operator="equal">
      <formula>"MUY BAJA"</formula>
    </cfRule>
  </conditionalFormatting>
  <conditionalFormatting sqref="AE289">
    <cfRule type="cellIs" dxfId="930" priority="873" operator="equal">
      <formula>"MUY ALTA"</formula>
    </cfRule>
    <cfRule type="cellIs" dxfId="929" priority="874" operator="equal">
      <formula>"ALTA"</formula>
    </cfRule>
    <cfRule type="cellIs" dxfId="928" priority="875" operator="equal">
      <formula>"MEDIA"</formula>
    </cfRule>
    <cfRule type="cellIs" dxfId="927" priority="876" operator="equal">
      <formula>"BAJA"</formula>
    </cfRule>
    <cfRule type="cellIs" dxfId="926" priority="877" operator="equal">
      <formula>"MUY BAJA"</formula>
    </cfRule>
  </conditionalFormatting>
  <conditionalFormatting sqref="AI288">
    <cfRule type="cellIs" dxfId="925" priority="925" operator="equal">
      <formula>"EXTREMO (RC/F)"</formula>
    </cfRule>
    <cfRule type="cellIs" dxfId="924" priority="926" operator="equal">
      <formula>"ALTO (RC/F)"</formula>
    </cfRule>
    <cfRule type="cellIs" dxfId="923" priority="927" operator="equal">
      <formula>"MODERADO (RC/F)"</formula>
    </cfRule>
    <cfRule type="cellIs" dxfId="922" priority="928" operator="equal">
      <formula>"EXTREMO"</formula>
    </cfRule>
    <cfRule type="cellIs" dxfId="921" priority="929" operator="equal">
      <formula>"ALTO"</formula>
    </cfRule>
    <cfRule type="cellIs" dxfId="920" priority="930" operator="equal">
      <formula>"MODERADO"</formula>
    </cfRule>
    <cfRule type="cellIs" dxfId="919" priority="931" operator="equal">
      <formula>"BAJO"</formula>
    </cfRule>
  </conditionalFormatting>
  <conditionalFormatting sqref="AE288">
    <cfRule type="cellIs" dxfId="918" priority="920" operator="equal">
      <formula>"MUY ALTA"</formula>
    </cfRule>
    <cfRule type="cellIs" dxfId="917" priority="921" operator="equal">
      <formula>"ALTA"</formula>
    </cfRule>
    <cfRule type="cellIs" dxfId="916" priority="922" operator="equal">
      <formula>"MEDIA"</formula>
    </cfRule>
    <cfRule type="cellIs" dxfId="915" priority="923" operator="equal">
      <formula>"BAJA"</formula>
    </cfRule>
    <cfRule type="cellIs" dxfId="914" priority="924" operator="equal">
      <formula>"MUY BAJA"</formula>
    </cfRule>
  </conditionalFormatting>
  <conditionalFormatting sqref="AG288">
    <cfRule type="cellIs" dxfId="913" priority="915" operator="equal">
      <formula>"CATASTROFICO"</formula>
    </cfRule>
    <cfRule type="cellIs" dxfId="912" priority="916" operator="equal">
      <formula>"MAYOR"</formula>
    </cfRule>
    <cfRule type="cellIs" dxfId="911" priority="917" operator="equal">
      <formula>"MODERADO"</formula>
    </cfRule>
    <cfRule type="cellIs" dxfId="910" priority="918" operator="equal">
      <formula>"MENOR"</formula>
    </cfRule>
    <cfRule type="cellIs" dxfId="909" priority="919" operator="equal">
      <formula>"LEVE"</formula>
    </cfRule>
  </conditionalFormatting>
  <conditionalFormatting sqref="AI288 AI291:AI292">
    <cfRule type="cellIs" dxfId="908" priority="878" operator="equal">
      <formula>#REF!</formula>
    </cfRule>
    <cfRule type="cellIs" dxfId="907" priority="879" operator="equal">
      <formula>#REF!</formula>
    </cfRule>
    <cfRule type="cellIs" dxfId="906" priority="880" operator="equal">
      <formula>#REF!</formula>
    </cfRule>
    <cfRule type="cellIs" dxfId="905" priority="881" operator="equal">
      <formula>#REF!</formula>
    </cfRule>
    <cfRule type="cellIs" dxfId="904" priority="882" operator="equal">
      <formula>#REF!</formula>
    </cfRule>
    <cfRule type="cellIs" dxfId="903" priority="883" operator="equal">
      <formula>#REF!</formula>
    </cfRule>
    <cfRule type="cellIs" dxfId="902" priority="884" operator="equal">
      <formula>#REF!</formula>
    </cfRule>
    <cfRule type="cellIs" dxfId="901" priority="885" operator="equal">
      <formula>#REF!</formula>
    </cfRule>
    <cfRule type="cellIs" dxfId="900" priority="886" operator="equal">
      <formula>#REF!</formula>
    </cfRule>
    <cfRule type="cellIs" dxfId="899" priority="887" operator="equal">
      <formula>#REF!</formula>
    </cfRule>
    <cfRule type="cellIs" dxfId="898" priority="888" operator="equal">
      <formula>#REF!</formula>
    </cfRule>
    <cfRule type="cellIs" dxfId="897" priority="889" operator="equal">
      <formula>#REF!</formula>
    </cfRule>
    <cfRule type="cellIs" dxfId="896" priority="890" operator="equal">
      <formula>#REF!</formula>
    </cfRule>
    <cfRule type="cellIs" dxfId="895" priority="891" operator="equal">
      <formula>#REF!</formula>
    </cfRule>
    <cfRule type="cellIs" dxfId="894" priority="892" operator="equal">
      <formula>#REF!</formula>
    </cfRule>
    <cfRule type="cellIs" dxfId="893" priority="893" operator="equal">
      <formula>#REF!</formula>
    </cfRule>
    <cfRule type="cellIs" dxfId="892" priority="894" operator="equal">
      <formula>#REF!</formula>
    </cfRule>
    <cfRule type="cellIs" dxfId="891" priority="895" operator="equal">
      <formula>#REF!</formula>
    </cfRule>
    <cfRule type="cellIs" dxfId="890" priority="896" operator="equal">
      <formula>#REF!</formula>
    </cfRule>
    <cfRule type="cellIs" dxfId="889" priority="897" operator="equal">
      <formula>#REF!</formula>
    </cfRule>
    <cfRule type="cellIs" dxfId="888" priority="898" operator="equal">
      <formula>#REF!</formula>
    </cfRule>
    <cfRule type="cellIs" dxfId="887" priority="899" operator="equal">
      <formula>#REF!</formula>
    </cfRule>
    <cfRule type="cellIs" dxfId="886" priority="900" operator="equal">
      <formula>#REF!</formula>
    </cfRule>
    <cfRule type="cellIs" dxfId="885" priority="901" operator="equal">
      <formula>#REF!</formula>
    </cfRule>
    <cfRule type="cellIs" dxfId="884" priority="902" operator="equal">
      <formula>#REF!</formula>
    </cfRule>
    <cfRule type="cellIs" dxfId="883" priority="903" operator="equal">
      <formula>#REF!</formula>
    </cfRule>
    <cfRule type="cellIs" dxfId="882" priority="904" operator="equal">
      <formula>#REF!</formula>
    </cfRule>
    <cfRule type="cellIs" dxfId="881" priority="905" operator="equal">
      <formula>#REF!</formula>
    </cfRule>
    <cfRule type="cellIs" dxfId="880" priority="906" operator="equal">
      <formula>#REF!</formula>
    </cfRule>
    <cfRule type="cellIs" dxfId="879" priority="907" operator="equal">
      <formula>#REF!</formula>
    </cfRule>
    <cfRule type="cellIs" dxfId="878" priority="908" operator="equal">
      <formula>#REF!</formula>
    </cfRule>
    <cfRule type="cellIs" dxfId="877" priority="909" operator="equal">
      <formula>#REF!</formula>
    </cfRule>
    <cfRule type="cellIs" dxfId="876" priority="910" operator="equal">
      <formula>#REF!</formula>
    </cfRule>
    <cfRule type="cellIs" dxfId="875" priority="911" operator="equal">
      <formula>#REF!</formula>
    </cfRule>
    <cfRule type="cellIs" dxfId="874" priority="912" operator="equal">
      <formula>#REF!</formula>
    </cfRule>
    <cfRule type="cellIs" dxfId="873" priority="913" operator="equal">
      <formula>#REF!</formula>
    </cfRule>
    <cfRule type="cellIs" dxfId="872" priority="914" operator="equal">
      <formula>#REF!</formula>
    </cfRule>
  </conditionalFormatting>
  <conditionalFormatting sqref="AE283">
    <cfRule type="cellIs" dxfId="871" priority="868" operator="equal">
      <formula>"MUY ALTA"</formula>
    </cfRule>
    <cfRule type="cellIs" dxfId="870" priority="869" operator="equal">
      <formula>"ALTA"</formula>
    </cfRule>
    <cfRule type="cellIs" dxfId="869" priority="870" operator="equal">
      <formula>"MEDIA"</formula>
    </cfRule>
    <cfRule type="cellIs" dxfId="868" priority="871" operator="equal">
      <formula>"BAJA"</formula>
    </cfRule>
    <cfRule type="cellIs" dxfId="867" priority="872" operator="equal">
      <formula>"MUY BAJA"</formula>
    </cfRule>
  </conditionalFormatting>
  <conditionalFormatting sqref="AE285:AE286">
    <cfRule type="cellIs" dxfId="866" priority="863" operator="equal">
      <formula>"MUY ALTA"</formula>
    </cfRule>
    <cfRule type="cellIs" dxfId="865" priority="864" operator="equal">
      <formula>"ALTA"</formula>
    </cfRule>
    <cfRule type="cellIs" dxfId="864" priority="865" operator="equal">
      <formula>"MEDIA"</formula>
    </cfRule>
    <cfRule type="cellIs" dxfId="863" priority="866" operator="equal">
      <formula>"BAJA"</formula>
    </cfRule>
    <cfRule type="cellIs" dxfId="862" priority="867" operator="equal">
      <formula>"MUY BAJA"</formula>
    </cfRule>
  </conditionalFormatting>
  <conditionalFormatting sqref="AI292">
    <cfRule type="cellIs" dxfId="861" priority="792" operator="equal">
      <formula>"EXTREMO (RC/F)"</formula>
    </cfRule>
    <cfRule type="cellIs" dxfId="860" priority="793" operator="equal">
      <formula>"ALTO (RC/F)"</formula>
    </cfRule>
    <cfRule type="cellIs" dxfId="859" priority="794" operator="equal">
      <formula>"MODERADO (RC/F)"</formula>
    </cfRule>
    <cfRule type="cellIs" dxfId="858" priority="795" operator="equal">
      <formula>"EXTREMO"</formula>
    </cfRule>
    <cfRule type="cellIs" dxfId="857" priority="796" operator="equal">
      <formula>"ALTO"</formula>
    </cfRule>
    <cfRule type="cellIs" dxfId="856" priority="797" operator="equal">
      <formula>"MODERADO"</formula>
    </cfRule>
    <cfRule type="cellIs" dxfId="855" priority="798" operator="equal">
      <formula>"BAJO"</formula>
    </cfRule>
  </conditionalFormatting>
  <conditionalFormatting sqref="AE294">
    <cfRule type="cellIs" dxfId="854" priority="804" operator="equal">
      <formula>"MUY ALTA"</formula>
    </cfRule>
    <cfRule type="cellIs" dxfId="853" priority="805" operator="equal">
      <formula>"ALTA"</formula>
    </cfRule>
    <cfRule type="cellIs" dxfId="852" priority="806" operator="equal">
      <formula>"MEDIA"</formula>
    </cfRule>
    <cfRule type="cellIs" dxfId="851" priority="807" operator="equal">
      <formula>"BAJA"</formula>
    </cfRule>
    <cfRule type="cellIs" dxfId="850" priority="808" operator="equal">
      <formula>"MUY BAJA"</formula>
    </cfRule>
  </conditionalFormatting>
  <conditionalFormatting sqref="AE292">
    <cfRule type="cellIs" dxfId="849" priority="745" operator="equal">
      <formula>"MUY ALTA"</formula>
    </cfRule>
    <cfRule type="cellIs" dxfId="848" priority="746" operator="equal">
      <formula>"ALTA"</formula>
    </cfRule>
    <cfRule type="cellIs" dxfId="847" priority="747" operator="equal">
      <formula>"MEDIA"</formula>
    </cfRule>
    <cfRule type="cellIs" dxfId="846" priority="748" operator="equal">
      <formula>"BAJA"</formula>
    </cfRule>
    <cfRule type="cellIs" dxfId="845" priority="749" operator="equal">
      <formula>"MUY BAJA"</formula>
    </cfRule>
  </conditionalFormatting>
  <conditionalFormatting sqref="AI301:AI302">
    <cfRule type="cellIs" dxfId="844" priority="856" operator="equal">
      <formula>"EXTREMO (RC/F)"</formula>
    </cfRule>
    <cfRule type="cellIs" dxfId="843" priority="857" operator="equal">
      <formula>"ALTO (RC/F)"</formula>
    </cfRule>
    <cfRule type="cellIs" dxfId="842" priority="858" operator="equal">
      <formula>"MODERADO (RC/F)"</formula>
    </cfRule>
    <cfRule type="cellIs" dxfId="841" priority="859" operator="equal">
      <formula>"EXTREMO"</formula>
    </cfRule>
    <cfRule type="cellIs" dxfId="840" priority="860" operator="equal">
      <formula>"ALTO"</formula>
    </cfRule>
    <cfRule type="cellIs" dxfId="839" priority="861" operator="equal">
      <formula>"MODERADO"</formula>
    </cfRule>
    <cfRule type="cellIs" dxfId="838" priority="862" operator="equal">
      <formula>"BAJO"</formula>
    </cfRule>
  </conditionalFormatting>
  <conditionalFormatting sqref="AE301:AE303">
    <cfRule type="cellIs" dxfId="837" priority="851" operator="equal">
      <formula>"MUY ALTA"</formula>
    </cfRule>
    <cfRule type="cellIs" dxfId="836" priority="852" operator="equal">
      <formula>"ALTA"</formula>
    </cfRule>
    <cfRule type="cellIs" dxfId="835" priority="853" operator="equal">
      <formula>"MEDIA"</formula>
    </cfRule>
    <cfRule type="cellIs" dxfId="834" priority="854" operator="equal">
      <formula>"BAJA"</formula>
    </cfRule>
    <cfRule type="cellIs" dxfId="833" priority="855" operator="equal">
      <formula>"MUY BAJA"</formula>
    </cfRule>
  </conditionalFormatting>
  <conditionalFormatting sqref="AG301:AG302">
    <cfRule type="cellIs" dxfId="832" priority="846" operator="equal">
      <formula>"CATASTROFICO"</formula>
    </cfRule>
    <cfRule type="cellIs" dxfId="831" priority="847" operator="equal">
      <formula>"MAYOR"</formula>
    </cfRule>
    <cfRule type="cellIs" dxfId="830" priority="848" operator="equal">
      <formula>"MODERADO"</formula>
    </cfRule>
    <cfRule type="cellIs" dxfId="829" priority="849" operator="equal">
      <formula>"MENOR"</formula>
    </cfRule>
    <cfRule type="cellIs" dxfId="828" priority="850" operator="equal">
      <formula>"LEVE"</formula>
    </cfRule>
  </conditionalFormatting>
  <conditionalFormatting sqref="AI301:AI302">
    <cfRule type="cellIs" dxfId="827" priority="809" operator="equal">
      <formula>#REF!</formula>
    </cfRule>
    <cfRule type="cellIs" dxfId="826" priority="810" operator="equal">
      <formula>#REF!</formula>
    </cfRule>
    <cfRule type="cellIs" dxfId="825" priority="811" operator="equal">
      <formula>#REF!</formula>
    </cfRule>
    <cfRule type="cellIs" dxfId="824" priority="812" operator="equal">
      <formula>#REF!</formula>
    </cfRule>
    <cfRule type="cellIs" dxfId="823" priority="813" operator="equal">
      <formula>#REF!</formula>
    </cfRule>
    <cfRule type="cellIs" dxfId="822" priority="814" operator="equal">
      <formula>#REF!</formula>
    </cfRule>
    <cfRule type="cellIs" dxfId="821" priority="815" operator="equal">
      <formula>#REF!</formula>
    </cfRule>
    <cfRule type="cellIs" dxfId="820" priority="816" operator="equal">
      <formula>#REF!</formula>
    </cfRule>
    <cfRule type="cellIs" dxfId="819" priority="817" operator="equal">
      <formula>#REF!</formula>
    </cfRule>
    <cfRule type="cellIs" dxfId="818" priority="818" operator="equal">
      <formula>#REF!</formula>
    </cfRule>
    <cfRule type="cellIs" dxfId="817" priority="819" operator="equal">
      <formula>#REF!</formula>
    </cfRule>
    <cfRule type="cellIs" dxfId="816" priority="820" operator="equal">
      <formula>#REF!</formula>
    </cfRule>
    <cfRule type="cellIs" dxfId="815" priority="821" operator="equal">
      <formula>#REF!</formula>
    </cfRule>
    <cfRule type="cellIs" dxfId="814" priority="822" operator="equal">
      <formula>#REF!</formula>
    </cfRule>
    <cfRule type="cellIs" dxfId="813" priority="823" operator="equal">
      <formula>#REF!</formula>
    </cfRule>
    <cfRule type="cellIs" dxfId="812" priority="824" operator="equal">
      <formula>#REF!</formula>
    </cfRule>
    <cfRule type="cellIs" dxfId="811" priority="825" operator="equal">
      <formula>#REF!</formula>
    </cfRule>
    <cfRule type="cellIs" dxfId="810" priority="826" operator="equal">
      <formula>#REF!</formula>
    </cfRule>
    <cfRule type="cellIs" dxfId="809" priority="827" operator="equal">
      <formula>#REF!</formula>
    </cfRule>
    <cfRule type="cellIs" dxfId="808" priority="828" operator="equal">
      <formula>#REF!</formula>
    </cfRule>
    <cfRule type="cellIs" dxfId="807" priority="829" operator="equal">
      <formula>#REF!</formula>
    </cfRule>
    <cfRule type="cellIs" dxfId="806" priority="830" operator="equal">
      <formula>#REF!</formula>
    </cfRule>
    <cfRule type="cellIs" dxfId="805" priority="831" operator="equal">
      <formula>#REF!</formula>
    </cfRule>
    <cfRule type="cellIs" dxfId="804" priority="832" operator="equal">
      <formula>#REF!</formula>
    </cfRule>
    <cfRule type="cellIs" dxfId="803" priority="833" operator="equal">
      <formula>#REF!</formula>
    </cfRule>
    <cfRule type="cellIs" dxfId="802" priority="834" operator="equal">
      <formula>#REF!</formula>
    </cfRule>
    <cfRule type="cellIs" dxfId="801" priority="835" operator="equal">
      <formula>#REF!</formula>
    </cfRule>
    <cfRule type="cellIs" dxfId="800" priority="836" operator="equal">
      <formula>#REF!</formula>
    </cfRule>
    <cfRule type="cellIs" dxfId="799" priority="837" operator="equal">
      <formula>#REF!</formula>
    </cfRule>
    <cfRule type="cellIs" dxfId="798" priority="838" operator="equal">
      <formula>#REF!</formula>
    </cfRule>
    <cfRule type="cellIs" dxfId="797" priority="839" operator="equal">
      <formula>#REF!</formula>
    </cfRule>
    <cfRule type="cellIs" dxfId="796" priority="840" operator="equal">
      <formula>#REF!</formula>
    </cfRule>
    <cfRule type="cellIs" dxfId="795" priority="841" operator="equal">
      <formula>#REF!</formula>
    </cfRule>
    <cfRule type="cellIs" dxfId="794" priority="842" operator="equal">
      <formula>#REF!</formula>
    </cfRule>
    <cfRule type="cellIs" dxfId="793" priority="843" operator="equal">
      <formula>#REF!</formula>
    </cfRule>
    <cfRule type="cellIs" dxfId="792" priority="844" operator="equal">
      <formula>#REF!</formula>
    </cfRule>
    <cfRule type="cellIs" dxfId="791" priority="845" operator="equal">
      <formula>#REF!</formula>
    </cfRule>
  </conditionalFormatting>
  <conditionalFormatting sqref="AG292">
    <cfRule type="cellIs" dxfId="790" priority="787" operator="equal">
      <formula>"CATASTROFICO"</formula>
    </cfRule>
    <cfRule type="cellIs" dxfId="789" priority="788" operator="equal">
      <formula>"MAYOR"</formula>
    </cfRule>
    <cfRule type="cellIs" dxfId="788" priority="789" operator="equal">
      <formula>"MODERADO"</formula>
    </cfRule>
    <cfRule type="cellIs" dxfId="787" priority="790" operator="equal">
      <formula>"MENOR"</formula>
    </cfRule>
    <cfRule type="cellIs" dxfId="786" priority="791" operator="equal">
      <formula>"LEVE"</formula>
    </cfRule>
  </conditionalFormatting>
  <conditionalFormatting sqref="AI292">
    <cfRule type="cellIs" dxfId="785" priority="750" operator="equal">
      <formula>#REF!</formula>
    </cfRule>
    <cfRule type="cellIs" dxfId="784" priority="751" operator="equal">
      <formula>#REF!</formula>
    </cfRule>
    <cfRule type="cellIs" dxfId="783" priority="752" operator="equal">
      <formula>#REF!</formula>
    </cfRule>
    <cfRule type="cellIs" dxfId="782" priority="753" operator="equal">
      <formula>#REF!</formula>
    </cfRule>
    <cfRule type="cellIs" dxfId="781" priority="754" operator="equal">
      <formula>#REF!</formula>
    </cfRule>
    <cfRule type="cellIs" dxfId="780" priority="755" operator="equal">
      <formula>#REF!</formula>
    </cfRule>
    <cfRule type="cellIs" dxfId="779" priority="756" operator="equal">
      <formula>#REF!</formula>
    </cfRule>
    <cfRule type="cellIs" dxfId="778" priority="757" operator="equal">
      <formula>#REF!</formula>
    </cfRule>
    <cfRule type="cellIs" dxfId="777" priority="758" operator="equal">
      <formula>#REF!</formula>
    </cfRule>
    <cfRule type="cellIs" dxfId="776" priority="759" operator="equal">
      <formula>#REF!</formula>
    </cfRule>
    <cfRule type="cellIs" dxfId="775" priority="760" operator="equal">
      <formula>#REF!</formula>
    </cfRule>
    <cfRule type="cellIs" dxfId="774" priority="761" operator="equal">
      <formula>#REF!</formula>
    </cfRule>
    <cfRule type="cellIs" dxfId="773" priority="762" operator="equal">
      <formula>#REF!</formula>
    </cfRule>
    <cfRule type="cellIs" dxfId="772" priority="763" operator="equal">
      <formula>#REF!</formula>
    </cfRule>
    <cfRule type="cellIs" dxfId="771" priority="764" operator="equal">
      <formula>#REF!</formula>
    </cfRule>
    <cfRule type="cellIs" dxfId="770" priority="765" operator="equal">
      <formula>#REF!</formula>
    </cfRule>
    <cfRule type="cellIs" dxfId="769" priority="766" operator="equal">
      <formula>#REF!</formula>
    </cfRule>
    <cfRule type="cellIs" dxfId="768" priority="767" operator="equal">
      <formula>#REF!</formula>
    </cfRule>
    <cfRule type="cellIs" dxfId="767" priority="768" operator="equal">
      <formula>#REF!</formula>
    </cfRule>
    <cfRule type="cellIs" dxfId="766" priority="769" operator="equal">
      <formula>#REF!</formula>
    </cfRule>
    <cfRule type="cellIs" dxfId="765" priority="770" operator="equal">
      <formula>#REF!</formula>
    </cfRule>
    <cfRule type="cellIs" dxfId="764" priority="771" operator="equal">
      <formula>#REF!</formula>
    </cfRule>
    <cfRule type="cellIs" dxfId="763" priority="772" operator="equal">
      <formula>#REF!</formula>
    </cfRule>
    <cfRule type="cellIs" dxfId="762" priority="773" operator="equal">
      <formula>#REF!</formula>
    </cfRule>
    <cfRule type="cellIs" dxfId="761" priority="774" operator="equal">
      <formula>#REF!</formula>
    </cfRule>
    <cfRule type="cellIs" dxfId="760" priority="775" operator="equal">
      <formula>#REF!</formula>
    </cfRule>
    <cfRule type="cellIs" dxfId="759" priority="776" operator="equal">
      <formula>#REF!</formula>
    </cfRule>
    <cfRule type="cellIs" dxfId="758" priority="777" operator="equal">
      <formula>#REF!</formula>
    </cfRule>
    <cfRule type="cellIs" dxfId="757" priority="778" operator="equal">
      <formula>#REF!</formula>
    </cfRule>
    <cfRule type="cellIs" dxfId="756" priority="779" operator="equal">
      <formula>#REF!</formula>
    </cfRule>
    <cfRule type="cellIs" dxfId="755" priority="780" operator="equal">
      <formula>#REF!</formula>
    </cfRule>
    <cfRule type="cellIs" dxfId="754" priority="781" operator="equal">
      <formula>#REF!</formula>
    </cfRule>
    <cfRule type="cellIs" dxfId="753" priority="782" operator="equal">
      <formula>#REF!</formula>
    </cfRule>
    <cfRule type="cellIs" dxfId="752" priority="783" operator="equal">
      <formula>#REF!</formula>
    </cfRule>
    <cfRule type="cellIs" dxfId="751" priority="784" operator="equal">
      <formula>#REF!</formula>
    </cfRule>
    <cfRule type="cellIs" dxfId="750" priority="785" operator="equal">
      <formula>#REF!</formula>
    </cfRule>
    <cfRule type="cellIs" dxfId="749" priority="786" operator="equal">
      <formula>#REF!</formula>
    </cfRule>
  </conditionalFormatting>
  <conditionalFormatting sqref="AE293">
    <cfRule type="cellIs" dxfId="748" priority="799" operator="equal">
      <formula>"MUY ALTA"</formula>
    </cfRule>
    <cfRule type="cellIs" dxfId="747" priority="800" operator="equal">
      <formula>"ALTA"</formula>
    </cfRule>
    <cfRule type="cellIs" dxfId="746" priority="801" operator="equal">
      <formula>"MEDIA"</formula>
    </cfRule>
    <cfRule type="cellIs" dxfId="745" priority="802" operator="equal">
      <formula>"BAJA"</formula>
    </cfRule>
    <cfRule type="cellIs" dxfId="744" priority="803" operator="equal">
      <formula>"MUY BAJA"</formula>
    </cfRule>
  </conditionalFormatting>
  <conditionalFormatting sqref="AI280">
    <cfRule type="cellIs" dxfId="743" priority="738" operator="equal">
      <formula>"EXTREMO (RC/F)"</formula>
    </cfRule>
    <cfRule type="cellIs" dxfId="742" priority="739" operator="equal">
      <formula>"ALTO (RC/F)"</formula>
    </cfRule>
    <cfRule type="cellIs" dxfId="741" priority="740" operator="equal">
      <formula>"MODERADO (RC/F)"</formula>
    </cfRule>
    <cfRule type="cellIs" dxfId="740" priority="741" operator="equal">
      <formula>"EXTREMO"</formula>
    </cfRule>
    <cfRule type="cellIs" dxfId="739" priority="742" operator="equal">
      <formula>"ALTO"</formula>
    </cfRule>
    <cfRule type="cellIs" dxfId="738" priority="743" operator="equal">
      <formula>"MODERADO"</formula>
    </cfRule>
    <cfRule type="cellIs" dxfId="737" priority="744" operator="equal">
      <formula>"BAJO"</formula>
    </cfRule>
  </conditionalFormatting>
  <conditionalFormatting sqref="AE280:AE281">
    <cfRule type="cellIs" dxfId="736" priority="733" operator="equal">
      <formula>"MUY ALTA"</formula>
    </cfRule>
    <cfRule type="cellIs" dxfId="735" priority="734" operator="equal">
      <formula>"ALTA"</formula>
    </cfRule>
    <cfRule type="cellIs" dxfId="734" priority="735" operator="equal">
      <formula>"MEDIA"</formula>
    </cfRule>
    <cfRule type="cellIs" dxfId="733" priority="736" operator="equal">
      <formula>"BAJA"</formula>
    </cfRule>
    <cfRule type="cellIs" dxfId="732" priority="737" operator="equal">
      <formula>"MUY BAJA"</formula>
    </cfRule>
  </conditionalFormatting>
  <conditionalFormatting sqref="AG280">
    <cfRule type="cellIs" dxfId="731" priority="728" operator="equal">
      <formula>"CATASTROFICO"</formula>
    </cfRule>
    <cfRule type="cellIs" dxfId="730" priority="729" operator="equal">
      <formula>"MAYOR"</formula>
    </cfRule>
    <cfRule type="cellIs" dxfId="729" priority="730" operator="equal">
      <formula>"MODERADO"</formula>
    </cfRule>
    <cfRule type="cellIs" dxfId="728" priority="731" operator="equal">
      <formula>"MENOR"</formula>
    </cfRule>
    <cfRule type="cellIs" dxfId="727" priority="732" operator="equal">
      <formula>"LEVE"</formula>
    </cfRule>
  </conditionalFormatting>
  <conditionalFormatting sqref="AI280">
    <cfRule type="cellIs" dxfId="726" priority="691" operator="equal">
      <formula>#REF!</formula>
    </cfRule>
    <cfRule type="cellIs" dxfId="725" priority="692" operator="equal">
      <formula>#REF!</formula>
    </cfRule>
    <cfRule type="cellIs" dxfId="724" priority="693" operator="equal">
      <formula>#REF!</formula>
    </cfRule>
    <cfRule type="cellIs" dxfId="723" priority="694" operator="equal">
      <formula>#REF!</formula>
    </cfRule>
    <cfRule type="cellIs" dxfId="722" priority="695" operator="equal">
      <formula>#REF!</formula>
    </cfRule>
    <cfRule type="cellIs" dxfId="721" priority="696" operator="equal">
      <formula>#REF!</formula>
    </cfRule>
    <cfRule type="cellIs" dxfId="720" priority="697" operator="equal">
      <formula>#REF!</formula>
    </cfRule>
    <cfRule type="cellIs" dxfId="719" priority="698" operator="equal">
      <formula>#REF!</formula>
    </cfRule>
    <cfRule type="cellIs" dxfId="718" priority="699" operator="equal">
      <formula>#REF!</formula>
    </cfRule>
    <cfRule type="cellIs" dxfId="717" priority="700" operator="equal">
      <formula>#REF!</formula>
    </cfRule>
    <cfRule type="cellIs" dxfId="716" priority="701" operator="equal">
      <formula>#REF!</formula>
    </cfRule>
    <cfRule type="cellIs" dxfId="715" priority="702" operator="equal">
      <formula>#REF!</formula>
    </cfRule>
    <cfRule type="cellIs" dxfId="714" priority="703" operator="equal">
      <formula>#REF!</formula>
    </cfRule>
    <cfRule type="cellIs" dxfId="713" priority="704" operator="equal">
      <formula>#REF!</formula>
    </cfRule>
    <cfRule type="cellIs" dxfId="712" priority="705" operator="equal">
      <formula>#REF!</formula>
    </cfRule>
    <cfRule type="cellIs" dxfId="711" priority="706" operator="equal">
      <formula>#REF!</formula>
    </cfRule>
    <cfRule type="cellIs" dxfId="710" priority="707" operator="equal">
      <formula>#REF!</formula>
    </cfRule>
    <cfRule type="cellIs" dxfId="709" priority="708" operator="equal">
      <formula>#REF!</formula>
    </cfRule>
    <cfRule type="cellIs" dxfId="708" priority="709" operator="equal">
      <formula>#REF!</formula>
    </cfRule>
    <cfRule type="cellIs" dxfId="707" priority="710" operator="equal">
      <formula>#REF!</formula>
    </cfRule>
    <cfRule type="cellIs" dxfId="706" priority="711" operator="equal">
      <formula>#REF!</formula>
    </cfRule>
    <cfRule type="cellIs" dxfId="705" priority="712" operator="equal">
      <formula>#REF!</formula>
    </cfRule>
    <cfRule type="cellIs" dxfId="704" priority="713" operator="equal">
      <formula>#REF!</formula>
    </cfRule>
    <cfRule type="cellIs" dxfId="703" priority="714" operator="equal">
      <formula>#REF!</formula>
    </cfRule>
    <cfRule type="cellIs" dxfId="702" priority="715" operator="equal">
      <formula>#REF!</formula>
    </cfRule>
    <cfRule type="cellIs" dxfId="701" priority="716" operator="equal">
      <formula>#REF!</formula>
    </cfRule>
    <cfRule type="cellIs" dxfId="700" priority="717" operator="equal">
      <formula>#REF!</formula>
    </cfRule>
    <cfRule type="cellIs" dxfId="699" priority="718" operator="equal">
      <formula>#REF!</formula>
    </cfRule>
    <cfRule type="cellIs" dxfId="698" priority="719" operator="equal">
      <formula>#REF!</formula>
    </cfRule>
    <cfRule type="cellIs" dxfId="697" priority="720" operator="equal">
      <formula>#REF!</formula>
    </cfRule>
    <cfRule type="cellIs" dxfId="696" priority="721" operator="equal">
      <formula>#REF!</formula>
    </cfRule>
    <cfRule type="cellIs" dxfId="695" priority="722" operator="equal">
      <formula>#REF!</formula>
    </cfRule>
    <cfRule type="cellIs" dxfId="694" priority="723" operator="equal">
      <formula>#REF!</formula>
    </cfRule>
    <cfRule type="cellIs" dxfId="693" priority="724" operator="equal">
      <formula>#REF!</formula>
    </cfRule>
    <cfRule type="cellIs" dxfId="692" priority="725" operator="equal">
      <formula>#REF!</formula>
    </cfRule>
    <cfRule type="cellIs" dxfId="691" priority="726" operator="equal">
      <formula>#REF!</formula>
    </cfRule>
    <cfRule type="cellIs" dxfId="690" priority="727" operator="equal">
      <formula>#REF!</formula>
    </cfRule>
  </conditionalFormatting>
  <conditionalFormatting sqref="AE298">
    <cfRule type="cellIs" dxfId="689" priority="686" operator="equal">
      <formula>"MUY ALTA"</formula>
    </cfRule>
    <cfRule type="cellIs" dxfId="688" priority="687" operator="equal">
      <formula>"ALTA"</formula>
    </cfRule>
    <cfRule type="cellIs" dxfId="687" priority="688" operator="equal">
      <formula>"MEDIA"</formula>
    </cfRule>
    <cfRule type="cellIs" dxfId="686" priority="689" operator="equal">
      <formula>"BAJA"</formula>
    </cfRule>
    <cfRule type="cellIs" dxfId="685" priority="690" operator="equal">
      <formula>"MUY BAJA"</formula>
    </cfRule>
  </conditionalFormatting>
  <conditionalFormatting sqref="AE297">
    <cfRule type="cellIs" dxfId="684" priority="681" operator="equal">
      <formula>"MUY ALTA"</formula>
    </cfRule>
    <cfRule type="cellIs" dxfId="683" priority="682" operator="equal">
      <formula>"ALTA"</formula>
    </cfRule>
    <cfRule type="cellIs" dxfId="682" priority="683" operator="equal">
      <formula>"MEDIA"</formula>
    </cfRule>
    <cfRule type="cellIs" dxfId="681" priority="684" operator="equal">
      <formula>"BAJA"</formula>
    </cfRule>
    <cfRule type="cellIs" dxfId="680" priority="685" operator="equal">
      <formula>"MUY BAJA"</formula>
    </cfRule>
  </conditionalFormatting>
  <conditionalFormatting sqref="AI296">
    <cfRule type="cellIs" dxfId="679" priority="674" operator="equal">
      <formula>"EXTREMO (RC/F)"</formula>
    </cfRule>
    <cfRule type="cellIs" dxfId="678" priority="675" operator="equal">
      <formula>"ALTO (RC/F)"</formula>
    </cfRule>
    <cfRule type="cellIs" dxfId="677" priority="676" operator="equal">
      <formula>"MODERADO (RC/F)"</formula>
    </cfRule>
    <cfRule type="cellIs" dxfId="676" priority="677" operator="equal">
      <formula>"EXTREMO"</formula>
    </cfRule>
    <cfRule type="cellIs" dxfId="675" priority="678" operator="equal">
      <formula>"ALTO"</formula>
    </cfRule>
    <cfRule type="cellIs" dxfId="674" priority="679" operator="equal">
      <formula>"MODERADO"</formula>
    </cfRule>
    <cfRule type="cellIs" dxfId="673" priority="680" operator="equal">
      <formula>"BAJO"</formula>
    </cfRule>
  </conditionalFormatting>
  <conditionalFormatting sqref="AE296">
    <cfRule type="cellIs" dxfId="672" priority="669" operator="equal">
      <formula>"MUY ALTA"</formula>
    </cfRule>
    <cfRule type="cellIs" dxfId="671" priority="670" operator="equal">
      <formula>"ALTA"</formula>
    </cfRule>
    <cfRule type="cellIs" dxfId="670" priority="671" operator="equal">
      <formula>"MEDIA"</formula>
    </cfRule>
    <cfRule type="cellIs" dxfId="669" priority="672" operator="equal">
      <formula>"BAJA"</formula>
    </cfRule>
    <cfRule type="cellIs" dxfId="668" priority="673" operator="equal">
      <formula>"MUY BAJA"</formula>
    </cfRule>
  </conditionalFormatting>
  <conditionalFormatting sqref="AG296">
    <cfRule type="cellIs" dxfId="667" priority="664" operator="equal">
      <formula>"CATASTROFICO"</formula>
    </cfRule>
    <cfRule type="cellIs" dxfId="666" priority="665" operator="equal">
      <formula>"MAYOR"</formula>
    </cfRule>
    <cfRule type="cellIs" dxfId="665" priority="666" operator="equal">
      <formula>"MODERADO"</formula>
    </cfRule>
    <cfRule type="cellIs" dxfId="664" priority="667" operator="equal">
      <formula>"MENOR"</formula>
    </cfRule>
    <cfRule type="cellIs" dxfId="663" priority="668" operator="equal">
      <formula>"LEVE"</formula>
    </cfRule>
  </conditionalFormatting>
  <conditionalFormatting sqref="AI296">
    <cfRule type="cellIs" dxfId="662" priority="627" operator="equal">
      <formula>#REF!</formula>
    </cfRule>
    <cfRule type="cellIs" dxfId="661" priority="628" operator="equal">
      <formula>#REF!</formula>
    </cfRule>
    <cfRule type="cellIs" dxfId="660" priority="629" operator="equal">
      <formula>#REF!</formula>
    </cfRule>
    <cfRule type="cellIs" dxfId="659" priority="630" operator="equal">
      <formula>#REF!</formula>
    </cfRule>
    <cfRule type="cellIs" dxfId="658" priority="631" operator="equal">
      <formula>#REF!</formula>
    </cfRule>
    <cfRule type="cellIs" dxfId="657" priority="632" operator="equal">
      <formula>#REF!</formula>
    </cfRule>
    <cfRule type="cellIs" dxfId="656" priority="633" operator="equal">
      <formula>#REF!</formula>
    </cfRule>
    <cfRule type="cellIs" dxfId="655" priority="634" operator="equal">
      <formula>#REF!</formula>
    </cfRule>
    <cfRule type="cellIs" dxfId="654" priority="635" operator="equal">
      <formula>#REF!</formula>
    </cfRule>
    <cfRule type="cellIs" dxfId="653" priority="636" operator="equal">
      <formula>#REF!</formula>
    </cfRule>
    <cfRule type="cellIs" dxfId="652" priority="637" operator="equal">
      <formula>#REF!</formula>
    </cfRule>
    <cfRule type="cellIs" dxfId="651" priority="638" operator="equal">
      <formula>#REF!</formula>
    </cfRule>
    <cfRule type="cellIs" dxfId="650" priority="639" operator="equal">
      <formula>#REF!</formula>
    </cfRule>
    <cfRule type="cellIs" dxfId="649" priority="640" operator="equal">
      <formula>#REF!</formula>
    </cfRule>
    <cfRule type="cellIs" dxfId="648" priority="641" operator="equal">
      <formula>#REF!</formula>
    </cfRule>
    <cfRule type="cellIs" dxfId="647" priority="642" operator="equal">
      <formula>#REF!</formula>
    </cfRule>
    <cfRule type="cellIs" dxfId="646" priority="643" operator="equal">
      <formula>#REF!</formula>
    </cfRule>
    <cfRule type="cellIs" dxfId="645" priority="644" operator="equal">
      <formula>#REF!</formula>
    </cfRule>
    <cfRule type="cellIs" dxfId="644" priority="645" operator="equal">
      <formula>#REF!</formula>
    </cfRule>
    <cfRule type="cellIs" dxfId="643" priority="646" operator="equal">
      <formula>#REF!</formula>
    </cfRule>
    <cfRule type="cellIs" dxfId="642" priority="647" operator="equal">
      <formula>#REF!</formula>
    </cfRule>
    <cfRule type="cellIs" dxfId="641" priority="648" operator="equal">
      <formula>#REF!</formula>
    </cfRule>
    <cfRule type="cellIs" dxfId="640" priority="649" operator="equal">
      <formula>#REF!</formula>
    </cfRule>
    <cfRule type="cellIs" dxfId="639" priority="650" operator="equal">
      <formula>#REF!</formula>
    </cfRule>
    <cfRule type="cellIs" dxfId="638" priority="651" operator="equal">
      <formula>#REF!</formula>
    </cfRule>
    <cfRule type="cellIs" dxfId="637" priority="652" operator="equal">
      <formula>#REF!</formula>
    </cfRule>
    <cfRule type="cellIs" dxfId="636" priority="653" operator="equal">
      <formula>#REF!</formula>
    </cfRule>
    <cfRule type="cellIs" dxfId="635" priority="654" operator="equal">
      <formula>#REF!</formula>
    </cfRule>
    <cfRule type="cellIs" dxfId="634" priority="655" operator="equal">
      <formula>#REF!</formula>
    </cfRule>
    <cfRule type="cellIs" dxfId="633" priority="656" operator="equal">
      <formula>#REF!</formula>
    </cfRule>
    <cfRule type="cellIs" dxfId="632" priority="657" operator="equal">
      <formula>#REF!</formula>
    </cfRule>
    <cfRule type="cellIs" dxfId="631" priority="658" operator="equal">
      <formula>#REF!</formula>
    </cfRule>
    <cfRule type="cellIs" dxfId="630" priority="659" operator="equal">
      <formula>#REF!</formula>
    </cfRule>
    <cfRule type="cellIs" dxfId="629" priority="660" operator="equal">
      <formula>#REF!</formula>
    </cfRule>
    <cfRule type="cellIs" dxfId="628" priority="661" operator="equal">
      <formula>#REF!</formula>
    </cfRule>
    <cfRule type="cellIs" dxfId="627" priority="662" operator="equal">
      <formula>#REF!</formula>
    </cfRule>
    <cfRule type="cellIs" dxfId="626" priority="663" operator="equal">
      <formula>#REF!</formula>
    </cfRule>
  </conditionalFormatting>
  <conditionalFormatting sqref="AE277:AE278">
    <cfRule type="cellIs" dxfId="625" priority="622" operator="equal">
      <formula>"MUY ALTA"</formula>
    </cfRule>
    <cfRule type="cellIs" dxfId="624" priority="623" operator="equal">
      <formula>"ALTA"</formula>
    </cfRule>
    <cfRule type="cellIs" dxfId="623" priority="624" operator="equal">
      <formula>"MEDIA"</formula>
    </cfRule>
    <cfRule type="cellIs" dxfId="622" priority="625" operator="equal">
      <formula>"BAJA"</formula>
    </cfRule>
    <cfRule type="cellIs" dxfId="621" priority="626" operator="equal">
      <formula>"MUY BAJA"</formula>
    </cfRule>
  </conditionalFormatting>
  <conditionalFormatting sqref="AE37">
    <cfRule type="cellIs" dxfId="620" priority="617" operator="equal">
      <formula>"MUY ALTA"</formula>
    </cfRule>
    <cfRule type="cellIs" dxfId="619" priority="618" operator="equal">
      <formula>"ALTA"</formula>
    </cfRule>
    <cfRule type="cellIs" dxfId="618" priority="619" operator="equal">
      <formula>"MEDIA"</formula>
    </cfRule>
    <cfRule type="cellIs" dxfId="617" priority="620" operator="equal">
      <formula>"BAJA"</formula>
    </cfRule>
    <cfRule type="cellIs" dxfId="616" priority="621" operator="equal">
      <formula>"MUY BAJA"</formula>
    </cfRule>
  </conditionalFormatting>
  <conditionalFormatting sqref="AE90">
    <cfRule type="cellIs" dxfId="615" priority="612" operator="equal">
      <formula>"MUY ALTA"</formula>
    </cfRule>
    <cfRule type="cellIs" dxfId="614" priority="613" operator="equal">
      <formula>"ALTA"</formula>
    </cfRule>
    <cfRule type="cellIs" dxfId="613" priority="614" operator="equal">
      <formula>"MEDIA"</formula>
    </cfRule>
    <cfRule type="cellIs" dxfId="612" priority="615" operator="equal">
      <formula>"BAJA"</formula>
    </cfRule>
    <cfRule type="cellIs" dxfId="611" priority="616" operator="equal">
      <formula>"MUY BAJA"</formula>
    </cfRule>
  </conditionalFormatting>
  <conditionalFormatting sqref="AE91">
    <cfRule type="cellIs" dxfId="610" priority="607" operator="equal">
      <formula>"MUY ALTA"</formula>
    </cfRule>
    <cfRule type="cellIs" dxfId="609" priority="608" operator="equal">
      <formula>"ALTA"</formula>
    </cfRule>
    <cfRule type="cellIs" dxfId="608" priority="609" operator="equal">
      <formula>"MEDIA"</formula>
    </cfRule>
    <cfRule type="cellIs" dxfId="607" priority="610" operator="equal">
      <formula>"BAJA"</formula>
    </cfRule>
    <cfRule type="cellIs" dxfId="606" priority="611" operator="equal">
      <formula>"MUY BAJA"</formula>
    </cfRule>
  </conditionalFormatting>
  <conditionalFormatting sqref="AE92">
    <cfRule type="cellIs" dxfId="605" priority="602" operator="equal">
      <formula>"MUY ALTA"</formula>
    </cfRule>
    <cfRule type="cellIs" dxfId="604" priority="603" operator="equal">
      <formula>"ALTA"</formula>
    </cfRule>
    <cfRule type="cellIs" dxfId="603" priority="604" operator="equal">
      <formula>"MEDIA"</formula>
    </cfRule>
    <cfRule type="cellIs" dxfId="602" priority="605" operator="equal">
      <formula>"BAJA"</formula>
    </cfRule>
    <cfRule type="cellIs" dxfId="601" priority="606" operator="equal">
      <formula>"MUY BAJA"</formula>
    </cfRule>
  </conditionalFormatting>
  <conditionalFormatting sqref="AE93">
    <cfRule type="cellIs" dxfId="600" priority="597" operator="equal">
      <formula>"MUY ALTA"</formula>
    </cfRule>
    <cfRule type="cellIs" dxfId="599" priority="598" operator="equal">
      <formula>"ALTA"</formula>
    </cfRule>
    <cfRule type="cellIs" dxfId="598" priority="599" operator="equal">
      <formula>"MEDIA"</formula>
    </cfRule>
    <cfRule type="cellIs" dxfId="597" priority="600" operator="equal">
      <formula>"BAJA"</formula>
    </cfRule>
    <cfRule type="cellIs" dxfId="596" priority="601" operator="equal">
      <formula>"MUY BAJA"</formula>
    </cfRule>
  </conditionalFormatting>
  <conditionalFormatting sqref="AE94">
    <cfRule type="cellIs" dxfId="595" priority="592" operator="equal">
      <formula>"MUY ALTA"</formula>
    </cfRule>
    <cfRule type="cellIs" dxfId="594" priority="593" operator="equal">
      <formula>"ALTA"</formula>
    </cfRule>
    <cfRule type="cellIs" dxfId="593" priority="594" operator="equal">
      <formula>"MEDIA"</formula>
    </cfRule>
    <cfRule type="cellIs" dxfId="592" priority="595" operator="equal">
      <formula>"BAJA"</formula>
    </cfRule>
    <cfRule type="cellIs" dxfId="591" priority="596" operator="equal">
      <formula>"MUY BAJA"</formula>
    </cfRule>
  </conditionalFormatting>
  <conditionalFormatting sqref="AI70 AI73">
    <cfRule type="cellIs" dxfId="590" priority="555" operator="equal">
      <formula>#REF!</formula>
    </cfRule>
    <cfRule type="cellIs" dxfId="589" priority="556" operator="equal">
      <formula>#REF!</formula>
    </cfRule>
    <cfRule type="cellIs" dxfId="588" priority="557" operator="equal">
      <formula>#REF!</formula>
    </cfRule>
    <cfRule type="cellIs" dxfId="587" priority="558" operator="equal">
      <formula>#REF!</formula>
    </cfRule>
    <cfRule type="cellIs" dxfId="586" priority="559" operator="equal">
      <formula>#REF!</formula>
    </cfRule>
    <cfRule type="cellIs" dxfId="585" priority="560" operator="equal">
      <formula>#REF!</formula>
    </cfRule>
    <cfRule type="cellIs" dxfId="584" priority="561" operator="equal">
      <formula>#REF!</formula>
    </cfRule>
    <cfRule type="cellIs" dxfId="583" priority="562" operator="equal">
      <formula>#REF!</formula>
    </cfRule>
    <cfRule type="cellIs" dxfId="582" priority="563" operator="equal">
      <formula>#REF!</formula>
    </cfRule>
    <cfRule type="cellIs" dxfId="581" priority="564" operator="equal">
      <formula>#REF!</formula>
    </cfRule>
    <cfRule type="cellIs" dxfId="580" priority="565" operator="equal">
      <formula>#REF!</formula>
    </cfRule>
    <cfRule type="cellIs" dxfId="579" priority="566" operator="equal">
      <formula>#REF!</formula>
    </cfRule>
    <cfRule type="cellIs" dxfId="578" priority="567" operator="equal">
      <formula>#REF!</formula>
    </cfRule>
    <cfRule type="cellIs" dxfId="577" priority="568" operator="equal">
      <formula>#REF!</formula>
    </cfRule>
    <cfRule type="cellIs" dxfId="576" priority="569" operator="equal">
      <formula>#REF!</formula>
    </cfRule>
    <cfRule type="cellIs" dxfId="575" priority="570" operator="equal">
      <formula>#REF!</formula>
    </cfRule>
    <cfRule type="cellIs" dxfId="574" priority="571" operator="equal">
      <formula>#REF!</formula>
    </cfRule>
    <cfRule type="cellIs" dxfId="573" priority="572" operator="equal">
      <formula>#REF!</formula>
    </cfRule>
    <cfRule type="cellIs" dxfId="572" priority="573" operator="equal">
      <formula>#REF!</formula>
    </cfRule>
    <cfRule type="cellIs" dxfId="571" priority="574" operator="equal">
      <formula>#REF!</formula>
    </cfRule>
    <cfRule type="cellIs" dxfId="570" priority="575" operator="equal">
      <formula>#REF!</formula>
    </cfRule>
    <cfRule type="cellIs" dxfId="569" priority="576" operator="equal">
      <formula>#REF!</formula>
    </cfRule>
    <cfRule type="cellIs" dxfId="568" priority="577" operator="equal">
      <formula>#REF!</formula>
    </cfRule>
    <cfRule type="cellIs" dxfId="567" priority="578" operator="equal">
      <formula>#REF!</formula>
    </cfRule>
    <cfRule type="cellIs" dxfId="566" priority="579" operator="equal">
      <formula>#REF!</formula>
    </cfRule>
    <cfRule type="cellIs" dxfId="565" priority="580" operator="equal">
      <formula>#REF!</formula>
    </cfRule>
    <cfRule type="cellIs" dxfId="564" priority="581" operator="equal">
      <formula>#REF!</formula>
    </cfRule>
    <cfRule type="cellIs" dxfId="563" priority="582" operator="equal">
      <formula>#REF!</formula>
    </cfRule>
    <cfRule type="cellIs" dxfId="562" priority="583" operator="equal">
      <formula>#REF!</formula>
    </cfRule>
    <cfRule type="cellIs" dxfId="561" priority="584" operator="equal">
      <formula>#REF!</formula>
    </cfRule>
    <cfRule type="cellIs" dxfId="560" priority="585" operator="equal">
      <formula>#REF!</formula>
    </cfRule>
    <cfRule type="cellIs" dxfId="559" priority="586" operator="equal">
      <formula>#REF!</formula>
    </cfRule>
    <cfRule type="cellIs" dxfId="558" priority="587" operator="equal">
      <formula>#REF!</formula>
    </cfRule>
    <cfRule type="cellIs" dxfId="557" priority="588" operator="equal">
      <formula>#REF!</formula>
    </cfRule>
    <cfRule type="cellIs" dxfId="556" priority="589" operator="equal">
      <formula>#REF!</formula>
    </cfRule>
    <cfRule type="cellIs" dxfId="555" priority="590" operator="equal">
      <formula>#REF!</formula>
    </cfRule>
    <cfRule type="cellIs" dxfId="554" priority="591" operator="equal">
      <formula>#REF!</formula>
    </cfRule>
  </conditionalFormatting>
  <conditionalFormatting sqref="AI70 AI73">
    <cfRule type="cellIs" dxfId="553" priority="548" operator="equal">
      <formula>"EXTREMO (RC/F)"</formula>
    </cfRule>
    <cfRule type="cellIs" dxfId="552" priority="549" operator="equal">
      <formula>"ALTO (RC/F)"</formula>
    </cfRule>
    <cfRule type="cellIs" dxfId="551" priority="550" operator="equal">
      <formula>"MODERADO (RC/F)"</formula>
    </cfRule>
    <cfRule type="cellIs" dxfId="550" priority="551" operator="equal">
      <formula>"EXTREMO"</formula>
    </cfRule>
    <cfRule type="cellIs" dxfId="549" priority="552" operator="equal">
      <formula>"ALTO"</formula>
    </cfRule>
    <cfRule type="cellIs" dxfId="548" priority="553" operator="equal">
      <formula>"MODERADO"</formula>
    </cfRule>
    <cfRule type="cellIs" dxfId="547" priority="554" operator="equal">
      <formula>"BAJO"</formula>
    </cfRule>
  </conditionalFormatting>
  <conditionalFormatting sqref="AE70 AE59:AE62">
    <cfRule type="cellIs" dxfId="546" priority="543" operator="equal">
      <formula>"MUY ALTA"</formula>
    </cfRule>
    <cfRule type="cellIs" dxfId="545" priority="544" operator="equal">
      <formula>"ALTA"</formula>
    </cfRule>
    <cfRule type="cellIs" dxfId="544" priority="545" operator="equal">
      <formula>"MEDIA"</formula>
    </cfRule>
    <cfRule type="cellIs" dxfId="543" priority="546" operator="equal">
      <formula>"BAJA"</formula>
    </cfRule>
    <cfRule type="cellIs" dxfId="542" priority="547" operator="equal">
      <formula>"MUY BAJA"</formula>
    </cfRule>
  </conditionalFormatting>
  <conditionalFormatting sqref="AG70 AG73">
    <cfRule type="cellIs" dxfId="541" priority="538" operator="equal">
      <formula>"CATASTROFICO"</formula>
    </cfRule>
    <cfRule type="cellIs" dxfId="540" priority="539" operator="equal">
      <formula>"MAYOR"</formula>
    </cfRule>
    <cfRule type="cellIs" dxfId="539" priority="540" operator="equal">
      <formula>"MODERADO"</formula>
    </cfRule>
    <cfRule type="cellIs" dxfId="538" priority="541" operator="equal">
      <formula>"MENOR"</formula>
    </cfRule>
    <cfRule type="cellIs" dxfId="537" priority="542" operator="equal">
      <formula>"LEVE"</formula>
    </cfRule>
  </conditionalFormatting>
  <conditionalFormatting sqref="AG59:AG60">
    <cfRule type="cellIs" dxfId="536" priority="533" operator="equal">
      <formula>"CATASTROFICO"</formula>
    </cfRule>
    <cfRule type="cellIs" dxfId="535" priority="534" operator="equal">
      <formula>"MAYOR"</formula>
    </cfRule>
    <cfRule type="cellIs" dxfId="534" priority="535" operator="equal">
      <formula>"MODERADO"</formula>
    </cfRule>
    <cfRule type="cellIs" dxfId="533" priority="536" operator="equal">
      <formula>"MENOR"</formula>
    </cfRule>
    <cfRule type="cellIs" dxfId="532" priority="537" operator="equal">
      <formula>"LEVE"</formula>
    </cfRule>
  </conditionalFormatting>
  <conditionalFormatting sqref="AI59:AI60">
    <cfRule type="cellIs" dxfId="531" priority="496" operator="equal">
      <formula>#REF!</formula>
    </cfRule>
    <cfRule type="cellIs" dxfId="530" priority="497" operator="equal">
      <formula>#REF!</formula>
    </cfRule>
    <cfRule type="cellIs" dxfId="529" priority="498" operator="equal">
      <formula>#REF!</formula>
    </cfRule>
    <cfRule type="cellIs" dxfId="528" priority="499" operator="equal">
      <formula>#REF!</formula>
    </cfRule>
    <cfRule type="cellIs" dxfId="527" priority="500" operator="equal">
      <formula>#REF!</formula>
    </cfRule>
    <cfRule type="cellIs" dxfId="526" priority="501" operator="equal">
      <formula>#REF!</formula>
    </cfRule>
    <cfRule type="cellIs" dxfId="525" priority="502" operator="equal">
      <formula>#REF!</formula>
    </cfRule>
    <cfRule type="cellIs" dxfId="524" priority="503" operator="equal">
      <formula>#REF!</formula>
    </cfRule>
    <cfRule type="cellIs" dxfId="523" priority="504" operator="equal">
      <formula>#REF!</formula>
    </cfRule>
    <cfRule type="cellIs" dxfId="522" priority="505" operator="equal">
      <formula>#REF!</formula>
    </cfRule>
    <cfRule type="cellIs" dxfId="521" priority="506" operator="equal">
      <formula>#REF!</formula>
    </cfRule>
    <cfRule type="cellIs" dxfId="520" priority="507" operator="equal">
      <formula>#REF!</formula>
    </cfRule>
    <cfRule type="cellIs" dxfId="519" priority="508" operator="equal">
      <formula>#REF!</formula>
    </cfRule>
    <cfRule type="cellIs" dxfId="518" priority="509" operator="equal">
      <formula>#REF!</formula>
    </cfRule>
    <cfRule type="cellIs" dxfId="517" priority="510" operator="equal">
      <formula>#REF!</formula>
    </cfRule>
    <cfRule type="cellIs" dxfId="516" priority="511" operator="equal">
      <formula>#REF!</formula>
    </cfRule>
    <cfRule type="cellIs" dxfId="515" priority="512" operator="equal">
      <formula>#REF!</formula>
    </cfRule>
    <cfRule type="cellIs" dxfId="514" priority="513" operator="equal">
      <formula>#REF!</formula>
    </cfRule>
    <cfRule type="cellIs" dxfId="513" priority="514" operator="equal">
      <formula>#REF!</formula>
    </cfRule>
    <cfRule type="cellIs" dxfId="512" priority="515" operator="equal">
      <formula>#REF!</formula>
    </cfRule>
    <cfRule type="cellIs" dxfId="511" priority="516" operator="equal">
      <formula>#REF!</formula>
    </cfRule>
    <cfRule type="cellIs" dxfId="510" priority="517" operator="equal">
      <formula>#REF!</formula>
    </cfRule>
    <cfRule type="cellIs" dxfId="509" priority="518" operator="equal">
      <formula>#REF!</formula>
    </cfRule>
    <cfRule type="cellIs" dxfId="508" priority="519" operator="equal">
      <formula>#REF!</formula>
    </cfRule>
    <cfRule type="cellIs" dxfId="507" priority="520" operator="equal">
      <formula>#REF!</formula>
    </cfRule>
    <cfRule type="cellIs" dxfId="506" priority="521" operator="equal">
      <formula>#REF!</formula>
    </cfRule>
    <cfRule type="cellIs" dxfId="505" priority="522" operator="equal">
      <formula>#REF!</formula>
    </cfRule>
    <cfRule type="cellIs" dxfId="504" priority="523" operator="equal">
      <formula>#REF!</formula>
    </cfRule>
    <cfRule type="cellIs" dxfId="503" priority="524" operator="equal">
      <formula>#REF!</formula>
    </cfRule>
    <cfRule type="cellIs" dxfId="502" priority="525" operator="equal">
      <formula>#REF!</formula>
    </cfRule>
    <cfRule type="cellIs" dxfId="501" priority="526" operator="equal">
      <formula>#REF!</formula>
    </cfRule>
    <cfRule type="cellIs" dxfId="500" priority="527" operator="equal">
      <formula>#REF!</formula>
    </cfRule>
    <cfRule type="cellIs" dxfId="499" priority="528" operator="equal">
      <formula>#REF!</formula>
    </cfRule>
    <cfRule type="cellIs" dxfId="498" priority="529" operator="equal">
      <formula>#REF!</formula>
    </cfRule>
    <cfRule type="cellIs" dxfId="497" priority="530" operator="equal">
      <formula>#REF!</formula>
    </cfRule>
    <cfRule type="cellIs" dxfId="496" priority="531" operator="equal">
      <formula>#REF!</formula>
    </cfRule>
    <cfRule type="cellIs" dxfId="495" priority="532" operator="equal">
      <formula>#REF!</formula>
    </cfRule>
  </conditionalFormatting>
  <conditionalFormatting sqref="AI59:AI60">
    <cfRule type="cellIs" dxfId="494" priority="489" operator="equal">
      <formula>"EXTREMO (RC/F)"</formula>
    </cfRule>
    <cfRule type="cellIs" dxfId="493" priority="490" operator="equal">
      <formula>"ALTO (RC/F)"</formula>
    </cfRule>
    <cfRule type="cellIs" dxfId="492" priority="491" operator="equal">
      <formula>"MODERADO (RC/F)"</formula>
    </cfRule>
    <cfRule type="cellIs" dxfId="491" priority="492" operator="equal">
      <formula>"EXTREMO"</formula>
    </cfRule>
    <cfRule type="cellIs" dxfId="490" priority="493" operator="equal">
      <formula>"ALTO"</formula>
    </cfRule>
    <cfRule type="cellIs" dxfId="489" priority="494" operator="equal">
      <formula>"MODERADO"</formula>
    </cfRule>
    <cfRule type="cellIs" dxfId="488" priority="495" operator="equal">
      <formula>"BAJO"</formula>
    </cfRule>
  </conditionalFormatting>
  <conditionalFormatting sqref="AI63">
    <cfRule type="cellIs" dxfId="487" priority="452" operator="equal">
      <formula>#REF!</formula>
    </cfRule>
    <cfRule type="cellIs" dxfId="486" priority="453" operator="equal">
      <formula>#REF!</formula>
    </cfRule>
    <cfRule type="cellIs" dxfId="485" priority="454" operator="equal">
      <formula>#REF!</formula>
    </cfRule>
    <cfRule type="cellIs" dxfId="484" priority="455" operator="equal">
      <formula>#REF!</formula>
    </cfRule>
    <cfRule type="cellIs" dxfId="483" priority="456" operator="equal">
      <formula>#REF!</formula>
    </cfRule>
    <cfRule type="cellIs" dxfId="482" priority="457" operator="equal">
      <formula>#REF!</formula>
    </cfRule>
    <cfRule type="cellIs" dxfId="481" priority="458" operator="equal">
      <formula>#REF!</formula>
    </cfRule>
    <cfRule type="cellIs" dxfId="480" priority="459" operator="equal">
      <formula>#REF!</formula>
    </cfRule>
    <cfRule type="cellIs" dxfId="479" priority="460" operator="equal">
      <formula>#REF!</formula>
    </cfRule>
    <cfRule type="cellIs" dxfId="478" priority="461" operator="equal">
      <formula>#REF!</formula>
    </cfRule>
    <cfRule type="cellIs" dxfId="477" priority="462" operator="equal">
      <formula>#REF!</formula>
    </cfRule>
    <cfRule type="cellIs" dxfId="476" priority="463" operator="equal">
      <formula>#REF!</formula>
    </cfRule>
    <cfRule type="cellIs" dxfId="475" priority="464" operator="equal">
      <formula>#REF!</formula>
    </cfRule>
    <cfRule type="cellIs" dxfId="474" priority="465" operator="equal">
      <formula>#REF!</formula>
    </cfRule>
    <cfRule type="cellIs" dxfId="473" priority="466" operator="equal">
      <formula>#REF!</formula>
    </cfRule>
    <cfRule type="cellIs" dxfId="472" priority="467" operator="equal">
      <formula>#REF!</formula>
    </cfRule>
    <cfRule type="cellIs" dxfId="471" priority="468" operator="equal">
      <formula>#REF!</formula>
    </cfRule>
    <cfRule type="cellIs" dxfId="470" priority="469" operator="equal">
      <formula>#REF!</formula>
    </cfRule>
    <cfRule type="cellIs" dxfId="469" priority="470" operator="equal">
      <formula>#REF!</formula>
    </cfRule>
    <cfRule type="cellIs" dxfId="468" priority="471" operator="equal">
      <formula>#REF!</formula>
    </cfRule>
    <cfRule type="cellIs" dxfId="467" priority="472" operator="equal">
      <formula>#REF!</formula>
    </cfRule>
    <cfRule type="cellIs" dxfId="466" priority="473" operator="equal">
      <formula>#REF!</formula>
    </cfRule>
    <cfRule type="cellIs" dxfId="465" priority="474" operator="equal">
      <formula>#REF!</formula>
    </cfRule>
    <cfRule type="cellIs" dxfId="464" priority="475" operator="equal">
      <formula>#REF!</formula>
    </cfRule>
    <cfRule type="cellIs" dxfId="463" priority="476" operator="equal">
      <formula>#REF!</formula>
    </cfRule>
    <cfRule type="cellIs" dxfId="462" priority="477" operator="equal">
      <formula>#REF!</formula>
    </cfRule>
    <cfRule type="cellIs" dxfId="461" priority="478" operator="equal">
      <formula>#REF!</formula>
    </cfRule>
    <cfRule type="cellIs" dxfId="460" priority="479" operator="equal">
      <formula>#REF!</formula>
    </cfRule>
    <cfRule type="cellIs" dxfId="459" priority="480" operator="equal">
      <formula>#REF!</formula>
    </cfRule>
    <cfRule type="cellIs" dxfId="458" priority="481" operator="equal">
      <formula>#REF!</formula>
    </cfRule>
    <cfRule type="cellIs" dxfId="457" priority="482" operator="equal">
      <formula>#REF!</formula>
    </cfRule>
    <cfRule type="cellIs" dxfId="456" priority="483" operator="equal">
      <formula>#REF!</formula>
    </cfRule>
    <cfRule type="cellIs" dxfId="455" priority="484" operator="equal">
      <formula>#REF!</formula>
    </cfRule>
    <cfRule type="cellIs" dxfId="454" priority="485" operator="equal">
      <formula>#REF!</formula>
    </cfRule>
    <cfRule type="cellIs" dxfId="453" priority="486" operator="equal">
      <formula>#REF!</formula>
    </cfRule>
    <cfRule type="cellIs" dxfId="452" priority="487" operator="equal">
      <formula>#REF!</formula>
    </cfRule>
    <cfRule type="cellIs" dxfId="451" priority="488" operator="equal">
      <formula>#REF!</formula>
    </cfRule>
  </conditionalFormatting>
  <conditionalFormatting sqref="AI63">
    <cfRule type="cellIs" dxfId="450" priority="445" operator="equal">
      <formula>"EXTREMO (RC/F)"</formula>
    </cfRule>
    <cfRule type="cellIs" dxfId="449" priority="446" operator="equal">
      <formula>"ALTO (RC/F)"</formula>
    </cfRule>
    <cfRule type="cellIs" dxfId="448" priority="447" operator="equal">
      <formula>"MODERADO (RC/F)"</formula>
    </cfRule>
    <cfRule type="cellIs" dxfId="447" priority="448" operator="equal">
      <formula>"EXTREMO"</formula>
    </cfRule>
    <cfRule type="cellIs" dxfId="446" priority="449" operator="equal">
      <formula>"ALTO"</formula>
    </cfRule>
    <cfRule type="cellIs" dxfId="445" priority="450" operator="equal">
      <formula>"MODERADO"</formula>
    </cfRule>
    <cfRule type="cellIs" dxfId="444" priority="451" operator="equal">
      <formula>"BAJO"</formula>
    </cfRule>
  </conditionalFormatting>
  <conditionalFormatting sqref="AE63:AE69">
    <cfRule type="cellIs" dxfId="443" priority="440" operator="equal">
      <formula>"MUY ALTA"</formula>
    </cfRule>
    <cfRule type="cellIs" dxfId="442" priority="441" operator="equal">
      <formula>"ALTA"</formula>
    </cfRule>
    <cfRule type="cellIs" dxfId="441" priority="442" operator="equal">
      <formula>"MEDIA"</formula>
    </cfRule>
    <cfRule type="cellIs" dxfId="440" priority="443" operator="equal">
      <formula>"BAJA"</formula>
    </cfRule>
    <cfRule type="cellIs" dxfId="439" priority="444" operator="equal">
      <formula>"MUY BAJA"</formula>
    </cfRule>
  </conditionalFormatting>
  <conditionalFormatting sqref="AG63">
    <cfRule type="cellIs" dxfId="438" priority="435" operator="equal">
      <formula>"CATASTROFICO"</formula>
    </cfRule>
    <cfRule type="cellIs" dxfId="437" priority="436" operator="equal">
      <formula>"MAYOR"</formula>
    </cfRule>
    <cfRule type="cellIs" dxfId="436" priority="437" operator="equal">
      <formula>"MODERADO"</formula>
    </cfRule>
    <cfRule type="cellIs" dxfId="435" priority="438" operator="equal">
      <formula>"MENOR"</formula>
    </cfRule>
    <cfRule type="cellIs" dxfId="434" priority="439" operator="equal">
      <formula>"LEVE"</formula>
    </cfRule>
  </conditionalFormatting>
  <conditionalFormatting sqref="AE73:AE75">
    <cfRule type="cellIs" dxfId="433" priority="430" operator="equal">
      <formula>"MUY ALTA"</formula>
    </cfRule>
    <cfRule type="cellIs" dxfId="432" priority="431" operator="equal">
      <formula>"ALTA"</formula>
    </cfRule>
    <cfRule type="cellIs" dxfId="431" priority="432" operator="equal">
      <formula>"MEDIA"</formula>
    </cfRule>
    <cfRule type="cellIs" dxfId="430" priority="433" operator="equal">
      <formula>"BAJA"</formula>
    </cfRule>
    <cfRule type="cellIs" dxfId="429" priority="434" operator="equal">
      <formula>"MUY BAJA"</formula>
    </cfRule>
  </conditionalFormatting>
  <conditionalFormatting sqref="AI42">
    <cfRule type="cellIs" dxfId="428" priority="423" operator="equal">
      <formula>"EXTREMO (RC/F)"</formula>
    </cfRule>
    <cfRule type="cellIs" dxfId="427" priority="424" operator="equal">
      <formula>"ALTO (RC/F)"</formula>
    </cfRule>
    <cfRule type="cellIs" dxfId="426" priority="425" operator="equal">
      <formula>"MODERADO (RC/F)"</formula>
    </cfRule>
    <cfRule type="cellIs" dxfId="425" priority="426" operator="equal">
      <formula>"EXTREMO"</formula>
    </cfRule>
    <cfRule type="cellIs" dxfId="424" priority="427" operator="equal">
      <formula>"ALTO"</formula>
    </cfRule>
    <cfRule type="cellIs" dxfId="423" priority="428" operator="equal">
      <formula>"MODERADO"</formula>
    </cfRule>
    <cfRule type="cellIs" dxfId="422" priority="429" operator="equal">
      <formula>"BAJO"</formula>
    </cfRule>
  </conditionalFormatting>
  <conditionalFormatting sqref="AG42">
    <cfRule type="cellIs" dxfId="421" priority="418" operator="equal">
      <formula>"CATASTROFICO"</formula>
    </cfRule>
    <cfRule type="cellIs" dxfId="420" priority="419" operator="equal">
      <formula>"MAYOR"</formula>
    </cfRule>
    <cfRule type="cellIs" dxfId="419" priority="420" operator="equal">
      <formula>"MODERADO"</formula>
    </cfRule>
    <cfRule type="cellIs" dxfId="418" priority="421" operator="equal">
      <formula>"MENOR"</formula>
    </cfRule>
    <cfRule type="cellIs" dxfId="417" priority="422" operator="equal">
      <formula>"LEVE"</formula>
    </cfRule>
  </conditionalFormatting>
  <conditionalFormatting sqref="AI42">
    <cfRule type="cellIs" dxfId="416" priority="381" operator="equal">
      <formula>#REF!</formula>
    </cfRule>
    <cfRule type="cellIs" dxfId="415" priority="382" operator="equal">
      <formula>#REF!</formula>
    </cfRule>
    <cfRule type="cellIs" dxfId="414" priority="383" operator="equal">
      <formula>#REF!</formula>
    </cfRule>
    <cfRule type="cellIs" dxfId="413" priority="384" operator="equal">
      <formula>#REF!</formula>
    </cfRule>
    <cfRule type="cellIs" dxfId="412" priority="385" operator="equal">
      <formula>#REF!</formula>
    </cfRule>
    <cfRule type="cellIs" dxfId="411" priority="386" operator="equal">
      <formula>#REF!</formula>
    </cfRule>
    <cfRule type="cellIs" dxfId="410" priority="387" operator="equal">
      <formula>#REF!</formula>
    </cfRule>
    <cfRule type="cellIs" dxfId="409" priority="388" operator="equal">
      <formula>#REF!</formula>
    </cfRule>
    <cfRule type="cellIs" dxfId="408" priority="389" operator="equal">
      <formula>#REF!</formula>
    </cfRule>
    <cfRule type="cellIs" dxfId="407" priority="390" operator="equal">
      <formula>#REF!</formula>
    </cfRule>
    <cfRule type="cellIs" dxfId="406" priority="391" operator="equal">
      <formula>#REF!</formula>
    </cfRule>
    <cfRule type="cellIs" dxfId="405" priority="392" operator="equal">
      <formula>#REF!</formula>
    </cfRule>
    <cfRule type="cellIs" dxfId="404" priority="393" operator="equal">
      <formula>#REF!</formula>
    </cfRule>
    <cfRule type="cellIs" dxfId="403" priority="394" operator="equal">
      <formula>#REF!</formula>
    </cfRule>
    <cfRule type="cellIs" dxfId="402" priority="395" operator="equal">
      <formula>#REF!</formula>
    </cfRule>
    <cfRule type="cellIs" dxfId="401" priority="396" operator="equal">
      <formula>#REF!</formula>
    </cfRule>
    <cfRule type="cellIs" dxfId="400" priority="397" operator="equal">
      <formula>#REF!</formula>
    </cfRule>
    <cfRule type="cellIs" dxfId="399" priority="398" operator="equal">
      <formula>#REF!</formula>
    </cfRule>
    <cfRule type="cellIs" dxfId="398" priority="399" operator="equal">
      <formula>#REF!</formula>
    </cfRule>
    <cfRule type="cellIs" dxfId="397" priority="400" operator="equal">
      <formula>#REF!</formula>
    </cfRule>
    <cfRule type="cellIs" dxfId="396" priority="401" operator="equal">
      <formula>#REF!</formula>
    </cfRule>
    <cfRule type="cellIs" dxfId="395" priority="402" operator="equal">
      <formula>#REF!</formula>
    </cfRule>
    <cfRule type="cellIs" dxfId="394" priority="403" operator="equal">
      <formula>#REF!</formula>
    </cfRule>
    <cfRule type="cellIs" dxfId="393" priority="404" operator="equal">
      <formula>#REF!</formula>
    </cfRule>
    <cfRule type="cellIs" dxfId="392" priority="405" operator="equal">
      <formula>#REF!</formula>
    </cfRule>
    <cfRule type="cellIs" dxfId="391" priority="406" operator="equal">
      <formula>#REF!</formula>
    </cfRule>
    <cfRule type="cellIs" dxfId="390" priority="407" operator="equal">
      <formula>#REF!</formula>
    </cfRule>
    <cfRule type="cellIs" dxfId="389" priority="408" operator="equal">
      <formula>#REF!</formula>
    </cfRule>
    <cfRule type="cellIs" dxfId="388" priority="409" operator="equal">
      <formula>#REF!</formula>
    </cfRule>
    <cfRule type="cellIs" dxfId="387" priority="410" operator="equal">
      <formula>#REF!</formula>
    </cfRule>
    <cfRule type="cellIs" dxfId="386" priority="411" operator="equal">
      <formula>#REF!</formula>
    </cfRule>
    <cfRule type="cellIs" dxfId="385" priority="412" operator="equal">
      <formula>#REF!</formula>
    </cfRule>
    <cfRule type="cellIs" dxfId="384" priority="413" operator="equal">
      <formula>#REF!</formula>
    </cfRule>
    <cfRule type="cellIs" dxfId="383" priority="414" operator="equal">
      <formula>#REF!</formula>
    </cfRule>
    <cfRule type="cellIs" dxfId="382" priority="415" operator="equal">
      <formula>#REF!</formula>
    </cfRule>
    <cfRule type="cellIs" dxfId="381" priority="416" operator="equal">
      <formula>#REF!</formula>
    </cfRule>
    <cfRule type="cellIs" dxfId="380" priority="417" operator="equal">
      <formula>#REF!</formula>
    </cfRule>
  </conditionalFormatting>
  <conditionalFormatting sqref="AE43">
    <cfRule type="cellIs" dxfId="379" priority="376" operator="equal">
      <formula>"MUY ALTA"</formula>
    </cfRule>
    <cfRule type="cellIs" dxfId="378" priority="377" operator="equal">
      <formula>"ALTA"</formula>
    </cfRule>
    <cfRule type="cellIs" dxfId="377" priority="378" operator="equal">
      <formula>"MEDIA"</formula>
    </cfRule>
    <cfRule type="cellIs" dxfId="376" priority="379" operator="equal">
      <formula>"BAJA"</formula>
    </cfRule>
    <cfRule type="cellIs" dxfId="375" priority="380" operator="equal">
      <formula>"MUY BAJA"</formula>
    </cfRule>
  </conditionalFormatting>
  <conditionalFormatting sqref="AI104">
    <cfRule type="cellIs" dxfId="374" priority="369" operator="equal">
      <formula>"EXTREMO (RC/F)"</formula>
    </cfRule>
    <cfRule type="cellIs" dxfId="373" priority="370" operator="equal">
      <formula>"ALTO (RC/F)"</formula>
    </cfRule>
    <cfRule type="cellIs" dxfId="372" priority="371" operator="equal">
      <formula>"MODERADO (RC/F)"</formula>
    </cfRule>
    <cfRule type="cellIs" dxfId="371" priority="372" operator="equal">
      <formula>"EXTREMO"</formula>
    </cfRule>
    <cfRule type="cellIs" dxfId="370" priority="373" operator="equal">
      <formula>"ALTO"</formula>
    </cfRule>
    <cfRule type="cellIs" dxfId="369" priority="374" operator="equal">
      <formula>"MODERADO"</formula>
    </cfRule>
    <cfRule type="cellIs" dxfId="368" priority="375" operator="equal">
      <formula>"BAJO"</formula>
    </cfRule>
  </conditionalFormatting>
  <conditionalFormatting sqref="AG104 AG122 AG106 AG113 AG115 AG125 AG127">
    <cfRule type="cellIs" dxfId="367" priority="364" operator="equal">
      <formula>"CATASTROFICO"</formula>
    </cfRule>
    <cfRule type="cellIs" dxfId="366" priority="365" operator="equal">
      <formula>"MAYOR"</formula>
    </cfRule>
    <cfRule type="cellIs" dxfId="365" priority="366" operator="equal">
      <formula>"MODERADO"</formula>
    </cfRule>
    <cfRule type="cellIs" dxfId="364" priority="367" operator="equal">
      <formula>"MENOR"</formula>
    </cfRule>
    <cfRule type="cellIs" dxfId="363" priority="368" operator="equal">
      <formula>"LEVE"</formula>
    </cfRule>
  </conditionalFormatting>
  <conditionalFormatting sqref="AI104">
    <cfRule type="cellIs" dxfId="362" priority="327" operator="equal">
      <formula>#REF!</formula>
    </cfRule>
    <cfRule type="cellIs" dxfId="361" priority="328" operator="equal">
      <formula>#REF!</formula>
    </cfRule>
    <cfRule type="cellIs" dxfId="360" priority="329" operator="equal">
      <formula>#REF!</formula>
    </cfRule>
    <cfRule type="cellIs" dxfId="359" priority="330" operator="equal">
      <formula>#REF!</formula>
    </cfRule>
    <cfRule type="cellIs" dxfId="358" priority="331" operator="equal">
      <formula>#REF!</formula>
    </cfRule>
    <cfRule type="cellIs" dxfId="357" priority="332" operator="equal">
      <formula>#REF!</formula>
    </cfRule>
    <cfRule type="cellIs" dxfId="356" priority="333" operator="equal">
      <formula>#REF!</formula>
    </cfRule>
    <cfRule type="cellIs" dxfId="355" priority="334" operator="equal">
      <formula>#REF!</formula>
    </cfRule>
    <cfRule type="cellIs" dxfId="354" priority="335" operator="equal">
      <formula>#REF!</formula>
    </cfRule>
    <cfRule type="cellIs" dxfId="353" priority="336" operator="equal">
      <formula>#REF!</formula>
    </cfRule>
    <cfRule type="cellIs" dxfId="352" priority="337" operator="equal">
      <formula>#REF!</formula>
    </cfRule>
    <cfRule type="cellIs" dxfId="351" priority="338" operator="equal">
      <formula>#REF!</formula>
    </cfRule>
    <cfRule type="cellIs" dxfId="350" priority="339" operator="equal">
      <formula>#REF!</formula>
    </cfRule>
    <cfRule type="cellIs" dxfId="349" priority="340" operator="equal">
      <formula>#REF!</formula>
    </cfRule>
    <cfRule type="cellIs" dxfId="348" priority="341" operator="equal">
      <formula>#REF!</formula>
    </cfRule>
    <cfRule type="cellIs" dxfId="347" priority="342" operator="equal">
      <formula>#REF!</formula>
    </cfRule>
    <cfRule type="cellIs" dxfId="346" priority="343" operator="equal">
      <formula>#REF!</formula>
    </cfRule>
    <cfRule type="cellIs" dxfId="345" priority="344" operator="equal">
      <formula>#REF!</formula>
    </cfRule>
    <cfRule type="cellIs" dxfId="344" priority="345" operator="equal">
      <formula>#REF!</formula>
    </cfRule>
    <cfRule type="cellIs" dxfId="343" priority="346" operator="equal">
      <formula>#REF!</formula>
    </cfRule>
    <cfRule type="cellIs" dxfId="342" priority="347" operator="equal">
      <formula>#REF!</formula>
    </cfRule>
    <cfRule type="cellIs" dxfId="341" priority="348" operator="equal">
      <formula>#REF!</formula>
    </cfRule>
    <cfRule type="cellIs" dxfId="340" priority="349" operator="equal">
      <formula>#REF!</formula>
    </cfRule>
    <cfRule type="cellIs" dxfId="339" priority="350" operator="equal">
      <formula>#REF!</formula>
    </cfRule>
    <cfRule type="cellIs" dxfId="338" priority="351" operator="equal">
      <formula>#REF!</formula>
    </cfRule>
    <cfRule type="cellIs" dxfId="337" priority="352" operator="equal">
      <formula>#REF!</formula>
    </cfRule>
    <cfRule type="cellIs" dxfId="336" priority="353" operator="equal">
      <formula>#REF!</formula>
    </cfRule>
    <cfRule type="cellIs" dxfId="335" priority="354" operator="equal">
      <formula>#REF!</formula>
    </cfRule>
    <cfRule type="cellIs" dxfId="334" priority="355" operator="equal">
      <formula>#REF!</formula>
    </cfRule>
    <cfRule type="cellIs" dxfId="333" priority="356" operator="equal">
      <formula>#REF!</formula>
    </cfRule>
    <cfRule type="cellIs" dxfId="332" priority="357" operator="equal">
      <formula>#REF!</formula>
    </cfRule>
    <cfRule type="cellIs" dxfId="331" priority="358" operator="equal">
      <formula>#REF!</formula>
    </cfRule>
    <cfRule type="cellIs" dxfId="330" priority="359" operator="equal">
      <formula>#REF!</formula>
    </cfRule>
    <cfRule type="cellIs" dxfId="329" priority="360" operator="equal">
      <formula>#REF!</formula>
    </cfRule>
    <cfRule type="cellIs" dxfId="328" priority="361" operator="equal">
      <formula>#REF!</formula>
    </cfRule>
    <cfRule type="cellIs" dxfId="327" priority="362" operator="equal">
      <formula>#REF!</formula>
    </cfRule>
    <cfRule type="cellIs" dxfId="326" priority="363" operator="equal">
      <formula>#REF!</formula>
    </cfRule>
  </conditionalFormatting>
  <conditionalFormatting sqref="AE104">
    <cfRule type="cellIs" dxfId="325" priority="322" operator="equal">
      <formula>"MUY ALTA"</formula>
    </cfRule>
    <cfRule type="cellIs" dxfId="324" priority="323" operator="equal">
      <formula>"ALTA"</formula>
    </cfRule>
    <cfRule type="cellIs" dxfId="323" priority="324" operator="equal">
      <formula>"MEDIA"</formula>
    </cfRule>
    <cfRule type="cellIs" dxfId="322" priority="325" operator="equal">
      <formula>"BAJA"</formula>
    </cfRule>
    <cfRule type="cellIs" dxfId="321" priority="326" operator="equal">
      <formula>"MUY BAJA"</formula>
    </cfRule>
  </conditionalFormatting>
  <conditionalFormatting sqref="AE105:AE129">
    <cfRule type="cellIs" dxfId="320" priority="317" operator="equal">
      <formula>"MUY ALTA"</formula>
    </cfRule>
    <cfRule type="cellIs" dxfId="319" priority="318" operator="equal">
      <formula>"ALTA"</formula>
    </cfRule>
    <cfRule type="cellIs" dxfId="318" priority="319" operator="equal">
      <formula>"MEDIA"</formula>
    </cfRule>
    <cfRule type="cellIs" dxfId="317" priority="320" operator="equal">
      <formula>"BAJA"</formula>
    </cfRule>
    <cfRule type="cellIs" dxfId="316" priority="321" operator="equal">
      <formula>"MUY BAJA"</formula>
    </cfRule>
  </conditionalFormatting>
  <conditionalFormatting sqref="AI135">
    <cfRule type="cellIs" dxfId="315" priority="310" operator="equal">
      <formula>"EXTREMO (RC/F)"</formula>
    </cfRule>
    <cfRule type="cellIs" dxfId="314" priority="311" operator="equal">
      <formula>"ALTO (RC/F)"</formula>
    </cfRule>
    <cfRule type="cellIs" dxfId="313" priority="312" operator="equal">
      <formula>"MODERADO (RC/F)"</formula>
    </cfRule>
    <cfRule type="cellIs" dxfId="312" priority="313" operator="equal">
      <formula>"EXTREMO"</formula>
    </cfRule>
    <cfRule type="cellIs" dxfId="311" priority="314" operator="equal">
      <formula>"ALTO"</formula>
    </cfRule>
    <cfRule type="cellIs" dxfId="310" priority="315" operator="equal">
      <formula>"MODERADO"</formula>
    </cfRule>
    <cfRule type="cellIs" dxfId="309" priority="316" operator="equal">
      <formula>"BAJO"</formula>
    </cfRule>
  </conditionalFormatting>
  <conditionalFormatting sqref="AE139:AE140 AE133:AE137">
    <cfRule type="cellIs" dxfId="308" priority="305" operator="equal">
      <formula>"MUY ALTA"</formula>
    </cfRule>
    <cfRule type="cellIs" dxfId="307" priority="306" operator="equal">
      <formula>"ALTA"</formula>
    </cfRule>
    <cfRule type="cellIs" dxfId="306" priority="307" operator="equal">
      <formula>"MEDIA"</formula>
    </cfRule>
    <cfRule type="cellIs" dxfId="305" priority="308" operator="equal">
      <formula>"BAJA"</formula>
    </cfRule>
    <cfRule type="cellIs" dxfId="304" priority="309" operator="equal">
      <formula>"MUY BAJA"</formula>
    </cfRule>
  </conditionalFormatting>
  <conditionalFormatting sqref="AG133 AG135">
    <cfRule type="cellIs" dxfId="303" priority="300" operator="equal">
      <formula>"CATASTROFICO"</formula>
    </cfRule>
    <cfRule type="cellIs" dxfId="302" priority="301" operator="equal">
      <formula>"MAYOR"</formula>
    </cfRule>
    <cfRule type="cellIs" dxfId="301" priority="302" operator="equal">
      <formula>"MODERADO"</formula>
    </cfRule>
    <cfRule type="cellIs" dxfId="300" priority="303" operator="equal">
      <formula>"MENOR"</formula>
    </cfRule>
    <cfRule type="cellIs" dxfId="299" priority="304" operator="equal">
      <formula>"LEVE"</formula>
    </cfRule>
  </conditionalFormatting>
  <conditionalFormatting sqref="AI135">
    <cfRule type="cellIs" dxfId="298" priority="263" operator="equal">
      <formula>#REF!</formula>
    </cfRule>
    <cfRule type="cellIs" dxfId="297" priority="264" operator="equal">
      <formula>#REF!</formula>
    </cfRule>
    <cfRule type="cellIs" dxfId="296" priority="265" operator="equal">
      <formula>#REF!</formula>
    </cfRule>
    <cfRule type="cellIs" dxfId="295" priority="266" operator="equal">
      <formula>#REF!</formula>
    </cfRule>
    <cfRule type="cellIs" dxfId="294" priority="267" operator="equal">
      <formula>#REF!</formula>
    </cfRule>
    <cfRule type="cellIs" dxfId="293" priority="268" operator="equal">
      <formula>#REF!</formula>
    </cfRule>
    <cfRule type="cellIs" dxfId="292" priority="269" operator="equal">
      <formula>#REF!</formula>
    </cfRule>
    <cfRule type="cellIs" dxfId="291" priority="270" operator="equal">
      <formula>#REF!</formula>
    </cfRule>
    <cfRule type="cellIs" dxfId="290" priority="271" operator="equal">
      <formula>#REF!</formula>
    </cfRule>
    <cfRule type="cellIs" dxfId="289" priority="272" operator="equal">
      <formula>#REF!</formula>
    </cfRule>
    <cfRule type="cellIs" dxfId="288" priority="273" operator="equal">
      <formula>#REF!</formula>
    </cfRule>
    <cfRule type="cellIs" dxfId="287" priority="274" operator="equal">
      <formula>#REF!</formula>
    </cfRule>
    <cfRule type="cellIs" dxfId="286" priority="275" operator="equal">
      <formula>#REF!</formula>
    </cfRule>
    <cfRule type="cellIs" dxfId="285" priority="276" operator="equal">
      <formula>#REF!</formula>
    </cfRule>
    <cfRule type="cellIs" dxfId="284" priority="277" operator="equal">
      <formula>#REF!</formula>
    </cfRule>
    <cfRule type="cellIs" dxfId="283" priority="278" operator="equal">
      <formula>#REF!</formula>
    </cfRule>
    <cfRule type="cellIs" dxfId="282" priority="279" operator="equal">
      <formula>#REF!</formula>
    </cfRule>
    <cfRule type="cellIs" dxfId="281" priority="280" operator="equal">
      <formula>#REF!</formula>
    </cfRule>
    <cfRule type="cellIs" dxfId="280" priority="281" operator="equal">
      <formula>#REF!</formula>
    </cfRule>
    <cfRule type="cellIs" dxfId="279" priority="282" operator="equal">
      <formula>#REF!</formula>
    </cfRule>
    <cfRule type="cellIs" dxfId="278" priority="283" operator="equal">
      <formula>#REF!</formula>
    </cfRule>
    <cfRule type="cellIs" dxfId="277" priority="284" operator="equal">
      <formula>#REF!</formula>
    </cfRule>
    <cfRule type="cellIs" dxfId="276" priority="285" operator="equal">
      <formula>#REF!</formula>
    </cfRule>
    <cfRule type="cellIs" dxfId="275" priority="286" operator="equal">
      <formula>#REF!</formula>
    </cfRule>
    <cfRule type="cellIs" dxfId="274" priority="287" operator="equal">
      <formula>#REF!</formula>
    </cfRule>
    <cfRule type="cellIs" dxfId="273" priority="288" operator="equal">
      <formula>#REF!</formula>
    </cfRule>
    <cfRule type="cellIs" dxfId="272" priority="289" operator="equal">
      <formula>#REF!</formula>
    </cfRule>
    <cfRule type="cellIs" dxfId="271" priority="290" operator="equal">
      <formula>#REF!</formula>
    </cfRule>
    <cfRule type="cellIs" dxfId="270" priority="291" operator="equal">
      <formula>#REF!</formula>
    </cfRule>
    <cfRule type="cellIs" dxfId="269" priority="292" operator="equal">
      <formula>#REF!</formula>
    </cfRule>
    <cfRule type="cellIs" dxfId="268" priority="293" operator="equal">
      <formula>#REF!</formula>
    </cfRule>
    <cfRule type="cellIs" dxfId="267" priority="294" operator="equal">
      <formula>#REF!</formula>
    </cfRule>
    <cfRule type="cellIs" dxfId="266" priority="295" operator="equal">
      <formula>#REF!</formula>
    </cfRule>
    <cfRule type="cellIs" dxfId="265" priority="296" operator="equal">
      <formula>#REF!</formula>
    </cfRule>
    <cfRule type="cellIs" dxfId="264" priority="297" operator="equal">
      <formula>#REF!</formula>
    </cfRule>
    <cfRule type="cellIs" dxfId="263" priority="298" operator="equal">
      <formula>#REF!</formula>
    </cfRule>
    <cfRule type="cellIs" dxfId="262" priority="299" operator="equal">
      <formula>#REF!</formula>
    </cfRule>
  </conditionalFormatting>
  <conditionalFormatting sqref="AI133">
    <cfRule type="cellIs" dxfId="261" priority="226" operator="equal">
      <formula>#REF!</formula>
    </cfRule>
    <cfRule type="cellIs" dxfId="260" priority="227" operator="equal">
      <formula>#REF!</formula>
    </cfRule>
    <cfRule type="cellIs" dxfId="259" priority="228" operator="equal">
      <formula>#REF!</formula>
    </cfRule>
    <cfRule type="cellIs" dxfId="258" priority="229" operator="equal">
      <formula>#REF!</formula>
    </cfRule>
    <cfRule type="cellIs" dxfId="257" priority="230" operator="equal">
      <formula>#REF!</formula>
    </cfRule>
    <cfRule type="cellIs" dxfId="256" priority="231" operator="equal">
      <formula>#REF!</formula>
    </cfRule>
    <cfRule type="cellIs" dxfId="255" priority="232" operator="equal">
      <formula>#REF!</formula>
    </cfRule>
    <cfRule type="cellIs" dxfId="254" priority="233" operator="equal">
      <formula>#REF!</formula>
    </cfRule>
    <cfRule type="cellIs" dxfId="253" priority="234" operator="equal">
      <formula>#REF!</formula>
    </cfRule>
    <cfRule type="cellIs" dxfId="252" priority="235" operator="equal">
      <formula>#REF!</formula>
    </cfRule>
    <cfRule type="cellIs" dxfId="251" priority="236" operator="equal">
      <formula>#REF!</formula>
    </cfRule>
    <cfRule type="cellIs" dxfId="250" priority="237" operator="equal">
      <formula>#REF!</formula>
    </cfRule>
    <cfRule type="cellIs" dxfId="249" priority="238" operator="equal">
      <formula>#REF!</formula>
    </cfRule>
    <cfRule type="cellIs" dxfId="248" priority="239" operator="equal">
      <formula>#REF!</formula>
    </cfRule>
    <cfRule type="cellIs" dxfId="247" priority="240" operator="equal">
      <formula>#REF!</formula>
    </cfRule>
    <cfRule type="cellIs" dxfId="246" priority="241" operator="equal">
      <formula>#REF!</formula>
    </cfRule>
    <cfRule type="cellIs" dxfId="245" priority="242" operator="equal">
      <formula>#REF!</formula>
    </cfRule>
    <cfRule type="cellIs" dxfId="244" priority="243" operator="equal">
      <formula>#REF!</formula>
    </cfRule>
    <cfRule type="cellIs" dxfId="243" priority="244" operator="equal">
      <formula>#REF!</formula>
    </cfRule>
    <cfRule type="cellIs" dxfId="242" priority="245" operator="equal">
      <formula>#REF!</formula>
    </cfRule>
    <cfRule type="cellIs" dxfId="241" priority="246" operator="equal">
      <formula>#REF!</formula>
    </cfRule>
    <cfRule type="cellIs" dxfId="240" priority="247" operator="equal">
      <formula>#REF!</formula>
    </cfRule>
    <cfRule type="cellIs" dxfId="239" priority="248" operator="equal">
      <formula>#REF!</formula>
    </cfRule>
    <cfRule type="cellIs" dxfId="238" priority="249" operator="equal">
      <formula>#REF!</formula>
    </cfRule>
    <cfRule type="cellIs" dxfId="237" priority="250" operator="equal">
      <formula>#REF!</formula>
    </cfRule>
    <cfRule type="cellIs" dxfId="236" priority="251" operator="equal">
      <formula>#REF!</formula>
    </cfRule>
    <cfRule type="cellIs" dxfId="235" priority="252" operator="equal">
      <formula>#REF!</formula>
    </cfRule>
    <cfRule type="cellIs" dxfId="234" priority="253" operator="equal">
      <formula>#REF!</formula>
    </cfRule>
    <cfRule type="cellIs" dxfId="233" priority="254" operator="equal">
      <formula>#REF!</formula>
    </cfRule>
    <cfRule type="cellIs" dxfId="232" priority="255" operator="equal">
      <formula>#REF!</formula>
    </cfRule>
    <cfRule type="cellIs" dxfId="231" priority="256" operator="equal">
      <formula>#REF!</formula>
    </cfRule>
    <cfRule type="cellIs" dxfId="230" priority="257" operator="equal">
      <formula>#REF!</formula>
    </cfRule>
    <cfRule type="cellIs" dxfId="229" priority="258" operator="equal">
      <formula>#REF!</formula>
    </cfRule>
    <cfRule type="cellIs" dxfId="228" priority="259" operator="equal">
      <formula>#REF!</formula>
    </cfRule>
    <cfRule type="cellIs" dxfId="227" priority="260" operator="equal">
      <formula>#REF!</formula>
    </cfRule>
    <cfRule type="cellIs" dxfId="226" priority="261" operator="equal">
      <formula>#REF!</formula>
    </cfRule>
    <cfRule type="cellIs" dxfId="225" priority="262" operator="equal">
      <formula>#REF!</formula>
    </cfRule>
  </conditionalFormatting>
  <conditionalFormatting sqref="AI133">
    <cfRule type="cellIs" dxfId="224" priority="219" operator="equal">
      <formula>"EXTREMO (RC/F)"</formula>
    </cfRule>
    <cfRule type="cellIs" dxfId="223" priority="220" operator="equal">
      <formula>"ALTO (RC/F)"</formula>
    </cfRule>
    <cfRule type="cellIs" dxfId="222" priority="221" operator="equal">
      <formula>"MODERADO (RC/F)"</formula>
    </cfRule>
    <cfRule type="cellIs" dxfId="221" priority="222" operator="equal">
      <formula>"EXTREMO"</formula>
    </cfRule>
    <cfRule type="cellIs" dxfId="220" priority="223" operator="equal">
      <formula>"ALTO"</formula>
    </cfRule>
    <cfRule type="cellIs" dxfId="219" priority="224" operator="equal">
      <formula>"MODERADO"</formula>
    </cfRule>
    <cfRule type="cellIs" dxfId="218" priority="225" operator="equal">
      <formula>"BAJO"</formula>
    </cfRule>
  </conditionalFormatting>
  <conditionalFormatting sqref="AI132">
    <cfRule type="cellIs" dxfId="217" priority="212" operator="equal">
      <formula>"EXTREMO (RC/F)"</formula>
    </cfRule>
    <cfRule type="cellIs" dxfId="216" priority="213" operator="equal">
      <formula>"ALTO (RC/F)"</formula>
    </cfRule>
    <cfRule type="cellIs" dxfId="215" priority="214" operator="equal">
      <formula>"MODERADO (RC/F)"</formula>
    </cfRule>
    <cfRule type="cellIs" dxfId="214" priority="215" operator="equal">
      <formula>"EXTREMO"</formula>
    </cfRule>
    <cfRule type="cellIs" dxfId="213" priority="216" operator="equal">
      <formula>"ALTO"</formula>
    </cfRule>
    <cfRule type="cellIs" dxfId="212" priority="217" operator="equal">
      <formula>"MODERADO"</formula>
    </cfRule>
    <cfRule type="cellIs" dxfId="211" priority="218" operator="equal">
      <formula>"BAJO"</formula>
    </cfRule>
  </conditionalFormatting>
  <conditionalFormatting sqref="AE130:AE132">
    <cfRule type="cellIs" dxfId="210" priority="207" operator="equal">
      <formula>"MUY ALTA"</formula>
    </cfRule>
    <cfRule type="cellIs" dxfId="209" priority="208" operator="equal">
      <formula>"ALTA"</formula>
    </cfRule>
    <cfRule type="cellIs" dxfId="208" priority="209" operator="equal">
      <formula>"MEDIA"</formula>
    </cfRule>
    <cfRule type="cellIs" dxfId="207" priority="210" operator="equal">
      <formula>"BAJA"</formula>
    </cfRule>
    <cfRule type="cellIs" dxfId="206" priority="211" operator="equal">
      <formula>"MUY BAJA"</formula>
    </cfRule>
  </conditionalFormatting>
  <conditionalFormatting sqref="AG130 AG132">
    <cfRule type="cellIs" dxfId="205" priority="202" operator="equal">
      <formula>"CATASTROFICO"</formula>
    </cfRule>
    <cfRule type="cellIs" dxfId="204" priority="203" operator="equal">
      <formula>"MAYOR"</formula>
    </cfRule>
    <cfRule type="cellIs" dxfId="203" priority="204" operator="equal">
      <formula>"MODERADO"</formula>
    </cfRule>
    <cfRule type="cellIs" dxfId="202" priority="205" operator="equal">
      <formula>"MENOR"</formula>
    </cfRule>
    <cfRule type="cellIs" dxfId="201" priority="206" operator="equal">
      <formula>"LEVE"</formula>
    </cfRule>
  </conditionalFormatting>
  <conditionalFormatting sqref="AI130 AI132">
    <cfRule type="cellIs" dxfId="200" priority="165" operator="equal">
      <formula>#REF!</formula>
    </cfRule>
    <cfRule type="cellIs" dxfId="199" priority="166" operator="equal">
      <formula>#REF!</formula>
    </cfRule>
    <cfRule type="cellIs" dxfId="198" priority="167" operator="equal">
      <formula>#REF!</formula>
    </cfRule>
    <cfRule type="cellIs" dxfId="197" priority="168" operator="equal">
      <formula>#REF!</formula>
    </cfRule>
    <cfRule type="cellIs" dxfId="196" priority="169" operator="equal">
      <formula>#REF!</formula>
    </cfRule>
    <cfRule type="cellIs" dxfId="195" priority="170" operator="equal">
      <formula>#REF!</formula>
    </cfRule>
    <cfRule type="cellIs" dxfId="194" priority="171" operator="equal">
      <formula>#REF!</formula>
    </cfRule>
    <cfRule type="cellIs" dxfId="193" priority="172" operator="equal">
      <formula>#REF!</formula>
    </cfRule>
    <cfRule type="cellIs" dxfId="192" priority="173" operator="equal">
      <formula>#REF!</formula>
    </cfRule>
    <cfRule type="cellIs" dxfId="191" priority="174" operator="equal">
      <formula>#REF!</formula>
    </cfRule>
    <cfRule type="cellIs" dxfId="190" priority="175" operator="equal">
      <formula>#REF!</formula>
    </cfRule>
    <cfRule type="cellIs" dxfId="189" priority="176" operator="equal">
      <formula>#REF!</formula>
    </cfRule>
    <cfRule type="cellIs" dxfId="188" priority="177" operator="equal">
      <formula>#REF!</formula>
    </cfRule>
    <cfRule type="cellIs" dxfId="187" priority="178" operator="equal">
      <formula>#REF!</formula>
    </cfRule>
    <cfRule type="cellIs" dxfId="186" priority="179" operator="equal">
      <formula>#REF!</formula>
    </cfRule>
    <cfRule type="cellIs" dxfId="185" priority="180" operator="equal">
      <formula>#REF!</formula>
    </cfRule>
    <cfRule type="cellIs" dxfId="184" priority="181" operator="equal">
      <formula>#REF!</formula>
    </cfRule>
    <cfRule type="cellIs" dxfId="183" priority="182" operator="equal">
      <formula>#REF!</formula>
    </cfRule>
    <cfRule type="cellIs" dxfId="182" priority="183" operator="equal">
      <formula>#REF!</formula>
    </cfRule>
    <cfRule type="cellIs" dxfId="181" priority="184" operator="equal">
      <formula>#REF!</formula>
    </cfRule>
    <cfRule type="cellIs" dxfId="180" priority="185" operator="equal">
      <formula>#REF!</formula>
    </cfRule>
    <cfRule type="cellIs" dxfId="179" priority="186" operator="equal">
      <formula>#REF!</formula>
    </cfRule>
    <cfRule type="cellIs" dxfId="178" priority="187" operator="equal">
      <formula>#REF!</formula>
    </cfRule>
    <cfRule type="cellIs" dxfId="177" priority="188" operator="equal">
      <formula>#REF!</formula>
    </cfRule>
    <cfRule type="cellIs" dxfId="176" priority="189" operator="equal">
      <formula>#REF!</formula>
    </cfRule>
    <cfRule type="cellIs" dxfId="175" priority="190" operator="equal">
      <formula>#REF!</formula>
    </cfRule>
    <cfRule type="cellIs" dxfId="174" priority="191" operator="equal">
      <formula>#REF!</formula>
    </cfRule>
    <cfRule type="cellIs" dxfId="173" priority="192" operator="equal">
      <formula>#REF!</formula>
    </cfRule>
    <cfRule type="cellIs" dxfId="172" priority="193" operator="equal">
      <formula>#REF!</formula>
    </cfRule>
    <cfRule type="cellIs" dxfId="171" priority="194" operator="equal">
      <formula>#REF!</formula>
    </cfRule>
    <cfRule type="cellIs" dxfId="170" priority="195" operator="equal">
      <formula>#REF!</formula>
    </cfRule>
    <cfRule type="cellIs" dxfId="169" priority="196" operator="equal">
      <formula>#REF!</formula>
    </cfRule>
    <cfRule type="cellIs" dxfId="168" priority="197" operator="equal">
      <formula>#REF!</formula>
    </cfRule>
    <cfRule type="cellIs" dxfId="167" priority="198" operator="equal">
      <formula>#REF!</formula>
    </cfRule>
    <cfRule type="cellIs" dxfId="166" priority="199" operator="equal">
      <formula>#REF!</formula>
    </cfRule>
    <cfRule type="cellIs" dxfId="165" priority="200" operator="equal">
      <formula>#REF!</formula>
    </cfRule>
    <cfRule type="cellIs" dxfId="164" priority="201" operator="equal">
      <formula>#REF!</formula>
    </cfRule>
  </conditionalFormatting>
  <conditionalFormatting sqref="AI130">
    <cfRule type="cellIs" dxfId="163" priority="158" operator="equal">
      <formula>"EXTREMO (RC/F)"</formula>
    </cfRule>
    <cfRule type="cellIs" dxfId="162" priority="159" operator="equal">
      <formula>"ALTO (RC/F)"</formula>
    </cfRule>
    <cfRule type="cellIs" dxfId="161" priority="160" operator="equal">
      <formula>"MODERADO (RC/F)"</formula>
    </cfRule>
    <cfRule type="cellIs" dxfId="160" priority="161" operator="equal">
      <formula>"EXTREMO"</formula>
    </cfRule>
    <cfRule type="cellIs" dxfId="159" priority="162" operator="equal">
      <formula>"ALTO"</formula>
    </cfRule>
    <cfRule type="cellIs" dxfId="158" priority="163" operator="equal">
      <formula>"MODERADO"</formula>
    </cfRule>
    <cfRule type="cellIs" dxfId="157" priority="164" operator="equal">
      <formula>"BAJO"</formula>
    </cfRule>
  </conditionalFormatting>
  <conditionalFormatting sqref="AI260:AI262 AI269">
    <cfRule type="cellIs" dxfId="156" priority="151" operator="equal">
      <formula>"EXTREMO (RC/F)"</formula>
    </cfRule>
    <cfRule type="cellIs" dxfId="155" priority="152" operator="equal">
      <formula>"ALTO (RC/F)"</formula>
    </cfRule>
    <cfRule type="cellIs" dxfId="154" priority="153" operator="equal">
      <formula>"MODERADO (RC/F)"</formula>
    </cfRule>
    <cfRule type="cellIs" dxfId="153" priority="154" operator="equal">
      <formula>"EXTREMO"</formula>
    </cfRule>
    <cfRule type="cellIs" dxfId="152" priority="155" operator="equal">
      <formula>"ALTO"</formula>
    </cfRule>
    <cfRule type="cellIs" dxfId="151" priority="156" operator="equal">
      <formula>"MODERADO"</formula>
    </cfRule>
    <cfRule type="cellIs" dxfId="150" priority="157" operator="equal">
      <formula>"BAJO"</formula>
    </cfRule>
  </conditionalFormatting>
  <conditionalFormatting sqref="AE262:AE269">
    <cfRule type="cellIs" dxfId="149" priority="146" operator="equal">
      <formula>"MUY ALTA"</formula>
    </cfRule>
    <cfRule type="cellIs" dxfId="148" priority="147" operator="equal">
      <formula>"ALTA"</formula>
    </cfRule>
    <cfRule type="cellIs" dxfId="147" priority="148" operator="equal">
      <formula>"MEDIA"</formula>
    </cfRule>
    <cfRule type="cellIs" dxfId="146" priority="149" operator="equal">
      <formula>"BAJA"</formula>
    </cfRule>
    <cfRule type="cellIs" dxfId="145" priority="150" operator="equal">
      <formula>"MUY BAJA"</formula>
    </cfRule>
  </conditionalFormatting>
  <conditionalFormatting sqref="AG260:AG262 AG269">
    <cfRule type="cellIs" dxfId="144" priority="141" operator="equal">
      <formula>"CATASTROFICO"</formula>
    </cfRule>
    <cfRule type="cellIs" dxfId="143" priority="142" operator="equal">
      <formula>"MAYOR"</formula>
    </cfRule>
    <cfRule type="cellIs" dxfId="142" priority="143" operator="equal">
      <formula>"MODERADO"</formula>
    </cfRule>
    <cfRule type="cellIs" dxfId="141" priority="144" operator="equal">
      <formula>"MENOR"</formula>
    </cfRule>
    <cfRule type="cellIs" dxfId="140" priority="145" operator="equal">
      <formula>"LEVE"</formula>
    </cfRule>
  </conditionalFormatting>
  <conditionalFormatting sqref="AI260:AI262 AI269">
    <cfRule type="cellIs" dxfId="139" priority="104" operator="equal">
      <formula>#REF!</formula>
    </cfRule>
    <cfRule type="cellIs" dxfId="138" priority="105" operator="equal">
      <formula>#REF!</formula>
    </cfRule>
    <cfRule type="cellIs" dxfId="137" priority="106" operator="equal">
      <formula>#REF!</formula>
    </cfRule>
    <cfRule type="cellIs" dxfId="136" priority="107" operator="equal">
      <formula>#REF!</formula>
    </cfRule>
    <cfRule type="cellIs" dxfId="135" priority="108" operator="equal">
      <formula>#REF!</formula>
    </cfRule>
    <cfRule type="cellIs" dxfId="134" priority="109" operator="equal">
      <formula>#REF!</formula>
    </cfRule>
    <cfRule type="cellIs" dxfId="133" priority="110" operator="equal">
      <formula>#REF!</formula>
    </cfRule>
    <cfRule type="cellIs" dxfId="132" priority="111" operator="equal">
      <formula>#REF!</formula>
    </cfRule>
    <cfRule type="cellIs" dxfId="131" priority="112" operator="equal">
      <formula>#REF!</formula>
    </cfRule>
    <cfRule type="cellIs" dxfId="130" priority="113" operator="equal">
      <formula>#REF!</formula>
    </cfRule>
    <cfRule type="cellIs" dxfId="129" priority="114" operator="equal">
      <formula>#REF!</formula>
    </cfRule>
    <cfRule type="cellIs" dxfId="128" priority="115" operator="equal">
      <formula>#REF!</formula>
    </cfRule>
    <cfRule type="cellIs" dxfId="127" priority="116" operator="equal">
      <formula>#REF!</formula>
    </cfRule>
    <cfRule type="cellIs" dxfId="126" priority="117" operator="equal">
      <formula>#REF!</formula>
    </cfRule>
    <cfRule type="cellIs" dxfId="125" priority="118" operator="equal">
      <formula>#REF!</formula>
    </cfRule>
    <cfRule type="cellIs" dxfId="124" priority="119" operator="equal">
      <formula>#REF!</formula>
    </cfRule>
    <cfRule type="cellIs" dxfId="123" priority="120" operator="equal">
      <formula>#REF!</formula>
    </cfRule>
    <cfRule type="cellIs" dxfId="122" priority="121" operator="equal">
      <formula>#REF!</formula>
    </cfRule>
    <cfRule type="cellIs" dxfId="121" priority="122" operator="equal">
      <formula>#REF!</formula>
    </cfRule>
    <cfRule type="cellIs" dxfId="120" priority="123" operator="equal">
      <formula>#REF!</formula>
    </cfRule>
    <cfRule type="cellIs" dxfId="119" priority="124" operator="equal">
      <formula>#REF!</formula>
    </cfRule>
    <cfRule type="cellIs" dxfId="118" priority="125" operator="equal">
      <formula>#REF!</formula>
    </cfRule>
    <cfRule type="cellIs" dxfId="117" priority="126" operator="equal">
      <formula>#REF!</formula>
    </cfRule>
    <cfRule type="cellIs" dxfId="116" priority="127" operator="equal">
      <formula>#REF!</formula>
    </cfRule>
    <cfRule type="cellIs" dxfId="115" priority="128" operator="equal">
      <formula>#REF!</formula>
    </cfRule>
    <cfRule type="cellIs" dxfId="114" priority="129" operator="equal">
      <formula>#REF!</formula>
    </cfRule>
    <cfRule type="cellIs" dxfId="113" priority="130" operator="equal">
      <formula>#REF!</formula>
    </cfRule>
    <cfRule type="cellIs" dxfId="112" priority="131" operator="equal">
      <formula>#REF!</formula>
    </cfRule>
    <cfRule type="cellIs" dxfId="111" priority="132" operator="equal">
      <formula>#REF!</formula>
    </cfRule>
    <cfRule type="cellIs" dxfId="110" priority="133" operator="equal">
      <formula>#REF!</formula>
    </cfRule>
    <cfRule type="cellIs" dxfId="109" priority="134" operator="equal">
      <formula>#REF!</formula>
    </cfRule>
    <cfRule type="cellIs" dxfId="108" priority="135" operator="equal">
      <formula>#REF!</formula>
    </cfRule>
    <cfRule type="cellIs" dxfId="107" priority="136" operator="equal">
      <formula>#REF!</formula>
    </cfRule>
    <cfRule type="cellIs" dxfId="106" priority="137" operator="equal">
      <formula>#REF!</formula>
    </cfRule>
    <cfRule type="cellIs" dxfId="105" priority="138" operator="equal">
      <formula>#REF!</formula>
    </cfRule>
    <cfRule type="cellIs" dxfId="104" priority="139" operator="equal">
      <formula>#REF!</formula>
    </cfRule>
    <cfRule type="cellIs" dxfId="103" priority="140" operator="equal">
      <formula>#REF!</formula>
    </cfRule>
  </conditionalFormatting>
  <conditionalFormatting sqref="AG263:AG265">
    <cfRule type="cellIs" dxfId="102" priority="99" operator="equal">
      <formula>"CATASTROFICO"</formula>
    </cfRule>
    <cfRule type="cellIs" dxfId="101" priority="100" operator="equal">
      <formula>"MAYOR"</formula>
    </cfRule>
    <cfRule type="cellIs" dxfId="100" priority="101" operator="equal">
      <formula>"MODERADO"</formula>
    </cfRule>
    <cfRule type="cellIs" dxfId="99" priority="102" operator="equal">
      <formula>"MENOR"</formula>
    </cfRule>
    <cfRule type="cellIs" dxfId="98" priority="103" operator="equal">
      <formula>"LEVE"</formula>
    </cfRule>
  </conditionalFormatting>
  <conditionalFormatting sqref="AI263:AI265">
    <cfRule type="cellIs" dxfId="97" priority="62" operator="equal">
      <formula>#REF!</formula>
    </cfRule>
    <cfRule type="cellIs" dxfId="96" priority="63" operator="equal">
      <formula>#REF!</formula>
    </cfRule>
    <cfRule type="cellIs" dxfId="95" priority="64" operator="equal">
      <formula>#REF!</formula>
    </cfRule>
    <cfRule type="cellIs" dxfId="94" priority="65" operator="equal">
      <formula>#REF!</formula>
    </cfRule>
    <cfRule type="cellIs" dxfId="93" priority="66" operator="equal">
      <formula>#REF!</formula>
    </cfRule>
    <cfRule type="cellIs" dxfId="92" priority="67" operator="equal">
      <formula>#REF!</formula>
    </cfRule>
    <cfRule type="cellIs" dxfId="91" priority="68" operator="equal">
      <formula>#REF!</formula>
    </cfRule>
    <cfRule type="cellIs" dxfId="90" priority="69" operator="equal">
      <formula>#REF!</formula>
    </cfRule>
    <cfRule type="cellIs" dxfId="89" priority="70" operator="equal">
      <formula>#REF!</formula>
    </cfRule>
    <cfRule type="cellIs" dxfId="88" priority="71" operator="equal">
      <formula>#REF!</formula>
    </cfRule>
    <cfRule type="cellIs" dxfId="87" priority="72" operator="equal">
      <formula>#REF!</formula>
    </cfRule>
    <cfRule type="cellIs" dxfId="86" priority="73" operator="equal">
      <formula>#REF!</formula>
    </cfRule>
    <cfRule type="cellIs" dxfId="85" priority="74" operator="equal">
      <formula>#REF!</formula>
    </cfRule>
    <cfRule type="cellIs" dxfId="84" priority="75" operator="equal">
      <formula>#REF!</formula>
    </cfRule>
    <cfRule type="cellIs" dxfId="83" priority="76" operator="equal">
      <formula>#REF!</formula>
    </cfRule>
    <cfRule type="cellIs" dxfId="82" priority="77" operator="equal">
      <formula>#REF!</formula>
    </cfRule>
    <cfRule type="cellIs" dxfId="81" priority="78" operator="equal">
      <formula>#REF!</formula>
    </cfRule>
    <cfRule type="cellIs" dxfId="80" priority="79" operator="equal">
      <formula>#REF!</formula>
    </cfRule>
    <cfRule type="cellIs" dxfId="79" priority="80" operator="equal">
      <formula>#REF!</formula>
    </cfRule>
    <cfRule type="cellIs" dxfId="78" priority="81" operator="equal">
      <formula>#REF!</formula>
    </cfRule>
    <cfRule type="cellIs" dxfId="77" priority="82" operator="equal">
      <formula>#REF!</formula>
    </cfRule>
    <cfRule type="cellIs" dxfId="76" priority="83" operator="equal">
      <formula>#REF!</formula>
    </cfRule>
    <cfRule type="cellIs" dxfId="75" priority="84" operator="equal">
      <formula>#REF!</formula>
    </cfRule>
    <cfRule type="cellIs" dxfId="74" priority="85" operator="equal">
      <formula>#REF!</formula>
    </cfRule>
    <cfRule type="cellIs" dxfId="73" priority="86" operator="equal">
      <formula>#REF!</formula>
    </cfRule>
    <cfRule type="cellIs" dxfId="72" priority="87" operator="equal">
      <formula>#REF!</formula>
    </cfRule>
    <cfRule type="cellIs" dxfId="71" priority="88" operator="equal">
      <formula>#REF!</formula>
    </cfRule>
    <cfRule type="cellIs" dxfId="70" priority="89" operator="equal">
      <formula>#REF!</formula>
    </cfRule>
    <cfRule type="cellIs" dxfId="69" priority="90" operator="equal">
      <formula>#REF!</formula>
    </cfRule>
    <cfRule type="cellIs" dxfId="68" priority="91" operator="equal">
      <formula>#REF!</formula>
    </cfRule>
    <cfRule type="cellIs" dxfId="67" priority="92" operator="equal">
      <formula>#REF!</formula>
    </cfRule>
    <cfRule type="cellIs" dxfId="66" priority="93" operator="equal">
      <formula>#REF!</formula>
    </cfRule>
    <cfRule type="cellIs" dxfId="65" priority="94" operator="equal">
      <formula>#REF!</formula>
    </cfRule>
    <cfRule type="cellIs" dxfId="64" priority="95" operator="equal">
      <formula>#REF!</formula>
    </cfRule>
    <cfRule type="cellIs" dxfId="63" priority="96" operator="equal">
      <formula>#REF!</formula>
    </cfRule>
    <cfRule type="cellIs" dxfId="62" priority="97" operator="equal">
      <formula>#REF!</formula>
    </cfRule>
    <cfRule type="cellIs" dxfId="61" priority="98" operator="equal">
      <formula>#REF!</formula>
    </cfRule>
  </conditionalFormatting>
  <conditionalFormatting sqref="AI263:AI265">
    <cfRule type="cellIs" dxfId="60" priority="55" operator="equal">
      <formula>"EXTREMO (RC/F)"</formula>
    </cfRule>
    <cfRule type="cellIs" dxfId="59" priority="56" operator="equal">
      <formula>"ALTO (RC/F)"</formula>
    </cfRule>
    <cfRule type="cellIs" dxfId="58" priority="57" operator="equal">
      <formula>"MODERADO (RC/F)"</formula>
    </cfRule>
    <cfRule type="cellIs" dxfId="57" priority="58" operator="equal">
      <formula>"EXTREMO"</formula>
    </cfRule>
    <cfRule type="cellIs" dxfId="56" priority="59" operator="equal">
      <formula>"ALTO"</formula>
    </cfRule>
    <cfRule type="cellIs" dxfId="55" priority="60" operator="equal">
      <formula>"MODERADO"</formula>
    </cfRule>
    <cfRule type="cellIs" dxfId="54" priority="61" operator="equal">
      <formula>"BAJO"</formula>
    </cfRule>
  </conditionalFormatting>
  <conditionalFormatting sqref="AI266:AI269">
    <cfRule type="cellIs" dxfId="53" priority="48" operator="equal">
      <formula>"EXTREMO (RC/F)"</formula>
    </cfRule>
    <cfRule type="cellIs" dxfId="52" priority="49" operator="equal">
      <formula>"ALTO (RC/F)"</formula>
    </cfRule>
    <cfRule type="cellIs" dxfId="51" priority="50" operator="equal">
      <formula>"MODERADO (RC/F)"</formula>
    </cfRule>
    <cfRule type="cellIs" dxfId="50" priority="51" operator="equal">
      <formula>"EXTREMO"</formula>
    </cfRule>
    <cfRule type="cellIs" dxfId="49" priority="52" operator="equal">
      <formula>"ALTO"</formula>
    </cfRule>
    <cfRule type="cellIs" dxfId="48" priority="53" operator="equal">
      <formula>"MODERADO"</formula>
    </cfRule>
    <cfRule type="cellIs" dxfId="47" priority="54" operator="equal">
      <formula>"BAJO"</formula>
    </cfRule>
  </conditionalFormatting>
  <conditionalFormatting sqref="AG266:AG269">
    <cfRule type="cellIs" dxfId="46" priority="43" operator="equal">
      <formula>"CATASTROFICO"</formula>
    </cfRule>
    <cfRule type="cellIs" dxfId="45" priority="44" operator="equal">
      <formula>"MAYOR"</formula>
    </cfRule>
    <cfRule type="cellIs" dxfId="44" priority="45" operator="equal">
      <formula>"MODERADO"</formula>
    </cfRule>
    <cfRule type="cellIs" dxfId="43" priority="46" operator="equal">
      <formula>"MENOR"</formula>
    </cfRule>
    <cfRule type="cellIs" dxfId="42" priority="47" operator="equal">
      <formula>"LEVE"</formula>
    </cfRule>
  </conditionalFormatting>
  <conditionalFormatting sqref="AI266:AI269">
    <cfRule type="cellIs" dxfId="41" priority="6" operator="equal">
      <formula>#REF!</formula>
    </cfRule>
    <cfRule type="cellIs" dxfId="40" priority="7" operator="equal">
      <formula>#REF!</formula>
    </cfRule>
    <cfRule type="cellIs" dxfId="39" priority="8" operator="equal">
      <formula>#REF!</formula>
    </cfRule>
    <cfRule type="cellIs" dxfId="38" priority="9" operator="equal">
      <formula>#REF!</formula>
    </cfRule>
    <cfRule type="cellIs" dxfId="37" priority="10" operator="equal">
      <formula>#REF!</formula>
    </cfRule>
    <cfRule type="cellIs" dxfId="36" priority="11" operator="equal">
      <formula>#REF!</formula>
    </cfRule>
    <cfRule type="cellIs" dxfId="35" priority="12" operator="equal">
      <formula>#REF!</formula>
    </cfRule>
    <cfRule type="cellIs" dxfId="34" priority="13" operator="equal">
      <formula>#REF!</formula>
    </cfRule>
    <cfRule type="cellIs" dxfId="33" priority="14" operator="equal">
      <formula>#REF!</formula>
    </cfRule>
    <cfRule type="cellIs" dxfId="32" priority="15" operator="equal">
      <formula>#REF!</formula>
    </cfRule>
    <cfRule type="cellIs" dxfId="31" priority="16" operator="equal">
      <formula>#REF!</formula>
    </cfRule>
    <cfRule type="cellIs" dxfId="30" priority="17" operator="equal">
      <formula>#REF!</formula>
    </cfRule>
    <cfRule type="cellIs" dxfId="29" priority="18" operator="equal">
      <formula>#REF!</formula>
    </cfRule>
    <cfRule type="cellIs" dxfId="28" priority="19" operator="equal">
      <formula>#REF!</formula>
    </cfRule>
    <cfRule type="cellIs" dxfId="27" priority="20" operator="equal">
      <formula>#REF!</formula>
    </cfRule>
    <cfRule type="cellIs" dxfId="26" priority="21" operator="equal">
      <formula>#REF!</formula>
    </cfRule>
    <cfRule type="cellIs" dxfId="25" priority="22" operator="equal">
      <formula>#REF!</formula>
    </cfRule>
    <cfRule type="cellIs" dxfId="24" priority="23" operator="equal">
      <formula>#REF!</formula>
    </cfRule>
    <cfRule type="cellIs" dxfId="23" priority="24" operator="equal">
      <formula>#REF!</formula>
    </cfRule>
    <cfRule type="cellIs" dxfId="22" priority="25" operator="equal">
      <formula>#REF!</formula>
    </cfRule>
    <cfRule type="cellIs" dxfId="21" priority="26" operator="equal">
      <formula>#REF!</formula>
    </cfRule>
    <cfRule type="cellIs" dxfId="20" priority="27" operator="equal">
      <formula>#REF!</formula>
    </cfRule>
    <cfRule type="cellIs" dxfId="19" priority="28" operator="equal">
      <formula>#REF!</formula>
    </cfRule>
    <cfRule type="cellIs" dxfId="18" priority="29" operator="equal">
      <formula>#REF!</formula>
    </cfRule>
    <cfRule type="cellIs" dxfId="17" priority="30" operator="equal">
      <formula>#REF!</formula>
    </cfRule>
    <cfRule type="cellIs" dxfId="16" priority="31" operator="equal">
      <formula>#REF!</formula>
    </cfRule>
    <cfRule type="cellIs" dxfId="15" priority="32" operator="equal">
      <formula>#REF!</formula>
    </cfRule>
    <cfRule type="cellIs" dxfId="14" priority="33" operator="equal">
      <formula>#REF!</formula>
    </cfRule>
    <cfRule type="cellIs" dxfId="13" priority="34" operator="equal">
      <formula>#REF!</formula>
    </cfRule>
    <cfRule type="cellIs" dxfId="12" priority="35" operator="equal">
      <formula>#REF!</formula>
    </cfRule>
    <cfRule type="cellIs" dxfId="11" priority="36" operator="equal">
      <formula>#REF!</formula>
    </cfRule>
    <cfRule type="cellIs" dxfId="10" priority="37" operator="equal">
      <formula>#REF!</formula>
    </cfRule>
    <cfRule type="cellIs" dxfId="9" priority="38" operator="equal">
      <formula>#REF!</formula>
    </cfRule>
    <cfRule type="cellIs" dxfId="8" priority="39" operator="equal">
      <formula>#REF!</formula>
    </cfRule>
    <cfRule type="cellIs" dxfId="7" priority="40" operator="equal">
      <formula>#REF!</formula>
    </cfRule>
    <cfRule type="cellIs" dxfId="6" priority="41" operator="equal">
      <formula>#REF!</formula>
    </cfRule>
    <cfRule type="cellIs" dxfId="5" priority="42" operator="equal">
      <formula>#REF!</formula>
    </cfRule>
  </conditionalFormatting>
  <conditionalFormatting sqref="AE260">
    <cfRule type="cellIs" dxfId="4" priority="1" operator="equal">
      <formula>"MUY ALTO"</formula>
    </cfRule>
    <cfRule type="cellIs" dxfId="3" priority="2" operator="equal">
      <formula>"ALTO"</formula>
    </cfRule>
    <cfRule type="cellIs" dxfId="2" priority="3" operator="equal">
      <formula>"MEDIA"</formula>
    </cfRule>
    <cfRule type="cellIs" dxfId="1" priority="4" operator="equal">
      <formula>"BAJA"</formula>
    </cfRule>
    <cfRule type="cellIs" dxfId="0" priority="5" operator="equal">
      <formula>"MUY BAJA"</formula>
    </cfRule>
  </conditionalFormatting>
  <dataValidations count="5">
    <dataValidation type="list" allowBlank="1" showInputMessage="1" showErrorMessage="1" sqref="Z287 AB279 S44:S58 X279 Z279 S287 AB287 S279 X287 U287:V287 AB44:AB58 Z44:Z58 F44:F58 J44:J58 U44:V58 X44:X58" xr:uid="{00000000-0002-0000-0000-000000000000}">
      <formula1>#REF!</formula1>
    </dataValidation>
    <dataValidation type="list" allowBlank="1" showInputMessage="1" showErrorMessage="1" sqref="N175:N176" xr:uid="{AC15736A-326D-4B4A-8E85-4D3A22C34E22}">
      <formula1>"LEVE,MENOR,MODERADO,MAYOR,CATASTROFICO"</formula1>
    </dataValidation>
    <dataValidation type="list" allowBlank="1" showInputMessage="1" showErrorMessage="1" sqref="AI149:AI151 AI175:AI176" xr:uid="{263A9E9A-5C7A-480E-8479-BA9115E3B5E1}">
      <formula1>"EXTREMO,ALTO,MODERADO,BAJO"</formula1>
    </dataValidation>
    <dataValidation allowBlank="1" showInputMessage="1" showErrorMessage="1" sqref="I113 I115" xr:uid="{E4733A89-273B-49ED-8485-515FF1C5EB29}"/>
    <dataValidation type="list" allowBlank="1" showInputMessage="1" showErrorMessage="1" sqref="L285 L44:L58 N44:N58 Q44:Q58 AI44:AJ58" xr:uid="{884F9604-00AF-4492-AD52-D3F3FB82EBE0}">
      <formula1>#REF!</formula1>
    </dataValidation>
  </dataValidations>
  <hyperlinks>
    <hyperlink ref="BG76" r:id="rId1" display="../../../../../../../../:f:/g/personal/mrchacon_mincit_gov_co/EknXgUdWsUhMsC4fM1N0FLgBtrds1Z_UrNuiAJUvWNVt8Q?e=k0iUmU" xr:uid="{ADC54BD2-101A-4C8B-A76A-F2C38268E53A}"/>
    <hyperlink ref="BG77" r:id="rId2" display="../../../../../../../../:f:/g/personal/mrchacon_mincit_gov_co/Eroml0Y9HDdPt5ElNYKF4mMBNdfEUTSIqixldT3dqwQyCw?e=vHuV7M" xr:uid="{03A5C811-1170-4114-BC15-AA035F72DB72}"/>
    <hyperlink ref="BG79" r:id="rId3" display="../../../../../../../../:f:/g/personal/mrchacon_mincit_gov_co/El_pW9SvawVIhjdaG9KjSBYB3_vO3JoIeIWEew-fCf5G-Q?e=P8I9pE" xr:uid="{D746A5B4-712C-4E86-815A-0B1029058E65}"/>
    <hyperlink ref="BG89" r:id="rId4" display="../../../../../../../../:f:/g/personal/mrchacon_mincit_gov_co/EliCwxWcMN5LlYFhoPHluj4B8mzjCCcUYU-gI9qF78wong?e=wZ07Zw" xr:uid="{82DD2328-5D9E-4B0A-8B7A-1E3B064127D8}"/>
    <hyperlink ref="BG90" r:id="rId5" display="../../../../../../../../:f:/g/personal/mrchacon_mincit_gov_co/Ej0CLnPOqVdIlCJ6uPdh3M8Bx4CLiXUOfu9eFKL8KUCVFw?e=R6ZVjG" xr:uid="{6775FAA4-6406-488F-A302-C9B283CAE44C}"/>
    <hyperlink ref="BG91" r:id="rId6" display="../../../../../../../../:f:/g/personal/mrchacon_mincit_gov_co/Emcm_IUEbyFGlofXOsPv-rgBFK6q3izC3jgLVUUEhDOoyg?e=ROocGQ" xr:uid="{54F330F4-F88D-4F24-AF84-B0EC7307A34A}"/>
    <hyperlink ref="BG94" r:id="rId7" display="../../../../../../../../:f:/g/personal/mrchacon_mincit_gov_co/Ej0CLnPOqVdIlCJ6uPdh3M8Bx4CLiXUOfu9eFKL8KUCVFw?e=R6ZVjG" xr:uid="{2E6F44FE-48F4-46C8-83C4-ED7788FEDAB7}"/>
    <hyperlink ref="BG95" r:id="rId8" display="../../../../../../../../:f:/g/personal/mrchacon_mincit_gov_co/EjHt5kj_VGZBnaB7-7jXq0MByjdZV8Ap8N62ghGYkPUFiA?e=Ay37W8" xr:uid="{59FBBB22-8236-4143-B3E9-BA7C4C4B2ADB}"/>
    <hyperlink ref="BG291" r:id="rId9" display="../../../../../../../../:f:/g/personal/mrchacon_mincit_gov_co/Emcm_IUEbyFGlofXOsPv-rgBFK6q3izC3jgLVUUEhDOoyg?e=ROocGQ" xr:uid="{5BCCEA42-2AEF-4800-B880-B54DA234EBC3}"/>
    <hyperlink ref="BG300" r:id="rId10" display="../../../../../../../../:f:/g/personal/mrchacon_mincit_gov_co/Emcm_IUEbyFGlofXOsPv-rgBFK6q3izC3jgLVUUEhDOoyg?e=ROocGQ" xr:uid="{D8846ED2-C068-4A6A-BBA1-AF3B6C89F27D}"/>
  </hyperlinks>
  <pageMargins left="0.31496062992125984" right="0.31496062992125984" top="0.59055118110236227" bottom="0.74803149606299213" header="0.19685039370078741" footer="0.31496062992125984"/>
  <pageSetup scale="50" orientation="landscape" r:id="rId11"/>
  <drawing r:id="rId12"/>
  <legacyDrawing r:id="rId13"/>
  <legacyDrawingHF r:id="rId14"/>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1000000}">
          <x14:formula1>
            <xm:f>'C:\Users\jhon montes\Documents\MINISTERIO CIT\RIESGOS\Seguimiento de Riesgos\Riesgos de Gestión\1er. Seguimiento Riesgos de Gestión\[Matriz Riesgos Gestión de Recursos Financieros V2.xlsx]Datos Validacion'!#REF!</xm:f>
          </x14:formula1>
          <xm:sqref>Z182:Z204 F200:F204 J195:J196 U182:V204 AB182:AB204 S182:S204 X182:X204 J182 J202 J200 J188 F182 F188:F196</xm:sqref>
        </x14:dataValidation>
        <x14:dataValidation type="list" allowBlank="1" showInputMessage="1" showErrorMessage="1" xr:uid="{00000000-0002-0000-0000-000002000000}">
          <x14:formula1>
            <xm:f>'C:\Users\Personal\Desktop\Mincomercio\Riesgos Materializados\[MatrizdeRiesgosGestinRecursosFsicosV2.xlsx]Datos Validacion'!#REF!</xm:f>
          </x14:formula1>
          <xm:sqref>Z37 AB37 U37:V37 S37 X37</xm:sqref>
        </x14:dataValidation>
        <x14:dataValidation type="list" allowBlank="1" showInputMessage="1" showErrorMessage="1" xr:uid="{00000000-0002-0000-0000-000003000000}">
          <x14:formula1>
            <xm:f>'C:\Users\jhon montes\Documents\MINISTERIO CIT\RIESGOS\Seguimiento de Riesgos\[Seguimiento Riesgos Proyectos de Inversión 311222021.xlsx]Datos Validacion'!#REF!</xm:f>
          </x14:formula1>
          <xm:sqref>S280:S286 S288:S303 X271:X278 X280:X286 X288:X303 U271:V286 U288:V303 Z271:Z278 Z280:Z286 Z288:Z303 AB271:AB278 J296 J271 J277 J279:J292 J299:J302 S271:S278 AB280:AB286 F290:F292 F294:F303 AB288:AB303 F271:F288</xm:sqref>
        </x14:dataValidation>
        <x14:dataValidation type="list" allowBlank="1" showInputMessage="1" showErrorMessage="1" xr:uid="{00000000-0002-0000-0000-000005000000}">
          <x14:formula1>
            <xm:f>'C:\Users\montes\Desktop\MINISTERIO CIT\RIESGOS\Matriz de Riesgos\Desarrollo Empresarial\[Matriz Riesgos Desarrollo Empresarial - Mipymes.xlsx]Datos Validacion'!#REF!</xm:f>
          </x14:formula1>
          <xm:sqref>J245:J246 U249:V250 Z245:Z246 U245:V246 X245:X246 S249:S250 AB245:AB246 AB249:AB250 Z249:Z250 X249:X250 S245:S246</xm:sqref>
        </x14:dataValidation>
        <x14:dataValidation type="list" allowBlank="1" showInputMessage="1" showErrorMessage="1" xr:uid="{00000000-0002-0000-0000-000006000000}">
          <x14:formula1>
            <xm:f>'C:\Users\montes\Desktop\MINISTERIO CIT\RIESGOS\Matriz de Riesgos\Desarrollo Empresarial\[Matriz Riesgos Desarrollo Empresarial - Regulación - Franco.xlsx]Datos Validacion'!#REF!</xm:f>
          </x14:formula1>
          <xm:sqref>U258:V258 Z255:Z256 AB258 S255:S256 J240 Z240:Z253 U255:V256 J244:J247 AB255:AB256 X240:X253 S240:S253 X255:X256 J249:J251 AB240:AB253 U240:V253 S258 X258 Z258</xm:sqref>
        </x14:dataValidation>
        <x14:dataValidation type="list" allowBlank="1" showInputMessage="1" showErrorMessage="1" xr:uid="{00000000-0002-0000-0000-000008000000}">
          <x14:formula1>
            <xm:f>'C:\Users\jhon montes\Documents\MINISTERIO CIT\RIESGOS\Seguimiento de Riesgos\Riesgos de Gestión\1er. Seguimiento Riesgos de Gestión\[Matriz Riesgos Desarrollo Empresarial V2.xlsx]Datos Validacion'!#REF!</xm:f>
          </x14:formula1>
          <xm:sqref>F240 F242 U240:V253 Z255:Z256 AB258 AB255:AB256 AB240:AB253 Z240:Z253 X240:X253 J240 J244:J247 J249:J251 X255:X256 F244:F247 S240:S253 U258:V258 F249:F259 U255:V256 Z258 S258 S255:S256 X258</xm:sqref>
        </x14:dataValidation>
        <x14:dataValidation type="list" allowBlank="1" showInputMessage="1" showErrorMessage="1" xr:uid="{00000000-0002-0000-0000-000009000000}">
          <x14:formula1>
            <xm:f>'C:\Users\jhon montes\Documents\MINISTERIO CIT\RIESGOS\Seguimiento de Riesgos\Riesgos de Gestión\1er. Seguimiento Riesgos de Gestión\[Matriz Riesgos Evaluacion y Seguimiento V2.xlsx]Datos Validacion'!#REF!</xm:f>
          </x14:formula1>
          <xm:sqref>Z234 X234 Z236:Z239 U236:V239 AB236:AB239 F236 F234 S236:S239 X236:X239 AB234 S234 J236 J234 U234:V234</xm:sqref>
        </x14:dataValidation>
        <x14:dataValidation type="list" allowBlank="1" showInputMessage="1" showErrorMessage="1" xr:uid="{00000000-0002-0000-0000-00000A000000}">
          <x14:formula1>
            <xm:f>'C:\Users\jhon montes\Documents\MINISTERIO CIT\RIESGOS\Seguimiento de Riesgos\Riesgos de Gestión\1er. Seguimiento Riesgos de Gestión\[Matriz Riesgos Facilitación. Com. y Def. Comercial V2.xlsx]Datos Validacion'!#REF!</xm:f>
          </x14:formula1>
          <xm:sqref>F214:F219 F205 F229:F230 F221 F224 F226 X205:X233 U205:V233 Z205:Z233 J229 J205 J219 S205:S233 AB205:AB233 J214</xm:sqref>
        </x14:dataValidation>
        <x14:dataValidation type="list" allowBlank="1" showInputMessage="1" showErrorMessage="1" xr:uid="{00000000-0002-0000-0000-00000C000000}">
          <x14:formula1>
            <xm:f>'C:\Users\jhon montes\Documents\MINISTERIO CIT\RIESGOS\Seguimiento de Riesgos\Riesgos de Gestión\1er. Seguimiento Riesgos de Gestión\[Matriz de Riesgos Gestión Jurídica V2.xlsx]Datos Validacion'!#REF!</xm:f>
          </x14:formula1>
          <xm:sqref>Z175:Z181 X175:X181 AB175:AB181 S175:S181 J177:J178 J180 J175 F175 F180 F177:F178 U175:V181</xm:sqref>
        </x14:dataValidation>
        <x14:dataValidation type="list" allowBlank="1" showInputMessage="1" showErrorMessage="1" xr:uid="{00000000-0002-0000-0000-00000D000000}">
          <x14:formula1>
            <xm:f>'C:\Users\jhon montes\Documents\MINISTERIO CIT\RIESGOS\Seguimiento de Riesgos\Riesgos de Gestión\1er. Seguimiento Riesgos de Gestión\[Matriz Riesgos Gestión del Talento HumanoV2.xlsx]Datos Validacion'!#REF!</xm:f>
          </x14:formula1>
          <xm:sqref>F141:F142 F152 F157 AB141:AB174 F161:F162 F144:F145 F164:F165 U141:Z174 S141:S174 F147 J141 J144 J149 J152 Z73 F149:F150 J164:J165 J161:J162</xm:sqref>
        </x14:dataValidation>
        <x14:dataValidation type="list" allowBlank="1" showInputMessage="1" showErrorMessage="1" xr:uid="{00000000-0002-0000-0000-000010000000}">
          <x14:formula1>
            <xm:f>'C:\Users\jhon montes\Documents\MINISTERIO CIT\RIESGOS\Seguimiento de Riesgos\Riesgos de Gestión\1er. Seguimiento Riesgos de Gestión\[Matriz Riesgos Gestión de Tecnologías de la Información V2.xlsx]Datos Validacion'!#REF!</xm:f>
          </x14:formula1>
          <xm:sqref>F76:F79 F81:F87 J76:J88 S97:S98 X101:X103 X97:X98 U101:V103 U97:V98 Z101:Z103 Z97:Z98 AB101:AB103 AB97:AB98 F98:F103 S101:S103 X76:X95 F94:F95 Z76:Z95 X60 J95:J103 F89 F91:F92 U76:V95 S76:S95 AB76:AB95</xm:sqref>
        </x14:dataValidation>
        <x14:dataValidation type="list" allowBlank="1" showInputMessage="1" showErrorMessage="1" xr:uid="{00000000-0002-0000-0000-000013000000}">
          <x14:formula1>
            <xm:f>'C:\Users\jhon montes\Documents\MINISTERIO CIT\RIESGOS\Seguimiento de Riesgos\Riesgos de Gestión\1er. Seguimiento Riesgos de Gestión\[Matriz Riesgos Sistemas de Gestión V2.xlsx]Datos Validacion'!#REF!</xm:f>
          </x14:formula1>
          <xm:sqref>U42:V43 X167:X174 J42 F42 Z42:Z43 X42:X43 AB42:AB43 S42:S43 F167 F170 J167:J172 J174 F172:F174 AB167:AB174 U167:V174 S167:S174 Z167:Z174</xm:sqref>
        </x14:dataValidation>
        <x14:dataValidation type="list" allowBlank="1" showInputMessage="1" showErrorMessage="1" xr:uid="{00000000-0002-0000-0000-000014000000}">
          <x14:formula1>
            <xm:f>'C:\Users\jhon montes\Documents\MINISTERIO CIT\RIESGOS\Seguimiento de Riesgos\Riesgos de Gestión\1er. Seguimiento Riesgos de Gestión\[Matriz de Riesgos Gestión Recursos Físicos V2.xlsx]Datos Validacion'!#REF!</xm:f>
          </x14:formula1>
          <xm:sqref>AB38 X38 X40:X41 Z40:Z41 X31:X36 F40:F41 S31:S36 U31:V36 F36:F38 F31:F32 J40:J41 J31:J32 J36:J37 AB31:AB36 Z31:Z36 Z38 U38:V38 S38 S40:S41 AB40:AB41 U40:V41</xm:sqref>
        </x14:dataValidation>
        <x14:dataValidation type="list" allowBlank="1" showInputMessage="1" showErrorMessage="1" xr:uid="{00000000-0002-0000-0000-000015000000}">
          <x14:formula1>
            <xm:f>'C:\Users\EXITO\Desktop\Información Yamith\[Seguimiento Riesgos de Gestión primer corte abril  2022.xlsx]Datos Validacion'!#REF!</xm:f>
          </x14:formula1>
          <xm:sqref>F20:F22 F27:F30 AB16:AB30 S16:S30 X16:X30 U16:V30 J16:J17 J22 J27:J29 Z16:Z30 F16:F17</xm:sqref>
        </x14:dataValidation>
        <x14:dataValidation type="list" allowBlank="1" showInputMessage="1" showErrorMessage="1" xr:uid="{3AEB91B0-C735-4B94-B1D9-5FDC22B54C41}">
          <x14:formula1>
            <xm:f>'C:\Users\jhon montes\Documents\MINISTERIO CIT\RIESGOS\Seguimiento de Riesgos\Riesgos de Gestión\1er. Seguimiento Riesgos de Gestión\[Matriz Riesgos Relacionamiento con la Ciudadanía V2.xlsx]Datos Validacion'!#REF!</xm:f>
          </x14:formula1>
          <xm:sqref>F67:F75 X59 U59:V70 AB59:AB70 S73:S75 U73:V75 X73:X75 Z74:Z75 AB73:AB75 F59:F63 Z59:Z70 S59:S70 X61:X70 J59:J60 J63 J70</xm:sqref>
        </x14:dataValidation>
        <x14:dataValidation type="list" allowBlank="1" showInputMessage="1" showErrorMessage="1" xr:uid="{9C48BA60-A755-4DCD-961B-59F29A148FAB}">
          <x14:formula1>
            <xm:f>'C:\Users\jhon montes\Documents\MINISTERIO CIT\RIESGOS\Seguimiento de Riesgos\Riesgos de Gestión\1er. Seguimiento Riesgos de Gestión\[Matriz de riesgos con Direccionamiento Estrategico V2.xlsx]Datos Validacion'!#REF!</xm:f>
          </x14:formula1>
          <xm:sqref>Z119:Z120 S110:S111 X110:X111 U110:V111 Z110:Z113 V112 F121:F129 AB110:AB113 S113 X113 U113:V113 F113:F118 AB128 Z104:Z105 AB119:AB120 S119:S120 X119:X120 U119:V120 V127:V129 Z128 S128 X128 U128 V114 V116:V118 AB115:AB116 S115 X115 U115:V115 Z115:Z116 V104:V109 F104:F111 AB104:AB105 U104:U105 X104:X108 S104:S105 S123 X123 J104 U123:V123 Z123 V121:V122 V124:V125 AB123</xm:sqref>
        </x14:dataValidation>
        <x14:dataValidation type="list" allowBlank="1" showInputMessage="1" showErrorMessage="1" xr:uid="{F58CB431-7350-477E-B514-0E91D103A1C0}">
          <x14:formula1>
            <xm:f>'C:\Users\jhon montes\Documents\MINISTERIO CIT\RIESGOS\Seguimiento de Riesgos\Riesgos de Gestión\1er. Seguimiento Riesgos de Gestión\[Matriz Riesgos Adquisición de Bienes y Servicios V2.xlsx]Datos Validacion'!#REF!</xm:f>
          </x14:formula1>
          <xm:sqref>AB130:AB136 U139:V140 U130:V137 F137:F140 F130:F133 F135 X130:X137 Z139:Z140 Z130:Z137 J137 J130:J133 J135 S139:S140 S130:S137 X139:X140</xm:sqref>
        </x14:dataValidation>
        <x14:dataValidation type="list" allowBlank="1" showInputMessage="1" showErrorMessage="1" xr:uid="{9BE2631B-165B-47DE-B8D5-0F21E92F5F2B}">
          <x14:formula1>
            <xm:f>'C:\Users\jhon montes\Documents\MINISTERIO CIT\RIESGOS\Seguimiento de Riesgos\Riesgos de Gestión\1er. Seguimiento Riesgos de Gestión\[Matriz Riesgos Gestion Documental V2.xlsx]Datos Validacion'!#REF!</xm:f>
          </x14:formula1>
          <xm:sqref>X260:X269 AB260 AB262:AB269 F266 V260:V269 J260 J269 Z260:Z270 F260:F264 S260 S262:S269 U260 U262:U269 F268:F270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8C00-2DBF-44CF-B6C3-02690BC98E64}">
  <sheetPr>
    <tabColor rgb="FFFFFF00"/>
  </sheetPr>
  <dimension ref="A1:I28"/>
  <sheetViews>
    <sheetView topLeftCell="A12" zoomScale="55" zoomScaleNormal="55" workbookViewId="0">
      <selection activeCell="D14" sqref="D14:H18"/>
    </sheetView>
  </sheetViews>
  <sheetFormatPr baseColWidth="10" defaultColWidth="11.453125" defaultRowHeight="14.5" x14ac:dyDescent="0.35"/>
  <cols>
    <col min="1" max="1" width="2.1796875" customWidth="1"/>
    <col min="2" max="2" width="16.54296875" customWidth="1"/>
    <col min="3" max="3" width="16.453125" customWidth="1"/>
    <col min="4" max="8" width="30.7265625" customWidth="1"/>
    <col min="9" max="9" width="10.54296875" customWidth="1"/>
  </cols>
  <sheetData>
    <row r="1" spans="1:9" ht="42.75" customHeight="1" x14ac:dyDescent="0.35">
      <c r="A1" s="269"/>
      <c r="B1" s="269"/>
      <c r="C1" s="269"/>
      <c r="D1" s="269"/>
      <c r="E1" s="380" t="s">
        <v>1186</v>
      </c>
      <c r="F1" s="380"/>
      <c r="G1" s="380"/>
      <c r="H1" s="380"/>
      <c r="I1" s="380"/>
    </row>
    <row r="3" spans="1:9" x14ac:dyDescent="0.35">
      <c r="A3" s="381" t="s">
        <v>1187</v>
      </c>
      <c r="B3" s="381"/>
      <c r="C3" s="381"/>
      <c r="D3" s="381"/>
      <c r="E3" s="381"/>
      <c r="F3" s="381"/>
      <c r="G3" s="381"/>
      <c r="H3" s="381"/>
    </row>
    <row r="4" spans="1:9" x14ac:dyDescent="0.35">
      <c r="G4" s="382" t="s">
        <v>1188</v>
      </c>
      <c r="H4" s="383"/>
    </row>
    <row r="5" spans="1:9" ht="15.75" customHeight="1" x14ac:dyDescent="0.35">
      <c r="G5" s="57" t="s">
        <v>1189</v>
      </c>
      <c r="H5" s="58"/>
    </row>
    <row r="6" spans="1:9" ht="15.75" customHeight="1" x14ac:dyDescent="0.35">
      <c r="G6" s="57" t="s">
        <v>1190</v>
      </c>
      <c r="H6" s="59"/>
    </row>
    <row r="7" spans="1:9" x14ac:dyDescent="0.35">
      <c r="G7" s="57" t="s">
        <v>1191</v>
      </c>
      <c r="H7" s="60"/>
    </row>
    <row r="8" spans="1:9" x14ac:dyDescent="0.35">
      <c r="G8" s="57" t="s">
        <v>1185</v>
      </c>
      <c r="H8" s="61"/>
    </row>
    <row r="10" spans="1:9" ht="15.5" x14ac:dyDescent="0.35">
      <c r="B10" s="384" t="s">
        <v>1192</v>
      </c>
      <c r="C10" s="384"/>
      <c r="D10" s="384"/>
      <c r="E10" s="384"/>
      <c r="F10" s="384"/>
      <c r="G10" s="384"/>
      <c r="H10" s="384"/>
      <c r="I10" s="384"/>
    </row>
    <row r="11" spans="1:9" ht="9" customHeight="1" thickBot="1" x14ac:dyDescent="0.4"/>
    <row r="12" spans="1:9" ht="15" thickBot="1" x14ac:dyDescent="0.4">
      <c r="B12" s="385" t="s">
        <v>26</v>
      </c>
      <c r="C12" s="386"/>
      <c r="D12" s="387" t="s">
        <v>1193</v>
      </c>
      <c r="E12" s="388"/>
      <c r="F12" s="388"/>
      <c r="G12" s="388"/>
      <c r="H12" s="389"/>
    </row>
    <row r="13" spans="1:9" ht="15" thickBot="1" x14ac:dyDescent="0.4">
      <c r="B13" s="85" t="s">
        <v>1194</v>
      </c>
      <c r="C13" s="86" t="s">
        <v>1195</v>
      </c>
      <c r="D13" s="390"/>
      <c r="E13" s="391"/>
      <c r="F13" s="391"/>
      <c r="G13" s="391"/>
      <c r="H13" s="392"/>
    </row>
    <row r="14" spans="1:9" ht="100" customHeight="1" thickBot="1" x14ac:dyDescent="0.4">
      <c r="B14" s="84" t="s">
        <v>1196</v>
      </c>
      <c r="C14" s="62">
        <v>1</v>
      </c>
      <c r="D14" s="67" t="s">
        <v>863</v>
      </c>
      <c r="E14" s="68" t="s">
        <v>1646</v>
      </c>
      <c r="F14" s="68" t="s">
        <v>1157</v>
      </c>
      <c r="G14" s="68" t="s">
        <v>1331</v>
      </c>
      <c r="H14" s="69"/>
    </row>
    <row r="15" spans="1:9" ht="100" customHeight="1" thickBot="1" x14ac:dyDescent="0.4">
      <c r="B15" s="84" t="s">
        <v>1197</v>
      </c>
      <c r="C15" s="62">
        <v>0.8</v>
      </c>
      <c r="D15" s="70" t="s">
        <v>1649</v>
      </c>
      <c r="E15" s="64" t="s">
        <v>1647</v>
      </c>
      <c r="F15" s="71" t="s">
        <v>1658</v>
      </c>
      <c r="G15" s="71" t="s">
        <v>423</v>
      </c>
      <c r="H15" s="72"/>
    </row>
    <row r="16" spans="1:9" ht="100" customHeight="1" thickBot="1" x14ac:dyDescent="0.4">
      <c r="B16" s="84" t="s">
        <v>1198</v>
      </c>
      <c r="C16" s="62">
        <v>0.6</v>
      </c>
      <c r="D16" s="70" t="s">
        <v>1650</v>
      </c>
      <c r="E16" s="64" t="s">
        <v>1656</v>
      </c>
      <c r="F16" s="64" t="s">
        <v>1654</v>
      </c>
      <c r="G16" s="71" t="s">
        <v>1655</v>
      </c>
      <c r="H16" s="72"/>
    </row>
    <row r="17" spans="2:8" ht="100" customHeight="1" thickBot="1" x14ac:dyDescent="0.4">
      <c r="B17" s="84" t="s">
        <v>1199</v>
      </c>
      <c r="C17" s="62">
        <v>0.4</v>
      </c>
      <c r="D17" s="73" t="s">
        <v>1686</v>
      </c>
      <c r="E17" s="64" t="s">
        <v>1687</v>
      </c>
      <c r="F17" s="64" t="s">
        <v>1668</v>
      </c>
      <c r="G17" s="71" t="s">
        <v>1593</v>
      </c>
      <c r="H17" s="72"/>
    </row>
    <row r="18" spans="2:8" ht="100" customHeight="1" thickBot="1" x14ac:dyDescent="0.4">
      <c r="B18" s="84" t="s">
        <v>1200</v>
      </c>
      <c r="C18" s="62">
        <v>0.2</v>
      </c>
      <c r="D18" s="65" t="s">
        <v>1685</v>
      </c>
      <c r="E18" s="65" t="s">
        <v>1657</v>
      </c>
      <c r="F18" s="66" t="s">
        <v>1659</v>
      </c>
      <c r="G18" s="74"/>
      <c r="H18" s="75"/>
    </row>
    <row r="19" spans="2:8" ht="15" thickBot="1" x14ac:dyDescent="0.4">
      <c r="B19" s="378" t="s">
        <v>28</v>
      </c>
      <c r="C19" s="86" t="s">
        <v>1194</v>
      </c>
      <c r="D19" s="86" t="s">
        <v>1201</v>
      </c>
      <c r="E19" s="86" t="s">
        <v>1202</v>
      </c>
      <c r="F19" s="86" t="s">
        <v>1191</v>
      </c>
      <c r="G19" s="86" t="s">
        <v>1203</v>
      </c>
      <c r="H19" s="86" t="s">
        <v>1204</v>
      </c>
    </row>
    <row r="20" spans="2:8" ht="15" thickBot="1" x14ac:dyDescent="0.4">
      <c r="B20" s="379"/>
      <c r="C20" s="86" t="s">
        <v>1195</v>
      </c>
      <c r="D20" s="63">
        <v>0.2</v>
      </c>
      <c r="E20" s="63">
        <v>0.4</v>
      </c>
      <c r="F20" s="63">
        <v>0.6</v>
      </c>
      <c r="G20" s="63">
        <v>0.8</v>
      </c>
      <c r="H20" s="63">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0BD-FF8A-46C4-B5E0-D2C87783FAD1}">
  <sheetPr>
    <tabColor rgb="FFFFFF00"/>
  </sheetPr>
  <dimension ref="A1:I28"/>
  <sheetViews>
    <sheetView topLeftCell="A15" zoomScale="60" zoomScaleNormal="60" workbookViewId="0">
      <selection activeCell="D14" sqref="D14:H18"/>
    </sheetView>
  </sheetViews>
  <sheetFormatPr baseColWidth="10" defaultColWidth="11.453125" defaultRowHeight="14.5" x14ac:dyDescent="0.35"/>
  <cols>
    <col min="1" max="1" width="2.1796875" customWidth="1"/>
    <col min="2" max="2" width="16.81640625" customWidth="1"/>
    <col min="3" max="3" width="19.1796875" customWidth="1"/>
    <col min="4" max="8" width="30.7265625" customWidth="1"/>
    <col min="9" max="9" width="10.54296875" customWidth="1"/>
  </cols>
  <sheetData>
    <row r="1" spans="1:9" ht="42.75" customHeight="1" x14ac:dyDescent="0.35">
      <c r="A1" s="269"/>
      <c r="B1" s="269"/>
      <c r="C1" s="269"/>
      <c r="D1" s="269"/>
      <c r="E1" s="380" t="s">
        <v>1186</v>
      </c>
      <c r="F1" s="380"/>
      <c r="G1" s="380"/>
      <c r="H1" s="380"/>
      <c r="I1" s="380"/>
    </row>
    <row r="3" spans="1:9" x14ac:dyDescent="0.35">
      <c r="A3" s="381" t="s">
        <v>1187</v>
      </c>
      <c r="B3" s="381"/>
      <c r="C3" s="381"/>
      <c r="D3" s="381"/>
      <c r="E3" s="381"/>
      <c r="F3" s="381"/>
      <c r="G3" s="381"/>
      <c r="H3" s="381"/>
    </row>
    <row r="4" spans="1:9" x14ac:dyDescent="0.35">
      <c r="G4" s="382" t="s">
        <v>1188</v>
      </c>
      <c r="H4" s="383"/>
    </row>
    <row r="5" spans="1:9" ht="15.75" customHeight="1" x14ac:dyDescent="0.35">
      <c r="G5" s="57" t="s">
        <v>1189</v>
      </c>
      <c r="H5" s="58"/>
    </row>
    <row r="6" spans="1:9" ht="15.75" customHeight="1" x14ac:dyDescent="0.35">
      <c r="G6" s="57" t="s">
        <v>1190</v>
      </c>
      <c r="H6" s="59"/>
    </row>
    <row r="7" spans="1:9" x14ac:dyDescent="0.35">
      <c r="G7" s="57" t="s">
        <v>1191</v>
      </c>
      <c r="H7" s="60"/>
    </row>
    <row r="8" spans="1:9" x14ac:dyDescent="0.35">
      <c r="G8" s="57" t="s">
        <v>1185</v>
      </c>
      <c r="H8" s="61"/>
    </row>
    <row r="10" spans="1:9" ht="15.5" x14ac:dyDescent="0.35">
      <c r="B10" s="384" t="s">
        <v>1192</v>
      </c>
      <c r="C10" s="384"/>
      <c r="D10" s="384"/>
      <c r="E10" s="384"/>
      <c r="F10" s="384"/>
      <c r="G10" s="384"/>
      <c r="H10" s="384"/>
      <c r="I10" s="384"/>
    </row>
    <row r="11" spans="1:9" ht="9" customHeight="1" thickBot="1" x14ac:dyDescent="0.4"/>
    <row r="12" spans="1:9" ht="15" thickBot="1" x14ac:dyDescent="0.4">
      <c r="B12" s="385" t="s">
        <v>26</v>
      </c>
      <c r="C12" s="386"/>
      <c r="D12" s="387" t="s">
        <v>1193</v>
      </c>
      <c r="E12" s="388"/>
      <c r="F12" s="388"/>
      <c r="G12" s="388"/>
      <c r="H12" s="389"/>
    </row>
    <row r="13" spans="1:9" ht="15" thickBot="1" x14ac:dyDescent="0.4">
      <c r="B13" s="85" t="s">
        <v>1194</v>
      </c>
      <c r="C13" s="86" t="s">
        <v>1195</v>
      </c>
      <c r="D13" s="390"/>
      <c r="E13" s="391"/>
      <c r="F13" s="391"/>
      <c r="G13" s="391"/>
      <c r="H13" s="392"/>
    </row>
    <row r="14" spans="1:9" ht="100" customHeight="1" thickBot="1" x14ac:dyDescent="0.4">
      <c r="B14" s="84" t="s">
        <v>1196</v>
      </c>
      <c r="C14" s="62">
        <v>1</v>
      </c>
      <c r="D14" s="67"/>
      <c r="E14" s="68"/>
      <c r="F14" s="68"/>
      <c r="G14" s="68"/>
      <c r="H14" s="69"/>
    </row>
    <row r="15" spans="1:9" ht="100" customHeight="1" thickBot="1" x14ac:dyDescent="0.4">
      <c r="B15" s="84" t="s">
        <v>1197</v>
      </c>
      <c r="C15" s="62">
        <v>0.8</v>
      </c>
      <c r="D15" s="70"/>
      <c r="E15" s="64"/>
      <c r="F15" s="71"/>
      <c r="G15" s="71"/>
      <c r="H15" s="72"/>
    </row>
    <row r="16" spans="1:9" ht="100" customHeight="1" thickBot="1" x14ac:dyDescent="0.4">
      <c r="B16" s="84" t="s">
        <v>1198</v>
      </c>
      <c r="C16" s="62">
        <v>0.6</v>
      </c>
      <c r="D16" s="70"/>
      <c r="E16" s="64"/>
      <c r="F16" s="64" t="s">
        <v>1662</v>
      </c>
      <c r="G16" s="71"/>
      <c r="H16" s="72"/>
    </row>
    <row r="17" spans="2:8" ht="100" customHeight="1" thickBot="1" x14ac:dyDescent="0.4">
      <c r="B17" s="84" t="s">
        <v>1199</v>
      </c>
      <c r="C17" s="62">
        <v>0.4</v>
      </c>
      <c r="D17" s="73" t="s">
        <v>1651</v>
      </c>
      <c r="E17" s="64" t="s">
        <v>1661</v>
      </c>
      <c r="F17" s="64" t="s">
        <v>1660</v>
      </c>
      <c r="G17" s="71" t="s">
        <v>1558</v>
      </c>
      <c r="H17" s="72"/>
    </row>
    <row r="18" spans="2:8" ht="100" customHeight="1" thickBot="1" x14ac:dyDescent="0.4">
      <c r="B18" s="84" t="s">
        <v>1200</v>
      </c>
      <c r="C18" s="62">
        <v>0.2</v>
      </c>
      <c r="D18" s="65" t="s">
        <v>1689</v>
      </c>
      <c r="E18" s="65" t="s">
        <v>1688</v>
      </c>
      <c r="F18" s="66" t="s">
        <v>1669</v>
      </c>
      <c r="G18" s="74" t="s">
        <v>1648</v>
      </c>
      <c r="H18" s="75"/>
    </row>
    <row r="19" spans="2:8" ht="15" thickBot="1" x14ac:dyDescent="0.4">
      <c r="B19" s="378" t="s">
        <v>28</v>
      </c>
      <c r="C19" s="86" t="s">
        <v>1194</v>
      </c>
      <c r="D19" s="86" t="s">
        <v>1201</v>
      </c>
      <c r="E19" s="86" t="s">
        <v>1202</v>
      </c>
      <c r="F19" s="86" t="s">
        <v>1191</v>
      </c>
      <c r="G19" s="86" t="s">
        <v>1203</v>
      </c>
      <c r="H19" s="86" t="s">
        <v>1204</v>
      </c>
    </row>
    <row r="20" spans="2:8" ht="15" thickBot="1" x14ac:dyDescent="0.4">
      <c r="B20" s="379"/>
      <c r="C20" s="86" t="s">
        <v>1195</v>
      </c>
      <c r="D20" s="63">
        <v>0.2</v>
      </c>
      <c r="E20" s="63">
        <v>0.4</v>
      </c>
      <c r="F20" s="63">
        <v>0.6</v>
      </c>
      <c r="G20" s="63">
        <v>0.8</v>
      </c>
      <c r="H20" s="63">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 </vt:lpstr>
      <vt:lpstr>Mapa Riesgos Inherente</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Monica Vargas</cp:lastModifiedBy>
  <dcterms:created xsi:type="dcterms:W3CDTF">2022-07-06T06:28:45Z</dcterms:created>
  <dcterms:modified xsi:type="dcterms:W3CDTF">2023-12-28T21:35:18Z</dcterms:modified>
</cp:coreProperties>
</file>