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Gestión\Seguimiento Riesgos de Gestión 2026\"/>
    </mc:Choice>
  </mc:AlternateContent>
  <xr:revisionPtr revIDLastSave="0" documentId="13_ncr:1_{53AEBE24-2F42-48E1-8D98-C517A244EDE6}" xr6:coauthVersionLast="47" xr6:coauthVersionMax="47" xr10:uidLastSave="{00000000-0000-0000-0000-000000000000}"/>
  <bookViews>
    <workbookView xWindow="-110" yWindow="-110" windowWidth="19420" windowHeight="10300" tabRatio="849" xr2:uid="{00000000-000D-0000-FFFF-FFFF00000000}"/>
  </bookViews>
  <sheets>
    <sheet name="Riesgos Reformulados" sheetId="1" r:id="rId1"/>
    <sheet name="Datos Validacion" sheetId="8" state="hidden" r:id="rId2"/>
    <sheet name="Tipos de riesgos" sheetId="6" state="hidden" r:id="rId3"/>
    <sheet name="Tablas Prob-Imp" sheetId="9" state="hidden" r:id="rId4"/>
    <sheet name="Eval Controles" sheetId="11" state="hidden" r:id="rId5"/>
    <sheet name="ZONAS DE RIESGO" sheetId="10" state="hidden" r:id="rId6"/>
    <sheet name="Plantilla Indicador R" sheetId="12" state="hidden" r:id="rId7"/>
  </sheets>
  <externalReferences>
    <externalReference r:id="rId8"/>
    <externalReference r:id="rId9"/>
  </externalReferences>
  <definedNames>
    <definedName name="_ftn1" localSheetId="2">'Tipos de riesgos'!#REF!</definedName>
    <definedName name="_ftnref1" localSheetId="2">'Tipos de riesgos'!$A$3</definedName>
    <definedName name="_Hlk36563630" localSheetId="4">'Eval Controles'!#REF!</definedName>
    <definedName name="_Toc40698339" localSheetId="2">'Tipos de riesgos'!$A$1</definedName>
    <definedName name="_Toc40698345" localSheetId="5">'ZONAS DE RIESGO'!#REF!</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 i="1" l="1"/>
  <c r="Z12" i="1"/>
  <c r="Z13" i="1"/>
  <c r="Z14" i="1"/>
  <c r="Z15" i="1"/>
  <c r="X11" i="1"/>
  <c r="X12" i="1"/>
  <c r="X13" i="1"/>
  <c r="AF13" i="1" s="1"/>
  <c r="X14" i="1"/>
  <c r="AF14" i="1" s="1"/>
  <c r="X15" i="1"/>
  <c r="AF15" i="1" s="1"/>
  <c r="O11" i="1"/>
  <c r="O12" i="1"/>
  <c r="O13" i="1"/>
  <c r="O14" i="1"/>
  <c r="O15" i="1"/>
  <c r="M11" i="1"/>
  <c r="M12" i="1"/>
  <c r="M13" i="1"/>
  <c r="M14" i="1"/>
  <c r="M15" i="1"/>
  <c r="AF12" i="1" l="1"/>
  <c r="AF11" i="1"/>
  <c r="E35" i="1" l="1"/>
  <c r="Z16" i="1" l="1"/>
  <c r="X16" i="1"/>
  <c r="Z20" i="1"/>
  <c r="X20" i="1"/>
  <c r="AF16" i="1" l="1"/>
  <c r="Z30" i="1" l="1"/>
  <c r="X30" i="1"/>
  <c r="O26" i="1" l="1"/>
  <c r="M26" i="1"/>
  <c r="AH26" i="1" s="1"/>
  <c r="AG26" i="1" s="1"/>
  <c r="Z25" i="1"/>
  <c r="Z26" i="1"/>
  <c r="Z27" i="1"/>
  <c r="X25" i="1"/>
  <c r="X26" i="1"/>
  <c r="X27" i="1"/>
  <c r="AF27" i="1" l="1"/>
  <c r="AF26" i="1"/>
  <c r="AJ26" i="1" s="1"/>
  <c r="AI26" i="1" s="1"/>
  <c r="AF25" i="1"/>
  <c r="O25" i="1" l="1"/>
  <c r="AJ25" i="1" s="1"/>
  <c r="AI25" i="1" s="1"/>
  <c r="O27" i="1"/>
  <c r="AJ27" i="1" s="1"/>
  <c r="AI27" i="1" s="1"/>
  <c r="M25" i="1"/>
  <c r="M27" i="1"/>
  <c r="AH27" i="1" s="1"/>
  <c r="AG27" i="1" s="1"/>
  <c r="AF30" i="1"/>
  <c r="Z10" i="1"/>
  <c r="X10" i="1"/>
  <c r="O10" i="1"/>
  <c r="AJ10" i="1" s="1"/>
  <c r="AI10" i="1" s="1"/>
  <c r="AJ14" i="1"/>
  <c r="M10" i="1"/>
  <c r="AH12" i="1"/>
  <c r="Z29" i="1"/>
  <c r="X29" i="1"/>
  <c r="Z28" i="1"/>
  <c r="X28" i="1"/>
  <c r="O28" i="1"/>
  <c r="AJ28" i="1" s="1"/>
  <c r="AI28" i="1" s="1"/>
  <c r="O29" i="1"/>
  <c r="AJ29" i="1" s="1"/>
  <c r="O30" i="1"/>
  <c r="AJ30" i="1" s="1"/>
  <c r="AI30" i="1" s="1"/>
  <c r="M28" i="1"/>
  <c r="M29" i="1"/>
  <c r="M30" i="1"/>
  <c r="Z24" i="1"/>
  <c r="X24" i="1"/>
  <c r="Z23" i="1"/>
  <c r="X23" i="1"/>
  <c r="Z22" i="1"/>
  <c r="X22" i="1"/>
  <c r="Z21" i="1"/>
  <c r="X21" i="1"/>
  <c r="Z19" i="1"/>
  <c r="X19" i="1"/>
  <c r="AH14" i="1" l="1"/>
  <c r="AH30" i="1"/>
  <c r="AG30" i="1" s="1"/>
  <c r="AF28" i="1"/>
  <c r="AH28" i="1" s="1"/>
  <c r="AF10" i="1"/>
  <c r="AH10" i="1" s="1"/>
  <c r="AG10" i="1" s="1"/>
  <c r="AF29" i="1"/>
  <c r="AJ12" i="1"/>
  <c r="AH29" i="1" l="1"/>
  <c r="AG29" i="1" s="1"/>
  <c r="AG28" i="1"/>
  <c r="AH25" i="1" l="1"/>
  <c r="O17" i="1" l="1"/>
  <c r="AJ17" i="1" s="1"/>
  <c r="O18" i="1"/>
  <c r="AJ18" i="1" s="1"/>
  <c r="M17" i="1"/>
  <c r="M18" i="1"/>
  <c r="Z17" i="1"/>
  <c r="Z18" i="1"/>
  <c r="X17" i="1"/>
  <c r="X18" i="1"/>
  <c r="AF17" i="1" l="1"/>
  <c r="AF18" i="1"/>
  <c r="X9" i="1" l="1"/>
  <c r="Z31" i="1" l="1"/>
  <c r="Z32" i="1"/>
  <c r="Z33" i="1"/>
  <c r="Z34" i="1"/>
  <c r="X31" i="1"/>
  <c r="X32" i="1"/>
  <c r="X33" i="1"/>
  <c r="X34" i="1"/>
  <c r="O16" i="1"/>
  <c r="AJ16" i="1" s="1"/>
  <c r="AI16" i="1" s="1"/>
  <c r="O19" i="1"/>
  <c r="O20" i="1"/>
  <c r="O21" i="1"/>
  <c r="O22" i="1"/>
  <c r="O23" i="1"/>
  <c r="O24" i="1"/>
  <c r="AJ24" i="1" s="1"/>
  <c r="O31" i="1"/>
  <c r="AJ31" i="1" s="1"/>
  <c r="AI31" i="1" s="1"/>
  <c r="O32" i="1"/>
  <c r="AJ32" i="1" s="1"/>
  <c r="AI32" i="1" s="1"/>
  <c r="O33" i="1"/>
  <c r="AJ33" i="1" s="1"/>
  <c r="AI33" i="1" s="1"/>
  <c r="O34" i="1"/>
  <c r="AJ34" i="1" s="1"/>
  <c r="AI34" i="1" s="1"/>
  <c r="M16" i="1"/>
  <c r="AH16" i="1" s="1"/>
  <c r="M19" i="1"/>
  <c r="AH19" i="1" s="1"/>
  <c r="AG19" i="1" s="1"/>
  <c r="M20" i="1"/>
  <c r="AH20" i="1" s="1"/>
  <c r="AG20" i="1" s="1"/>
  <c r="M21" i="1"/>
  <c r="AH21" i="1" s="1"/>
  <c r="M22" i="1"/>
  <c r="AH22" i="1" s="1"/>
  <c r="M23" i="1"/>
  <c r="AH23" i="1" s="1"/>
  <c r="M24" i="1"/>
  <c r="AH24" i="1" s="1"/>
  <c r="M31" i="1"/>
  <c r="M32" i="1"/>
  <c r="M33" i="1"/>
  <c r="M34" i="1"/>
  <c r="AH34" i="1" s="1"/>
  <c r="AG34" i="1" s="1"/>
  <c r="Z9" i="1"/>
  <c r="O9" i="1"/>
  <c r="AJ9" i="1" s="1"/>
  <c r="AI9" i="1" s="1"/>
  <c r="M9" i="1"/>
  <c r="AF22" i="1" l="1"/>
  <c r="AF34" i="1"/>
  <c r="AF31" i="1"/>
  <c r="AH31" i="1" s="1"/>
  <c r="AF24" i="1"/>
  <c r="AF32" i="1"/>
  <c r="AF23" i="1"/>
  <c r="AF19" i="1"/>
  <c r="AJ19" i="1" s="1"/>
  <c r="AF33" i="1"/>
  <c r="AF20" i="1"/>
  <c r="AJ20" i="1" s="1"/>
  <c r="AF21" i="1"/>
  <c r="AF9" i="1"/>
  <c r="AH9" i="1" s="1"/>
  <c r="AG9" i="1" s="1"/>
  <c r="AJ21" i="1" l="1"/>
  <c r="AJ22" i="1" s="1"/>
  <c r="AG31" i="1"/>
  <c r="AH32" i="1"/>
  <c r="AH33" i="1" s="1"/>
  <c r="AG33" i="1" s="1"/>
  <c r="AI20" i="1"/>
  <c r="AI19" i="1"/>
  <c r="AG32" i="1" l="1"/>
  <c r="AJ23" i="1"/>
  <c r="AI22" i="1"/>
  <c r="AI21" i="1"/>
  <c r="AG16" i="1"/>
  <c r="AI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6" authorId="0" shapeId="0" xr:uid="{2FD8BD03-C3D8-4DCF-962D-A185BF8F4B1D}">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FC639440-BBC9-45B2-94F3-8E2594571065}">
      <text>
        <r>
          <rPr>
            <sz val="9"/>
            <color indexed="81"/>
            <rFont val="Tahoma"/>
            <family val="2"/>
          </rPr>
          <t xml:space="preserve">Identificar si el riesgo a describir es para: 
Un proceso, Un proyecto de Inversión o un Sistema de Gestión. </t>
        </r>
      </text>
    </comment>
    <comment ref="B7" authorId="0" shapeId="0" xr:uid="{60578E21-D6B9-49B0-BF55-025B89729C5D}">
      <text>
        <r>
          <rPr>
            <sz val="9"/>
            <color indexed="81"/>
            <rFont val="Tahoma"/>
            <family val="2"/>
          </rPr>
          <t>Relacionar el nombre del Proceso, Sistema de Gestión o Proyecto de Inversión, según aplique. Ej: Gestión del Talento Humano</t>
        </r>
      </text>
    </comment>
    <comment ref="E7" authorId="1" shapeId="0" xr:uid="{C09FF624-F724-4B00-8581-E261909CD59D}">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19132337-A71C-45CC-BA56-120713BFC8B4}">
      <text>
        <r>
          <rPr>
            <b/>
            <sz val="9"/>
            <color indexed="81"/>
            <rFont val="Tahoma"/>
            <family val="2"/>
          </rPr>
          <t>Seleccionar según corresponda</t>
        </r>
      </text>
    </comment>
    <comment ref="G7" authorId="1" shapeId="0" xr:uid="{7F033C97-EFCA-4193-BB75-B96C60EBC309}">
      <text>
        <r>
          <rPr>
            <sz val="9"/>
            <color indexed="81"/>
            <rFont val="Tahoma"/>
            <family val="2"/>
          </rPr>
          <t>Seleccione según corresponda</t>
        </r>
      </text>
    </comment>
    <comment ref="H7" authorId="2" shapeId="0" xr:uid="{7B341D2C-FE22-4587-9B45-5E0BC1C2FFFB}">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7" authorId="1" shapeId="0" xr:uid="{4C71BD4B-6908-4CB4-A9F6-DA40C0303B18}">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7" authorId="2" shapeId="0" xr:uid="{D50F52F6-FC4E-41B8-A0CF-DAB517B77643}">
      <text>
        <r>
          <rPr>
            <sz val="9"/>
            <color indexed="81"/>
            <rFont val="Tahoma"/>
            <family val="2"/>
          </rPr>
          <t>La fuente que origina la causa es interna (del Ministerio) o externa (fuera del Ministerio)</t>
        </r>
      </text>
    </comment>
    <comment ref="K7" authorId="2" shapeId="0" xr:uid="{0F5962AB-DBEF-4830-8515-2B43F604E0B1}">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7" authorId="2" shapeId="0" xr:uid="{BDD61451-8A76-4262-AC25-362EFD24F1A3}">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7" authorId="2" shapeId="0" xr:uid="{954E8F47-BFF6-4183-9E64-42001C50725C}">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7" authorId="2" shapeId="0" xr:uid="{6DC09EA6-BE60-4846-A48C-3DB8137EE78A}">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7" authorId="1" shapeId="0" xr:uid="{0CCD8B91-F043-4C5E-AB31-C936CFF64DEA}">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7" authorId="3" shapeId="0" xr:uid="{72552ED8-D357-48EE-959C-D991023BCA85}">
      <text>
        <r>
          <rPr>
            <sz val="9"/>
            <color indexed="81"/>
            <rFont val="Tahoma"/>
            <family val="2"/>
          </rPr>
          <t xml:space="preserve">Considerar la documentación con la cual se soporte la efectividad del Control. 
Ej: Listas de Chequeo, registros, actas etc. </t>
        </r>
      </text>
    </comment>
    <comment ref="AG7" authorId="2" shapeId="0" xr:uid="{9D67487B-89D9-4967-A51A-59B62A83E1A9}">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7" authorId="2" shapeId="0" xr:uid="{D803EDFA-8EE1-4A4D-8F89-E7480ADB9E74}">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7" authorId="1" shapeId="0" xr:uid="{F94E22E8-17CE-4DDE-853C-27FCC820B4CC}">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7" authorId="0" shapeId="0" xr:uid="{E6F27E6E-324C-490D-86F8-A7994FA89563}">
      <text>
        <r>
          <rPr>
            <b/>
            <sz val="9"/>
            <color indexed="81"/>
            <rFont val="Tahoma"/>
            <family val="2"/>
          </rPr>
          <t>Seleccione según corresponda</t>
        </r>
      </text>
    </comment>
    <comment ref="U8" authorId="0" shapeId="0" xr:uid="{1C8DAE7B-F8C5-42EC-B93A-94CAACE43AD3}">
      <text>
        <r>
          <rPr>
            <sz val="9"/>
            <color indexed="81"/>
            <rFont val="Tahoma"/>
            <family val="2"/>
          </rPr>
          <t xml:space="preserve">Hace referencia a cada cuanto se ejecuta el control en terminos de tiempo. </t>
        </r>
      </text>
    </comment>
    <comment ref="V8" authorId="0" shapeId="0" xr:uid="{88BA337B-72A4-4981-8655-73C239CD32C8}">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8" authorId="1" shapeId="0" xr:uid="{82DA38A9-A979-4D31-A523-53FAE7793E48}">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8" authorId="0" shapeId="0" xr:uid="{61736C01-736D-4BA2-9F52-BF2704AAD4E1}">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8" authorId="0" shapeId="0" xr:uid="{CDA13C04-A150-4AD8-B391-8716CE9108BE}">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<sst xmlns="http://schemas.openxmlformats.org/spreadsheetml/2006/main" count="1176" uniqueCount="626">
  <si>
    <t>MATRIZ RIESGOS DE GESTIÓN</t>
  </si>
  <si>
    <t>Código: DE-FM-022
Versión: 04
Fecha de Vigencia: 07/10/2025</t>
  </si>
  <si>
    <t>FECHA DE ACTUALIZACIÓN DEL CONTENIDO:</t>
  </si>
  <si>
    <t>VERSIÓN DEL CONTENIDO:</t>
  </si>
  <si>
    <t>SI</t>
  </si>
  <si>
    <t>NO</t>
  </si>
  <si>
    <t>IDENTIFICACIÓN</t>
  </si>
  <si>
    <t>Código del Control</t>
  </si>
  <si>
    <t>DETERMINACIÓN DE CONTROLES</t>
  </si>
  <si>
    <t>"SEGUIMIENTO" (Primera Línea de Defensa)</t>
  </si>
  <si>
    <t>Tipo</t>
  </si>
  <si>
    <t>Nombre</t>
  </si>
  <si>
    <t>Área/ Dependencia responsable del riesgo</t>
  </si>
  <si>
    <t>Código del Riesgo</t>
  </si>
  <si>
    <t>Tipo de Riesgo</t>
  </si>
  <si>
    <t>Clasificación del Riesgo</t>
  </si>
  <si>
    <t>Descripción del Riesgo
(Qué, Cómo y por Qué?</t>
  </si>
  <si>
    <t>Consecuencias Potenciales del Riesgo</t>
  </si>
  <si>
    <t>PROBABILIDAD</t>
  </si>
  <si>
    <t>Valor númerico de la PROBABILIDAD</t>
  </si>
  <si>
    <t>IMPACTO</t>
  </si>
  <si>
    <t>Valor númerico del IMPACTO</t>
  </si>
  <si>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</si>
  <si>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</si>
  <si>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</si>
  <si>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</si>
  <si>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</si>
  <si>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</si>
  <si>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</si>
  <si>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</si>
  <si>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t>FECHA DE DILIGENCIAMIENTO</t>
  </si>
  <si>
    <t>NOMBRE DE QUIEN DILIGENCIA</t>
  </si>
  <si>
    <t>OBSERVACIONES Y COMENTARIOS</t>
  </si>
  <si>
    <t>¿El control tiene asignado un responsable?</t>
  </si>
  <si>
    <t>Cargo Ejecutor del Control</t>
  </si>
  <si>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</si>
  <si>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</si>
  <si>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</si>
  <si>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</si>
  <si>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</si>
  <si>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</si>
  <si>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</si>
  <si>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Link para cargue de evidencias</t>
  </si>
  <si>
    <t>FECHA</t>
  </si>
  <si>
    <t>¿POR QUÉ?</t>
  </si>
  <si>
    <t>PROCESO</t>
  </si>
  <si>
    <t>ADMINISTRACIÓN PROFUNDIZACIÓN Y APROVECHAMIENTO DE ACUERDOS Y RELACIONES COMERCIALES</t>
  </si>
  <si>
    <t>Dirección de Integración Económica
Dirección de Inversión Extranjera y de servicios
Dirección de Relaciones Comerciales</t>
  </si>
  <si>
    <t>Director de Integración Económica
Director de Inversión Extranjera y Servicios
Director de Relaciones Comerciales</t>
  </si>
  <si>
    <t>AP-RG1</t>
  </si>
  <si>
    <t>RIESGO DE GESTIÓN</t>
  </si>
  <si>
    <t>RG - EJECUCION Y ADMINISTRACION DE PROCESOS</t>
  </si>
  <si>
    <t>Posibilidad de afectación reputacional por incumplimientos en el acuerdo comercial y/o de inversión debido a la no reciprocidad en los términos del acuerdo pactado</t>
  </si>
  <si>
    <t>Inadecuada aplicación del acuerdo por parte de las empresas comerciales y personas naturales</t>
  </si>
  <si>
    <t>Externo</t>
  </si>
  <si>
    <t>Daño Reputacional</t>
  </si>
  <si>
    <t>BAJA</t>
  </si>
  <si>
    <t>CATASTRÓFICO</t>
  </si>
  <si>
    <t>EXTREMO</t>
  </si>
  <si>
    <t>AP-RG1-C1</t>
  </si>
  <si>
    <t>Los  Directores, Coordinadores y/o asesores de la DIE, DIES y DRC realizan orientación a las empresas comerciales y personas naturales frente a las inquietudes relacionadas con la interpretación de lo pactado en los acuerdos comerciales y de inversión, a traves de la atención de las consultas, solicitudes o peticiones recibidas y tramitadas mediante comunicación oficial por gestión documental.</t>
  </si>
  <si>
    <t>ASIGNADO</t>
  </si>
  <si>
    <t>Los  Directores, Coordinadores y/o asesores de la DIE, DIES, DRC</t>
  </si>
  <si>
    <t>Por evento</t>
  </si>
  <si>
    <t>CONTINUA</t>
  </si>
  <si>
    <t>PREVENIR</t>
  </si>
  <si>
    <t>MANUAL</t>
  </si>
  <si>
    <t>DOCUMENTADO</t>
  </si>
  <si>
    <t>AP-PR-002 Implementación y administración de acuerdos comerciales
AP-PR-003 Administración de relaciones bilaterales
AP-PR-004 Administración con organismos multilaterales
AP-PR-006 Acuerdos de promoción y protección reciproca de inversión APPRI</t>
  </si>
  <si>
    <t>CON REGISTRO</t>
  </si>
  <si>
    <t>Oficios de respuesta por gestión documental</t>
  </si>
  <si>
    <t>ALTO</t>
  </si>
  <si>
    <t>REDUCIR EL RIESGO</t>
  </si>
  <si>
    <t>DIE: 07/05/2026</t>
  </si>
  <si>
    <t>DIE: Jose Bello. Delegado por Manuel Chacón, Director DIE</t>
  </si>
  <si>
    <t> </t>
  </si>
  <si>
    <t>DIE: X</t>
  </si>
  <si>
    <t>DIE: Constantemente se realiza orientación a las empresas comerciales y personas naturales frente a las inquietudes relacionadas con la interpretación de lo pactado en los acuerdos comerciales, a través de la atención de las consultas, solicitudes o peticiones recibidas y tramitadas mediante comunicación oficial por gestión documental. Lo anterior permitió que el riesgo no se haya materializado.</t>
  </si>
  <si>
    <t>DIE: Las solicitudes realizadas por parte de las empresas comerciales y personas naturales frente a las inquietudes relacionadas con la interpretación de lo pactado en los acuerdos comerciales de América Latina y el Caribe fueron gestionadas y respondidas de acuerdo a los tiempos estipulados por Ley. Lo anterior garantiza que los peticionarios cuenten con la información suministrada por los Administradores de los Acuerdos y evita que el riesgo se materialice.</t>
  </si>
  <si>
    <t xml:space="preserve">DIE: En atención a la mejora continua, en 2024 se actualizó el riesgo y los controles en su totalidad con el apoyo de la OAPS.
De acuerdo a como se encuentra estipulado, el control es efectivo. </t>
  </si>
  <si>
    <t>DIE: En atención a la mejora continua, en 2024 se actualizó el riesgo  en su totalidad con el apoyo de la OAPS, por lo cual no se requiere actualización por el momento. Lo anterior no condiciona a que cuando exista la necesidad el riesgo se deba actualizar.</t>
  </si>
  <si>
    <t xml:space="preserve">De acuerdo con la información suministrada por la primera línea de defensa, se confirma que esta se encuentra acorde con lo dispuesto en la columna “Nombre del documento o medio de la evidencia”, por consiguiente, desde la segunda línea defensa no se advierte una posible materialización del riesgo. </t>
  </si>
  <si>
    <t>x</t>
  </si>
  <si>
    <t xml:space="preserve"> 08/05/2026</t>
  </si>
  <si>
    <t>Edgar Enrique Heredia Suárez</t>
  </si>
  <si>
    <t>DIES: X</t>
  </si>
  <si>
    <t>Para el procedimiento AP-PR-006, durante el periodo enero - abril, en desarrollo de las funciones de la DIES, no se realizaron rondas de negociación de Acuerdos de Promoción y Protección Reciprocas de Inversión -APPRIS, por lo que el riesgo no se materializo.</t>
  </si>
  <si>
    <t>Para el procedimiento AP-PR-006, bajo la responsabilidad de la DIES, el conjunto de controles definidos constituye un mecanismo estructurado de monitoreo y evaluación, orientado a garantizar la trazabilidad, verificación y cumplimiento de los compromisos adquiridos en el marco de los acuerdos internacionales de inversión. Estos controles permiten no solo la vigilancia continua, sino también la identificación oportuna de desviaciones y la adopción de medidas correctivas, fortaleciendo así la gestión institucional y la toma de decisiones basada en evidencia.</t>
  </si>
  <si>
    <t>Para el procedimiento AP-PR-006, bajo la responsabilidad de la DIES, los controles implementados evidencian un diseño adecuado y una ejecución consistente, respaldados por evaluaciones periódicas de su eficacia. En este sentido, dichos controles han demostrado ser efectivos en la mitigación del riesgo, al contribuir a la reducción tanto de la probabilidad de ocurrencia como de la magnitud del impacto asociado a posibles eventos adversos, fortaleciendo así el esquema de gestión y control institucional.</t>
  </si>
  <si>
    <t>DIES: En atención a la mejora continua, en 2024 se actualizó el riesgo  en su totalidad con el apoyo de la OAPS, por lo cual no se requiere actualización por el momento. Lo anterior no condiciona a que cuando exista la necesidad el riesgo se deba actualizar.</t>
  </si>
  <si>
    <t xml:space="preserve">Para el procedimiento AP-PR-006, a cargo de la DIES, no se incluyen anexos, ya que no se activaron los riesgos y no fue necesario implementar los controles debido a la ausencia de rondas de negociación.    </t>
  </si>
  <si>
    <t xml:space="preserve">De acuerdo con lo manifestado por la primera linea de defensa, las actividades que conllevan al riesgo riesgo no fueron desarrolladas durante el periodo evaluado. Por ende, desde la segunda línea de defesa no se advierte la posible materialización del riesgo. </t>
  </si>
  <si>
    <t>Incumplimiento de los compromisos por parte del socio comercial (factores políticos, económicos, entre otros)</t>
  </si>
  <si>
    <t>AP-RG1-C2</t>
  </si>
  <si>
    <t>El  Viceministro de comercio exterior y/o Directores de la DIE, DIES, DRC, emiten comunicaciones oficiales entre estados con el proposito de solicitar el cumplimiento de los compromisos pactados en el marco de los acuerdos comerciales y de inversión, a traves de correo electrónico o gestión documental.</t>
  </si>
  <si>
    <t>El  Viceministro de comercio exterior y/o Directores de la DIE, DIES, DRC</t>
  </si>
  <si>
    <t>CORREGIR</t>
  </si>
  <si>
    <t>Correo electrónico - Comunicado Oficial</t>
  </si>
  <si>
    <t>DIE: Durante el periodo de seguimiento la DIE aplicó el control respectivo y se realizó seguimiento a los compromisos adquiridos en el marco de los Acuerdos y relaciones comerciales de Colombia con los países de América Latina y El Caribe. De acuerdo a lo anterior el riesgo no se ha materializado.</t>
  </si>
  <si>
    <t>DIE: El seguimiento de los compromisos adquiridos en el marco de los acuerdos comerciales de América Latina y el Caribe – ALC se realizó durante el periodo, por parte de los responsables del control ante las autoridades correspondientes con el propósito de lograr su cumplimiento. El control minimiza los posibles incumplimientos de los compromisos pactados, permitiendo evitar que el riesgo se materialice.</t>
  </si>
  <si>
    <t>De acuerdo con la información suministrada por la primera línea de defensa, se confirma que esta se encuentra acorde con lo dispuesto en la columna “Nombre del documento o medio de la evidencia”, por consiguiente, desde la segunda línea defensa no se advierte una posible materialización del riesgo.</t>
  </si>
  <si>
    <t>Adoptar medidas por parte de Colombia que conlleven al incumplimiento de los compromisos en el marco de los acuerdos comerciales</t>
  </si>
  <si>
    <t>Interno</t>
  </si>
  <si>
    <t>AP-RG1-C3</t>
  </si>
  <si>
    <t>El  Viceministro de comercio exterior y/o Directores de la DIE, DIES, DRC, acompañan la toma de decisiones en la emisión de medidas que puedan afectar los acuerdos comerciales, a través de las mesas de trabajo, dejando constancia mediante actas o minutas.</t>
  </si>
  <si>
    <t>DETECTAR</t>
  </si>
  <si>
    <t>SIN DOCUMENTAR</t>
  </si>
  <si>
    <t>Actas o minutas</t>
  </si>
  <si>
    <t>DIE: Durante el periodo se llevaron a cabo reuniones en el marco de las mesas y grupos de trabajo definidos en los Acuerdos y relaciones comerciales de Colombia con los países de América Latina y el Caribe, con miras a revisar temas de interés comercial y tomar decisiones o medidas que se requieran, dejando constancia mediante actas o minutas. De acuerdo a lo anterior el riesgo no se ha materializado.</t>
  </si>
  <si>
    <t>DIE: La asistencia y participación de las diferentes áreas del Viceministerio de Comercio, así como las demás entidades del estado en la toma de decisiones  junto con los países socios evita que el riesgo se materialice.</t>
  </si>
  <si>
    <t xml:space="preserve">DIE: En atención a la mejora continua, en 2024 se actualizó el riesgo y los controles en su totalidad con el apoyo de la OAPS. De acuerdo a como se encuentra estipulado, el control es efectivo. </t>
  </si>
  <si>
    <t>FACILITACIÓN DEL COMERCIO Y LA DEFENSA COMERCIAL</t>
  </si>
  <si>
    <t>Dirección de Comercio Exterior</t>
  </si>
  <si>
    <t>Director de comercio exterior
Jefe OSI</t>
  </si>
  <si>
    <t>FC-RG2</t>
  </si>
  <si>
    <t>Posibilidad de afectación reputacional por incumplimiento en los tiempos de respuesta a las solicitudes de registro o licencia debido a limitaciones en la funcionalidad de las aplicaciones de la VUCE y/o carencia de personal.</t>
  </si>
  <si>
    <t xml:space="preserve">Incidencias y/o incidentes en las funcionalidades del aplicativo  VUCE-IMPO.      
</t>
  </si>
  <si>
    <t>Interna y Externa</t>
  </si>
  <si>
    <t>Demandas por parte de los importadores</t>
  </si>
  <si>
    <t>MUY ALTA</t>
  </si>
  <si>
    <t>MODERADO</t>
  </si>
  <si>
    <t>FC-RG2-C1</t>
  </si>
  <si>
    <t>El Coordinador del grupo análisis y gestión de la cadena logistica de comercio exterior GAGCLCE,  reporta en la herramienta dispuesta para este fin, la incidencia o incidente presentado,  y lo prioriza según la necesidad. El profesional del área de tecnología que recibe la incidencia o incidente, hace un análisis, revisa las evidencias y estima los recursos y la articulación con infraestructura tecnologica y monitoreo para su solución. Esta se lleva a cabo, se notifica al equipo funcional para verificar su funcionamiento y dar cierre a la novedad con base en la acción ejecutada.</t>
  </si>
  <si>
    <t>Jefe OSI</t>
  </si>
  <si>
    <t>Repositorio VUCE</t>
  </si>
  <si>
    <t>Registro de incidencia en JIRA</t>
  </si>
  <si>
    <t xml:space="preserve">OSI-SPI- Gerente Técnico VUCE - Gerente Funcional VUCE </t>
  </si>
  <si>
    <t>X</t>
  </si>
  <si>
    <t>El equipo Técnico VUCE, registra en JIRA los requerimientos del área usuaria GAGCLCE para la mejora funcional de los servicios SIIS.</t>
  </si>
  <si>
    <t>El equipo Técnico VUCE, registra en JIRA los requerimientos del área usuaria GAGCLCE para la mejora funcional de los servicios SIIS, los cuales se ejcutan en los tiempos programados y recuros disponibles.</t>
  </si>
  <si>
    <t>El equipo Técnico VUCE, registra en JIRA los requerimientos del área usuaria GAGCLCE para la mejora funcional de los servicios SIIS, los cuales se mejoran acorde con el entorno funcional y tecnológico de la ventanilla.</t>
  </si>
  <si>
    <t>El equipo Técnico VUCE, registra en JIRA los requerimientos del área usuaria GAGCLCE para la mejora funcional de los servicios SIIS, pueden modificarse o actualziarse acorde con el entorno funcional y tecnológico de la ventanilla.</t>
  </si>
  <si>
    <t>La primera linea de defensa, manifiesta la aplicaicón de los controles para el periodo, sin embargo, no fue posible validar la aplicaicón del mismo ya que no se relaciono la evidencia que se señala en la columna “Nombre del documento o medio de la evidencia”, por consiguiente, desde la segunda línea defensa se solicita a la tercera línea de defensa realizar la validación correspondiente y efectuar las acciones a lugar.</t>
  </si>
  <si>
    <t>Rotación de personal e inoportuna suplencia del mismo</t>
  </si>
  <si>
    <t>No existe control</t>
  </si>
  <si>
    <t>Fallas tecnologicas de carácter externo atribuibles al usuario final (red de internet, conexión a internet, factores relacionados con software)</t>
  </si>
  <si>
    <t>Grupo Diseño de Operaciones de Comercio Exterior</t>
  </si>
  <si>
    <t>Director de Comercio Exterior</t>
  </si>
  <si>
    <t>FC-RG3</t>
  </si>
  <si>
    <t>Posibilidad de afectación reputacional por inconsistencias contenidas en las circulares y/o documentos soporte para el cumplimiento de los requisitos previos a los trámites de importaciones y exportaciones ante la VUCE, debido a errores internos o externos</t>
  </si>
  <si>
    <t xml:space="preserve">Novedades posteriores a la expedición de la circular o documento soporte que regula el tramite, por errores presentados en la información de origen interno o externo </t>
  </si>
  <si>
    <t>Omisión de tramites previos a su proceso de comercio exterior por parte del usuario</t>
  </si>
  <si>
    <t>FC-RG3-C1</t>
  </si>
  <si>
    <t xml:space="preserve">El Coordinador del grupo de diseño de operaciones de comercio exterior, realiza el ajuste de la circular y/o documento soporte y lo remite a traves de correo electrónico para revisión y/o ajustes por parte de la Dirección de Comercio Exterior. Una vez se cuente con el visto bueno, se publica en la página de la VUCE. 
En el evento que la inconsistencia o error en la información sea de origen externo, el Coordinador del grupo de diseño de operaciones de comercio exterior, informa a la Dirección de Comercio Exterior y remite la novedad a la entidad competente, para que proceda con el ajuste de la misma. </t>
  </si>
  <si>
    <t>Coordinador del grupo de diseño de operaciones de comercio exterior</t>
  </si>
  <si>
    <t>Correo electrónico
Soporte de publicación en página web</t>
  </si>
  <si>
    <t>Yuli Alejandra Guayara Amazo</t>
  </si>
  <si>
    <t>Se efectuaron las actualizaciones necesarias a la circular de vistos buenos relacionadas con los trámites de importación, así como su correspondiente publicación en la página de la VUCE.</t>
  </si>
  <si>
    <t xml:space="preserve">X </t>
  </si>
  <si>
    <t>Se realizó la actualización de las guías y anexos correspondientes a vistos buenos de importaciones, conforme a la información remitida por la entidad competente.</t>
  </si>
  <si>
    <t>Los controles implementados han demostrado ser efectivos y han facilitado el adecuado seguimiento de las actividades.</t>
  </si>
  <si>
    <t>Ya fue actualizado recientemente</t>
  </si>
  <si>
    <t>Es importante señalar que la actualización de la circular relacionada con los trámites de importación en la VUCE se efectúo  por cambios normativos.</t>
  </si>
  <si>
    <t>Grupo Análisis y Gestión de la Cadena Logística de Comercio Exterior</t>
  </si>
  <si>
    <t>FC-RG5</t>
  </si>
  <si>
    <t>Posibilidad de afectación reputacional por perjuicios a los actores de la cadena logística, debido a fallas en las funcionalidades del aplicativo o interoperabilidades con las entidades que intervienen para la inspección de la carga en puertos y aeropuertos y/o uso inadecuado del aplicativo por parte de los usuarios declarantes, entidades de control o puertos.</t>
  </si>
  <si>
    <t>Incidencias o incidentes en las funcionalidades del aplicativo  VUCE-SIIS o incidentes con las entidades que interoperan en el aplicativo.</t>
  </si>
  <si>
    <t>Aumento de costos y tiempos para los usuarios
Perdida del control de la información de inspecciones</t>
  </si>
  <si>
    <t>FC-RG5-C1</t>
  </si>
  <si>
    <t>De acuerdo con la información suministrada por la primera línea de defensa, se realizan las siguientes observaciones: Con relación al Control 1, 2,y 4  se valida que la evidencia del control corresponde con lo establecido en la columna “Nombre del documento o medio de la evidencia”. 
Con relación al control 3, no se relacionó ningún soporte, entendiendose que no fue necesario. 
En relación con lo manifestado en las observaciones, se coordinaran las mesas de trabajo que permitan el ajuste, en línea con la Política interna y la Guía del DAFP</t>
  </si>
  <si>
    <t>FC-RG5-C2</t>
  </si>
  <si>
    <t xml:space="preserve">Los integrantes del grupo GAGCLCE, autorizan a traves de correo electrónico a los usuarios declarantes realizar el trámite manual de la operación ,con el fin de que los mismos puedan continuar con su trámite fuera del aplicativo. </t>
  </si>
  <si>
    <t>Integrantes del Grupo GAGCLCE</t>
  </si>
  <si>
    <t>Seguimiento a las solicitudes realizadas en el sistema de inspección simultanea - SIIS de la VUCE (FC-PR-011)</t>
  </si>
  <si>
    <t>Correo electrónico de autorización</t>
  </si>
  <si>
    <t xml:space="preserve">Celmira Cubillos </t>
  </si>
  <si>
    <t>Todos los correos recibidos son atendidos, analizados y clasificados de acuerdo con el estado de la solicitud. En aquellos casos en que se identifican bloqueos ocasionados por fallas técnicas en la VUCE o en las entidades participantes, así como situaciones asociadas a procedimientos operativos, se adoptan las acciones correspondientes, garantizando en todo momento la continuidad del trámite en SIIS, mediante la autorización de gestión manual, conforme con los procedimientos y protocolos establecidos.</t>
  </si>
  <si>
    <t>Los requerimientos de los usuarios son atendidos de manera oportuna y continua, de domingo a domingo, por el Grupo SIIS, garantizando que aquellos trámites que no puedan continuar a través del sistema cuenten con la autorización de trámite manual, para su gestión ante las autoridades de control mediante mecanismos alternos</t>
  </si>
  <si>
    <t>Teniendo en cuenta el alto volumen de solicitudes de trámite manual, se observa que una parte significativa de las incidencias reportadas está asociada al nivel de conocimiento de los usuarios sobre el uso del sistema y los procedimientos establecidos por cada entidad. Asimismo, las fallas técnicas o actividades de mantenimiento en los Sistemas de Información de las Entidades (SIE) representan un alto número de casos reportados. Por lo anterior, se identifica como oportunidad de mejora el fortalecimiento de las capacitaciones a los usuarios y el establecimiento de planes de contingencia por parte de las Entidades de Control frente a fallas técnicas.</t>
  </si>
  <si>
    <t>Luego del analisisi de los casos reportados por los usuarios, los  tiempos de respuesta  son oportunos  y se evita caer en reprocesos y garantizar la continuidad de la operación por el sistma SIIS.</t>
  </si>
  <si>
    <t>Se requiere ajustar la evidencia asociada a este control, dado que, por el alto volumen de correos recibidos, resulta inviable registrarlos en su totalidad. Por ello, se lleva un control diario en una matriz en Excel, en la cual se especifica el número de correos recibidos y los trámites autorizados, la cual servirá como evidencia para los próximos seguimientos.</t>
  </si>
  <si>
    <t>FC-RG5-C3</t>
  </si>
  <si>
    <t xml:space="preserve">La Coordinación del grupo GAGCLCE, de acuerdo con las fallas presentadas, declara la contingencia mediante noticia publicada en la página VUCE,con el fin de que los usuarios puedan continuar con su trámite fuera del aplicativo. </t>
  </si>
  <si>
    <t xml:space="preserve">Coordinador del grupo GAGCLCE </t>
  </si>
  <si>
    <t>Noticia publicada</t>
  </si>
  <si>
    <t xml:space="preserve">Se implementan de manera oportuna controles preventivos con las Entidades de Control, para evitar intermitencia en los servicios y mitigar los impactos operativos. </t>
  </si>
  <si>
    <t xml:space="preserve">Se realiza seguimiento continuo a los servicios web y entidades de control para mitigar posibles fallas en la transmisión de la información.  </t>
  </si>
  <si>
    <t>Contar con alertas tempranas sobre los mantenimientos programados en los sistemas de las entidades de control,  permite una gestión preventiva y una adecuada mitigación de los impactos operativos.</t>
  </si>
  <si>
    <t>En función del tiempo requerido para restablecer los servicios que se encuentren indisponibles, es fundamental que cada entidad de control cuente con infraestructura de respaldo, con el fin de que las fallas o mantenimientos puedan gestionarse de manera transparente para los usuarios.</t>
  </si>
  <si>
    <t>Desconocimiento de los requisitos de exportación por parte del usuario declarante al momento de diligenciar la información en el sistema.</t>
  </si>
  <si>
    <t>FC-RG5-C4</t>
  </si>
  <si>
    <t>El Coordinador del grupo análisis y gestión de la cadena logistica de comercio exterior GAGCLCE o facilitador en el puerto o aeropuerto, identifica las tematicas a reforzar a los actores y coordina la capacitación especializada con los expertos en el tema, de manera presencial o virtual, dejando constancia mediante lista de asistencia.</t>
  </si>
  <si>
    <t>Coordinador del grupo GAGCLCE o Facilitador</t>
  </si>
  <si>
    <t>Semestral</t>
  </si>
  <si>
    <t>Lista de asistencia</t>
  </si>
  <si>
    <t>A través de reuniones periódicas con los diferentes actores del sistema, se identifican las temáticas en las que es necesario fortalecer el conocimiento, especialmente frente a cambios de personal o actualizaciones en la normatividad aplicable a la salida de mercancías del territorio aduanero nacional. Asimismo, estos espacios permiten actualizar y estandarizar procedimientos que se ajustan de manera continua como resultado de la optimización progresiva de los procesos logísticos.</t>
  </si>
  <si>
    <t>Se dispone de diversos canales de comunicación para la divulgación y el refuerzo de conocimientos sobre las temáticas priorizadas, tales como seminarios web, miércoles de capacitación, guías, folletos y espacios de encuentro e intercambio con los distintos actores del sistema SIIS, articulados a través del Grupo con  ProColombia y gremiso como FITAC, ANALDEX, entre otros. Adicionalmente, en cada puerto se cuenta con el apoyo de los facilitadores para fortalecer la apropiación de los procedimientos.</t>
  </si>
  <si>
    <t>Se propone la implementación de cursos en modalidad e-learning que fomenten la adquisición de conocimientos en las diferentes temáticas del sistema, promoviendo un aprendizaje dinámico, autónomo y accesible para todos los usuarios.</t>
  </si>
  <si>
    <t>La medidas preventivas a traves de las capacitaciones y el acompañamiento en los casos que se requiera por parte de los facilitadores y el análisis de los casos reportados en el correo permite disminuir la ocurrencia de errores o desconocimiento del aplicativo SIIS.</t>
  </si>
  <si>
    <t xml:space="preserve">Falta de personal o alta rotación del mismo en las agencias de aduana y las entidades. </t>
  </si>
  <si>
    <t>Grupo Registro de Productores de bienes nacionales</t>
  </si>
  <si>
    <t>FC-RG8</t>
  </si>
  <si>
    <t>Posibilidad de afectación reputacional por incumplimiento en los tiempos de respuesta a las solicitudes presentadas ante el grupo, debido a fallas en los recursos tecnologicos y/o carencia de personal idoneo.</t>
  </si>
  <si>
    <t>Falta de personal de soporte tecnológico</t>
  </si>
  <si>
    <t>Quejas, reclamos o derechos de petición</t>
  </si>
  <si>
    <t>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t>
  </si>
  <si>
    <t xml:space="preserve">Perfil técnico no afín con las funciones del procedimiento </t>
  </si>
  <si>
    <t>FC-R8-C1</t>
  </si>
  <si>
    <t>El coordinador del grupo realiza la inducción y capacitación de los temas inherentes a éste, realizando seguimiento a las actividades realizadas por los funcionarios durantes el mes y dejando constancia mediante informe de gestión mensual.</t>
  </si>
  <si>
    <t>Coordinador Grupo</t>
  </si>
  <si>
    <t>Mensual</t>
  </si>
  <si>
    <t>Informe de Gestión</t>
  </si>
  <si>
    <t>José Martín Riaño</t>
  </si>
  <si>
    <t>No ha habido problemas reales asociados al riesgo</t>
  </si>
  <si>
    <t>Se observa la eficiencia y eficacia de las operaciones y la confiabilidad de los registros en los informes ejecutivos mensuales.</t>
  </si>
  <si>
    <t>Gestionando el monitoreo y revisión cntinuo de los riesgos.</t>
  </si>
  <si>
    <t>Se han aplicado las medidas adecuadas para evitar daños y perjuicios a la Entidad.</t>
  </si>
  <si>
    <t>Continuar aplicanco los controles de manera adecuada</t>
  </si>
  <si>
    <t>FC-RG9</t>
  </si>
  <si>
    <t>Posibilidad de afectación reputacional por aprobar o negar una solicitud (Registro, planilla, de transformación o ensamble), sin la verificación en sitio del proceso productivo debido a la falta de visita técnica</t>
  </si>
  <si>
    <t>No autorización de las comisiones en atención a las directrices presidenciales de austeridad del gasto y recorte presupuestal</t>
  </si>
  <si>
    <t>FC-R9-C1</t>
  </si>
  <si>
    <t xml:space="preserve">El funcionario evaluador requiere al solicitante del trámite los documentos que permitan constatar la trazabilidad del proceso productivo y valida que correspondan con la solicitud presentada, registrando la información en el aplicativo respectivo, para emitir la respuesta al trámite. </t>
  </si>
  <si>
    <t>Profesionales o Tecnicos</t>
  </si>
  <si>
    <t>FC-PR-003 Solicitud de registro de productor de bienes nacionales
FC-PR-004 Verificación y concepto de producción nacional para las licencias de importación
Resolución 2436 de 2016</t>
  </si>
  <si>
    <t>Respuesta de trámites</t>
  </si>
  <si>
    <t xml:space="preserve">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
</t>
  </si>
  <si>
    <t>RELACIONAMIENTO CON LA CIUDADANÍA</t>
  </si>
  <si>
    <t>Grupo de Relación con el Ciudadano</t>
  </si>
  <si>
    <t>Coordinador del  Grupo de Relación con el Ciudadano</t>
  </si>
  <si>
    <t>IC-RG3</t>
  </si>
  <si>
    <t>Posibilidad de afectación reputacional, dado que los espacios de participación ciudadana y rendición de cuentas no generen la retroalimentación requerida para la alta dirección, debido a la desarticulación de la información entre el área misional y relación con el ciudadano</t>
  </si>
  <si>
    <t>Desconocimiento de la normatividad relacionada con los espacios de participación ciudadana, por parte de las áreas misionales</t>
  </si>
  <si>
    <t>Sanciones Disciplinarias</t>
  </si>
  <si>
    <t>MEDIA</t>
  </si>
  <si>
    <t>MAYOR</t>
  </si>
  <si>
    <t>IC-RG3-C1</t>
  </si>
  <si>
    <t xml:space="preserve">Los líderes de la política de Participación Ciudadana realizan capacitaciones semestrales en el cumplimiento de los requisitos de la misma, dirigidas a las áreas misionales conservando el registro de asistencia. </t>
  </si>
  <si>
    <t>DOCUMENTDO</t>
  </si>
  <si>
    <t>IC-PR-032 Participación Ciudadana</t>
  </si>
  <si>
    <t>Listas de asistencia</t>
  </si>
  <si>
    <t>Tatiana Mireya Román Robayp</t>
  </si>
  <si>
    <t>Porque se han generado espacios de participación ciudadana y rendición de cuentas articulados entre las áreas competentes al proceso.</t>
  </si>
  <si>
    <t>Porque se han realizado las capacitaciones pertinentes a la política a fin de dar claridad al tema.</t>
  </si>
  <si>
    <t>Los actuales funcionan correctamente.</t>
  </si>
  <si>
    <t>Ninguna</t>
  </si>
  <si>
    <t>De acuerdo con la información suministrada por la primera línea de defensa, se confirma que la evidencia de los controles corresponden con lo establecido en la columna “Nombre del documento o medio de la evidencia”. 
Sin embargo, es importante mejorar en la evidencia de listado de asistencia a capacitación, dado que, no es posible puede ver la fecha en la cual se desarrolló.</t>
  </si>
  <si>
    <t>IC-RG3-C2</t>
  </si>
  <si>
    <t xml:space="preserve">Los Líderes de la Política de participación ciudadana verifican semestralmente el cumplimiento de los requisitos de la misma, y deja constancia a traves de informe de participación ciudadana y del seguimiento a la estrategia de participación ciudadana de la entidad. </t>
  </si>
  <si>
    <t>Informe de participación ciudadana</t>
  </si>
  <si>
    <t>Porque se realizó el seguimiento  a los espacios de participación ciudadana y se dejó constancia en el informe</t>
  </si>
  <si>
    <t>Porque se ha realizado el seguimiento correspondiente al cumplimiento de requisitos.</t>
  </si>
  <si>
    <t>ADQUISICIÓN DE BIENES Y SERVICIOS</t>
  </si>
  <si>
    <t>Grupo Contratos</t>
  </si>
  <si>
    <t>Coordinador Grupo Contratos</t>
  </si>
  <si>
    <t>BS-RG1</t>
  </si>
  <si>
    <t xml:space="preserve">Posibilidad de afectación reputacional por no liquidar los contratos estatales dentro del tiempo convencional  debido a la desatención del supervisor a los plazos y condiciones de los contratos. </t>
  </si>
  <si>
    <t>Falta de seguimiento y control por parte de los supervisores al plazo convencional para la liquidación del contrato estatal</t>
  </si>
  <si>
    <t>Sanciones Administrativas</t>
  </si>
  <si>
    <t>BS-RG1-C1</t>
  </si>
  <si>
    <t xml:space="preserve">Los profesionales del grupo de contratos, análizan y verifican los contratos que por ley deben ser liquidados y reportan al supervisor la alerta del plazo maximo con que se cuenta para liquidar el contrato de manera bilateral,  mediante memorando por gestión documental  </t>
  </si>
  <si>
    <t>Guía para la Contratación</t>
  </si>
  <si>
    <t>Memorando Gestión Documental</t>
  </si>
  <si>
    <t>Lilia Adriana Matiz Florez</t>
  </si>
  <si>
    <t xml:space="preserve">Se hace la verificación de los contratos que se encuentran en riesgo de vencimiento </t>
  </si>
  <si>
    <t>El  control establecido  ha sido  efectivo, frente al seguimeinto de las actividades.</t>
  </si>
  <si>
    <t>No se considera necesaria la modificación, se considera efectivo</t>
  </si>
  <si>
    <t>De acuerdo con la información relacionada por la primera línea, no se da respuesta a la pregunta "INDIQUE SI EL RIESGO SE HA MATERIALIZADO", en tanto, al revisar la evidencia aportada, esta cumple con lo establecido en la columna "Nombre del documento o medio de la evidencia". Dado que para la segunda línea de defensa no es posible constatar la materialización o no del riesgo, Se insta a la tercera línea a aplicar los mecanismos de evaluación para verificar la efectividad de los controles, ante una posible materialización del riesgo.</t>
  </si>
  <si>
    <t>DESARROLLO EMPRESARIAL</t>
  </si>
  <si>
    <t>Dirección de Regulación 
(Subsistema Nacional de la Calidad)</t>
  </si>
  <si>
    <t>Director de Regulación</t>
  </si>
  <si>
    <t>DE-RG1</t>
  </si>
  <si>
    <t>Posibilidad de afectación económica por la deficiente elaboración de la regulación de precios de medicamentos y dispositivos médicos debido a la omisión en la aplicación de la metodología establecida por la comisión.</t>
  </si>
  <si>
    <t xml:space="preserve">Verificación incompleta de la información de medicamentos y dispositivos médicos </t>
  </si>
  <si>
    <t>Demandas</t>
  </si>
  <si>
    <t>DE-RG1-C1</t>
  </si>
  <si>
    <t xml:space="preserve">Los profesionales vinculados al grupo técnico asesor de la comisión nacional de precios de medicamentos y dispositivos médicos, verifica respecto de la metodología vigente (mercados relevantes, precios de referencia internacional y nacional, revisión de comentarios, respuestas a los comentarios), dejando evidencia por medio de correo electrónico a la Dirección de Regulación.  </t>
  </si>
  <si>
    <t>Profesionales vinculados al grupo técnico asesor de la comisión nacional de precios de medicamentos y dispositivos medicos</t>
  </si>
  <si>
    <t>Correo electrónico</t>
  </si>
  <si>
    <t>Álvaro Estrada</t>
  </si>
  <si>
    <t>Porque se están realizando las actividades de acuerdo con  lo establecido por la Comisión Nacional de Precios de Medicamentos y Dispositivos Médicos</t>
  </si>
  <si>
    <t>Porque se estan ejecutando  de manera oportuna, aplicando las herramientas necesarias según se requiera, para asegurar  su efectividad, evitando la materialización del riesgo. Se realiza la realimentación de los análisis tecnicos requeridos y se da respuesta en los tiempos precisados por el equipo.</t>
  </si>
  <si>
    <t xml:space="preserve">Los insumos sunministrados por el Grupo Tecnico Asesor del Mincit son recepcionados por la Secretaría Técnica de forma inmediata. Aunque se efectuó la reformulación de riesgos, y este es el tercer seguimiento que se realiza, siempre se debe estar atento a las desviaciones y oportunidades de mejora. </t>
  </si>
  <si>
    <t>Los riesgos fueron recientemente reformulados</t>
  </si>
  <si>
    <t xml:space="preserve">Se adjuntan evidencias de correos enviados al Director de Regulación y a la Secretaría Técnica de la Comisión Nacional de Precios de Medicamentos y Dispositivos Médicos, donde se realiza análisis de las observaciones de los actores, las respuestas de dicha secretaría y las observaciones a estas por parte del Grupo Técnico Asesor de la esta comisión, como parte del proceso de Consulta Pública del proyecto de circular que regula los precios de los medicamentos en Colombia. </t>
  </si>
  <si>
    <t>De acuerdo con la información suministrada por la primera línea en relación a los controles 1 y 3, se confirma que la evidencia corresponde con lo establecido en la columna “Nombre del documento o medio de la evidencia”. En cuanto al control 2, se maniefiesta que no se cuenta con actas para el periodo evaluado. 
Por lo tanto, desde la segunda línea de defensa no se advierte una posible materialización del riesgo.</t>
  </si>
  <si>
    <t>Información errada de aspectos técnicos suministrada por parte de la secretaría técnica de la comisión</t>
  </si>
  <si>
    <t>DE-RG1-C2</t>
  </si>
  <si>
    <t>Los profesionales vinculados al grupo técnico asesor del Ministerio de Comercio de la comisión nacional de precios de medicamentos y dispositivos médicos, debe recibir la información técnica de los actores regulados (industria farmacéutica), para generar los espacios de revisión con la secretaría técnica de la comisión y tomar las decisiones de ajuste en caso de que apliquen, dejando constancia mediante acta de reunión de comisión.</t>
  </si>
  <si>
    <t>Actas de reunión</t>
  </si>
  <si>
    <t>Porque se estan ejecutando  de manera oportuna, aplicando las herramientas necesarias según se requiera, para asegurar  su efectividad, evitando la materialización del riesgo.</t>
  </si>
  <si>
    <t>Aunque se efectuó la reformulación de riesgos, y este es el tercer  seguimiento que se realiza, siempre se debe estar atento a las desviaciones y oportunidades de mejora.</t>
  </si>
  <si>
    <t>No se cuenta con actas de reuniones realizadas</t>
  </si>
  <si>
    <t>No retroalimentación de los comentarios realizados por la industria farmaceutica y recibidos por la secretaría técnica, en los tiempos requeridos para una correcta verificación</t>
  </si>
  <si>
    <t>DE-RG1-C3</t>
  </si>
  <si>
    <t xml:space="preserve">Los profesionales vinculados al grupo técnico asesor de la comisión nacional de precios de medicamentos y dispositivos médicos, revisa los comentarios realizados por las principales agremiaciones y deja constancia de la posición del ministerio ante la secretaria técnica, por medio de correo electrónico. </t>
  </si>
  <si>
    <t>Aunque se efectuó la reformulación de riesgos, y este es el tercer seguimiento que se realiza, siempre se debe estar atento a las desviaciones y oportunidades de mejora.</t>
  </si>
  <si>
    <t xml:space="preserve"> </t>
  </si>
  <si>
    <t>HISTORIAL DE CAMBIOS DEL CONTENIDO</t>
  </si>
  <si>
    <t>VERSIÓN</t>
  </si>
  <si>
    <t>DESCRIPCIÓN DEL CAMBIO</t>
  </si>
  <si>
    <t>ELABORADO POR:
(nombre y cargo)</t>
  </si>
  <si>
    <t>REVISADO POR:
(nombre y cargo)</t>
  </si>
  <si>
    <t>APROBADO POR:
(nombre y cargo)</t>
  </si>
  <si>
    <t>1. Según Acta 03 del 07-12-2023, para el proceso de Talento Humano, se elimina el Riesgo TH-R1 y se inlcuyen los riesgos TH-RG1 y TH-RG2 para el Grupo EDL, los cuales se ven reflejados en la Matriz de Riesgos y Controles Consolidada (Transitoria). 
2. Según Acta 04 del 11-12-2023, para el proceso Gestión de Recursos Financieros, se eliminan los riesgos GRF-R1, GRF-R2, GRF-R3, GRF-R4, GRF-R5 y se incluyen los riesgos GRF-RG1, GRF-RG2, GRF-RG3, GRF-RG4, los cuales se ven reflejados en la Matriz de Riesgos y Controles Consolidada (Transitoria)</t>
  </si>
  <si>
    <t>Mónica Vargas Infante
Contratista Riesgos OAPS</t>
  </si>
  <si>
    <t>Rodrigo Antonio Jimenez
Asesor OAPS</t>
  </si>
  <si>
    <t>Zulma Chicuasuque
Jefe Oficina de Planeación Sectorial</t>
  </si>
  <si>
    <t xml:space="preserve">1. Según Acta 05 del 12-02-2024, para el proceso de Evaluación, seguimiento y Control, se eliminan los riesgos ES-R1 y ES-R2, y se incluyen los riesgos ES-GR1 y ES-GR2.
2. Según Acta 07 del 22-03-2024, para el proceso de Direccionamiento Estrategico, se eliminan los riesgos PE-R7, PE-R8, PE-R9, PE-R10, PE-R11, PE-R12 y se incluye el riesgo PE-RG1. </t>
  </si>
  <si>
    <r>
      <t>De acuerdo con las siguientes actas se formaliza en la Matriz la siguiente información:
1. Acta 08 del 17-04</t>
    </r>
    <r>
      <rPr>
        <sz val="8"/>
        <rFont val="Arial Narrow"/>
        <family val="2"/>
      </rPr>
      <t>-2024, para el Proceso Disciplinario se incluyen los riesgos TH-RG4, TH-GR5 y TH-RG6</t>
    </r>
    <r>
      <rPr>
        <sz val="8"/>
        <color rgb="FFFF0000"/>
        <rFont val="Arial Narrow"/>
        <family val="2"/>
      </rPr>
      <t xml:space="preserve"> </t>
    </r>
    <r>
      <rPr>
        <sz val="8"/>
        <color theme="1"/>
        <rFont val="Arial Narrow"/>
        <family val="2"/>
      </rPr>
      <t xml:space="preserve">
2. Acta 09 del 15-04-2024, para el Proceso de Facilitación del comercio y la defensa comercial, se elimina el riesgo FC-R4 y se incluyen los riesgos FC-RG1 y FC-RG2. 
3. Acta 10 del 16-05-2023, para el proceso de Facilitación del Comercio y la defensa comercial, se incluyen los riesgos FC-RG3, FC-RG4 y FC-RG5.
4. Acta 11 del 17-05-2024, para el proceso de Relacionamiento con la ciudadanía, se elimina el riesgo IC-R1 y se incluye el riesgo IC-RG1.</t>
    </r>
  </si>
  <si>
    <t>De acuerdo con las siguientes actas se formaliza en la Matriz la siguiente información:
1. Acta 12 del 18-06-2024, para el proceso Facilitación del Comercio y la Defensa Comercial "Grupo Sistemas Especiales de Importación y Exportación y Comercializadora Internacional" se incluyen los riesgos FC-RG6 y FC-RG7. 
2. Acta 14 del 8-07-2024 para el proceso Administración, Profundización y Aprovechamiento de relaciones y acuerdos comerciales  (DIE – DIES – DRC), se eliminan los riesgos AP-R2, AP-R3, AP-R4 y AP-R5 y se incluye el AP-RG1.
3. Acta 15 del 31-07-2024 para el proceso Relacionamiento con la ciudadanía "Grupo Relación con el Ciudadano", se eliminan los riesgos IC-R3, IC-R4 y se incluyen los riesgos IC-RG2 y IC-RG3.
4. Acta 17 del 30-07-2024 para el proceso Facilitación del Comercio y la defensa comercial, Grupo Registro de Productores de Bienes Nacionales, se eliminan los riesgos FC-R1, FC-R3, y se incluyen los riesgos FC-RG8 y FC-RG9. 
5. Acta 18 del 30-07-2024 para el proceso de Talento Humano se elimina el riesgo TH-R4, y se incluye el riesgo TH-RG3.
6. Acta 19 del 31-07-2024 para el proceso de Adquisición de bienes y servicios - Grupos Contratos se eliminan los riesgos BS-R3 y BS-R4, y se incluyen los riesgos BS-GR1 y BS-RG2. 
7.  Por solicitud de la 1° Linea de defensa en el monitoreo semestral, se ajusta la evidencia del control PE-RG1-C3,  dejando balance de rechazos.</t>
  </si>
  <si>
    <t>Luz Belén Fernandez - Subdirectora SDAO
Manuel Andrés Chacón Peña - Director de Relaciones Comerciales - Director de Integración Económica (E)
Alvaro Rodriguez - Director de Inversión Extranjera y Servicios
Ana Carolina Rodriguez - Coordinadora Grupo de Relación con el Ciudadano
Martha Ximena Martinez - Coordinadora Grupo Talento Humano
Claudia Marcela Pinilla - Coordinadora Grupo Contratos</t>
  </si>
  <si>
    <t xml:space="preserve">* Se ajusta el responsable del control IC-RG1-C3, pasando de Gestión documental al grupo de relación con el ciudadano. 
* Se ajusta el responsable del riesgo GR-R2, dado que mediante la Resolución No 0458 de 2023 fue eliminado el Grupo de Zonas Francas Bienes inmuebles, por tanto como responsable del riesgo queda el Grupo administrativa.
* Acta 20 del 12-09-2024 para el proceso "Administración, profundización y aprovechamiento de acuerdos y relaciones comerciales-Oficina de Asuntos Legales Internacionales" se elimina el riesgo AP-R1 y se incluye el riesgo AP-RG2
* Acta 21  del 18-09-2024 para el proceso "Relacionamiento con la Ciudadanía-Grupo de Comunicaciones" se elimina el riesgo IC-R2 y se incluye el riesgo IC-RG4.  
* Acta 22 del del 26-09-2024 para el proceso "Facilitación del comercio y la defensa comercial - Grupo Salvaguardas, aranceles y comercio exterior", se elimina el riesgo FC-R2 y se incluye el riesgo FC-RG10. 
* Acta 23 del 26-09-2024 para el proceso de "Gestión del Talento Humano" se eliminan los riesgos TH-R2, TH-R6 y TH-R8, el riesgo TH-R3 se reformula como TH-RG7, TH-R5 se reformula como TH-RG8, TH-R7 se reformula como TH-RG9 y se crea TH-RG10.
* Acta 25 del 05-11-2024 para el proceso "Desarrollo Empresarial - Dirección de Regulación" se eliminan los riesgos DE-R1, DE-R2, DE-R8, PI-R1, PI-R2, PI-R3 y PI-R4, y se incluyen los riesgos DE-RG1, DE-RG2, DE-RG3 y DE-RG4. 
* Acta 27 del 15-11-2024 para el proceso de "Gestión de Tecnologías de la información" se eliminan los riesgos GT-R1, GT-R2, GT-R3, GT-R4, GT-R5, GT-R6, PI-R8, PI-R12 y se incluyen los riesgos GTI-RG1 y GTI-RG2.  </t>
  </si>
  <si>
    <t>Diego Ferreira - Coordinador Grupo de Relación con el Ciudadano
Ana Lucia Mendez - Grupo Gestión Documental
Mauricio Salcedo - Jefe OALI
Maria Fernanda Prieto - Coordinadora Grupo de Comunicaciones
Martha Ximena Martinez - Coordinadora Grupo Talento Humano
Diana Marcela Pinzón Sierra - Subdirectora Practicas comerciales (E)
Hernan Zuñiga - Director de Regulación
Steven Parra - Jefe Oficina Sistemas de Información</t>
  </si>
  <si>
    <t xml:space="preserve">* Acta 31 del 19-12-2024 para el proceso de "Desarrollo Empresarial - Dirección de Mipymes" se elimanan los riesgos DE-R3, PI-R6, PI-R7 y PI-R10 y se incluyen el riesgo DE-RG5.
* Se eliminan los riesgos PI-R1, PI-R7, PI-R9, PI-R11 asociados a proyectos de inversión dado que estos ya no se encuentran vigentes.
* Acta 32 del 23-12-2024 para el proceso de "Adquisición de Bienes y servicios, se eliminan los riesgos BS-R1 y BS-R2 y se incluyen los riesgos BS-RG3 y BS-RG4. Para el proceso de Gestión de Recursos Fisicos, se elimina el GR-R1 y se incluyen los riesgos GR-GR1, GR-GR2, GR-GR3.  </t>
  </si>
  <si>
    <t>Maria Alexandra Rizo - Director Mipymes
Lorena Santamaria - Coordinadora Administrativa
Rodrigo Antonio Jimenez - Asesor OAPS</t>
  </si>
  <si>
    <t xml:space="preserve">* Acta 34 del 05-05-2025 para el proceso de "Adquisición de Bienes y servicios-Secretaria General grupo pasajes y víaticos", se elimina el riesgo BS-R5 y se incluye el riesgos BS-RG5. </t>
  </si>
  <si>
    <t>Zulma Chicuasuque
Jefe OAPS (E)</t>
  </si>
  <si>
    <t>Francy Liliana Vargas - Coordinadora Víaticos</t>
  </si>
  <si>
    <t xml:space="preserve">* Acta 39 del 17-09-2025 para el proceso de "FORTALECIMIENTO DE LA COMPETITIVIDAD Y PROMOCIÓN DEL TURISMO - Grupo de Calidad, Seguridad y Cooperación Internacional”,  se eliminan los riesgos FP-R6 y FP-R7 y se incluyen los riesgos FP-RG1 y FP-RG2.
* Se elimina el riesgo GR-RG2 del proceso de Gestión de Recursos Físicos, de acuerdo con la solicitud realizada  a través del memorando GA-2025-000350. 
* Se ajusta responsable y complemento para los controles BS-RG4-C1 y BS-GR4-C2, relacionados al riesgo BS-RG4 del proceso Bienes y servicios - Grupo Administrativa. </t>
  </si>
  <si>
    <t xml:space="preserve">John Alexander Ramos Calderon
Director de Calidad y Desarrollo Sosteniblel del  Turismo  
Yeison Rolando Valderrama
Coordinador Grupo Administrativa </t>
  </si>
  <si>
    <t xml:space="preserve">* Acta 40 del 24-10- 2025 para el proceso de “DIRECCIONAMIENTO ESTRATÉGICO – Oficina de Estudios Económicos”, se elimina el riesgo PE-R6 y se incluye el riesgo PE-RG2.
* Acta 41 del 21-11- 2025 para el proceso de GESTIÓN DE RECURSOS FINANCIEROS-Grupo Contabilidad, se ajusta el GRF-RG4.
*Acta 42 del - 2025 para el proceso de “GESTIÓN DOCUMENTAL”, se eliminan los riesgos GD-R1 y GD-R2, y se incluyen los riesgos GD-RG1 y GD-RG2.   </t>
  </si>
  <si>
    <t>Mario Alejandro Valencia 
Jefe Oficina Estudios Económicos
Yuri Heltmhurg García 
Secretario General
Ana Lucia Mendez
Coord. Grupo Gestión Documental</t>
  </si>
  <si>
    <t>* Acta 44, formaliza los ajustes al riesgo SG-RF1 del proceso Sistemas de Gestión, donde se modificaron las causas y controles asociados.</t>
  </si>
  <si>
    <t>Mónica Vargas Infante
Contratista Riesgos</t>
  </si>
  <si>
    <t>Zulma Esther Chicuasuque
Jefe OAPS</t>
  </si>
  <si>
    <t>Yeison Rolando Valderrama
Coordinador Grupo Administrativa</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</si>
  <si>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</si>
  <si>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</si>
  <si>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</si>
  <si>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</si>
  <si>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</si>
  <si>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</si>
  <si>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</si>
  <si>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</si>
  <si>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</si>
  <si>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</si>
  <si>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</si>
  <si>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</si>
  <si>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</si>
  <si>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</si>
  <si>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</si>
  <si>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</si>
  <si>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</si>
  <si>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</si>
  <si>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</si>
  <si>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MUY BAJA</t>
  </si>
  <si>
    <t>LEVE</t>
  </si>
  <si>
    <t>BAJO</t>
  </si>
  <si>
    <t>Asignado</t>
  </si>
  <si>
    <t>Adecuado</t>
  </si>
  <si>
    <t>Continua</t>
  </si>
  <si>
    <t>Prevenir</t>
  </si>
  <si>
    <t>Automático</t>
  </si>
  <si>
    <t>Documentado</t>
  </si>
  <si>
    <t>Con Registro</t>
  </si>
  <si>
    <t>ACEPTAR EL RIESGO</t>
  </si>
  <si>
    <t>Fallas Tecnólogicas</t>
  </si>
  <si>
    <t>MENOR</t>
  </si>
  <si>
    <t>No Asignado</t>
  </si>
  <si>
    <t>Inadecuado</t>
  </si>
  <si>
    <t>Aleatoria</t>
  </si>
  <si>
    <t>Detectar</t>
  </si>
  <si>
    <t>Manual</t>
  </si>
  <si>
    <t>Sin documentar</t>
  </si>
  <si>
    <t>Sin Registro</t>
  </si>
  <si>
    <t>Relaciones Laborales</t>
  </si>
  <si>
    <t>Corregir</t>
  </si>
  <si>
    <t>EVITAR EL RIESGO</t>
  </si>
  <si>
    <t>Usuarios, productos y practicas</t>
  </si>
  <si>
    <t>ALTA</t>
  </si>
  <si>
    <t>COMPARTIR EL RIESGO</t>
  </si>
  <si>
    <t>Legales</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</si>
  <si>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</si>
  <si>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</si>
  <si>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</si>
  <si>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</si>
  <si>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</si>
  <si>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</si>
  <si>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</si>
  <si>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</si>
  <si>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</si>
  <si>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</si>
  <si>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FISCAL</t>
  </si>
  <si>
    <t>SISTEMA DE GESTIÓN</t>
  </si>
  <si>
    <t>PROYECTO DE INVERSIÓN</t>
  </si>
  <si>
    <t>TIPOLOGÍA DE RIESGO</t>
  </si>
  <si>
    <t>Los riesgos se clasifican así:</t>
  </si>
  <si>
    <t>CLASIFICACION</t>
  </si>
  <si>
    <t>DESCRIPCIÓN</t>
  </si>
  <si>
    <t>RIESGOS DE GESTION</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</si>
  <si>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</si>
  <si>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</si>
  <si>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</si>
  <si>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</si>
  <si>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</si>
  <si>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</si>
  <si>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</si>
  <si>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</si>
  <si>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</si>
  <si>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</si>
  <si>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</si>
  <si>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</si>
  <si>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</si>
  <si>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</si>
  <si>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</si>
  <si>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</si>
  <si>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</si>
  <si>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</si>
  <si>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</si>
  <si>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</si>
  <si>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</si>
  <si>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</si>
  <si>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</si>
  <si>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</si>
  <si>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</si>
  <si>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</si>
  <si>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</si>
  <si>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</si>
  <si>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</si>
  <si>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</si>
  <si>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</si>
  <si>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</si>
  <si>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</si>
  <si>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</si>
  <si>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</si>
  <si>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</si>
  <si>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</si>
  <si>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</si>
  <si>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</si>
  <si>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</si>
  <si>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</si>
  <si>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</si>
  <si>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</si>
  <si>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</si>
  <si>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</si>
  <si>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</si>
  <si>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</si>
  <si>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</si>
  <si>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</si>
  <si>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</si>
  <si>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</si>
  <si>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</si>
  <si>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</si>
  <si>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</si>
  <si>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</si>
  <si>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</si>
  <si>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</si>
  <si>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</si>
  <si>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</si>
  <si>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</si>
  <si>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</si>
  <si>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</si>
  <si>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</si>
  <si>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</si>
  <si>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</si>
  <si>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</si>
  <si>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</si>
  <si>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</si>
  <si>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</si>
  <si>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</si>
  <si>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</si>
  <si>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</si>
  <si>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</si>
  <si>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</si>
  <si>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</si>
  <si>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</si>
  <si>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</si>
  <si>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</si>
  <si>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</si>
  <si>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</si>
  <si>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</si>
  <si>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</si>
  <si>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</si>
  <si>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</si>
  <si>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</si>
  <si>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</si>
  <si>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</si>
  <si>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</si>
  <si>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</si>
  <si>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</si>
  <si>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</si>
  <si>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</si>
  <si>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</si>
  <si>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</si>
  <si>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</si>
  <si>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</si>
  <si>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</si>
  <si>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</si>
  <si>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</si>
  <si>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</si>
  <si>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</si>
  <si>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</si>
  <si>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</si>
  <si>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</si>
  <si>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</si>
  <si>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</si>
  <si>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</si>
  <si>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</si>
  <si>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</si>
  <si>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</si>
  <si>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</si>
  <si>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</si>
  <si>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</si>
  <si>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</si>
  <si>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</si>
  <si>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</si>
  <si>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</si>
  <si>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</si>
  <si>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</si>
  <si>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</si>
  <si>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</si>
  <si>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</si>
  <si>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</si>
  <si>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</si>
  <si>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</si>
  <si>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</si>
  <si>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</si>
  <si>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</si>
  <si>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</si>
  <si>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</si>
  <si>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</si>
  <si>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</si>
  <si>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</si>
  <si>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</si>
  <si>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</si>
  <si>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</si>
  <si>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</si>
  <si>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</si>
  <si>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</si>
  <si>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</si>
  <si>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</si>
  <si>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</si>
  <si>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</si>
  <si>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</si>
  <si>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</si>
  <si>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</si>
  <si>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</si>
  <si>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</si>
  <si>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</si>
  <si>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</si>
  <si>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</si>
  <si>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</si>
  <si>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</si>
  <si>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</si>
  <si>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</si>
  <si>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</si>
  <si>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</si>
  <si>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</si>
  <si>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</si>
  <si>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</si>
  <si>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</si>
  <si>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</si>
  <si>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</si>
  <si>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</si>
  <si>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</si>
  <si>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</si>
  <si>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</si>
  <si>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</si>
  <si>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</si>
  <si>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</si>
  <si>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</si>
  <si>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</si>
  <si>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</si>
  <si>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</si>
  <si>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</si>
  <si>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</si>
  <si>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</si>
  <si>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</si>
  <si>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</si>
  <si>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</si>
  <si>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</si>
  <si>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</si>
  <si>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t>
  </si>
  <si>
    <t>Extremo</t>
  </si>
  <si>
    <t xml:space="preserve">Alto </t>
  </si>
  <si>
    <t>Moderado</t>
  </si>
  <si>
    <t>Bajo</t>
  </si>
  <si>
    <t>MAPAS DE CALOR</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</si>
  <si>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</si>
  <si>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</si>
  <si>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</si>
  <si>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</si>
  <si>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</si>
  <si>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</si>
  <si>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</si>
  <si>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</si>
  <si>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</si>
  <si>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</si>
  <si>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</si>
  <si>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</si>
  <si>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</si>
  <si>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</si>
  <si>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</si>
  <si>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</si>
  <si>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</si>
  <si>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</si>
  <si>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</si>
  <si>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</si>
  <si>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</si>
  <si>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</si>
  <si>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</si>
  <si>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</si>
  <si>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</si>
  <si>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</si>
  <si>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</si>
  <si>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</si>
  <si>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</si>
  <si>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</si>
  <si>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</si>
  <si>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</si>
  <si>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</si>
  <si>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</si>
  <si>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</si>
  <si>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</si>
  <si>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</si>
  <si>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</si>
  <si>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</si>
  <si>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</si>
  <si>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</si>
  <si>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</si>
  <si>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</si>
  <si>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r>
      <t xml:space="preserve">ANÁLISIS Y VALORACIÓN DEL RIESGO INHERENTE 
</t>
    </r>
    <r>
      <rPr>
        <sz val="11"/>
        <rFont val="Arial"/>
        <family val="2"/>
      </rPr>
      <t>(antes de controles)</t>
    </r>
  </si>
  <si>
    <r>
      <t xml:space="preserve">VALORACIÓN DEL RIESGO RESIDUAL 
</t>
    </r>
    <r>
      <rPr>
        <sz val="11"/>
        <rFont val="Arial"/>
        <family val="2"/>
      </rPr>
      <t>(después de controles)</t>
    </r>
  </si>
  <si>
    <r>
      <t xml:space="preserve">"MONITOREO Y REVISION" 
(Segunda Línea de Defensa)
</t>
    </r>
    <r>
      <rPr>
        <sz val="11"/>
        <color theme="1"/>
        <rFont val="Arial"/>
        <family val="2"/>
      </rPr>
      <t>Comentarios u Observaciones</t>
    </r>
  </si>
  <si>
    <r>
      <t xml:space="preserve">Responsable(s) del Riesgo
</t>
    </r>
    <r>
      <rPr>
        <sz val="11"/>
        <rFont val="Arial"/>
        <family val="2"/>
      </rPr>
      <t>(cargo)</t>
    </r>
  </si>
  <si>
    <r>
      <t xml:space="preserve">Causa(S)
</t>
    </r>
    <r>
      <rPr>
        <sz val="11"/>
        <rFont val="Arial"/>
        <family val="2"/>
      </rPr>
      <t>(escribir una causa por fila)</t>
    </r>
  </si>
  <si>
    <r>
      <t xml:space="preserve">Tipo de Causa
</t>
    </r>
    <r>
      <rPr>
        <sz val="11"/>
        <rFont val="Arial"/>
        <family val="2"/>
      </rPr>
      <t>(Externa ó
Interna)</t>
    </r>
  </si>
  <si>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</si>
  <si>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</si>
  <si>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r>
      <t xml:space="preserve">NIVEL DE ACEPTACIÓN DEL RIESGO 
</t>
    </r>
    <r>
      <rPr>
        <sz val="11"/>
        <color rgb="FF0070C0"/>
        <rFont val="Arial"/>
        <family val="2"/>
      </rPr>
      <t>(RAE)</t>
    </r>
  </si>
  <si>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</si>
  <si>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</si>
  <si>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</si>
  <si>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</si>
  <si>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r>
      <rPr>
        <b/>
        <sz val="11"/>
        <rFont val="Arial"/>
        <family val="2"/>
      </rPr>
      <t xml:space="preserve">Periodicidad
</t>
    </r>
    <r>
      <rPr>
        <sz val="11"/>
        <rFont val="Arial"/>
        <family val="2"/>
      </rPr>
      <t>(Semanal, quincenal, mensual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</si>
</sst>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5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sz val="10"/>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1"/>
      <color theme="10"/>
      <name val="Calibri"/>
      <family val="2"/>
      <scheme val="minor"/>
    </font>
    <font>
      <sz val="8"/>
      <name val="Calibri"/>
      <family val="2"/>
      <scheme val="minor"/>
    </font>
    <font>
      <sz val="8"/>
      <name val="Arial Narrow"/>
      <family val="2"/>
    </font>
    <font>
      <b/>
      <sz val="8"/>
      <color theme="1"/>
      <name val="Arial Narrow"/>
      <family val="2"/>
    </font>
    <font>
      <sz val="8"/>
      <color theme="1"/>
      <name val="Arial Narrow"/>
      <family val="2"/>
    </font>
    <font>
      <sz val="8"/>
      <color rgb="FFFF0000"/>
      <name val="Arial Narrow"/>
      <family val="2"/>
    </font>
    <font>
      <sz val="8"/>
      <name val="Arial Narrow"/>
      <family val="2"/>
    </font>
    <font>
      <b/>
      <sz val="12"/>
      <color indexed="8"/>
      <name val="Arial"/>
      <family val="2"/>
    </font>
    <font>
      <b/>
      <sz val="11"/>
      <name val="Arial"/>
      <family val="2"/>
    </font>
    <font>
      <sz val="11"/>
      <color indexed="8"/>
      <name val="Arial"/>
      <family val="2"/>
    </font>
    <font>
      <b/>
      <sz val="11"/>
      <color rgb="FF0070C0"/>
      <name val="Arial"/>
      <family val="2"/>
    </font>
    <font>
      <sz val="11"/>
      <color rgb="FF0070C0"/>
      <name val="Arial"/>
      <family val="2"/>
    </font>
    <font>
      <u/>
      <sz val="11"/>
      <name val="Arial"/>
      <family val="2"/>
    </font>
    <font>
      <sz val="10"/>
      <name val="Arial Narrow"/>
      <family val="2"/>
    </font>
    <font>
      <sz val="10"/>
      <color theme="1"/>
      <name val="Arial Narrow"/>
      <family val="2"/>
    </font>
    <font>
      <b/>
      <sz val="10"/>
      <name val="Arial Narrow"/>
      <family val="2"/>
    </font>
    <font>
      <u/>
      <sz val="10"/>
      <color theme="10"/>
      <name val="Arial Narrow"/>
      <family val="2"/>
    </font>
    <font>
      <b/>
      <i/>
      <sz val="10"/>
      <name val="Arial Narrow"/>
      <family val="2"/>
    </font>
    <font>
      <u/>
      <sz val="10"/>
      <name val="Arial Narrow"/>
      <family val="2"/>
    </font>
    <font>
      <sz val="10"/>
      <color theme="0"/>
      <name val="Arial Narrow"/>
      <family val="2"/>
    </font>
  </fonts>
  <fills count="2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00"/>
        <bgColor rgb="FF000000"/>
      </patternFill>
    </fill>
    <fill>
      <patternFill patternType="solid">
        <fgColor rgb="FFCCFF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theme="0" tint="-4.9989318521683403E-2"/>
        <bgColor rgb="FF00000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xf numFmtId="0" fontId="2" fillId="0" borderId="0"/>
    <xf numFmtId="9" fontId="21" fillId="0" borderId="0" applyFont="0" applyFill="0" applyBorder="0" applyAlignment="0" applyProtection="0"/>
    <xf numFmtId="0" fontId="31" fillId="0" borderId="0" applyNumberFormat="0" applyFill="0" applyBorder="0" applyAlignment="0" applyProtection="0"/>
    <xf numFmtId="41" fontId="21" fillId="0" borderId="0" applyFont="0" applyFill="0" applyBorder="0" applyAlignment="0" applyProtection="0"/>
    <xf numFmtId="0" fontId="31" fillId="0" borderId="0" applyNumberFormat="0" applyFill="0" applyBorder="0" applyAlignment="0" applyProtection="0"/>
  </cellStyleXfs>
  <cellXfs count="386">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5" xfId="0" applyFont="1" applyBorder="1" applyAlignment="1">
      <alignment horizontal="justify" vertical="center" wrapText="1"/>
    </xf>
    <xf numFmtId="0" fontId="5" fillId="0" borderId="0" xfId="0" applyFont="1"/>
    <xf numFmtId="0" fontId="11" fillId="10" borderId="14" xfId="0" applyFont="1" applyFill="1" applyBorder="1" applyAlignment="1">
      <alignment horizontal="center" vertical="center" wrapText="1"/>
    </xf>
    <xf numFmtId="0" fontId="0" fillId="0" borderId="14" xfId="0" applyBorder="1"/>
    <xf numFmtId="0" fontId="7" fillId="10" borderId="14"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1"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2" borderId="28"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12" borderId="38" xfId="0" applyFont="1" applyFill="1" applyBorder="1" applyAlignment="1">
      <alignment horizontal="justify" vertical="center" wrapText="1"/>
    </xf>
    <xf numFmtId="0" fontId="7" fillId="12" borderId="3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2" borderId="27" xfId="0" applyNumberFormat="1" applyFont="1" applyFill="1" applyBorder="1" applyAlignment="1">
      <alignment horizontal="center" vertical="center" wrapText="1"/>
    </xf>
    <xf numFmtId="9" fontId="7" fillId="12" borderId="29" xfId="0" applyNumberFormat="1" applyFont="1" applyFill="1" applyBorder="1" applyAlignment="1">
      <alignment horizontal="center" vertical="center" wrapText="1"/>
    </xf>
    <xf numFmtId="0" fontId="7" fillId="12" borderId="31"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8" fillId="7" borderId="43" xfId="0" applyFont="1" applyFill="1" applyBorder="1" applyAlignment="1">
      <alignment horizontal="center" vertical="center" wrapText="1"/>
    </xf>
    <xf numFmtId="0" fontId="18" fillId="7" borderId="44" xfId="0" applyFont="1" applyFill="1" applyBorder="1" applyAlignment="1">
      <alignment horizontal="center" vertical="center" wrapText="1"/>
    </xf>
    <xf numFmtId="0" fontId="18" fillId="6" borderId="45" xfId="0" applyFont="1" applyFill="1" applyBorder="1" applyAlignment="1">
      <alignment horizontal="center" vertical="center" wrapText="1"/>
    </xf>
    <xf numFmtId="0" fontId="18" fillId="11" borderId="46" xfId="0" applyFont="1" applyFill="1" applyBorder="1" applyAlignment="1">
      <alignment horizontal="center" vertical="center" wrapText="1"/>
    </xf>
    <xf numFmtId="0" fontId="18" fillId="11" borderId="47"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18" fillId="6" borderId="48" xfId="0" applyFont="1" applyFill="1" applyBorder="1" applyAlignment="1">
      <alignment horizontal="center" vertical="center" wrapText="1"/>
    </xf>
    <xf numFmtId="0" fontId="18" fillId="5" borderId="46" xfId="0" applyFont="1" applyFill="1" applyBorder="1" applyAlignment="1">
      <alignment horizontal="center" vertical="center" wrapText="1"/>
    </xf>
    <xf numFmtId="0" fontId="18" fillId="5" borderId="49" xfId="0" applyFont="1" applyFill="1" applyBorder="1" applyAlignment="1">
      <alignment horizontal="center" vertical="center" wrapText="1"/>
    </xf>
    <xf numFmtId="0" fontId="18" fillId="5" borderId="50" xfId="0" applyFont="1" applyFill="1" applyBorder="1" applyAlignment="1">
      <alignment horizontal="center" vertical="center" wrapText="1"/>
    </xf>
    <xf numFmtId="0" fontId="18" fillId="11" borderId="50"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18" fillId="7" borderId="46" xfId="0" applyFont="1" applyFill="1" applyBorder="1" applyAlignment="1">
      <alignment horizontal="center" vertical="center" wrapText="1"/>
    </xf>
    <xf numFmtId="0" fontId="18" fillId="11" borderId="49" xfId="0" applyFont="1" applyFill="1" applyBorder="1" applyAlignment="1">
      <alignment horizontal="center" vertical="center" wrapText="1"/>
    </xf>
    <xf numFmtId="0" fontId="20" fillId="0" borderId="15" xfId="0" applyFont="1" applyBorder="1" applyAlignment="1">
      <alignment horizontal="justify" vertical="center" wrapText="1"/>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0" fontId="11"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9" fontId="13" fillId="0" borderId="4" xfId="0" applyNumberFormat="1" applyFont="1" applyBorder="1" applyAlignment="1">
      <alignment horizontal="center" vertical="center" wrapText="1"/>
    </xf>
    <xf numFmtId="0" fontId="9" fillId="13" borderId="14" xfId="0" applyFont="1" applyFill="1" applyBorder="1" applyAlignment="1">
      <alignment horizontal="center" vertical="center" wrapText="1"/>
    </xf>
    <xf numFmtId="0" fontId="9" fillId="13" borderId="10"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15" xfId="0" applyFont="1" applyBorder="1" applyAlignment="1">
      <alignment horizontal="justify" vertical="center" wrapText="1"/>
    </xf>
    <xf numFmtId="0" fontId="11" fillId="13" borderId="10" xfId="0"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3" fillId="0" borderId="15" xfId="0" applyFont="1" applyBorder="1" applyAlignment="1">
      <alignment horizontal="center" vertical="center" wrapText="1"/>
    </xf>
    <xf numFmtId="9" fontId="8" fillId="0" borderId="15" xfId="0" applyNumberFormat="1" applyFont="1" applyBorder="1" applyAlignment="1">
      <alignment horizontal="center" vertical="center" wrapText="1"/>
    </xf>
    <xf numFmtId="0" fontId="11" fillId="14" borderId="13"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9" fillId="0" borderId="14" xfId="0" applyFont="1" applyBorder="1" applyAlignment="1">
      <alignment horizontal="center" vertical="center" wrapText="1"/>
    </xf>
    <xf numFmtId="9" fontId="2" fillId="0" borderId="14" xfId="0" applyNumberFormat="1" applyFont="1" applyBorder="1" applyAlignment="1">
      <alignment horizontal="center" vertical="center" wrapText="1"/>
    </xf>
    <xf numFmtId="0" fontId="9" fillId="4" borderId="14" xfId="0" applyFont="1" applyFill="1" applyBorder="1" applyAlignment="1">
      <alignment horizontal="center" vertical="center" wrapText="1"/>
    </xf>
    <xf numFmtId="9" fontId="2" fillId="4" borderId="14" xfId="0" applyNumberFormat="1" applyFont="1" applyFill="1" applyBorder="1" applyAlignment="1">
      <alignment horizontal="center" vertical="center" wrapText="1"/>
    </xf>
    <xf numFmtId="0" fontId="0" fillId="0" borderId="0" xfId="0" applyAlignment="1">
      <alignment horizontal="center"/>
    </xf>
    <xf numFmtId="0" fontId="0" fillId="4" borderId="14" xfId="0" applyFill="1" applyBorder="1" applyAlignment="1">
      <alignment horizontal="center" vertical="center" wrapText="1"/>
    </xf>
    <xf numFmtId="0" fontId="5" fillId="0" borderId="0" xfId="0" applyFont="1" applyAlignment="1">
      <alignment horizontal="center"/>
    </xf>
    <xf numFmtId="0" fontId="7" fillId="10" borderId="53" xfId="0" applyFont="1" applyFill="1" applyBorder="1" applyAlignment="1">
      <alignment horizontal="center" vertical="center" wrapText="1"/>
    </xf>
    <xf numFmtId="0" fontId="7" fillId="10" borderId="54" xfId="0" applyFont="1" applyFill="1" applyBorder="1" applyAlignment="1">
      <alignment horizontal="center" vertical="center" wrapText="1"/>
    </xf>
    <xf numFmtId="0" fontId="12" fillId="0" borderId="56" xfId="0" applyFont="1" applyBorder="1" applyAlignment="1">
      <alignment horizontal="center" vertical="center" wrapText="1"/>
    </xf>
    <xf numFmtId="0" fontId="12"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7" fillId="0" borderId="53" xfId="0" applyFont="1" applyBorder="1" applyAlignment="1">
      <alignment horizontal="center" vertical="center" wrapText="1"/>
    </xf>
    <xf numFmtId="0" fontId="6" fillId="0" borderId="54" xfId="0" applyFont="1" applyBorder="1" applyAlignment="1">
      <alignment horizontal="justify" vertical="center" wrapText="1"/>
    </xf>
    <xf numFmtId="0" fontId="0" fillId="0" borderId="55" xfId="0" applyBorder="1"/>
    <xf numFmtId="0" fontId="7" fillId="0" borderId="56"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7" xfId="0" applyBorder="1"/>
    <xf numFmtId="0" fontId="7" fillId="0" borderId="58" xfId="0" applyFont="1" applyBorder="1" applyAlignment="1">
      <alignment horizontal="center" vertical="center" wrapText="1"/>
    </xf>
    <xf numFmtId="0" fontId="6" fillId="0" borderId="59" xfId="0" applyFont="1" applyBorder="1" applyAlignment="1">
      <alignment horizontal="justify" vertical="center" wrapText="1"/>
    </xf>
    <xf numFmtId="0" fontId="0" fillId="0" borderId="60" xfId="0" applyBorder="1"/>
    <xf numFmtId="0" fontId="11" fillId="15" borderId="14" xfId="0" applyFont="1" applyFill="1" applyBorder="1" applyAlignment="1">
      <alignment horizontal="center" vertical="center" wrapText="1"/>
    </xf>
    <xf numFmtId="0" fontId="19" fillId="15" borderId="10" xfId="0" applyFont="1" applyFill="1" applyBorder="1" applyAlignment="1">
      <alignment horizontal="center" vertical="center" wrapText="1"/>
    </xf>
    <xf numFmtId="0" fontId="11" fillId="15" borderId="10" xfId="0" applyFont="1" applyFill="1" applyBorder="1" applyAlignment="1">
      <alignment horizontal="center" vertical="center" wrapText="1"/>
    </xf>
    <xf numFmtId="0" fontId="8" fillId="0" borderId="15" xfId="0" applyFont="1" applyBorder="1" applyAlignment="1">
      <alignment horizontal="center" vertical="center" wrapText="1"/>
    </xf>
    <xf numFmtId="0" fontId="20" fillId="0" borderId="15" xfId="0" applyFont="1" applyBorder="1" applyAlignment="1">
      <alignment horizontal="center" vertical="center" wrapText="1"/>
    </xf>
    <xf numFmtId="9" fontId="13" fillId="0" borderId="15" xfId="0" applyNumberFormat="1" applyFont="1" applyBorder="1" applyAlignment="1">
      <alignment horizontal="center" vertical="center" wrapText="1"/>
    </xf>
    <xf numFmtId="9" fontId="20" fillId="0" borderId="15" xfId="0" applyNumberFormat="1" applyFont="1" applyBorder="1" applyAlignment="1">
      <alignment horizontal="center" vertical="center" wrapText="1"/>
    </xf>
    <xf numFmtId="0" fontId="12" fillId="13" borderId="14" xfId="0" applyFont="1" applyFill="1" applyBorder="1" applyAlignment="1">
      <alignment horizontal="center" vertical="center" wrapText="1"/>
    </xf>
    <xf numFmtId="0" fontId="2" fillId="0" borderId="1" xfId="0" applyFont="1" applyBorder="1" applyAlignment="1">
      <alignment horizontal="justify" vertical="center" wrapText="1"/>
    </xf>
    <xf numFmtId="0" fontId="9" fillId="0" borderId="18" xfId="0" applyFont="1" applyBorder="1" applyAlignment="1">
      <alignment horizontal="center" vertical="center" wrapText="1"/>
    </xf>
    <xf numFmtId="0" fontId="33" fillId="16" borderId="6" xfId="0" applyFont="1" applyFill="1" applyBorder="1" applyAlignment="1">
      <alignment horizontal="left"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35" fillId="3" borderId="0" xfId="0" applyFont="1" applyFill="1" applyAlignment="1">
      <alignment horizontal="left" vertical="top" wrapText="1"/>
    </xf>
    <xf numFmtId="14" fontId="33" fillId="0" borderId="1" xfId="0" applyNumberFormat="1" applyFont="1" applyBorder="1" applyAlignment="1">
      <alignment horizontal="center" vertical="center" wrapText="1"/>
    </xf>
    <xf numFmtId="9" fontId="35" fillId="0" borderId="0" xfId="2" applyFont="1" applyFill="1" applyAlignment="1">
      <alignment horizontal="left" vertical="top" wrapText="1"/>
    </xf>
    <xf numFmtId="164" fontId="33" fillId="0" borderId="0" xfId="0" applyNumberFormat="1" applyFont="1" applyAlignment="1">
      <alignment horizontal="left" vertical="top" wrapText="1"/>
    </xf>
    <xf numFmtId="0" fontId="33" fillId="0" borderId="0" xfId="0" applyFont="1" applyAlignment="1">
      <alignment horizontal="left" vertical="top" wrapText="1"/>
    </xf>
    <xf numFmtId="0" fontId="33" fillId="16" borderId="5" xfId="0" applyFont="1" applyFill="1" applyBorder="1" applyAlignment="1">
      <alignment horizontal="left" vertical="top" wrapText="1"/>
    </xf>
    <xf numFmtId="0" fontId="35" fillId="0" borderId="0" xfId="0" applyFont="1" applyAlignment="1">
      <alignment horizontal="center" vertical="center" wrapText="1"/>
    </xf>
    <xf numFmtId="0" fontId="8" fillId="0" borderId="1" xfId="0" applyFont="1" applyBorder="1" applyAlignment="1">
      <alignment horizontal="center" vertical="center"/>
    </xf>
    <xf numFmtId="0" fontId="11"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10" xfId="0" applyFont="1" applyBorder="1" applyAlignment="1">
      <alignment horizontal="justify" vertical="center" wrapText="1"/>
    </xf>
    <xf numFmtId="0" fontId="7" fillId="0" borderId="0" xfId="0" applyFont="1" applyAlignment="1">
      <alignment horizontal="center" vertical="center"/>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5" xfId="0" applyFont="1" applyBorder="1" applyAlignment="1">
      <alignment horizontal="center"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13" borderId="8" xfId="0" applyFont="1" applyFill="1" applyBorder="1" applyAlignment="1">
      <alignment horizontal="center" vertical="center" wrapText="1"/>
    </xf>
    <xf numFmtId="0" fontId="9" fillId="13" borderId="10" xfId="0" applyFont="1" applyFill="1" applyBorder="1" applyAlignment="1">
      <alignment horizontal="center" vertical="center" wrapText="1"/>
    </xf>
    <xf numFmtId="0" fontId="9" fillId="0" borderId="12" xfId="0" applyFont="1" applyBorder="1" applyAlignment="1">
      <alignment horizontal="center" vertical="center" wrapText="1"/>
    </xf>
    <xf numFmtId="0" fontId="2" fillId="0" borderId="19" xfId="0" applyFont="1" applyBorder="1" applyAlignment="1">
      <alignment horizontal="justify" vertical="center" wrapText="1"/>
    </xf>
    <xf numFmtId="0" fontId="2" fillId="0" borderId="21" xfId="0" applyFont="1" applyBorder="1" applyAlignment="1">
      <alignment horizontal="justify" vertical="center" wrapText="1"/>
    </xf>
    <xf numFmtId="0" fontId="11" fillId="10" borderId="14" xfId="0" applyFont="1" applyFill="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15" xfId="0" applyFont="1" applyBorder="1" applyAlignment="1">
      <alignment horizontal="left" vertical="center" wrapText="1"/>
    </xf>
    <xf numFmtId="0" fontId="14" fillId="0" borderId="0" xfId="0" applyFont="1" applyAlignment="1">
      <alignment horizontal="center"/>
    </xf>
    <xf numFmtId="0" fontId="17" fillId="10" borderId="14" xfId="0" applyFont="1" applyFill="1" applyBorder="1" applyAlignment="1">
      <alignment horizontal="center" vertical="center" wrapText="1"/>
    </xf>
    <xf numFmtId="0" fontId="24" fillId="0" borderId="14" xfId="0" applyFont="1" applyBorder="1" applyAlignment="1">
      <alignment horizontal="center" vertical="center" wrapText="1"/>
    </xf>
    <xf numFmtId="0" fontId="11" fillId="9" borderId="9"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8" fillId="0" borderId="20" xfId="0" applyFont="1" applyBorder="1" applyAlignment="1">
      <alignment horizontal="left" vertical="center" wrapText="1"/>
    </xf>
    <xf numFmtId="0" fontId="8" fillId="0" borderId="15" xfId="0" applyFont="1" applyBorder="1" applyAlignment="1">
      <alignment horizontal="left" vertical="center" wrapText="1"/>
    </xf>
    <xf numFmtId="0" fontId="13" fillId="0" borderId="1" xfId="0" applyFont="1" applyBorder="1" applyAlignment="1">
      <alignment horizontal="center" vertical="center" wrapText="1"/>
    </xf>
    <xf numFmtId="0" fontId="13" fillId="0" borderId="57" xfId="0" applyFont="1" applyBorder="1" applyAlignment="1">
      <alignment horizontal="center" vertical="center" wrapText="1"/>
    </xf>
    <xf numFmtId="0" fontId="7" fillId="10" borderId="14" xfId="0" applyFont="1" applyFill="1" applyBorder="1" applyAlignment="1">
      <alignment horizontal="center" vertical="center" wrapText="1"/>
    </xf>
    <xf numFmtId="0" fontId="7" fillId="0" borderId="0" xfId="0" applyFont="1" applyAlignment="1">
      <alignment horizont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7" fillId="10" borderId="54" xfId="0" applyFont="1" applyFill="1" applyBorder="1" applyAlignment="1">
      <alignment horizontal="center" vertical="center" wrapText="1"/>
    </xf>
    <xf numFmtId="0" fontId="7" fillId="10" borderId="55"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59" xfId="0" applyFont="1" applyBorder="1" applyAlignment="1">
      <alignment horizontal="left" vertical="center" wrapText="1"/>
    </xf>
    <xf numFmtId="0" fontId="7" fillId="0" borderId="8" xfId="0" applyFont="1" applyBorder="1" applyAlignment="1">
      <alignment horizontal="right" vertical="center"/>
    </xf>
    <xf numFmtId="0" fontId="7" fillId="0" borderId="10" xfId="0" applyFont="1" applyBorder="1" applyAlignment="1">
      <alignment horizontal="right" vertical="center"/>
    </xf>
    <xf numFmtId="0" fontId="13" fillId="0" borderId="54" xfId="0" applyFont="1" applyBorder="1" applyAlignment="1">
      <alignment horizontal="left" vertical="center" wrapText="1"/>
    </xf>
    <xf numFmtId="0" fontId="7" fillId="10" borderId="11"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30" fillId="0" borderId="20" xfId="0" applyFont="1" applyBorder="1" applyAlignment="1">
      <alignment vertical="center" wrapText="1"/>
    </xf>
    <xf numFmtId="0" fontId="30" fillId="0" borderId="52" xfId="0" applyFont="1" applyBorder="1" applyAlignment="1">
      <alignment vertical="center" wrapText="1"/>
    </xf>
    <xf numFmtId="0" fontId="30" fillId="0" borderId="15" xfId="0" applyFont="1" applyBorder="1" applyAlignment="1">
      <alignment vertical="center" wrapText="1"/>
    </xf>
    <xf numFmtId="0" fontId="7" fillId="0" borderId="0" xfId="0" applyFont="1" applyAlignment="1">
      <alignment horizontal="center"/>
    </xf>
    <xf numFmtId="0" fontId="9" fillId="0" borderId="11" xfId="0" applyFont="1" applyBorder="1" applyAlignment="1">
      <alignment horizontal="left" vertical="center" wrapText="1" indent="2"/>
    </xf>
    <xf numFmtId="0" fontId="9" fillId="0" borderId="13" xfId="0" applyFont="1" applyBorder="1" applyAlignment="1">
      <alignment horizontal="left" vertical="center" wrapText="1" indent="2"/>
    </xf>
    <xf numFmtId="0" fontId="11" fillId="0" borderId="11" xfId="0" applyFont="1" applyBorder="1" applyAlignment="1">
      <alignment horizontal="left" vertical="center" wrapText="1"/>
    </xf>
    <xf numFmtId="0" fontId="11" fillId="0" borderId="13" xfId="0" applyFont="1" applyBorder="1" applyAlignment="1">
      <alignment horizontal="left" vertical="center" wrapText="1"/>
    </xf>
    <xf numFmtId="0" fontId="19" fillId="0" borderId="19" xfId="0" applyFont="1" applyBorder="1" applyAlignment="1">
      <alignment vertical="center" wrapText="1"/>
    </xf>
    <xf numFmtId="0" fontId="19" fillId="0" borderId="17" xfId="0" applyFont="1" applyBorder="1" applyAlignment="1">
      <alignment vertical="center" wrapText="1"/>
    </xf>
    <xf numFmtId="0" fontId="19" fillId="0" borderId="21" xfId="0" applyFont="1" applyBorder="1" applyAlignment="1">
      <alignment vertical="center" wrapText="1"/>
    </xf>
    <xf numFmtId="0" fontId="19" fillId="0" borderId="16" xfId="0" applyFont="1" applyBorder="1" applyAlignment="1">
      <alignment vertical="center" wrapText="1"/>
    </xf>
    <xf numFmtId="0" fontId="19" fillId="0" borderId="0" xfId="0" applyFont="1" applyAlignment="1">
      <alignment vertical="center" wrapText="1"/>
    </xf>
    <xf numFmtId="0" fontId="19" fillId="0" borderId="18" xfId="0" applyFont="1" applyBorder="1" applyAlignment="1">
      <alignment vertical="center" wrapText="1"/>
    </xf>
    <xf numFmtId="0" fontId="11" fillId="0" borderId="11" xfId="0" applyFont="1" applyBorder="1" applyAlignment="1">
      <alignment horizontal="left" vertical="center" wrapText="1" indent="2"/>
    </xf>
    <xf numFmtId="0" fontId="11" fillId="0" borderId="13" xfId="0" applyFont="1" applyBorder="1" applyAlignment="1">
      <alignment horizontal="left" vertical="center" wrapText="1" indent="2"/>
    </xf>
    <xf numFmtId="0" fontId="8" fillId="0" borderId="11" xfId="0" applyFont="1" applyBorder="1" applyAlignment="1">
      <alignment horizontal="justify" vertical="center" wrapText="1"/>
    </xf>
    <xf numFmtId="0" fontId="8" fillId="0" borderId="13" xfId="0" applyFont="1" applyBorder="1" applyAlignment="1">
      <alignment horizontal="justify" vertical="center" wrapText="1"/>
    </xf>
    <xf numFmtId="0" fontId="11" fillId="0" borderId="12" xfId="0" applyFont="1" applyBorder="1" applyAlignment="1">
      <alignment horizontal="left" vertical="center" wrapText="1" indent="2"/>
    </xf>
    <xf numFmtId="0" fontId="7" fillId="12" borderId="40" xfId="0" applyFont="1" applyFill="1" applyBorder="1" applyAlignment="1">
      <alignment horizontal="center" vertical="center" wrapText="1"/>
    </xf>
    <xf numFmtId="0" fontId="7" fillId="12" borderId="34" xfId="0" applyFont="1" applyFill="1" applyBorder="1" applyAlignment="1">
      <alignment horizontal="center" vertical="center" wrapText="1"/>
    </xf>
    <xf numFmtId="0" fontId="7" fillId="12" borderId="35" xfId="0" applyFont="1" applyFill="1" applyBorder="1" applyAlignment="1">
      <alignment horizontal="center" vertical="center" wrapText="1"/>
    </xf>
    <xf numFmtId="0" fontId="7" fillId="12" borderId="41" xfId="0" applyFont="1" applyFill="1" applyBorder="1" applyAlignment="1">
      <alignment horizontal="center" vertical="center" wrapText="1"/>
    </xf>
    <xf numFmtId="0" fontId="7" fillId="12" borderId="36" xfId="0" applyFont="1" applyFill="1" applyBorder="1" applyAlignment="1">
      <alignment horizontal="center" vertical="center" wrapText="1"/>
    </xf>
    <xf numFmtId="0" fontId="7" fillId="12" borderId="37"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7" fillId="12" borderId="39"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3"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7" fillId="12" borderId="25"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3" xfId="0" applyFont="1" applyFill="1" applyBorder="1" applyAlignment="1">
      <alignment horizontal="center" vertical="center" wrapText="1"/>
    </xf>
    <xf numFmtId="0" fontId="11" fillId="13" borderId="14" xfId="0" applyFont="1" applyFill="1" applyBorder="1" applyAlignment="1">
      <alignment horizontal="center" vertical="center" wrapText="1"/>
    </xf>
    <xf numFmtId="0" fontId="12" fillId="13" borderId="14"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0" borderId="1" xfId="0" applyFont="1" applyBorder="1" applyAlignment="1">
      <alignment horizontal="center"/>
    </xf>
    <xf numFmtId="14" fontId="39" fillId="3" borderId="7" xfId="0" applyNumberFormat="1" applyFont="1" applyFill="1" applyBorder="1" applyAlignment="1">
      <alignment horizontal="center" vertical="center"/>
    </xf>
    <xf numFmtId="0" fontId="39" fillId="3" borderId="7" xfId="0" applyFont="1" applyFill="1" applyBorder="1" applyAlignment="1">
      <alignment horizontal="center" vertical="center"/>
    </xf>
    <xf numFmtId="0" fontId="39" fillId="3" borderId="7" xfId="0" applyFont="1" applyFill="1" applyBorder="1" applyAlignment="1">
      <alignment horizontal="center" vertical="center" wrapText="1"/>
    </xf>
    <xf numFmtId="9" fontId="24" fillId="0" borderId="0" xfId="2" applyFont="1" applyFill="1" applyBorder="1" applyAlignment="1">
      <alignment horizontal="center" vertical="center" wrapText="1"/>
    </xf>
    <xf numFmtId="0" fontId="39" fillId="19" borderId="1" xfId="0" applyFont="1" applyFill="1" applyBorder="1" applyAlignment="1">
      <alignment horizontal="center" vertical="center" wrapText="1"/>
    </xf>
    <xf numFmtId="0" fontId="39" fillId="20" borderId="1" xfId="0" applyFont="1" applyFill="1" applyBorder="1" applyAlignment="1">
      <alignment horizontal="center" vertical="center" wrapText="1"/>
    </xf>
    <xf numFmtId="0" fontId="24" fillId="20" borderId="1" xfId="0" applyFont="1" applyFill="1" applyBorder="1" applyAlignment="1">
      <alignment horizontal="center" vertical="center" wrapText="1"/>
    </xf>
    <xf numFmtId="0" fontId="7" fillId="21" borderId="1" xfId="0" applyFont="1" applyFill="1" applyBorder="1" applyAlignment="1">
      <alignment horizontal="center" vertical="center" wrapText="1"/>
    </xf>
    <xf numFmtId="0" fontId="24" fillId="19" borderId="1" xfId="0" applyFont="1" applyFill="1" applyBorder="1" applyAlignment="1">
      <alignment horizontal="center" vertical="center" wrapText="1"/>
    </xf>
    <xf numFmtId="164" fontId="24" fillId="20" borderId="1" xfId="0" applyNumberFormat="1" applyFont="1" applyFill="1" applyBorder="1" applyAlignment="1">
      <alignment horizontal="center" vertical="center" wrapText="1"/>
    </xf>
    <xf numFmtId="0" fontId="24" fillId="19" borderId="1" xfId="0" applyFont="1" applyFill="1" applyBorder="1" applyAlignment="1">
      <alignment horizontal="center" vertical="center" wrapText="1"/>
    </xf>
    <xf numFmtId="0" fontId="24" fillId="20" borderId="1" xfId="0" applyFont="1" applyFill="1" applyBorder="1" applyAlignment="1">
      <alignment horizontal="center" vertical="center" wrapText="1"/>
    </xf>
    <xf numFmtId="0" fontId="6" fillId="0" borderId="0" xfId="0" applyFont="1" applyBorder="1" applyAlignment="1">
      <alignment horizontal="center"/>
    </xf>
    <xf numFmtId="0" fontId="6" fillId="0" borderId="0" xfId="0" applyFont="1" applyBorder="1"/>
    <xf numFmtId="0" fontId="6" fillId="0" borderId="0" xfId="0" applyFont="1" applyBorder="1" applyAlignment="1">
      <alignment horizontal="center" vertical="center"/>
    </xf>
    <xf numFmtId="9" fontId="6" fillId="0" borderId="0" xfId="2" applyFont="1" applyFill="1" applyBorder="1" applyAlignment="1">
      <alignment horizontal="center" vertical="center"/>
    </xf>
    <xf numFmtId="9" fontId="6" fillId="0" borderId="0" xfId="2" applyFont="1" applyFill="1" applyBorder="1" applyAlignment="1">
      <alignment horizontal="center"/>
    </xf>
    <xf numFmtId="0" fontId="6" fillId="0" borderId="0" xfId="0" applyFont="1" applyBorder="1" applyAlignment="1">
      <alignment horizontal="left" vertical="center"/>
    </xf>
    <xf numFmtId="0" fontId="6" fillId="0" borderId="0" xfId="0" applyFont="1" applyBorder="1" applyAlignment="1">
      <alignment horizontal="center" wrapText="1"/>
    </xf>
    <xf numFmtId="0" fontId="7" fillId="0" borderId="0" xfId="0" applyFont="1" applyBorder="1" applyAlignment="1">
      <alignment horizontal="center" vertical="center"/>
    </xf>
    <xf numFmtId="0" fontId="39" fillId="0" borderId="0" xfId="0" applyFont="1" applyBorder="1" applyAlignment="1">
      <alignment horizontal="left" vertical="center"/>
    </xf>
    <xf numFmtId="0" fontId="39" fillId="0" borderId="0" xfId="0" applyFont="1" applyBorder="1" applyAlignment="1">
      <alignment horizontal="center" vertical="center"/>
    </xf>
    <xf numFmtId="0" fontId="7"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justify" vertical="center" wrapText="1"/>
    </xf>
    <xf numFmtId="0" fontId="40" fillId="0" borderId="0" xfId="0" applyFont="1" applyBorder="1" applyAlignment="1" applyProtection="1">
      <alignment horizontal="justify" vertical="center"/>
      <protection locked="0"/>
    </xf>
    <xf numFmtId="0" fontId="24" fillId="0" borderId="0" xfId="0" applyFont="1" applyBorder="1" applyAlignment="1">
      <alignment horizontal="left" vertical="center" wrapText="1"/>
    </xf>
    <xf numFmtId="0" fontId="24" fillId="0" borderId="0" xfId="0" applyFont="1" applyBorder="1" applyAlignment="1">
      <alignment horizontal="center" vertical="center"/>
    </xf>
    <xf numFmtId="0" fontId="7" fillId="0" borderId="1" xfId="0" applyFont="1" applyBorder="1" applyAlignment="1">
      <alignment horizontal="center" vertical="center" wrapText="1"/>
    </xf>
    <xf numFmtId="0" fontId="33" fillId="16" borderId="0" xfId="0" applyFont="1" applyFill="1" applyBorder="1" applyAlignment="1">
      <alignment horizontal="left" vertical="top" wrapText="1"/>
    </xf>
    <xf numFmtId="0" fontId="39" fillId="17" borderId="1" xfId="0" applyFont="1" applyFill="1" applyBorder="1" applyAlignment="1">
      <alignment horizontal="center" vertical="center" wrapText="1"/>
    </xf>
    <xf numFmtId="0" fontId="39" fillId="18" borderId="1" xfId="0" applyFont="1" applyFill="1" applyBorder="1" applyAlignment="1">
      <alignment horizontal="center" vertical="center" wrapText="1"/>
    </xf>
    <xf numFmtId="0" fontId="39" fillId="11"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22" borderId="1" xfId="0" applyFont="1" applyFill="1" applyBorder="1" applyAlignment="1">
      <alignment horizontal="center" vertical="center" wrapText="1"/>
    </xf>
    <xf numFmtId="9" fontId="39" fillId="18" borderId="1" xfId="2" applyFont="1" applyFill="1" applyBorder="1" applyAlignment="1">
      <alignment horizontal="center" vertical="center" wrapText="1"/>
    </xf>
    <xf numFmtId="0" fontId="39" fillId="23" borderId="1" xfId="0" applyFont="1" applyFill="1" applyBorder="1" applyAlignment="1">
      <alignment horizontal="center" vertical="center" wrapText="1"/>
    </xf>
    <xf numFmtId="0" fontId="39" fillId="19" borderId="1" xfId="0" applyFont="1" applyFill="1" applyBorder="1" applyAlignment="1">
      <alignment horizontal="center" vertical="center"/>
    </xf>
    <xf numFmtId="0" fontId="24" fillId="11" borderId="1" xfId="0" applyFont="1" applyFill="1" applyBorder="1" applyAlignment="1">
      <alignment horizontal="center" vertical="center" wrapText="1"/>
    </xf>
    <xf numFmtId="0" fontId="39" fillId="24"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44" fillId="16" borderId="69" xfId="0" applyFont="1" applyFill="1" applyBorder="1" applyAlignment="1">
      <alignment horizontal="center" vertical="center" wrapText="1"/>
    </xf>
    <xf numFmtId="0" fontId="44" fillId="16" borderId="2" xfId="0" applyFont="1" applyFill="1" applyBorder="1" applyAlignment="1">
      <alignment horizontal="center" vertical="center" wrapText="1"/>
    </xf>
    <xf numFmtId="0" fontId="44" fillId="16" borderId="6" xfId="0" applyFont="1" applyFill="1" applyBorder="1" applyAlignment="1">
      <alignment horizontal="center" vertical="center" wrapText="1"/>
    </xf>
    <xf numFmtId="0" fontId="44" fillId="16" borderId="5" xfId="0" applyFont="1" applyFill="1" applyBorder="1" applyAlignment="1">
      <alignment horizontal="center" vertical="center" wrapText="1"/>
    </xf>
    <xf numFmtId="0" fontId="44" fillId="16" borderId="70" xfId="0" applyFont="1" applyFill="1" applyBorder="1" applyAlignment="1">
      <alignment horizontal="center" vertical="center" wrapText="1"/>
    </xf>
    <xf numFmtId="0" fontId="44" fillId="16" borderId="61" xfId="0" applyFont="1" applyFill="1" applyBorder="1" applyAlignment="1">
      <alignment horizontal="center" vertical="center" wrapText="1"/>
    </xf>
    <xf numFmtId="0" fontId="44" fillId="16" borderId="65" xfId="0" applyFont="1" applyFill="1" applyBorder="1" applyAlignment="1">
      <alignment horizontal="center" vertical="center" wrapText="1"/>
    </xf>
    <xf numFmtId="0" fontId="44" fillId="16" borderId="3" xfId="0" applyFont="1" applyFill="1" applyBorder="1" applyAlignment="1">
      <alignment horizontal="center" vertical="center" wrapText="1"/>
    </xf>
    <xf numFmtId="0" fontId="45" fillId="0" borderId="63" xfId="0" applyFont="1" applyBorder="1" applyAlignment="1">
      <alignment horizontal="center" vertical="center" wrapText="1"/>
    </xf>
    <xf numFmtId="14" fontId="44" fillId="16" borderId="6" xfId="0" applyNumberFormat="1" applyFont="1" applyFill="1" applyBorder="1" applyAlignment="1">
      <alignment horizontal="center" vertical="center" wrapText="1"/>
    </xf>
    <xf numFmtId="0" fontId="45" fillId="0" borderId="2" xfId="0" applyFont="1" applyBorder="1" applyAlignment="1">
      <alignment horizontal="center" vertical="center" wrapText="1"/>
    </xf>
    <xf numFmtId="0" fontId="44" fillId="3" borderId="2" xfId="0"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2" xfId="0" applyFont="1" applyBorder="1" applyAlignment="1">
      <alignment horizontal="center" vertical="center" wrapText="1"/>
    </xf>
    <xf numFmtId="9" fontId="44" fillId="0" borderId="1" xfId="2" applyFont="1" applyFill="1" applyBorder="1" applyAlignment="1" applyProtection="1">
      <alignment horizontal="center" vertical="center" wrapText="1"/>
      <protection locked="0"/>
    </xf>
    <xf numFmtId="0" fontId="44" fillId="3" borderId="2" xfId="1" applyFont="1" applyFill="1" applyBorder="1" applyAlignment="1" applyProtection="1">
      <alignment horizontal="center" vertical="center" wrapText="1"/>
      <protection locked="0"/>
    </xf>
    <xf numFmtId="9" fontId="44" fillId="0" borderId="1" xfId="2" applyFont="1" applyFill="1" applyBorder="1" applyAlignment="1" applyProtection="1">
      <alignment horizontal="center" vertical="center" wrapText="1"/>
    </xf>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0" fontId="44" fillId="0" borderId="61" xfId="0" applyFont="1" applyBorder="1" applyAlignment="1">
      <alignment horizontal="center" vertical="center" wrapText="1"/>
    </xf>
    <xf numFmtId="0" fontId="45" fillId="0" borderId="61" xfId="0" applyFont="1" applyBorder="1" applyAlignment="1">
      <alignment horizontal="center" vertical="center" wrapText="1"/>
    </xf>
    <xf numFmtId="0" fontId="45" fillId="0" borderId="62" xfId="0" applyFont="1" applyBorder="1" applyAlignment="1">
      <alignment horizontal="center" vertical="center" wrapText="1"/>
    </xf>
    <xf numFmtId="9" fontId="44" fillId="0" borderId="6" xfId="0" applyNumberFormat="1" applyFont="1" applyBorder="1" applyAlignment="1">
      <alignment horizontal="center" vertical="center" wrapText="1"/>
    </xf>
    <xf numFmtId="9" fontId="45" fillId="0" borderId="1" xfId="0" applyNumberFormat="1" applyFont="1" applyBorder="1" applyAlignment="1">
      <alignment horizontal="center" vertical="center" wrapText="1"/>
    </xf>
    <xf numFmtId="9" fontId="45" fillId="0" borderId="2" xfId="0" applyNumberFormat="1" applyFont="1" applyBorder="1" applyAlignment="1">
      <alignment horizontal="center" vertical="center" wrapText="1"/>
    </xf>
    <xf numFmtId="164" fontId="44" fillId="3" borderId="1" xfId="0" applyNumberFormat="1" applyFont="1" applyFill="1" applyBorder="1" applyAlignment="1" applyProtection="1">
      <alignment horizontal="center" vertical="center" wrapText="1"/>
      <protection locked="0"/>
    </xf>
    <xf numFmtId="0" fontId="44" fillId="3" borderId="1" xfId="0" applyFont="1" applyFill="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5" fillId="0" borderId="1" xfId="0" applyFont="1" applyBorder="1" applyAlignment="1">
      <alignment horizontal="center" vertical="center" wrapText="1"/>
    </xf>
    <xf numFmtId="0" fontId="45" fillId="0" borderId="4" xfId="0" applyFont="1" applyBorder="1" applyAlignment="1">
      <alignment horizontal="center" vertical="center" wrapText="1"/>
    </xf>
    <xf numFmtId="0" fontId="47" fillId="0" borderId="63" xfId="5" applyFont="1" applyBorder="1" applyAlignment="1">
      <alignment horizontal="center" vertical="center" wrapText="1"/>
    </xf>
    <xf numFmtId="0" fontId="44" fillId="16"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3" borderId="1" xfId="0" applyFont="1" applyFill="1" applyBorder="1" applyAlignment="1">
      <alignment horizontal="center" vertical="center" wrapText="1"/>
    </xf>
    <xf numFmtId="0" fontId="44" fillId="3" borderId="4" xfId="0" applyFont="1" applyFill="1" applyBorder="1" applyAlignment="1">
      <alignment horizontal="center" vertical="center" wrapText="1"/>
    </xf>
    <xf numFmtId="0" fontId="44" fillId="16" borderId="3" xfId="0" applyFont="1" applyFill="1" applyBorder="1" applyAlignment="1">
      <alignment horizontal="center" vertical="center" wrapText="1"/>
    </xf>
    <xf numFmtId="164" fontId="44" fillId="0" borderId="1" xfId="0" applyNumberFormat="1"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45" fillId="0" borderId="2" xfId="0" applyFont="1" applyBorder="1" applyAlignment="1">
      <alignment horizontal="center" vertical="center" wrapText="1"/>
    </xf>
    <xf numFmtId="0" fontId="44" fillId="3" borderId="3" xfId="0" applyFont="1" applyFill="1" applyBorder="1" applyAlignment="1" applyProtection="1">
      <alignment horizontal="center" vertical="center" wrapText="1"/>
      <protection locked="0"/>
    </xf>
    <xf numFmtId="0" fontId="45"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3" borderId="1" xfId="1" applyFont="1" applyFill="1" applyBorder="1" applyAlignment="1" applyProtection="1">
      <alignment horizontal="center" vertical="center" wrapText="1"/>
      <protection locked="0"/>
    </xf>
    <xf numFmtId="0" fontId="44" fillId="0" borderId="64" xfId="0" applyFont="1" applyBorder="1" applyAlignment="1">
      <alignment horizontal="center" vertical="center" wrapText="1"/>
    </xf>
    <xf numFmtId="14" fontId="44" fillId="0" borderId="1" xfId="0" applyNumberFormat="1" applyFont="1" applyBorder="1" applyAlignment="1">
      <alignment horizontal="center" vertical="center" wrapText="1"/>
    </xf>
    <xf numFmtId="0" fontId="44" fillId="0" borderId="6" xfId="0" applyFont="1" applyBorder="1" applyAlignment="1">
      <alignment horizontal="center" vertical="center" wrapText="1"/>
    </xf>
    <xf numFmtId="0" fontId="48" fillId="0" borderId="6" xfId="0" applyFont="1" applyBorder="1" applyAlignment="1">
      <alignment horizontal="center" vertical="center" wrapText="1"/>
    </xf>
    <xf numFmtId="14" fontId="44" fillId="0" borderId="3" xfId="0" applyNumberFormat="1" applyFont="1" applyBorder="1" applyAlignment="1">
      <alignment horizontal="center" vertical="center" wrapText="1"/>
    </xf>
    <xf numFmtId="0" fontId="44" fillId="0" borderId="65" xfId="0" applyFont="1" applyBorder="1" applyAlignment="1">
      <alignment horizontal="center" vertical="center" wrapText="1"/>
    </xf>
    <xf numFmtId="0" fontId="48" fillId="0" borderId="65" xfId="0" applyFont="1" applyBorder="1" applyAlignment="1">
      <alignment horizontal="center" vertical="center" wrapText="1"/>
    </xf>
    <xf numFmtId="0" fontId="45" fillId="0" borderId="61" xfId="0" applyFont="1" applyBorder="1" applyAlignment="1">
      <alignment horizontal="center" vertical="center" wrapText="1"/>
    </xf>
    <xf numFmtId="0" fontId="45" fillId="3" borderId="1" xfId="0" applyFont="1" applyFill="1" applyBorder="1" applyAlignment="1">
      <alignment horizontal="center" vertical="center" wrapText="1"/>
    </xf>
    <xf numFmtId="9" fontId="44" fillId="0" borderId="1" xfId="0" applyNumberFormat="1" applyFont="1" applyBorder="1" applyAlignment="1">
      <alignment horizontal="center" vertical="center" wrapText="1"/>
    </xf>
    <xf numFmtId="164" fontId="44" fillId="0" borderId="1" xfId="0" applyNumberFormat="1" applyFont="1" applyBorder="1" applyAlignment="1">
      <alignment horizontal="center" vertical="center" wrapText="1"/>
    </xf>
    <xf numFmtId="0" fontId="45" fillId="0" borderId="0" xfId="0" applyFont="1" applyAlignment="1">
      <alignment horizontal="center" vertical="center" wrapText="1"/>
    </xf>
    <xf numFmtId="0" fontId="50" fillId="0" borderId="0" xfId="0" applyFont="1" applyAlignment="1">
      <alignment horizontal="center" vertical="center" wrapText="1"/>
    </xf>
    <xf numFmtId="9" fontId="45" fillId="0" borderId="0" xfId="2" applyFont="1" applyFill="1" applyAlignment="1">
      <alignment horizontal="center" vertical="center" wrapText="1"/>
    </xf>
    <xf numFmtId="164" fontId="44" fillId="0" borderId="0" xfId="0" applyNumberFormat="1" applyFont="1" applyAlignment="1">
      <alignment horizontal="center" vertical="center" wrapText="1"/>
    </xf>
    <xf numFmtId="0" fontId="44" fillId="0" borderId="0" xfId="0" applyFont="1" applyAlignment="1">
      <alignment horizontal="center" vertical="center" wrapText="1"/>
    </xf>
    <xf numFmtId="0" fontId="33" fillId="0" borderId="0" xfId="0" applyFont="1" applyAlignment="1">
      <alignment horizontal="left" vertical="center" wrapText="1"/>
    </xf>
    <xf numFmtId="0" fontId="44" fillId="3" borderId="2" xfId="0" applyFont="1" applyFill="1" applyBorder="1" applyAlignment="1" applyProtection="1">
      <alignment horizontal="center" vertical="center" wrapText="1"/>
      <protection locked="0"/>
    </xf>
    <xf numFmtId="0" fontId="44" fillId="3" borderId="61" xfId="0" applyFont="1" applyFill="1" applyBorder="1" applyAlignment="1" applyProtection="1">
      <alignment horizontal="center" vertical="center" wrapText="1"/>
      <protection locked="0"/>
    </xf>
    <xf numFmtId="0" fontId="44" fillId="3" borderId="3" xfId="0" applyFont="1" applyFill="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4" fillId="3" borderId="2"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7" fillId="0" borderId="68" xfId="5" applyFont="1" applyBorder="1" applyAlignment="1">
      <alignment horizontal="center" vertical="center" wrapText="1"/>
    </xf>
    <xf numFmtId="0" fontId="47" fillId="0" borderId="67" xfId="5" applyFont="1" applyBorder="1" applyAlignment="1">
      <alignment horizontal="center" vertical="center" wrapText="1"/>
    </xf>
    <xf numFmtId="0" fontId="47" fillId="0" borderId="66" xfId="5"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9" fontId="45" fillId="0" borderId="2" xfId="0" applyNumberFormat="1" applyFont="1" applyBorder="1" applyAlignment="1">
      <alignment horizontal="center" vertical="center" wrapText="1"/>
    </xf>
    <xf numFmtId="9" fontId="45" fillId="0" borderId="3" xfId="0" applyNumberFormat="1" applyFont="1" applyBorder="1" applyAlignment="1">
      <alignment horizontal="center" vertical="center" wrapText="1"/>
    </xf>
    <xf numFmtId="0" fontId="46" fillId="0" borderId="61" xfId="0" applyFont="1" applyBorder="1" applyAlignment="1">
      <alignment horizontal="center" vertical="center" wrapText="1"/>
    </xf>
    <xf numFmtId="0" fontId="35" fillId="0" borderId="0" xfId="0" applyFont="1" applyBorder="1" applyAlignment="1">
      <alignment horizontal="left" vertical="top" wrapText="1"/>
    </xf>
    <xf numFmtId="0" fontId="45" fillId="0" borderId="1" xfId="0" applyFont="1" applyBorder="1" applyAlignment="1">
      <alignment horizontal="justify" vertical="center" wrapText="1"/>
    </xf>
    <xf numFmtId="0" fontId="44" fillId="16" borderId="2" xfId="0" applyFont="1" applyFill="1" applyBorder="1" applyAlignment="1">
      <alignment horizontal="justify" vertical="center" wrapText="1"/>
    </xf>
    <xf numFmtId="0" fontId="44" fillId="16" borderId="3" xfId="0" applyFont="1" applyFill="1" applyBorder="1" applyAlignment="1">
      <alignment horizontal="justify" vertical="center" wrapText="1"/>
    </xf>
    <xf numFmtId="0" fontId="44" fillId="16" borderId="6" xfId="0" applyFont="1" applyFill="1" applyBorder="1" applyAlignment="1">
      <alignment horizontal="justify" vertical="center" wrapText="1"/>
    </xf>
    <xf numFmtId="0" fontId="45" fillId="3" borderId="1" xfId="0" applyFont="1" applyFill="1" applyBorder="1" applyAlignment="1" applyProtection="1">
      <alignment horizontal="justify" vertical="center" wrapText="1"/>
      <protection locked="0"/>
    </xf>
    <xf numFmtId="0" fontId="44" fillId="0" borderId="1" xfId="0" applyFont="1" applyBorder="1" applyAlignment="1" applyProtection="1">
      <alignment horizontal="justify" vertical="center" wrapText="1"/>
      <protection locked="0"/>
    </xf>
    <xf numFmtId="0" fontId="44" fillId="0" borderId="1" xfId="0" applyFont="1" applyBorder="1" applyAlignment="1">
      <alignment horizontal="justify" vertical="center" wrapText="1"/>
    </xf>
    <xf numFmtId="0" fontId="34" fillId="0" borderId="1" xfId="0" applyFont="1" applyBorder="1" applyAlignment="1">
      <alignment horizontal="center" vertical="top" wrapText="1"/>
    </xf>
    <xf numFmtId="0" fontId="34" fillId="0" borderId="4" xfId="0" applyFont="1" applyBorder="1" applyAlignment="1">
      <alignment horizontal="center" vertical="top" wrapText="1"/>
    </xf>
    <xf numFmtId="0" fontId="34" fillId="0" borderId="5" xfId="0" applyFont="1" applyBorder="1" applyAlignment="1">
      <alignment horizontal="center" vertical="top" wrapText="1"/>
    </xf>
    <xf numFmtId="0" fontId="34" fillId="0" borderId="6" xfId="0" applyFont="1" applyBorder="1" applyAlignment="1">
      <alignment horizontal="center" vertical="top" wrapText="1"/>
    </xf>
    <xf numFmtId="0" fontId="34" fillId="0" borderId="1" xfId="0" applyFont="1" applyBorder="1" applyAlignment="1">
      <alignment horizontal="center" vertical="center" wrapText="1"/>
    </xf>
    <xf numFmtId="14" fontId="35" fillId="0" borderId="1" xfId="0" applyNumberFormat="1" applyFont="1" applyBorder="1" applyAlignment="1">
      <alignment horizontal="center" vertical="center" wrapText="1"/>
    </xf>
    <xf numFmtId="14" fontId="33" fillId="0" borderId="4" xfId="0" applyNumberFormat="1" applyFont="1" applyBorder="1" applyAlignment="1">
      <alignment horizontal="center" vertical="center" wrapText="1"/>
    </xf>
    <xf numFmtId="14" fontId="33" fillId="0" borderId="5" xfId="0" applyNumberFormat="1" applyFont="1" applyBorder="1" applyAlignment="1">
      <alignment horizontal="center" vertical="center" wrapText="1"/>
    </xf>
    <xf numFmtId="14" fontId="33" fillId="0" borderId="6" xfId="0" applyNumberFormat="1"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4" xfId="0" applyFont="1" applyBorder="1" applyAlignment="1">
      <alignment horizontal="justify" vertical="center" wrapText="1"/>
    </xf>
    <xf numFmtId="0" fontId="35" fillId="0" borderId="5" xfId="0" applyFont="1" applyBorder="1" applyAlignment="1">
      <alignment horizontal="justify" vertical="center" wrapText="1"/>
    </xf>
    <xf numFmtId="0" fontId="35" fillId="0" borderId="6" xfId="0" applyFont="1" applyBorder="1" applyAlignment="1">
      <alignment horizontal="justify" vertical="center" wrapText="1"/>
    </xf>
    <xf numFmtId="0" fontId="33" fillId="0" borderId="4" xfId="0" applyFont="1" applyBorder="1" applyAlignment="1">
      <alignment horizontal="justify" vertical="center" wrapText="1"/>
    </xf>
    <xf numFmtId="0" fontId="33" fillId="0" borderId="5" xfId="0" applyFont="1" applyBorder="1" applyAlignment="1">
      <alignment horizontal="justify" vertical="center" wrapText="1"/>
    </xf>
    <xf numFmtId="0" fontId="33" fillId="0" borderId="6" xfId="0" applyFont="1" applyBorder="1" applyAlignment="1">
      <alignment horizontal="justify"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24" fillId="20" borderId="4" xfId="0" applyFont="1" applyFill="1" applyBorder="1" applyAlignment="1">
      <alignment horizontal="center" vertical="center" wrapText="1"/>
    </xf>
    <xf numFmtId="0" fontId="44" fillId="3" borderId="4" xfId="0" applyFont="1" applyFill="1" applyBorder="1" applyAlignment="1" applyProtection="1">
      <alignment horizontal="center" vertical="center" wrapText="1"/>
      <protection locked="0"/>
    </xf>
    <xf numFmtId="0" fontId="49" fillId="0" borderId="4" xfId="3" applyFont="1" applyFill="1" applyBorder="1" applyAlignment="1" applyProtection="1">
      <alignment horizontal="center" vertical="center" wrapText="1"/>
      <protection locked="0"/>
    </xf>
    <xf numFmtId="0" fontId="37" fillId="16" borderId="1" xfId="0" applyFont="1" applyFill="1" applyBorder="1" applyAlignment="1">
      <alignment horizontal="left" vertical="top" wrapText="1"/>
    </xf>
    <xf numFmtId="0" fontId="44" fillId="16"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44" fillId="16" borderId="1" xfId="0" applyFont="1" applyFill="1" applyBorder="1" applyAlignment="1">
      <alignment horizontal="justify" vertical="center" wrapText="1"/>
    </xf>
    <xf numFmtId="0" fontId="45" fillId="0" borderId="1" xfId="0" applyFont="1" applyBorder="1" applyAlignment="1">
      <alignment horizontal="justify" vertical="center" wrapText="1"/>
    </xf>
    <xf numFmtId="0" fontId="44" fillId="25" borderId="6" xfId="0" applyFont="1" applyFill="1" applyBorder="1" applyAlignment="1">
      <alignment horizontal="center" vertical="center" wrapText="1"/>
    </xf>
    <xf numFmtId="0" fontId="44" fillId="25" borderId="5" xfId="0" applyFont="1" applyFill="1" applyBorder="1" applyAlignment="1">
      <alignment horizontal="center" vertical="center" wrapText="1"/>
    </xf>
  </cellXfs>
  <cellStyles count="6">
    <cellStyle name="Hipervínculo" xfId="3" builtinId="8"/>
    <cellStyle name="Hyperlink" xfId="5" xr:uid="{00000000-000B-0000-0000-000008000000}"/>
    <cellStyle name="Millares [0] 2" xfId="4" xr:uid="{8F9A2EF2-6F74-4BB9-9CC3-462B1B948613}"/>
    <cellStyle name="Normal" xfId="0" builtinId="0"/>
    <cellStyle name="Normal 2" xfId="1" xr:uid="{00000000-0005-0000-0000-000001000000}"/>
    <cellStyle name="Porcentaje" xfId="2" builtinId="5"/>
  </cellStyles>
  <dxfs count="1190">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99"/>
          <bgColor rgb="FFFFFF99"/>
        </patternFill>
      </fill>
    </dxf>
    <dxf>
      <fill>
        <patternFill patternType="none"/>
      </fill>
    </dxf>
    <dxf>
      <font>
        <color auto="1"/>
      </font>
      <fill>
        <patternFill patternType="solid">
          <fgColor rgb="FFFFFF99"/>
          <bgColor rgb="FFFFFF99"/>
        </patternFill>
      </fill>
    </dxf>
    <dxf>
      <fill>
        <patternFill patternType="solid">
          <fgColor rgb="FFFFC000"/>
          <bgColor rgb="FFFFC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99"/>
          <bgColor rgb="FFFFFF99"/>
        </patternFill>
      </fill>
    </dxf>
    <dxf>
      <fill>
        <patternFill patternType="none"/>
      </fill>
    </dxf>
    <dxf>
      <font>
        <color auto="1"/>
      </font>
      <fill>
        <patternFill patternType="solid">
          <fgColor rgb="FFFFFF99"/>
          <bgColor rgb="FFFFFF99"/>
        </patternFill>
      </fill>
    </dxf>
    <dxf>
      <fill>
        <patternFill patternType="solid">
          <fgColor rgb="FFFFC000"/>
          <bgColor rgb="FFFFC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ont>
        <color rgb="FF9C0006"/>
      </font>
      <fill>
        <patternFill>
          <bgColor rgb="FFFFC7CE"/>
        </patternFill>
      </fill>
    </dxf>
  </dxfs>
  <tableStyles count="0" defaultTableStyle="TableStyleMedium2" defaultPivotStyle="PivotStyleLight16"/>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9</xdr:col>
      <xdr:colOff>0</xdr:colOff>
      <xdr:row>34</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34</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33</xdr:row>
      <xdr:rowOff>0</xdr:rowOff>
    </xdr:from>
    <xdr:to>
      <xdr:col>9</xdr:col>
      <xdr:colOff>0</xdr:colOff>
      <xdr:row>39</xdr:row>
      <xdr:rowOff>142882</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33</xdr:row>
      <xdr:rowOff>0</xdr:rowOff>
    </xdr:from>
    <xdr:to>
      <xdr:col>9</xdr:col>
      <xdr:colOff>0</xdr:colOff>
      <xdr:row>39</xdr:row>
      <xdr:rowOff>142882</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33</xdr:row>
      <xdr:rowOff>0</xdr:rowOff>
    </xdr:from>
    <xdr:to>
      <xdr:col>9</xdr:col>
      <xdr:colOff>0</xdr:colOff>
      <xdr:row>38</xdr:row>
      <xdr:rowOff>78460</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33</xdr:row>
      <xdr:rowOff>0</xdr:rowOff>
    </xdr:from>
    <xdr:to>
      <xdr:col>9</xdr:col>
      <xdr:colOff>0</xdr:colOff>
      <xdr:row>38</xdr:row>
      <xdr:rowOff>78460</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1378259</xdr:rowOff>
    </xdr:to>
    <xdr:sp macro="" textlink="">
      <xdr:nvSpPr>
        <xdr:cNvPr id="5" name="Text Box 214">
          <a:extLst>
            <a:ext uri="{FF2B5EF4-FFF2-40B4-BE49-F238E27FC236}">
              <a16:creationId xmlns:a16="http://schemas.microsoft.com/office/drawing/2014/main" id="{A14CFD1E-E668-4EB4-B4BB-29660DC50911}"/>
            </a:ext>
          </a:extLst>
        </xdr:cNvPr>
        <xdr:cNvSpPr txBox="1">
          <a:spLocks noChangeArrowheads="1"/>
        </xdr:cNvSpPr>
      </xdr:nvSpPr>
      <xdr:spPr bwMode="auto">
        <a:xfrm rot="-1090354">
          <a:off x="16002000" y="6426200"/>
          <a:ext cx="0" cy="1405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1962149</xdr:colOff>
      <xdr:row>9</xdr:row>
      <xdr:rowOff>0</xdr:rowOff>
    </xdr:from>
    <xdr:to>
      <xdr:col>10</xdr:col>
      <xdr:colOff>88294</xdr:colOff>
      <xdr:row>9</xdr:row>
      <xdr:rowOff>1379080</xdr:rowOff>
    </xdr:to>
    <xdr:sp macro="" textlink="">
      <xdr:nvSpPr>
        <xdr:cNvPr id="10" name="Text Box 215">
          <a:extLst>
            <a:ext uri="{FF2B5EF4-FFF2-40B4-BE49-F238E27FC236}">
              <a16:creationId xmlns:a16="http://schemas.microsoft.com/office/drawing/2014/main" id="{A960E2F3-49F8-45A3-8E28-16EBE9E6257C}"/>
            </a:ext>
          </a:extLst>
        </xdr:cNvPr>
        <xdr:cNvSpPr txBox="1">
          <a:spLocks noChangeArrowheads="1"/>
        </xdr:cNvSpPr>
      </xdr:nvSpPr>
      <xdr:spPr bwMode="auto">
        <a:xfrm rot="-1090354">
          <a:off x="16001999" y="6426200"/>
          <a:ext cx="2164" cy="1406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766389</xdr:rowOff>
    </xdr:to>
    <xdr:sp macro="" textlink="">
      <xdr:nvSpPr>
        <xdr:cNvPr id="11" name="Text Box 214">
          <a:extLst>
            <a:ext uri="{FF2B5EF4-FFF2-40B4-BE49-F238E27FC236}">
              <a16:creationId xmlns:a16="http://schemas.microsoft.com/office/drawing/2014/main" id="{8C948A14-6EAC-423F-9888-D7FB5A555F57}"/>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766389</xdr:rowOff>
    </xdr:to>
    <xdr:sp macro="" textlink="">
      <xdr:nvSpPr>
        <xdr:cNvPr id="12" name="Text Box 215">
          <a:extLst>
            <a:ext uri="{FF2B5EF4-FFF2-40B4-BE49-F238E27FC236}">
              <a16:creationId xmlns:a16="http://schemas.microsoft.com/office/drawing/2014/main" id="{50124DBF-E869-47D2-A693-48097016D9E9}"/>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oneCellAnchor>
    <xdr:from>
      <xdr:col>7</xdr:col>
      <xdr:colOff>0</xdr:colOff>
      <xdr:row>30</xdr:row>
      <xdr:rowOff>0</xdr:rowOff>
    </xdr:from>
    <xdr:ext cx="0" cy="1365249"/>
    <xdr:sp macro="" textlink="">
      <xdr:nvSpPr>
        <xdr:cNvPr id="3" name="Text Box 214">
          <a:extLst>
            <a:ext uri="{FF2B5EF4-FFF2-40B4-BE49-F238E27FC236}">
              <a16:creationId xmlns:a16="http://schemas.microsoft.com/office/drawing/2014/main" id="{28489E82-E299-47B0-A402-1E5EDDBFF684}"/>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30</xdr:row>
      <xdr:rowOff>0</xdr:rowOff>
    </xdr:from>
    <xdr:ext cx="0" cy="1365249"/>
    <xdr:sp macro="" textlink="">
      <xdr:nvSpPr>
        <xdr:cNvPr id="14" name="Text Box 215">
          <a:extLst>
            <a:ext uri="{FF2B5EF4-FFF2-40B4-BE49-F238E27FC236}">
              <a16:creationId xmlns:a16="http://schemas.microsoft.com/office/drawing/2014/main" id="{D372C415-A14F-4C3E-A34F-D3E05058583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30</xdr:row>
      <xdr:rowOff>0</xdr:rowOff>
    </xdr:from>
    <xdr:ext cx="0" cy="777875"/>
    <xdr:sp macro="" textlink="">
      <xdr:nvSpPr>
        <xdr:cNvPr id="15" name="Text Box 214">
          <a:extLst>
            <a:ext uri="{FF2B5EF4-FFF2-40B4-BE49-F238E27FC236}">
              <a16:creationId xmlns:a16="http://schemas.microsoft.com/office/drawing/2014/main" id="{A9A6C8B7-93ED-4709-92B9-D4140CCD78E1}"/>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30</xdr:row>
      <xdr:rowOff>0</xdr:rowOff>
    </xdr:from>
    <xdr:ext cx="0" cy="777875"/>
    <xdr:sp macro="" textlink="">
      <xdr:nvSpPr>
        <xdr:cNvPr id="16" name="Text Box 215">
          <a:extLst>
            <a:ext uri="{FF2B5EF4-FFF2-40B4-BE49-F238E27FC236}">
              <a16:creationId xmlns:a16="http://schemas.microsoft.com/office/drawing/2014/main" id="{788C8452-0797-4851-9C63-CD48EC7D6485}"/>
            </a:ext>
            <a:ext uri="{147F2762-F138-4A5C-976F-8EAC2B608ADB}">
              <a16:predDERef xmlns:a16="http://schemas.microsoft.com/office/drawing/2014/main" pred="{CB7D50A9-E95D-4D74-A8D5-926429BCBDF9}"/>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30</xdr:row>
      <xdr:rowOff>0</xdr:rowOff>
    </xdr:from>
    <xdr:ext cx="0" cy="1365249"/>
    <xdr:sp macro="" textlink="">
      <xdr:nvSpPr>
        <xdr:cNvPr id="17" name="Text Box 214">
          <a:extLst>
            <a:ext uri="{FF2B5EF4-FFF2-40B4-BE49-F238E27FC236}">
              <a16:creationId xmlns:a16="http://schemas.microsoft.com/office/drawing/2014/main" id="{D0C12571-2EC8-440B-B905-525985408D15}"/>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30</xdr:row>
      <xdr:rowOff>0</xdr:rowOff>
    </xdr:from>
    <xdr:ext cx="0" cy="1365249"/>
    <xdr:sp macro="" textlink="">
      <xdr:nvSpPr>
        <xdr:cNvPr id="18" name="Text Box 215">
          <a:extLst>
            <a:ext uri="{FF2B5EF4-FFF2-40B4-BE49-F238E27FC236}">
              <a16:creationId xmlns:a16="http://schemas.microsoft.com/office/drawing/2014/main" id="{B6FB8CD8-ED37-4139-9798-7203C157427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30</xdr:row>
      <xdr:rowOff>0</xdr:rowOff>
    </xdr:from>
    <xdr:ext cx="0" cy="777875"/>
    <xdr:sp macro="" textlink="">
      <xdr:nvSpPr>
        <xdr:cNvPr id="19" name="Text Box 214">
          <a:extLst>
            <a:ext uri="{FF2B5EF4-FFF2-40B4-BE49-F238E27FC236}">
              <a16:creationId xmlns:a16="http://schemas.microsoft.com/office/drawing/2014/main" id="{6B266412-2512-4F0C-B66A-445CD032D174}"/>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twoCellAnchor editAs="oneCell">
    <xdr:from>
      <xdr:col>9</xdr:col>
      <xdr:colOff>0</xdr:colOff>
      <xdr:row>9</xdr:row>
      <xdr:rowOff>0</xdr:rowOff>
    </xdr:from>
    <xdr:to>
      <xdr:col>9</xdr:col>
      <xdr:colOff>0</xdr:colOff>
      <xdr:row>9</xdr:row>
      <xdr:rowOff>1186042</xdr:rowOff>
    </xdr:to>
    <xdr:sp macro="" textlink="">
      <xdr:nvSpPr>
        <xdr:cNvPr id="20" name="Text Box 214">
          <a:extLst>
            <a:ext uri="{FF2B5EF4-FFF2-40B4-BE49-F238E27FC236}">
              <a16:creationId xmlns:a16="http://schemas.microsoft.com/office/drawing/2014/main" id="{0EADE5BF-ED8B-4D10-B676-810438F97082}"/>
            </a:ext>
          </a:extLst>
        </xdr:cNvPr>
        <xdr:cNvSpPr txBox="1">
          <a:spLocks noChangeArrowheads="1"/>
        </xdr:cNvSpPr>
      </xdr:nvSpPr>
      <xdr:spPr bwMode="auto">
        <a:xfrm rot="-1090354">
          <a:off x="8293100" y="2406650"/>
          <a:ext cx="0" cy="1186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1186042</xdr:rowOff>
    </xdr:to>
    <xdr:sp macro="" textlink="">
      <xdr:nvSpPr>
        <xdr:cNvPr id="21" name="Text Box 215">
          <a:extLst>
            <a:ext uri="{FF2B5EF4-FFF2-40B4-BE49-F238E27FC236}">
              <a16:creationId xmlns:a16="http://schemas.microsoft.com/office/drawing/2014/main" id="{F588D4FA-98E2-4BA8-99B1-6C985E4B6E09}"/>
            </a:ext>
          </a:extLst>
        </xdr:cNvPr>
        <xdr:cNvSpPr txBox="1">
          <a:spLocks noChangeArrowheads="1"/>
        </xdr:cNvSpPr>
      </xdr:nvSpPr>
      <xdr:spPr bwMode="auto">
        <a:xfrm rot="-1090354">
          <a:off x="8293100" y="2406650"/>
          <a:ext cx="0" cy="1186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764829</xdr:rowOff>
    </xdr:to>
    <xdr:sp macro="" textlink="">
      <xdr:nvSpPr>
        <xdr:cNvPr id="22" name="Text Box 214">
          <a:extLst>
            <a:ext uri="{FF2B5EF4-FFF2-40B4-BE49-F238E27FC236}">
              <a16:creationId xmlns:a16="http://schemas.microsoft.com/office/drawing/2014/main" id="{CF6C070D-19F5-4F98-9A14-F53EC5152EF4}"/>
            </a:ext>
          </a:extLst>
        </xdr:cNvPr>
        <xdr:cNvSpPr txBox="1">
          <a:spLocks noChangeArrowheads="1"/>
        </xdr:cNvSpPr>
      </xdr:nvSpPr>
      <xdr:spPr bwMode="auto">
        <a:xfrm rot="-1090354">
          <a:off x="8293100" y="2406650"/>
          <a:ext cx="0" cy="764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764829</xdr:rowOff>
    </xdr:to>
    <xdr:sp macro="" textlink="">
      <xdr:nvSpPr>
        <xdr:cNvPr id="23" name="Text Box 215">
          <a:extLst>
            <a:ext uri="{FF2B5EF4-FFF2-40B4-BE49-F238E27FC236}">
              <a16:creationId xmlns:a16="http://schemas.microsoft.com/office/drawing/2014/main" id="{DF6B8B2F-6357-446D-84FF-2D7C8366DE2A}"/>
            </a:ext>
          </a:extLst>
        </xdr:cNvPr>
        <xdr:cNvSpPr txBox="1">
          <a:spLocks noChangeArrowheads="1"/>
        </xdr:cNvSpPr>
      </xdr:nvSpPr>
      <xdr:spPr bwMode="auto">
        <a:xfrm rot="-1090354">
          <a:off x="8293100" y="2406650"/>
          <a:ext cx="0" cy="764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1378256</xdr:rowOff>
    </xdr:to>
    <xdr:sp macro="" textlink="">
      <xdr:nvSpPr>
        <xdr:cNvPr id="24" name="Text Box 214">
          <a:extLst>
            <a:ext uri="{FF2B5EF4-FFF2-40B4-BE49-F238E27FC236}">
              <a16:creationId xmlns:a16="http://schemas.microsoft.com/office/drawing/2014/main" id="{970ACC21-079A-42AA-93A4-ECCE7CFC49ED}"/>
            </a:ext>
          </a:extLst>
        </xdr:cNvPr>
        <xdr:cNvSpPr txBox="1">
          <a:spLocks noChangeArrowheads="1"/>
        </xdr:cNvSpPr>
      </xdr:nvSpPr>
      <xdr:spPr bwMode="auto">
        <a:xfrm rot="-1090354">
          <a:off x="8293100" y="2406650"/>
          <a:ext cx="0" cy="1390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1962149</xdr:colOff>
      <xdr:row>9</xdr:row>
      <xdr:rowOff>0</xdr:rowOff>
    </xdr:from>
    <xdr:to>
      <xdr:col>10</xdr:col>
      <xdr:colOff>173300</xdr:colOff>
      <xdr:row>9</xdr:row>
      <xdr:rowOff>1379077</xdr:rowOff>
    </xdr:to>
    <xdr:sp macro="" textlink="">
      <xdr:nvSpPr>
        <xdr:cNvPr id="25" name="Text Box 215">
          <a:extLst>
            <a:ext uri="{FF2B5EF4-FFF2-40B4-BE49-F238E27FC236}">
              <a16:creationId xmlns:a16="http://schemas.microsoft.com/office/drawing/2014/main" id="{499634C9-B509-48EC-BF00-6CCA8898EDB9}"/>
            </a:ext>
          </a:extLst>
        </xdr:cNvPr>
        <xdr:cNvSpPr txBox="1">
          <a:spLocks noChangeArrowheads="1"/>
        </xdr:cNvSpPr>
      </xdr:nvSpPr>
      <xdr:spPr bwMode="auto">
        <a:xfrm rot="-1090354">
          <a:off x="9486899" y="2406650"/>
          <a:ext cx="177534" cy="139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764977</xdr:rowOff>
    </xdr:to>
    <xdr:sp macro="" textlink="">
      <xdr:nvSpPr>
        <xdr:cNvPr id="26" name="Text Box 214">
          <a:extLst>
            <a:ext uri="{FF2B5EF4-FFF2-40B4-BE49-F238E27FC236}">
              <a16:creationId xmlns:a16="http://schemas.microsoft.com/office/drawing/2014/main" id="{DB2C8D8B-F8EB-4A81-B024-455BA8968A83}"/>
            </a:ext>
          </a:extLst>
        </xdr:cNvPr>
        <xdr:cNvSpPr txBox="1">
          <a:spLocks noChangeArrowheads="1"/>
        </xdr:cNvSpPr>
      </xdr:nvSpPr>
      <xdr:spPr bwMode="auto">
        <a:xfrm rot="-1090354">
          <a:off x="8293100" y="2406650"/>
          <a:ext cx="0" cy="764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xdr:row>
      <xdr:rowOff>0</xdr:rowOff>
    </xdr:from>
    <xdr:to>
      <xdr:col>9</xdr:col>
      <xdr:colOff>0</xdr:colOff>
      <xdr:row>9</xdr:row>
      <xdr:rowOff>764977</xdr:rowOff>
    </xdr:to>
    <xdr:sp macro="" textlink="">
      <xdr:nvSpPr>
        <xdr:cNvPr id="27" name="Text Box 215">
          <a:extLst>
            <a:ext uri="{FF2B5EF4-FFF2-40B4-BE49-F238E27FC236}">
              <a16:creationId xmlns:a16="http://schemas.microsoft.com/office/drawing/2014/main" id="{13901F2F-C809-4F13-B998-02E5795FC2F1}"/>
            </a:ext>
          </a:extLst>
        </xdr:cNvPr>
        <xdr:cNvSpPr txBox="1">
          <a:spLocks noChangeArrowheads="1"/>
        </xdr:cNvSpPr>
      </xdr:nvSpPr>
      <xdr:spPr bwMode="auto">
        <a:xfrm rot="-1090354">
          <a:off x="8293100" y="2406650"/>
          <a:ext cx="0" cy="764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846667</xdr:colOff>
      <xdr:row>0</xdr:row>
      <xdr:rowOff>0</xdr:rowOff>
    </xdr:from>
    <xdr:to>
      <xdr:col>2</xdr:col>
      <xdr:colOff>836083</xdr:colOff>
      <xdr:row>0</xdr:row>
      <xdr:rowOff>1734488</xdr:rowOff>
    </xdr:to>
    <xdr:pic>
      <xdr:nvPicPr>
        <xdr:cNvPr id="13" name="Imagen 2" descr="Logo MinCIT_Mesa de trabajo 1">
          <a:extLst>
            <a:ext uri="{FF2B5EF4-FFF2-40B4-BE49-F238E27FC236}">
              <a16:creationId xmlns:a16="http://schemas.microsoft.com/office/drawing/2014/main" id="{52B0DB9C-EAD6-4239-A696-49E12CA8D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7" y="0"/>
          <a:ext cx="2952749" cy="173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g/personal/jchaparro_mincit_gov_co/IgA4Bigvu66ZRIgFkTP6QS_IAVBJh4Pr2C_4l9OBdd85npY?e=sC5o7h" TargetMode="External"/><Relationship Id="rId13" Type="http://schemas.openxmlformats.org/officeDocument/2006/relationships/hyperlink" Target="../../../../../../../../../../:f:/g/personal/jchaparro_mincit_gov_co/IgDm0c45bRNMQJIv6NlUg-DoATEPh2CyNMmVsQkHz1T8mWY?e=anAEZb" TargetMode="External"/><Relationship Id="rId18" Type="http://schemas.openxmlformats.org/officeDocument/2006/relationships/printerSettings" Target="../printerSettings/printerSettings1.bin"/><Relationship Id="rId3" Type="http://schemas.openxmlformats.org/officeDocument/2006/relationships/hyperlink" Target="../../../../../../../../../../:f:/g/personal/jchaparro_mincit_gov_co/IgB3-a4dJb9aTaSJOoiSrS5JAYX9cF4TdGC4GX3hqhaZIJo?e=pweTmP" TargetMode="External"/><Relationship Id="rId21" Type="http://schemas.openxmlformats.org/officeDocument/2006/relationships/vmlDrawing" Target="../drawings/vmlDrawing2.vml"/><Relationship Id="rId7" Type="http://schemas.openxmlformats.org/officeDocument/2006/relationships/hyperlink" Target="../../../../../../../../../../:f:/g/personal/jchaparro_mincit_gov_co/IgC3KZ12hf9WQLs3XS-qHLLAAcK1ol4YDJ1RlUnkdj1YQxQ?e=KYKJ4w" TargetMode="External"/><Relationship Id="rId12" Type="http://schemas.openxmlformats.org/officeDocument/2006/relationships/hyperlink" Target="../../../../../../../../../../:f:/g/personal/jchaparro_mincit_gov_co/IgCaD9_32vdGQ794nUU-OQ26AV7yvquKMaXfYrZ4bl5gTV0?e=6Zcbd5" TargetMode="External"/><Relationship Id="rId17" Type="http://schemas.openxmlformats.org/officeDocument/2006/relationships/hyperlink" Target="../../../../../../../../../../:f:/g/personal/jchaparro_mincit_gov_co/IgC6a0m3sS87Sb_bAxdGWzwJAawnd4pqQEAgEHdXU--azVo?e=eMhdeX" TargetMode="External"/><Relationship Id="rId2" Type="http://schemas.openxmlformats.org/officeDocument/2006/relationships/hyperlink" Target="../../../../../../../../../../:f:/g/personal/jchaparro_mincit_gov_co/IgCIw1B9YGr4Sbbtw4CTZlGqAbkpg_lHZPP0TB-wWdwOzkk?e=MJNBOd" TargetMode="External"/><Relationship Id="rId16" Type="http://schemas.openxmlformats.org/officeDocument/2006/relationships/hyperlink" Target="../../../../../../../../../../:f:/g/personal/jchaparro_mincit_gov_co/IgCMdmGAZkwXSaRJY0KOiFd9AZpoWdyPjlkZ9K988NnQdsI?e=TQA5Q8" TargetMode="External"/><Relationship Id="rId20" Type="http://schemas.openxmlformats.org/officeDocument/2006/relationships/vmlDrawing" Target="../drawings/vmlDrawing1.vml"/><Relationship Id="rId1" Type="http://schemas.openxmlformats.org/officeDocument/2006/relationships/hyperlink" Target="../../../../../../../../../../:f:/g/personal/jchaparro_mincit_gov_co/IgBbCV1WGCGOTLwc_-P56JOGAU8ZpAsApYsMSPZeh6O6s-c?e=YpwSrp" TargetMode="External"/><Relationship Id="rId6" Type="http://schemas.openxmlformats.org/officeDocument/2006/relationships/hyperlink" Target="../../../../../../../../../../:f:/g/personal/jchaparro_mincit_gov_co/IgBPs7f9aBRbS4EY7aEYBPfQAdwrB_yX4nlyaCorTWqvXcM?e=b6cYwB" TargetMode="External"/><Relationship Id="rId11" Type="http://schemas.openxmlformats.org/officeDocument/2006/relationships/hyperlink" Target="../../../../../../../../../../:f:/g/personal/jchaparro_mincit_gov_co/IgDgkPj21tRHSZFsfUo2FOs4Aa-ze_lQmvhnTGf9bbdx3KU?e=BInOod" TargetMode="External"/><Relationship Id="rId5" Type="http://schemas.openxmlformats.org/officeDocument/2006/relationships/hyperlink" Target="../../../../../../../../../../:f:/g/personal/jchaparro_mincit_gov_co/IgCKe5zoWTncRaGJ38cJ_SRGAbHXZdBhmkWXRjy1Ix1BzJM?e=IzNGg3" TargetMode="External"/><Relationship Id="rId15" Type="http://schemas.openxmlformats.org/officeDocument/2006/relationships/hyperlink" Target="../../../../../../../../../../:f:/g/personal/jchaparro_mincit_gov_co/IgAtcNDDqhYwSZBGUL0R3fWJATQuJ4n8R1ptrxZr9QpIVFs?e=yVt3z2" TargetMode="External"/><Relationship Id="rId10" Type="http://schemas.openxmlformats.org/officeDocument/2006/relationships/hyperlink" Target="../../../../../../../../../../:f:/g/personal/jchaparro_mincit_gov_co/IgDZhwf_C9wGRKw3sZBBysYvAenJBYQXB4SKQCAIdWygE7A?e=JNBaKX" TargetMode="External"/><Relationship Id="rId19" Type="http://schemas.openxmlformats.org/officeDocument/2006/relationships/drawing" Target="../drawings/drawing1.xml"/><Relationship Id="rId4" Type="http://schemas.openxmlformats.org/officeDocument/2006/relationships/hyperlink" Target="../../../../../../../../../../:f:/g/personal/jchaparro_mincit_gov_co/IgAMUxHqGh78T4fxJQIL0OD0Aa3ZKxs1YraOIhVsLYZuLro?e=vHwr8u" TargetMode="External"/><Relationship Id="rId9" Type="http://schemas.openxmlformats.org/officeDocument/2006/relationships/hyperlink" Target="../../../../../../../../../../:f:/g/personal/jchaparro_mincit_gov_co/IgA3GWWYZfyvTb7lHaZJZQK_ARGPbYHgqdS9ZhIqSR19gso?e=hmQizV" TargetMode="External"/><Relationship Id="rId14" Type="http://schemas.openxmlformats.org/officeDocument/2006/relationships/hyperlink" Target="../../../../../../../../../../:f:/g/personal/jchaparro_mincit_gov_co/IgCqCjHWn-P8SqslcbmGfG5TAQlYoei6cVPcYorwn2Mbo6o?e=CcieZK" TargetMode="Externa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H50"/>
  <sheetViews>
    <sheetView showGridLines="0" tabSelected="1" showRuler="0" showWhiteSpace="0" topLeftCell="AK1" zoomScale="30" zoomScaleNormal="30" zoomScaleSheetLayoutView="110" workbookViewId="0">
      <pane ySplit="2" topLeftCell="A13" activePane="bottomLeft" state="frozen"/>
      <selection pane="bottomLeft" activeCell="AN17" sqref="AN17"/>
    </sheetView>
  </sheetViews>
  <sheetFormatPr baseColWidth="10" defaultColWidth="11.453125" defaultRowHeight="10.5" x14ac:dyDescent="0.35"/>
  <cols>
    <col min="1" max="1" width="12.90625" style="110" customWidth="1"/>
    <col min="2" max="2" width="29.36328125" style="110" customWidth="1"/>
    <col min="3" max="3" width="24.1796875" style="110" customWidth="1"/>
    <col min="4" max="4" width="27.36328125" style="110" customWidth="1"/>
    <col min="5" max="5" width="29.08984375" style="110" customWidth="1"/>
    <col min="6" max="6" width="21.7265625" style="110" customWidth="1"/>
    <col min="7" max="7" width="34.54296875" style="110" customWidth="1"/>
    <col min="8" max="8" width="46.6328125" style="110" customWidth="1"/>
    <col min="9" max="9" width="40.26953125" style="110" customWidth="1"/>
    <col min="10" max="10" width="27.81640625" style="110" customWidth="1"/>
    <col min="11" max="11" width="36.36328125" style="110" customWidth="1"/>
    <col min="12" max="12" width="27.7265625" style="110" customWidth="1"/>
    <col min="13" max="13" width="24.54296875" style="113" hidden="1" customWidth="1"/>
    <col min="14" max="14" width="25" style="110" customWidth="1"/>
    <col min="15" max="15" width="22.7265625" style="113" hidden="1" customWidth="1"/>
    <col min="16" max="16" width="25.54296875" style="110" customWidth="1"/>
    <col min="17" max="17" width="18.54296875" style="110" customWidth="1"/>
    <col min="18" max="18" width="64.36328125" style="110" customWidth="1"/>
    <col min="19" max="19" width="17.1796875" style="110" customWidth="1"/>
    <col min="20" max="20" width="37.36328125" style="110" customWidth="1"/>
    <col min="21" max="21" width="23.453125" style="110" customWidth="1"/>
    <col min="22" max="22" width="17.1796875" style="110" customWidth="1"/>
    <col min="23" max="23" width="17.54296875" style="110" customWidth="1"/>
    <col min="24" max="24" width="6.81640625" style="113" hidden="1" customWidth="1"/>
    <col min="25" max="25" width="19.7265625" style="110" customWidth="1"/>
    <col min="26" max="26" width="7.81640625" style="113" hidden="1" customWidth="1"/>
    <col min="27" max="27" width="31.1796875" style="110" customWidth="1"/>
    <col min="28" max="28" width="59.453125" style="110" customWidth="1"/>
    <col min="29" max="29" width="21.26953125" style="110" customWidth="1"/>
    <col min="30" max="30" width="37" style="110" customWidth="1"/>
    <col min="31" max="31" width="34.90625" style="110" customWidth="1"/>
    <col min="32" max="32" width="24.7265625" style="110" hidden="1" customWidth="1"/>
    <col min="33" max="33" width="30.1796875" style="110" customWidth="1"/>
    <col min="34" max="34" width="22.54296875" style="110" hidden="1" customWidth="1"/>
    <col min="35" max="35" width="29.1796875" style="110" customWidth="1"/>
    <col min="36" max="36" width="18.26953125" style="110" hidden="1" customWidth="1"/>
    <col min="37" max="37" width="27.1796875" style="110" customWidth="1"/>
    <col min="38" max="38" width="33.7265625" style="110" customWidth="1"/>
    <col min="39" max="39" width="30.7265625" style="114" customWidth="1"/>
    <col min="40" max="40" width="30.7265625" style="115" customWidth="1"/>
    <col min="41" max="41" width="7.26953125" style="115" customWidth="1"/>
    <col min="42" max="42" width="8" style="115" customWidth="1"/>
    <col min="43" max="43" width="65.1796875" style="115" customWidth="1"/>
    <col min="44" max="45" width="7.453125" style="115" customWidth="1"/>
    <col min="46" max="46" width="59.08984375" style="115" customWidth="1"/>
    <col min="47" max="47" width="5.7265625" style="115" customWidth="1"/>
    <col min="48" max="48" width="7.7265625" style="115" customWidth="1"/>
    <col min="49" max="49" width="70.26953125" style="115" customWidth="1"/>
    <col min="50" max="50" width="5.7265625" style="115" customWidth="1"/>
    <col min="51" max="51" width="7.54296875" style="115" customWidth="1"/>
    <col min="52" max="52" width="60" style="115" customWidth="1"/>
    <col min="53" max="53" width="57.453125" style="115" customWidth="1"/>
    <col min="54" max="54" width="70.6328125" style="110" customWidth="1"/>
    <col min="55" max="16384" width="11.453125" style="110"/>
  </cols>
  <sheetData>
    <row r="1" spans="1:54" ht="145" customHeight="1" x14ac:dyDescent="0.3">
      <c r="A1" s="222"/>
      <c r="B1" s="222"/>
      <c r="C1" s="222"/>
      <c r="D1" s="264" t="s">
        <v>0</v>
      </c>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52" t="s">
        <v>1</v>
      </c>
    </row>
    <row r="2" spans="1:54" s="347" customFormat="1" ht="15" hidden="1" customHeight="1" x14ac:dyDescent="0.3">
      <c r="A2" s="235"/>
      <c r="B2" s="236"/>
      <c r="C2" s="236"/>
      <c r="D2" s="236"/>
      <c r="E2" s="237"/>
      <c r="F2" s="235"/>
      <c r="G2" s="237"/>
      <c r="H2" s="236"/>
      <c r="I2" s="236"/>
      <c r="J2" s="237"/>
      <c r="K2" s="236"/>
      <c r="L2" s="235"/>
      <c r="M2" s="238"/>
      <c r="N2" s="235"/>
      <c r="O2" s="238"/>
      <c r="P2" s="235"/>
      <c r="Q2" s="235"/>
      <c r="R2" s="236"/>
      <c r="S2" s="236"/>
      <c r="T2" s="236"/>
      <c r="U2" s="236"/>
      <c r="V2" s="235"/>
      <c r="W2" s="235"/>
      <c r="X2" s="239"/>
      <c r="Y2" s="235"/>
      <c r="Z2" s="239"/>
      <c r="AA2" s="236"/>
      <c r="AB2" s="240"/>
      <c r="AC2" s="241"/>
      <c r="AD2" s="237"/>
      <c r="AE2" s="237"/>
      <c r="AF2" s="235"/>
      <c r="AG2" s="235"/>
      <c r="AH2" s="235"/>
      <c r="AI2" s="235"/>
      <c r="AJ2" s="235"/>
      <c r="AK2" s="235"/>
      <c r="AL2" s="235"/>
      <c r="AM2" s="235"/>
      <c r="AN2" s="240"/>
      <c r="AO2" s="240"/>
      <c r="AP2" s="240"/>
      <c r="AQ2" s="237"/>
      <c r="AR2" s="236"/>
      <c r="AS2" s="235"/>
      <c r="AT2" s="237"/>
      <c r="AU2" s="237"/>
      <c r="AV2" s="242"/>
      <c r="AW2" s="235"/>
      <c r="AX2" s="235"/>
      <c r="AY2" s="236"/>
      <c r="AZ2" s="242"/>
      <c r="BA2" s="235"/>
      <c r="BB2" s="236"/>
    </row>
    <row r="3" spans="1:54" s="347" customFormat="1" ht="15" customHeight="1" x14ac:dyDescent="0.3">
      <c r="A3" s="235"/>
      <c r="B3" s="236"/>
      <c r="C3" s="236"/>
      <c r="D3" s="236"/>
      <c r="E3" s="237"/>
      <c r="F3" s="235"/>
      <c r="G3" s="237"/>
      <c r="H3" s="236"/>
      <c r="I3" s="236"/>
      <c r="J3" s="237"/>
      <c r="K3" s="236"/>
      <c r="L3" s="235"/>
      <c r="M3" s="238"/>
      <c r="N3" s="235"/>
      <c r="O3" s="238"/>
      <c r="P3" s="235"/>
      <c r="Q3" s="235"/>
      <c r="R3" s="236"/>
      <c r="S3" s="236"/>
      <c r="T3" s="236"/>
      <c r="U3" s="236"/>
      <c r="V3" s="235"/>
      <c r="W3" s="235"/>
      <c r="X3" s="239"/>
      <c r="Y3" s="235"/>
      <c r="Z3" s="239"/>
      <c r="AA3" s="236"/>
      <c r="AB3" s="240"/>
      <c r="AC3" s="241"/>
      <c r="AD3" s="237"/>
      <c r="AE3" s="237"/>
      <c r="AF3" s="235"/>
      <c r="AG3" s="235"/>
      <c r="AH3" s="235"/>
      <c r="AI3" s="235"/>
      <c r="AJ3" s="235"/>
      <c r="AK3" s="235"/>
      <c r="AL3" s="235"/>
      <c r="AM3" s="235"/>
      <c r="AN3" s="240"/>
      <c r="AO3" s="240"/>
      <c r="AP3" s="240"/>
      <c r="AQ3" s="237"/>
      <c r="AR3" s="236"/>
      <c r="AS3" s="235"/>
      <c r="AT3" s="237"/>
      <c r="AU3" s="237"/>
      <c r="AV3" s="242"/>
      <c r="AW3" s="235"/>
      <c r="AX3" s="235"/>
      <c r="AY3" s="236"/>
      <c r="AZ3" s="242"/>
      <c r="BA3" s="235"/>
      <c r="BB3" s="236"/>
    </row>
    <row r="4" spans="1:54" s="347" customFormat="1" ht="21.65" customHeight="1" x14ac:dyDescent="0.3">
      <c r="A4" s="243" t="s">
        <v>2</v>
      </c>
      <c r="B4" s="236"/>
      <c r="C4" s="243"/>
      <c r="D4" s="223">
        <v>46142</v>
      </c>
      <c r="E4" s="224"/>
      <c r="F4" s="244"/>
      <c r="G4" s="244"/>
      <c r="H4" s="243"/>
      <c r="I4" s="245" t="s">
        <v>3</v>
      </c>
      <c r="J4" s="245"/>
      <c r="K4" s="225">
        <v>19</v>
      </c>
      <c r="L4" s="246"/>
      <c r="M4" s="226"/>
      <c r="N4" s="246"/>
      <c r="O4" s="226"/>
      <c r="P4" s="246"/>
      <c r="Q4" s="246"/>
      <c r="R4" s="247"/>
      <c r="S4" s="248"/>
      <c r="T4" s="248"/>
      <c r="U4" s="248"/>
      <c r="V4" s="246"/>
      <c r="W4" s="249"/>
      <c r="X4" s="249"/>
      <c r="Y4" s="249"/>
      <c r="Z4" s="249"/>
      <c r="AA4" s="249"/>
      <c r="AB4" s="249"/>
      <c r="AC4" s="249"/>
      <c r="AD4" s="249"/>
      <c r="AE4" s="249"/>
      <c r="AF4" s="249"/>
      <c r="AG4" s="249"/>
      <c r="AH4" s="249"/>
      <c r="AI4" s="249"/>
      <c r="AJ4" s="249"/>
      <c r="AK4" s="249"/>
      <c r="AL4" s="246"/>
      <c r="AM4" s="246"/>
      <c r="AN4" s="250"/>
      <c r="AO4" s="250"/>
      <c r="AP4" s="250"/>
      <c r="AQ4" s="246"/>
      <c r="AR4" s="251"/>
      <c r="AS4" s="251"/>
      <c r="AT4" s="251"/>
      <c r="AU4" s="251"/>
      <c r="AV4" s="244"/>
      <c r="AW4" s="251"/>
      <c r="AX4" s="235"/>
      <c r="AY4" s="236"/>
      <c r="AZ4" s="242"/>
      <c r="BA4" s="235"/>
      <c r="BB4" s="236"/>
    </row>
    <row r="5" spans="1:54" s="347" customFormat="1" ht="15" customHeight="1" x14ac:dyDescent="0.35">
      <c r="A5" s="253"/>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row>
    <row r="6" spans="1:54" ht="36.65" customHeight="1" x14ac:dyDescent="0.35">
      <c r="A6" s="254" t="s">
        <v>6</v>
      </c>
      <c r="B6" s="254"/>
      <c r="C6" s="254"/>
      <c r="D6" s="254"/>
      <c r="E6" s="254"/>
      <c r="F6" s="254"/>
      <c r="G6" s="254"/>
      <c r="H6" s="254"/>
      <c r="I6" s="254"/>
      <c r="J6" s="254"/>
      <c r="K6" s="254"/>
      <c r="L6" s="255" t="s">
        <v>612</v>
      </c>
      <c r="M6" s="255"/>
      <c r="N6" s="255"/>
      <c r="O6" s="255"/>
      <c r="P6" s="255"/>
      <c r="Q6" s="227" t="s">
        <v>7</v>
      </c>
      <c r="R6" s="227" t="s">
        <v>8</v>
      </c>
      <c r="S6" s="227"/>
      <c r="T6" s="227"/>
      <c r="U6" s="227"/>
      <c r="V6" s="227"/>
      <c r="W6" s="227"/>
      <c r="X6" s="227"/>
      <c r="Y6" s="227"/>
      <c r="Z6" s="227"/>
      <c r="AA6" s="227"/>
      <c r="AB6" s="227"/>
      <c r="AC6" s="227"/>
      <c r="AD6" s="227"/>
      <c r="AE6" s="227"/>
      <c r="AF6" s="227"/>
      <c r="AG6" s="256" t="s">
        <v>613</v>
      </c>
      <c r="AH6" s="256"/>
      <c r="AI6" s="256"/>
      <c r="AJ6" s="256"/>
      <c r="AK6" s="256"/>
      <c r="AL6" s="256"/>
      <c r="AM6" s="228" t="s">
        <v>9</v>
      </c>
      <c r="AN6" s="229"/>
      <c r="AO6" s="229"/>
      <c r="AP6" s="229"/>
      <c r="AQ6" s="229"/>
      <c r="AR6" s="229"/>
      <c r="AS6" s="229"/>
      <c r="AT6" s="229"/>
      <c r="AU6" s="229"/>
      <c r="AV6" s="229"/>
      <c r="AW6" s="229"/>
      <c r="AX6" s="229"/>
      <c r="AY6" s="229"/>
      <c r="AZ6" s="229"/>
      <c r="BA6" s="376"/>
      <c r="BB6" s="230" t="s">
        <v>614</v>
      </c>
    </row>
    <row r="7" spans="1:54" s="109" customFormat="1" ht="38.15" customHeight="1" x14ac:dyDescent="0.35">
      <c r="A7" s="257" t="s">
        <v>10</v>
      </c>
      <c r="B7" s="257" t="s">
        <v>11</v>
      </c>
      <c r="C7" s="254" t="s">
        <v>12</v>
      </c>
      <c r="D7" s="254" t="s">
        <v>615</v>
      </c>
      <c r="E7" s="258" t="s">
        <v>13</v>
      </c>
      <c r="F7" s="258" t="s">
        <v>14</v>
      </c>
      <c r="G7" s="254" t="s">
        <v>15</v>
      </c>
      <c r="H7" s="254" t="s">
        <v>16</v>
      </c>
      <c r="I7" s="254" t="s">
        <v>616</v>
      </c>
      <c r="J7" s="254" t="s">
        <v>617</v>
      </c>
      <c r="K7" s="254" t="s">
        <v>17</v>
      </c>
      <c r="L7" s="255" t="s">
        <v>18</v>
      </c>
      <c r="M7" s="259" t="s">
        <v>19</v>
      </c>
      <c r="N7" s="255" t="s">
        <v>20</v>
      </c>
      <c r="O7" s="259" t="s">
        <v>21</v>
      </c>
      <c r="P7" s="260" t="s">
        <v>618</v>
      </c>
      <c r="Q7" s="227"/>
      <c r="R7" s="227" t="s">
        <v>619</v>
      </c>
      <c r="S7" s="261" t="s">
        <v>22</v>
      </c>
      <c r="T7" s="261"/>
      <c r="U7" s="227" t="s">
        <v>23</v>
      </c>
      <c r="V7" s="227"/>
      <c r="W7" s="227" t="s">
        <v>24</v>
      </c>
      <c r="X7" s="227"/>
      <c r="Y7" s="227" t="s">
        <v>25</v>
      </c>
      <c r="Z7" s="227"/>
      <c r="AA7" s="227" t="s">
        <v>26</v>
      </c>
      <c r="AB7" s="227"/>
      <c r="AC7" s="227" t="s">
        <v>27</v>
      </c>
      <c r="AD7" s="227"/>
      <c r="AE7" s="227"/>
      <c r="AF7" s="231" t="s">
        <v>28</v>
      </c>
      <c r="AG7" s="256" t="s">
        <v>18</v>
      </c>
      <c r="AH7" s="262" t="s">
        <v>19</v>
      </c>
      <c r="AI7" s="256" t="s">
        <v>20</v>
      </c>
      <c r="AJ7" s="256" t="s">
        <v>21</v>
      </c>
      <c r="AK7" s="263" t="s">
        <v>29</v>
      </c>
      <c r="AL7" s="263" t="s">
        <v>620</v>
      </c>
      <c r="AM7" s="232" t="s">
        <v>30</v>
      </c>
      <c r="AN7" s="229" t="s">
        <v>31</v>
      </c>
      <c r="AO7" s="229" t="s">
        <v>621</v>
      </c>
      <c r="AP7" s="229"/>
      <c r="AQ7" s="229"/>
      <c r="AR7" s="229" t="s">
        <v>622</v>
      </c>
      <c r="AS7" s="229"/>
      <c r="AT7" s="229"/>
      <c r="AU7" s="229" t="s">
        <v>623</v>
      </c>
      <c r="AV7" s="229"/>
      <c r="AW7" s="229"/>
      <c r="AX7" s="229" t="s">
        <v>624</v>
      </c>
      <c r="AY7" s="229"/>
      <c r="AZ7" s="229"/>
      <c r="BA7" s="376" t="s">
        <v>32</v>
      </c>
      <c r="BB7" s="230"/>
    </row>
    <row r="8" spans="1:54" s="109" customFormat="1" ht="49" customHeight="1" x14ac:dyDescent="0.35">
      <c r="A8" s="257"/>
      <c r="B8" s="257"/>
      <c r="C8" s="254"/>
      <c r="D8" s="254"/>
      <c r="E8" s="258"/>
      <c r="F8" s="258"/>
      <c r="G8" s="254"/>
      <c r="H8" s="254"/>
      <c r="I8" s="254"/>
      <c r="J8" s="254"/>
      <c r="K8" s="254"/>
      <c r="L8" s="255"/>
      <c r="M8" s="259"/>
      <c r="N8" s="255"/>
      <c r="O8" s="259"/>
      <c r="P8" s="260"/>
      <c r="Q8" s="227"/>
      <c r="R8" s="227"/>
      <c r="S8" s="233" t="s">
        <v>33</v>
      </c>
      <c r="T8" s="233" t="s">
        <v>34</v>
      </c>
      <c r="U8" s="233" t="s">
        <v>625</v>
      </c>
      <c r="V8" s="233" t="s">
        <v>35</v>
      </c>
      <c r="W8" s="231" t="s">
        <v>36</v>
      </c>
      <c r="X8" s="231"/>
      <c r="Y8" s="231" t="s">
        <v>37</v>
      </c>
      <c r="Z8" s="231"/>
      <c r="AA8" s="233" t="s">
        <v>38</v>
      </c>
      <c r="AB8" s="233" t="s">
        <v>39</v>
      </c>
      <c r="AC8" s="233" t="s">
        <v>40</v>
      </c>
      <c r="AD8" s="233" t="s">
        <v>41</v>
      </c>
      <c r="AE8" s="233" t="s">
        <v>42</v>
      </c>
      <c r="AF8" s="231"/>
      <c r="AG8" s="256"/>
      <c r="AH8" s="262"/>
      <c r="AI8" s="256"/>
      <c r="AJ8" s="256"/>
      <c r="AK8" s="263"/>
      <c r="AL8" s="263"/>
      <c r="AM8" s="232" t="s">
        <v>43</v>
      </c>
      <c r="AN8" s="229"/>
      <c r="AO8" s="234" t="s">
        <v>4</v>
      </c>
      <c r="AP8" s="234" t="s">
        <v>5</v>
      </c>
      <c r="AQ8" s="234" t="s">
        <v>44</v>
      </c>
      <c r="AR8" s="234" t="s">
        <v>4</v>
      </c>
      <c r="AS8" s="234" t="s">
        <v>5</v>
      </c>
      <c r="AT8" s="234" t="s">
        <v>44</v>
      </c>
      <c r="AU8" s="234" t="s">
        <v>4</v>
      </c>
      <c r="AV8" s="234" t="s">
        <v>5</v>
      </c>
      <c r="AW8" s="234" t="s">
        <v>44</v>
      </c>
      <c r="AX8" s="234" t="s">
        <v>4</v>
      </c>
      <c r="AY8" s="234" t="s">
        <v>5</v>
      </c>
      <c r="AZ8" s="234" t="s">
        <v>44</v>
      </c>
      <c r="BA8" s="376"/>
      <c r="BB8" s="230"/>
    </row>
    <row r="9" spans="1:54" ht="11.15" hidden="1" customHeight="1" x14ac:dyDescent="0.35">
      <c r="A9" s="108"/>
      <c r="B9" s="108"/>
      <c r="C9" s="108"/>
      <c r="D9" s="108"/>
      <c r="E9" s="108"/>
      <c r="F9" s="108"/>
      <c r="G9" s="108"/>
      <c r="H9" s="108"/>
      <c r="I9" s="108"/>
      <c r="J9" s="108"/>
      <c r="K9" s="108"/>
      <c r="L9" s="108"/>
      <c r="M9" s="108" t="e">
        <f>VLOOKUP(L9,'[2]Datos Validacion'!$C$6:$D$10,2,0)</f>
        <v>#N/A</v>
      </c>
      <c r="N9" s="108"/>
      <c r="O9" s="108" t="e">
        <f>VLOOKUP(N9,'[2]Datos Validacion'!$E$6:$F$15,2,0)</f>
        <v>#N/A</v>
      </c>
      <c r="P9" s="108"/>
      <c r="Q9" s="108"/>
      <c r="R9" s="108"/>
      <c r="S9" s="108"/>
      <c r="T9" s="108"/>
      <c r="U9" s="108"/>
      <c r="V9" s="108"/>
      <c r="W9" s="108"/>
      <c r="X9" s="108" t="e">
        <f>VLOOKUP(W9,'[2]Datos Validacion'!$K$6:$L$8,2,0)</f>
        <v>#N/A</v>
      </c>
      <c r="Y9" s="108"/>
      <c r="Z9" s="108" t="e">
        <f>VLOOKUP(Y9,'[2]Datos Validacion'!$M$6:$N$7,2,0)</f>
        <v>#N/A</v>
      </c>
      <c r="AA9" s="108"/>
      <c r="AB9" s="108"/>
      <c r="AC9" s="108"/>
      <c r="AD9" s="108"/>
      <c r="AE9" s="108"/>
      <c r="AF9" s="108" t="e">
        <f t="shared" ref="AF9:AF33" si="0">+X9+Z9</f>
        <v>#N/A</v>
      </c>
      <c r="AG9" s="108" t="e">
        <f>IF(AH9&lt;=20%,"MUY BAJA",IF(AH9&lt;=40%,"BAJA",IF(AH9&lt;=60%,"MEDIA",IF(AH9&lt;=80%,"ALTA","MUY ALTA"))))</f>
        <v>#N/A</v>
      </c>
      <c r="AH9" s="108" t="e">
        <f>IF(OR(W9="prevenir",W9="detectar"),(M9-(M9*AF9)), M9)</f>
        <v>#N/A</v>
      </c>
      <c r="AI9" s="108" t="e">
        <f>IF(AJ9&lt;=20%,"LEVE",IF(AJ9&lt;=40%,"MENOR",IF(AJ9&lt;=60%,"MODERADO",IF(AJ9&lt;=80%,"MAYOR","CATASTROFICO"))))</f>
        <v>#N/A</v>
      </c>
      <c r="AJ9" s="108" t="e">
        <f t="shared" ref="AJ9" si="1">IF(W9="corregir",(O9-(O9*AF9)), O9)</f>
        <v>#N/A</v>
      </c>
      <c r="AK9" s="108"/>
      <c r="AL9" s="108"/>
      <c r="AM9" s="108"/>
      <c r="AN9" s="108"/>
      <c r="AO9" s="108"/>
      <c r="AP9" s="108"/>
      <c r="AQ9" s="108"/>
      <c r="AR9" s="108"/>
      <c r="AS9" s="108"/>
      <c r="AT9" s="108"/>
      <c r="AU9" s="108"/>
      <c r="AV9" s="108"/>
      <c r="AW9" s="108"/>
      <c r="AX9" s="108"/>
      <c r="AY9" s="108"/>
      <c r="AZ9" s="108"/>
      <c r="BA9" s="116"/>
      <c r="BB9" s="379"/>
    </row>
    <row r="10" spans="1:54" s="111" customFormat="1" ht="129.75" customHeight="1" x14ac:dyDescent="0.35">
      <c r="A10" s="266" t="s">
        <v>45</v>
      </c>
      <c r="B10" s="267" t="s">
        <v>46</v>
      </c>
      <c r="C10" s="267" t="s">
        <v>47</v>
      </c>
      <c r="D10" s="267" t="s">
        <v>48</v>
      </c>
      <c r="E10" s="267" t="s">
        <v>49</v>
      </c>
      <c r="F10" s="267" t="s">
        <v>50</v>
      </c>
      <c r="G10" s="267" t="s">
        <v>51</v>
      </c>
      <c r="H10" s="267" t="s">
        <v>52</v>
      </c>
      <c r="I10" s="267" t="s">
        <v>53</v>
      </c>
      <c r="J10" s="267" t="s">
        <v>54</v>
      </c>
      <c r="K10" s="267" t="s">
        <v>55</v>
      </c>
      <c r="L10" s="267" t="s">
        <v>56</v>
      </c>
      <c r="M10" s="268">
        <f>VLOOKUP(L10,'[2]Datos Validacion'!$C$6:$D$10,2,0)</f>
        <v>0.4</v>
      </c>
      <c r="N10" s="267" t="s">
        <v>57</v>
      </c>
      <c r="O10" s="268">
        <f>VLOOKUP(N10,'[2]Datos Validacion'!$E$6:$F$15,2,0)</f>
        <v>1</v>
      </c>
      <c r="P10" s="267" t="s">
        <v>58</v>
      </c>
      <c r="Q10" s="267" t="s">
        <v>59</v>
      </c>
      <c r="R10" s="349" t="s">
        <v>60</v>
      </c>
      <c r="S10" s="267" t="s">
        <v>61</v>
      </c>
      <c r="T10" s="267" t="s">
        <v>62</v>
      </c>
      <c r="U10" s="267" t="s">
        <v>63</v>
      </c>
      <c r="V10" s="267" t="s">
        <v>64</v>
      </c>
      <c r="W10" s="267" t="s">
        <v>65</v>
      </c>
      <c r="X10" s="268">
        <f>VLOOKUP(W10,'[2]Datos Validacion'!$K$6:$L$8,2,0)</f>
        <v>0.25</v>
      </c>
      <c r="Y10" s="267" t="s">
        <v>66</v>
      </c>
      <c r="Z10" s="268">
        <f>VLOOKUP(Y10,'[2]Datos Validacion'!$M$6:$N$7,2,0)</f>
        <v>0.15</v>
      </c>
      <c r="AA10" s="267" t="s">
        <v>67</v>
      </c>
      <c r="AB10" s="267" t="s">
        <v>68</v>
      </c>
      <c r="AC10" s="267" t="s">
        <v>69</v>
      </c>
      <c r="AD10" s="267" t="s">
        <v>70</v>
      </c>
      <c r="AE10" s="337" t="s">
        <v>59</v>
      </c>
      <c r="AF10" s="268">
        <f t="shared" si="0"/>
        <v>0.4</v>
      </c>
      <c r="AG10" s="267" t="str">
        <f t="shared" ref="AG10:AG19" si="2">IF(AH10&lt;=20%,"MUY BAJA",IF(AH10&lt;=40%,"BAJA",IF(AH10&lt;=60%,"MEDIA",IF(AH10&lt;=80%,"ALTA","MUY ALTA"))))</f>
        <v>BAJA</v>
      </c>
      <c r="AH10" s="268">
        <f t="shared" ref="AH10:AH24" si="3">IF(OR(W10="prevenir",W10="detectar"),(M10-(M10*AF10)), M10)</f>
        <v>0.24</v>
      </c>
      <c r="AI10" s="268" t="str">
        <f t="shared" ref="AI10" si="4">IF(AJ10&lt;=20%,"LEVE",IF(AJ10&lt;=40%,"MENOR",IF(AJ10&lt;=60%,"MODERADO",IF(AJ10&lt;=80%,"MAYOR","CATASTROFICO"))))</f>
        <v>CATASTROFICO</v>
      </c>
      <c r="AJ10" s="268">
        <f t="shared" ref="AJ10:AJ27" si="5">IF(W10="corregir",(O10-(O10*AF10)), O10)</f>
        <v>1</v>
      </c>
      <c r="AK10" s="267" t="s">
        <v>71</v>
      </c>
      <c r="AL10" s="267" t="s">
        <v>72</v>
      </c>
      <c r="AM10" s="268" t="s">
        <v>73</v>
      </c>
      <c r="AN10" s="268" t="s">
        <v>74</v>
      </c>
      <c r="AO10" s="268" t="s">
        <v>75</v>
      </c>
      <c r="AP10" s="268" t="s">
        <v>76</v>
      </c>
      <c r="AQ10" s="268" t="s">
        <v>77</v>
      </c>
      <c r="AR10" s="268" t="s">
        <v>76</v>
      </c>
      <c r="AS10" s="268" t="s">
        <v>75</v>
      </c>
      <c r="AT10" s="268" t="s">
        <v>78</v>
      </c>
      <c r="AU10" s="268" t="s">
        <v>75</v>
      </c>
      <c r="AV10" s="268" t="s">
        <v>76</v>
      </c>
      <c r="AW10" s="268" t="s">
        <v>79</v>
      </c>
      <c r="AX10" s="268" t="s">
        <v>75</v>
      </c>
      <c r="AY10" s="268" t="s">
        <v>76</v>
      </c>
      <c r="AZ10" s="268" t="s">
        <v>80</v>
      </c>
      <c r="BA10" s="269"/>
      <c r="BB10" s="380" t="s">
        <v>81</v>
      </c>
    </row>
    <row r="11" spans="1:54" s="111" customFormat="1" ht="157.5" customHeight="1" x14ac:dyDescent="0.35">
      <c r="A11" s="270"/>
      <c r="B11" s="271"/>
      <c r="C11" s="271"/>
      <c r="D11" s="271"/>
      <c r="E11" s="271"/>
      <c r="F11" s="271"/>
      <c r="G11" s="271"/>
      <c r="H11" s="271"/>
      <c r="I11" s="271"/>
      <c r="J11" s="271"/>
      <c r="K11" s="271"/>
      <c r="L11" s="271"/>
      <c r="M11" s="268" t="e">
        <f>VLOOKUP(L11,'[2]Datos Validacion'!$C$6:$D$10,2,0)</f>
        <v>#N/A</v>
      </c>
      <c r="N11" s="271"/>
      <c r="O11" s="268" t="e">
        <f>VLOOKUP(N11,'[2]Datos Validacion'!$E$6:$F$15,2,0)</f>
        <v>#N/A</v>
      </c>
      <c r="P11" s="271"/>
      <c r="Q11" s="273"/>
      <c r="R11" s="350"/>
      <c r="S11" s="273"/>
      <c r="T11" s="273"/>
      <c r="U11" s="273"/>
      <c r="V11" s="273"/>
      <c r="W11" s="273"/>
      <c r="X11" s="268" t="e">
        <f>VLOOKUP(W11,'[2]Datos Validacion'!$K$6:$L$8,2,0)</f>
        <v>#N/A</v>
      </c>
      <c r="Y11" s="273"/>
      <c r="Z11" s="268" t="e">
        <f>VLOOKUP(Y11,'[2]Datos Validacion'!$M$6:$N$7,2,0)</f>
        <v>#N/A</v>
      </c>
      <c r="AA11" s="273"/>
      <c r="AB11" s="273"/>
      <c r="AC11" s="273"/>
      <c r="AD11" s="273"/>
      <c r="AE11" s="338"/>
      <c r="AF11" s="268" t="e">
        <f t="shared" si="0"/>
        <v>#N/A</v>
      </c>
      <c r="AG11" s="271"/>
      <c r="AH11" s="268"/>
      <c r="AI11" s="267" t="s">
        <v>225</v>
      </c>
      <c r="AJ11" s="268"/>
      <c r="AK11" s="271"/>
      <c r="AL11" s="271"/>
      <c r="AM11" s="268" t="s">
        <v>83</v>
      </c>
      <c r="AN11" s="268" t="s">
        <v>84</v>
      </c>
      <c r="AO11" s="268" t="s">
        <v>75</v>
      </c>
      <c r="AP11" s="268" t="s">
        <v>85</v>
      </c>
      <c r="AQ11" s="268" t="s">
        <v>86</v>
      </c>
      <c r="AR11" s="268" t="s">
        <v>85</v>
      </c>
      <c r="AS11" s="268" t="s">
        <v>75</v>
      </c>
      <c r="AT11" s="268" t="s">
        <v>87</v>
      </c>
      <c r="AU11" s="268" t="s">
        <v>75</v>
      </c>
      <c r="AV11" s="268" t="s">
        <v>85</v>
      </c>
      <c r="AW11" s="268" t="s">
        <v>88</v>
      </c>
      <c r="AX11" s="268" t="s">
        <v>75</v>
      </c>
      <c r="AY11" s="268" t="s">
        <v>85</v>
      </c>
      <c r="AZ11" s="268" t="s">
        <v>89</v>
      </c>
      <c r="BA11" s="269" t="s">
        <v>90</v>
      </c>
      <c r="BB11" s="380" t="s">
        <v>91</v>
      </c>
    </row>
    <row r="12" spans="1:54" s="111" customFormat="1" ht="178.5" customHeight="1" x14ac:dyDescent="0.35">
      <c r="A12" s="270"/>
      <c r="B12" s="271"/>
      <c r="C12" s="271"/>
      <c r="D12" s="271"/>
      <c r="E12" s="271"/>
      <c r="F12" s="271"/>
      <c r="G12" s="271"/>
      <c r="H12" s="271"/>
      <c r="I12" s="271" t="s">
        <v>92</v>
      </c>
      <c r="J12" s="271" t="s">
        <v>54</v>
      </c>
      <c r="K12" s="271"/>
      <c r="L12" s="271"/>
      <c r="M12" s="268" t="e">
        <f>VLOOKUP(L12,'[2]Datos Validacion'!$C$6:$D$10,2,0)</f>
        <v>#N/A</v>
      </c>
      <c r="N12" s="271"/>
      <c r="O12" s="268" t="e">
        <f>VLOOKUP(N12,'[2]Datos Validacion'!$E$6:$F$15,2,0)</f>
        <v>#N/A</v>
      </c>
      <c r="P12" s="271"/>
      <c r="Q12" s="267" t="s">
        <v>93</v>
      </c>
      <c r="R12" s="349" t="s">
        <v>94</v>
      </c>
      <c r="S12" s="267" t="s">
        <v>61</v>
      </c>
      <c r="T12" s="267" t="s">
        <v>95</v>
      </c>
      <c r="U12" s="267" t="s">
        <v>63</v>
      </c>
      <c r="V12" s="267" t="s">
        <v>64</v>
      </c>
      <c r="W12" s="267" t="s">
        <v>96</v>
      </c>
      <c r="X12" s="268">
        <f>VLOOKUP(W12,'[2]Datos Validacion'!$K$6:$L$8,2,0)</f>
        <v>0.1</v>
      </c>
      <c r="Y12" s="267" t="s">
        <v>66</v>
      </c>
      <c r="Z12" s="268">
        <f>VLOOKUP(Y12,'[2]Datos Validacion'!$M$6:$N$7,2,0)</f>
        <v>0.15</v>
      </c>
      <c r="AA12" s="267" t="s">
        <v>67</v>
      </c>
      <c r="AB12" s="267" t="s">
        <v>68</v>
      </c>
      <c r="AC12" s="267" t="s">
        <v>69</v>
      </c>
      <c r="AD12" s="267" t="s">
        <v>97</v>
      </c>
      <c r="AE12" s="339" t="s">
        <v>93</v>
      </c>
      <c r="AF12" s="268">
        <f t="shared" si="0"/>
        <v>0.25</v>
      </c>
      <c r="AG12" s="271"/>
      <c r="AH12" s="268" t="e">
        <f t="shared" si="3"/>
        <v>#N/A</v>
      </c>
      <c r="AI12" s="271"/>
      <c r="AJ12" s="268" t="e">
        <f t="shared" si="5"/>
        <v>#N/A</v>
      </c>
      <c r="AK12" s="271"/>
      <c r="AL12" s="271"/>
      <c r="AM12" s="268" t="s">
        <v>73</v>
      </c>
      <c r="AN12" s="268" t="s">
        <v>74</v>
      </c>
      <c r="AO12" s="268" t="s">
        <v>75</v>
      </c>
      <c r="AP12" s="268" t="s">
        <v>76</v>
      </c>
      <c r="AQ12" s="268" t="s">
        <v>98</v>
      </c>
      <c r="AR12" s="268" t="s">
        <v>76</v>
      </c>
      <c r="AS12" s="268" t="s">
        <v>75</v>
      </c>
      <c r="AT12" s="268" t="s">
        <v>99</v>
      </c>
      <c r="AU12" s="268" t="s">
        <v>75</v>
      </c>
      <c r="AV12" s="268" t="s">
        <v>76</v>
      </c>
      <c r="AW12" s="268" t="s">
        <v>79</v>
      </c>
      <c r="AX12" s="268" t="s">
        <v>75</v>
      </c>
      <c r="AY12" s="268" t="s">
        <v>76</v>
      </c>
      <c r="AZ12" s="268" t="s">
        <v>80</v>
      </c>
      <c r="BA12" s="269"/>
      <c r="BB12" s="381" t="s">
        <v>100</v>
      </c>
    </row>
    <row r="13" spans="1:54" s="111" customFormat="1" ht="191.5" customHeight="1" x14ac:dyDescent="0.35">
      <c r="A13" s="270"/>
      <c r="B13" s="271"/>
      <c r="C13" s="271"/>
      <c r="D13" s="271"/>
      <c r="E13" s="271"/>
      <c r="F13" s="271"/>
      <c r="G13" s="271"/>
      <c r="H13" s="271"/>
      <c r="I13" s="271"/>
      <c r="J13" s="271"/>
      <c r="K13" s="271"/>
      <c r="L13" s="271"/>
      <c r="M13" s="268" t="e">
        <f>VLOOKUP(L13,'[2]Datos Validacion'!$C$6:$D$10,2,0)</f>
        <v>#N/A</v>
      </c>
      <c r="N13" s="271"/>
      <c r="O13" s="268" t="e">
        <f>VLOOKUP(N13,'[2]Datos Validacion'!$E$6:$F$15,2,0)</f>
        <v>#N/A</v>
      </c>
      <c r="P13" s="271"/>
      <c r="Q13" s="273"/>
      <c r="R13" s="350"/>
      <c r="S13" s="273"/>
      <c r="T13" s="273"/>
      <c r="U13" s="273"/>
      <c r="V13" s="273"/>
      <c r="W13" s="273"/>
      <c r="X13" s="268" t="e">
        <f>VLOOKUP(W13,'[2]Datos Validacion'!$K$6:$L$8,2,0)</f>
        <v>#N/A</v>
      </c>
      <c r="Y13" s="273"/>
      <c r="Z13" s="268" t="e">
        <f>VLOOKUP(Y13,'[2]Datos Validacion'!$M$6:$N$7,2,0)</f>
        <v>#N/A</v>
      </c>
      <c r="AA13" s="273"/>
      <c r="AB13" s="273"/>
      <c r="AC13" s="273"/>
      <c r="AD13" s="273"/>
      <c r="AE13" s="338"/>
      <c r="AF13" s="268" t="e">
        <f t="shared" si="0"/>
        <v>#N/A</v>
      </c>
      <c r="AG13" s="271"/>
      <c r="AH13" s="268"/>
      <c r="AI13" s="271"/>
      <c r="AJ13" s="268"/>
      <c r="AK13" s="271"/>
      <c r="AL13" s="271"/>
      <c r="AM13" s="268" t="s">
        <v>83</v>
      </c>
      <c r="AN13" s="268" t="s">
        <v>84</v>
      </c>
      <c r="AO13" s="268" t="s">
        <v>75</v>
      </c>
      <c r="AP13" s="268" t="s">
        <v>85</v>
      </c>
      <c r="AQ13" s="268" t="s">
        <v>86</v>
      </c>
      <c r="AR13" s="268" t="s">
        <v>85</v>
      </c>
      <c r="AS13" s="268" t="s">
        <v>75</v>
      </c>
      <c r="AT13" s="268" t="s">
        <v>87</v>
      </c>
      <c r="AU13" s="268" t="s">
        <v>75</v>
      </c>
      <c r="AV13" s="268" t="s">
        <v>85</v>
      </c>
      <c r="AW13" s="268" t="s">
        <v>88</v>
      </c>
      <c r="AX13" s="268" t="s">
        <v>75</v>
      </c>
      <c r="AY13" s="268" t="s">
        <v>85</v>
      </c>
      <c r="AZ13" s="268" t="s">
        <v>89</v>
      </c>
      <c r="BA13" s="269" t="s">
        <v>90</v>
      </c>
      <c r="BB13" s="381" t="s">
        <v>100</v>
      </c>
    </row>
    <row r="14" spans="1:54" s="111" customFormat="1" ht="179.25" customHeight="1" x14ac:dyDescent="0.35">
      <c r="A14" s="270"/>
      <c r="B14" s="271"/>
      <c r="C14" s="271"/>
      <c r="D14" s="271"/>
      <c r="E14" s="271"/>
      <c r="F14" s="271"/>
      <c r="G14" s="271"/>
      <c r="H14" s="271"/>
      <c r="I14" s="271" t="s">
        <v>101</v>
      </c>
      <c r="J14" s="271" t="s">
        <v>102</v>
      </c>
      <c r="K14" s="271"/>
      <c r="L14" s="271"/>
      <c r="M14" s="268" t="e">
        <f>VLOOKUP(L14,'[2]Datos Validacion'!$C$6:$D$10,2,0)</f>
        <v>#N/A</v>
      </c>
      <c r="N14" s="271"/>
      <c r="O14" s="268" t="e">
        <f>VLOOKUP(N14,'[2]Datos Validacion'!$E$6:$F$15,2,0)</f>
        <v>#N/A</v>
      </c>
      <c r="P14" s="271"/>
      <c r="Q14" s="267" t="s">
        <v>103</v>
      </c>
      <c r="R14" s="349" t="s">
        <v>104</v>
      </c>
      <c r="S14" s="267" t="s">
        <v>61</v>
      </c>
      <c r="T14" s="267" t="s">
        <v>95</v>
      </c>
      <c r="U14" s="267" t="s">
        <v>63</v>
      </c>
      <c r="V14" s="267" t="s">
        <v>64</v>
      </c>
      <c r="W14" s="267" t="s">
        <v>105</v>
      </c>
      <c r="X14" s="268">
        <f>VLOOKUP(W14,'[2]Datos Validacion'!$K$6:$L$8,2,0)</f>
        <v>0.15</v>
      </c>
      <c r="Y14" s="267" t="s">
        <v>66</v>
      </c>
      <c r="Z14" s="268">
        <f>VLOOKUP(Y14,'[2]Datos Validacion'!$M$6:$N$7,2,0)</f>
        <v>0.15</v>
      </c>
      <c r="AA14" s="267" t="s">
        <v>106</v>
      </c>
      <c r="AB14" s="267"/>
      <c r="AC14" s="267" t="s">
        <v>69</v>
      </c>
      <c r="AD14" s="267" t="s">
        <v>107</v>
      </c>
      <c r="AE14" s="339" t="s">
        <v>103</v>
      </c>
      <c r="AF14" s="268">
        <f t="shared" si="0"/>
        <v>0.3</v>
      </c>
      <c r="AG14" s="271"/>
      <c r="AH14" s="268" t="e">
        <f>+AH12-(AH12*AF14)</f>
        <v>#N/A</v>
      </c>
      <c r="AI14" s="271"/>
      <c r="AJ14" s="268" t="e">
        <f>IF(W14="corregir",(O14-(O14*AF14)), O14)</f>
        <v>#N/A</v>
      </c>
      <c r="AK14" s="271"/>
      <c r="AL14" s="271"/>
      <c r="AM14" s="268" t="s">
        <v>73</v>
      </c>
      <c r="AN14" s="268" t="s">
        <v>74</v>
      </c>
      <c r="AO14" s="268" t="s">
        <v>75</v>
      </c>
      <c r="AP14" s="268" t="s">
        <v>76</v>
      </c>
      <c r="AQ14" s="268" t="s">
        <v>108</v>
      </c>
      <c r="AR14" s="268" t="s">
        <v>76</v>
      </c>
      <c r="AS14" s="268" t="s">
        <v>75</v>
      </c>
      <c r="AT14" s="268" t="s">
        <v>109</v>
      </c>
      <c r="AU14" s="268" t="s">
        <v>75</v>
      </c>
      <c r="AV14" s="268" t="s">
        <v>76</v>
      </c>
      <c r="AW14" s="268" t="s">
        <v>110</v>
      </c>
      <c r="AX14" s="268" t="s">
        <v>75</v>
      </c>
      <c r="AY14" s="268" t="s">
        <v>76</v>
      </c>
      <c r="AZ14" s="268" t="s">
        <v>80</v>
      </c>
      <c r="BA14" s="269"/>
      <c r="BB14" s="381" t="s">
        <v>81</v>
      </c>
    </row>
    <row r="15" spans="1:54" s="111" customFormat="1" ht="179.25" customHeight="1" x14ac:dyDescent="0.35">
      <c r="A15" s="272"/>
      <c r="B15" s="273"/>
      <c r="C15" s="273"/>
      <c r="D15" s="273"/>
      <c r="E15" s="273"/>
      <c r="F15" s="273"/>
      <c r="G15" s="273"/>
      <c r="H15" s="273"/>
      <c r="I15" s="273"/>
      <c r="J15" s="273"/>
      <c r="K15" s="273"/>
      <c r="L15" s="273"/>
      <c r="M15" s="268" t="e">
        <f>VLOOKUP(L15,'[2]Datos Validacion'!$C$6:$D$10,2,0)</f>
        <v>#N/A</v>
      </c>
      <c r="N15" s="273"/>
      <c r="O15" s="268" t="e">
        <f>VLOOKUP(N15,'[2]Datos Validacion'!$E$6:$F$15,2,0)</f>
        <v>#N/A</v>
      </c>
      <c r="P15" s="273"/>
      <c r="Q15" s="273"/>
      <c r="R15" s="350"/>
      <c r="S15" s="273"/>
      <c r="T15" s="273"/>
      <c r="U15" s="273"/>
      <c r="V15" s="273"/>
      <c r="W15" s="273"/>
      <c r="X15" s="268" t="e">
        <f>VLOOKUP(W15,'[2]Datos Validacion'!$K$6:$L$8,2,0)</f>
        <v>#N/A</v>
      </c>
      <c r="Y15" s="273"/>
      <c r="Z15" s="268" t="e">
        <f>VLOOKUP(Y15,'[2]Datos Validacion'!$M$6:$N$7,2,0)</f>
        <v>#N/A</v>
      </c>
      <c r="AA15" s="273"/>
      <c r="AB15" s="273"/>
      <c r="AC15" s="273"/>
      <c r="AD15" s="273"/>
      <c r="AE15" s="338"/>
      <c r="AF15" s="268" t="e">
        <f t="shared" si="0"/>
        <v>#N/A</v>
      </c>
      <c r="AG15" s="273"/>
      <c r="AH15" s="268"/>
      <c r="AI15" s="273"/>
      <c r="AJ15" s="268"/>
      <c r="AK15" s="273"/>
      <c r="AL15" s="273"/>
      <c r="AM15" s="268" t="s">
        <v>83</v>
      </c>
      <c r="AN15" s="268" t="s">
        <v>84</v>
      </c>
      <c r="AO15" s="268" t="s">
        <v>75</v>
      </c>
      <c r="AP15" s="268" t="s">
        <v>85</v>
      </c>
      <c r="AQ15" s="268" t="s">
        <v>86</v>
      </c>
      <c r="AR15" s="268" t="s">
        <v>85</v>
      </c>
      <c r="AS15" s="268" t="s">
        <v>75</v>
      </c>
      <c r="AT15" s="268" t="s">
        <v>87</v>
      </c>
      <c r="AU15" s="268" t="s">
        <v>75</v>
      </c>
      <c r="AV15" s="268" t="s">
        <v>85</v>
      </c>
      <c r="AW15" s="268" t="s">
        <v>88</v>
      </c>
      <c r="AX15" s="268" t="s">
        <v>75</v>
      </c>
      <c r="AY15" s="268" t="s">
        <v>85</v>
      </c>
      <c r="AZ15" s="268" t="s">
        <v>89</v>
      </c>
      <c r="BA15" s="269" t="s">
        <v>90</v>
      </c>
      <c r="BB15" s="381" t="s">
        <v>81</v>
      </c>
    </row>
    <row r="16" spans="1:54" s="326" customFormat="1" ht="163" customHeight="1" x14ac:dyDescent="0.35">
      <c r="A16" s="266" t="s">
        <v>45</v>
      </c>
      <c r="B16" s="267" t="s">
        <v>111</v>
      </c>
      <c r="C16" s="267" t="s">
        <v>112</v>
      </c>
      <c r="D16" s="267" t="s">
        <v>113</v>
      </c>
      <c r="E16" s="267" t="s">
        <v>114</v>
      </c>
      <c r="F16" s="267" t="s">
        <v>50</v>
      </c>
      <c r="G16" s="267" t="s">
        <v>51</v>
      </c>
      <c r="H16" s="267" t="s">
        <v>115</v>
      </c>
      <c r="I16" s="268" t="s">
        <v>116</v>
      </c>
      <c r="J16" s="268" t="s">
        <v>117</v>
      </c>
      <c r="K16" s="267" t="s">
        <v>118</v>
      </c>
      <c r="L16" s="267" t="s">
        <v>119</v>
      </c>
      <c r="M16" s="268">
        <f>VLOOKUP(L16,'[2]Datos Validacion'!$C$6:$D$10,2,0)</f>
        <v>1</v>
      </c>
      <c r="N16" s="267" t="s">
        <v>120</v>
      </c>
      <c r="O16" s="268">
        <f>VLOOKUP(N16,'[2]Datos Validacion'!$E$6:$F$15,2,0)</f>
        <v>0.6</v>
      </c>
      <c r="P16" s="267" t="s">
        <v>71</v>
      </c>
      <c r="Q16" s="268" t="s">
        <v>121</v>
      </c>
      <c r="R16" s="351" t="s">
        <v>122</v>
      </c>
      <c r="S16" s="268" t="s">
        <v>61</v>
      </c>
      <c r="T16" s="268" t="s">
        <v>123</v>
      </c>
      <c r="U16" s="268" t="s">
        <v>63</v>
      </c>
      <c r="V16" s="268" t="s">
        <v>64</v>
      </c>
      <c r="W16" s="268" t="s">
        <v>96</v>
      </c>
      <c r="X16" s="268">
        <f>VLOOKUP(W16,'[2]Datos Validacion'!$K$6:$L$8,2,0)</f>
        <v>0.1</v>
      </c>
      <c r="Y16" s="268" t="s">
        <v>66</v>
      </c>
      <c r="Z16" s="268">
        <f>VLOOKUP(Y16,'[2]Datos Validacion'!$M$6:$N$7,2,0)</f>
        <v>0.15</v>
      </c>
      <c r="AA16" s="268" t="s">
        <v>67</v>
      </c>
      <c r="AB16" s="268" t="s">
        <v>124</v>
      </c>
      <c r="AC16" s="268" t="s">
        <v>69</v>
      </c>
      <c r="AD16" s="268" t="s">
        <v>125</v>
      </c>
      <c r="AE16" s="297" t="s">
        <v>121</v>
      </c>
      <c r="AF16" s="268">
        <f>+X16+Z16</f>
        <v>0.25</v>
      </c>
      <c r="AG16" s="268" t="str">
        <f t="shared" si="2"/>
        <v>MUY ALTA</v>
      </c>
      <c r="AH16" s="268">
        <f t="shared" si="3"/>
        <v>1</v>
      </c>
      <c r="AI16" s="268" t="str">
        <f t="shared" ref="AI16:AI23" si="6">IF(AJ16&lt;=20%,"LEVE",IF(AJ16&lt;=40%,"MENOR",IF(AJ16&lt;=60%,"MODERADO",IF(AJ16&lt;=80%,"MAYOR","CATASTROFICO"))))</f>
        <v>MODERADO</v>
      </c>
      <c r="AJ16" s="268">
        <f t="shared" si="5"/>
        <v>0.44999999999999996</v>
      </c>
      <c r="AK16" s="267" t="s">
        <v>71</v>
      </c>
      <c r="AL16" s="267" t="s">
        <v>72</v>
      </c>
      <c r="AM16" s="311">
        <v>46153</v>
      </c>
      <c r="AN16" s="299" t="s">
        <v>126</v>
      </c>
      <c r="AO16" s="299"/>
      <c r="AP16" s="299" t="s">
        <v>127</v>
      </c>
      <c r="AQ16" s="298" t="s">
        <v>128</v>
      </c>
      <c r="AR16" s="299" t="s">
        <v>127</v>
      </c>
      <c r="AS16" s="299"/>
      <c r="AT16" s="298" t="s">
        <v>129</v>
      </c>
      <c r="AU16" s="299" t="s">
        <v>127</v>
      </c>
      <c r="AV16" s="299"/>
      <c r="AW16" s="298" t="s">
        <v>130</v>
      </c>
      <c r="AX16" s="299" t="s">
        <v>127</v>
      </c>
      <c r="AY16" s="299"/>
      <c r="AZ16" s="298" t="s">
        <v>131</v>
      </c>
      <c r="BA16" s="269"/>
      <c r="BB16" s="382" t="s">
        <v>132</v>
      </c>
    </row>
    <row r="17" spans="1:60" ht="88" customHeight="1" x14ac:dyDescent="0.35">
      <c r="A17" s="270"/>
      <c r="B17" s="271"/>
      <c r="C17" s="271"/>
      <c r="D17" s="271"/>
      <c r="E17" s="271"/>
      <c r="F17" s="271"/>
      <c r="G17" s="271"/>
      <c r="H17" s="271"/>
      <c r="I17" s="268" t="s">
        <v>133</v>
      </c>
      <c r="J17" s="268" t="s">
        <v>102</v>
      </c>
      <c r="K17" s="271"/>
      <c r="L17" s="271"/>
      <c r="M17" s="268" t="e">
        <f>VLOOKUP(L17,'[2]Datos Validacion'!$C$6:$D$10,2,0)</f>
        <v>#N/A</v>
      </c>
      <c r="N17" s="271"/>
      <c r="O17" s="268" t="e">
        <f>VLOOKUP(N17,'[2]Datos Validacion'!$E$6:$F$15,2,0)</f>
        <v>#N/A</v>
      </c>
      <c r="P17" s="271"/>
      <c r="Q17" s="268"/>
      <c r="R17" s="351" t="s">
        <v>134</v>
      </c>
      <c r="S17" s="268"/>
      <c r="T17" s="268"/>
      <c r="U17" s="268"/>
      <c r="V17" s="268"/>
      <c r="W17" s="268"/>
      <c r="X17" s="268" t="e">
        <f>VLOOKUP(W17,'[2]Datos Validacion'!$K$6:$L$8,2,0)</f>
        <v>#N/A</v>
      </c>
      <c r="Y17" s="268"/>
      <c r="Z17" s="268" t="e">
        <f>VLOOKUP(Y17,'[2]Datos Validacion'!$M$6:$N$7,2,0)</f>
        <v>#N/A</v>
      </c>
      <c r="AA17" s="268"/>
      <c r="AB17" s="268"/>
      <c r="AC17" s="268"/>
      <c r="AD17" s="268"/>
      <c r="AE17" s="297"/>
      <c r="AF17" s="268" t="e">
        <f t="shared" si="0"/>
        <v>#N/A</v>
      </c>
      <c r="AG17" s="268"/>
      <c r="AH17" s="268"/>
      <c r="AI17" s="268"/>
      <c r="AJ17" s="268" t="e">
        <f t="shared" si="5"/>
        <v>#N/A</v>
      </c>
      <c r="AK17" s="271"/>
      <c r="AL17" s="271"/>
      <c r="AM17" s="384"/>
      <c r="AN17" s="384"/>
      <c r="AO17" s="384"/>
      <c r="AP17" s="384"/>
      <c r="AQ17" s="384"/>
      <c r="AR17" s="384"/>
      <c r="AS17" s="384"/>
      <c r="AT17" s="384"/>
      <c r="AU17" s="384"/>
      <c r="AV17" s="384"/>
      <c r="AW17" s="384"/>
      <c r="AX17" s="384"/>
      <c r="AY17" s="384"/>
      <c r="AZ17" s="384"/>
      <c r="BA17" s="385"/>
      <c r="BB17" s="382"/>
    </row>
    <row r="18" spans="1:60" ht="88" customHeight="1" x14ac:dyDescent="0.35">
      <c r="A18" s="272"/>
      <c r="B18" s="273"/>
      <c r="C18" s="273"/>
      <c r="D18" s="273"/>
      <c r="E18" s="273"/>
      <c r="F18" s="273"/>
      <c r="G18" s="273"/>
      <c r="H18" s="273"/>
      <c r="I18" s="268" t="s">
        <v>135</v>
      </c>
      <c r="J18" s="268" t="s">
        <v>54</v>
      </c>
      <c r="K18" s="273"/>
      <c r="L18" s="273"/>
      <c r="M18" s="268" t="e">
        <f>VLOOKUP(L18,'[2]Datos Validacion'!$C$6:$D$10,2,0)</f>
        <v>#N/A</v>
      </c>
      <c r="N18" s="273"/>
      <c r="O18" s="268" t="e">
        <f>VLOOKUP(N18,'[2]Datos Validacion'!$E$6:$F$15,2,0)</f>
        <v>#N/A</v>
      </c>
      <c r="P18" s="273"/>
      <c r="Q18" s="268"/>
      <c r="R18" s="351" t="s">
        <v>134</v>
      </c>
      <c r="S18" s="268"/>
      <c r="T18" s="268"/>
      <c r="U18" s="268"/>
      <c r="V18" s="268"/>
      <c r="W18" s="268"/>
      <c r="X18" s="268" t="e">
        <f>VLOOKUP(W18,'[2]Datos Validacion'!$K$6:$L$8,2,0)</f>
        <v>#N/A</v>
      </c>
      <c r="Y18" s="268"/>
      <c r="Z18" s="268" t="e">
        <f>VLOOKUP(Y18,'[2]Datos Validacion'!$M$6:$N$7,2,0)</f>
        <v>#N/A</v>
      </c>
      <c r="AA18" s="268"/>
      <c r="AB18" s="268"/>
      <c r="AC18" s="268"/>
      <c r="AD18" s="268"/>
      <c r="AE18" s="297"/>
      <c r="AF18" s="268" t="e">
        <f t="shared" si="0"/>
        <v>#N/A</v>
      </c>
      <c r="AG18" s="268"/>
      <c r="AH18" s="268"/>
      <c r="AI18" s="268"/>
      <c r="AJ18" s="268" t="e">
        <f t="shared" si="5"/>
        <v>#N/A</v>
      </c>
      <c r="AK18" s="273"/>
      <c r="AL18" s="273"/>
      <c r="AM18" s="384"/>
      <c r="AN18" s="384"/>
      <c r="AO18" s="384"/>
      <c r="AP18" s="384"/>
      <c r="AQ18" s="384"/>
      <c r="AR18" s="384"/>
      <c r="AS18" s="384"/>
      <c r="AT18" s="384"/>
      <c r="AU18" s="384"/>
      <c r="AV18" s="384"/>
      <c r="AW18" s="384"/>
      <c r="AX18" s="384"/>
      <c r="AY18" s="384"/>
      <c r="AZ18" s="384"/>
      <c r="BA18" s="385"/>
      <c r="BB18" s="382"/>
    </row>
    <row r="19" spans="1:60" ht="159" customHeight="1" x14ac:dyDescent="0.35">
      <c r="A19" s="268" t="s">
        <v>45</v>
      </c>
      <c r="B19" s="268" t="s">
        <v>111</v>
      </c>
      <c r="C19" s="268" t="s">
        <v>136</v>
      </c>
      <c r="D19" s="268" t="s">
        <v>137</v>
      </c>
      <c r="E19" s="268" t="s">
        <v>138</v>
      </c>
      <c r="F19" s="268" t="s">
        <v>50</v>
      </c>
      <c r="G19" s="268" t="s">
        <v>51</v>
      </c>
      <c r="H19" s="268" t="s">
        <v>139</v>
      </c>
      <c r="I19" s="268" t="s">
        <v>140</v>
      </c>
      <c r="J19" s="268" t="s">
        <v>117</v>
      </c>
      <c r="K19" s="268" t="s">
        <v>141</v>
      </c>
      <c r="L19" s="268" t="s">
        <v>56</v>
      </c>
      <c r="M19" s="268">
        <f>VLOOKUP(L19,'[2]Datos Validacion'!$C$6:$D$10,2,0)</f>
        <v>0.4</v>
      </c>
      <c r="N19" s="268" t="s">
        <v>57</v>
      </c>
      <c r="O19" s="268">
        <f>VLOOKUP(N19,'[2]Datos Validacion'!$E$6:$F$15,2,0)</f>
        <v>1</v>
      </c>
      <c r="P19" s="268" t="s">
        <v>58</v>
      </c>
      <c r="Q19" s="268" t="s">
        <v>142</v>
      </c>
      <c r="R19" s="351" t="s">
        <v>143</v>
      </c>
      <c r="S19" s="268" t="s">
        <v>61</v>
      </c>
      <c r="T19" s="268" t="s">
        <v>144</v>
      </c>
      <c r="U19" s="268" t="s">
        <v>63</v>
      </c>
      <c r="V19" s="268" t="s">
        <v>64</v>
      </c>
      <c r="W19" s="268" t="s">
        <v>96</v>
      </c>
      <c r="X19" s="268">
        <f>VLOOKUP(W19,'[2]Datos Validacion'!$K$6:$L$8,2,0)</f>
        <v>0.1</v>
      </c>
      <c r="Y19" s="268" t="s">
        <v>66</v>
      </c>
      <c r="Z19" s="268">
        <f>VLOOKUP(Y19,'[2]Datos Validacion'!$M$6:$N$7,2,0)</f>
        <v>0.15</v>
      </c>
      <c r="AA19" s="268" t="s">
        <v>106</v>
      </c>
      <c r="AB19" s="268"/>
      <c r="AC19" s="268" t="s">
        <v>69</v>
      </c>
      <c r="AD19" s="268" t="s">
        <v>145</v>
      </c>
      <c r="AE19" s="297" t="s">
        <v>142</v>
      </c>
      <c r="AF19" s="268">
        <f t="shared" si="0"/>
        <v>0.25</v>
      </c>
      <c r="AG19" s="268" t="str">
        <f t="shared" si="2"/>
        <v>BAJA</v>
      </c>
      <c r="AH19" s="268">
        <f t="shared" si="3"/>
        <v>0.4</v>
      </c>
      <c r="AI19" s="268" t="str">
        <f t="shared" si="6"/>
        <v>MAYOR</v>
      </c>
      <c r="AJ19" s="268">
        <f t="shared" si="5"/>
        <v>0.75</v>
      </c>
      <c r="AK19" s="268" t="s">
        <v>71</v>
      </c>
      <c r="AL19" s="268" t="s">
        <v>72</v>
      </c>
      <c r="AM19" s="268">
        <v>46153</v>
      </c>
      <c r="AN19" s="268" t="s">
        <v>146</v>
      </c>
      <c r="AO19" s="268" t="s">
        <v>75</v>
      </c>
      <c r="AP19" s="268" t="s">
        <v>127</v>
      </c>
      <c r="AQ19" s="268" t="s">
        <v>147</v>
      </c>
      <c r="AR19" s="268" t="s">
        <v>148</v>
      </c>
      <c r="AS19" s="268" t="s">
        <v>75</v>
      </c>
      <c r="AT19" s="268" t="s">
        <v>149</v>
      </c>
      <c r="AU19" s="268" t="s">
        <v>75</v>
      </c>
      <c r="AV19" s="268" t="s">
        <v>127</v>
      </c>
      <c r="AW19" s="268" t="s">
        <v>150</v>
      </c>
      <c r="AX19" s="268" t="s">
        <v>75</v>
      </c>
      <c r="AY19" s="268" t="s">
        <v>127</v>
      </c>
      <c r="AZ19" s="268" t="s">
        <v>151</v>
      </c>
      <c r="BA19" s="269" t="s">
        <v>152</v>
      </c>
      <c r="BB19" s="381" t="s">
        <v>81</v>
      </c>
    </row>
    <row r="20" spans="1:60" s="115" customFormat="1" ht="148.5" customHeight="1" x14ac:dyDescent="0.35">
      <c r="A20" s="266" t="s">
        <v>45</v>
      </c>
      <c r="B20" s="267" t="s">
        <v>111</v>
      </c>
      <c r="C20" s="267" t="s">
        <v>153</v>
      </c>
      <c r="D20" s="267" t="s">
        <v>137</v>
      </c>
      <c r="E20" s="267" t="s">
        <v>154</v>
      </c>
      <c r="F20" s="267" t="s">
        <v>50</v>
      </c>
      <c r="G20" s="267" t="s">
        <v>51</v>
      </c>
      <c r="H20" s="267" t="s">
        <v>155</v>
      </c>
      <c r="I20" s="267" t="s">
        <v>156</v>
      </c>
      <c r="J20" s="267" t="s">
        <v>117</v>
      </c>
      <c r="K20" s="267" t="s">
        <v>157</v>
      </c>
      <c r="L20" s="267" t="s">
        <v>119</v>
      </c>
      <c r="M20" s="268">
        <f>VLOOKUP(L20,'[2]Datos Validacion'!$C$6:$D$10,2,0)</f>
        <v>1</v>
      </c>
      <c r="N20" s="267" t="s">
        <v>57</v>
      </c>
      <c r="O20" s="268">
        <f>VLOOKUP(N20,'[2]Datos Validacion'!$E$6:$F$15,2,0)</f>
        <v>1</v>
      </c>
      <c r="P20" s="267" t="s">
        <v>58</v>
      </c>
      <c r="Q20" s="268" t="s">
        <v>158</v>
      </c>
      <c r="R20" s="351" t="s">
        <v>122</v>
      </c>
      <c r="S20" s="268" t="s">
        <v>61</v>
      </c>
      <c r="T20" s="268" t="s">
        <v>123</v>
      </c>
      <c r="U20" s="268" t="s">
        <v>63</v>
      </c>
      <c r="V20" s="268" t="s">
        <v>64</v>
      </c>
      <c r="W20" s="268" t="s">
        <v>96</v>
      </c>
      <c r="X20" s="268">
        <f>VLOOKUP(W20,'[2]Datos Validacion'!$K$6:$L$8,2,0)</f>
        <v>0.1</v>
      </c>
      <c r="Y20" s="268" t="s">
        <v>66</v>
      </c>
      <c r="Z20" s="268">
        <f>VLOOKUP(Y20,'[2]Datos Validacion'!$M$6:$N$7,2,0)</f>
        <v>0.15</v>
      </c>
      <c r="AA20" s="268" t="s">
        <v>67</v>
      </c>
      <c r="AB20" s="268" t="s">
        <v>124</v>
      </c>
      <c r="AC20" s="268" t="s">
        <v>69</v>
      </c>
      <c r="AD20" s="268" t="s">
        <v>125</v>
      </c>
      <c r="AE20" s="297" t="s">
        <v>158</v>
      </c>
      <c r="AF20" s="268">
        <f t="shared" si="0"/>
        <v>0.25</v>
      </c>
      <c r="AG20" s="267" t="str">
        <f>IF(AH20&lt;=20%,"MUY BAJA",IF(AH20&lt;=40%,"BAJA",IF(AH20&lt;=60%,"MEDIA",IF(AH20&lt;=80%,"ALTA","MUY ALTA"))))</f>
        <v>MUY ALTA</v>
      </c>
      <c r="AH20" s="268">
        <f t="shared" si="3"/>
        <v>1</v>
      </c>
      <c r="AI20" s="268" t="str">
        <f t="shared" si="6"/>
        <v>MAYOR</v>
      </c>
      <c r="AJ20" s="268">
        <f t="shared" si="5"/>
        <v>0.75</v>
      </c>
      <c r="AK20" s="267" t="s">
        <v>71</v>
      </c>
      <c r="AL20" s="267" t="s">
        <v>72</v>
      </c>
      <c r="AM20" s="311">
        <v>46153</v>
      </c>
      <c r="AN20" s="299" t="s">
        <v>126</v>
      </c>
      <c r="AO20" s="299"/>
      <c r="AP20" s="299" t="s">
        <v>127</v>
      </c>
      <c r="AQ20" s="298" t="s">
        <v>128</v>
      </c>
      <c r="AR20" s="299" t="s">
        <v>127</v>
      </c>
      <c r="AS20" s="299"/>
      <c r="AT20" s="298" t="s">
        <v>129</v>
      </c>
      <c r="AU20" s="299" t="s">
        <v>127</v>
      </c>
      <c r="AV20" s="299"/>
      <c r="AW20" s="298" t="s">
        <v>130</v>
      </c>
      <c r="AX20" s="299" t="s">
        <v>127</v>
      </c>
      <c r="AY20" s="299"/>
      <c r="AZ20" s="298" t="s">
        <v>131</v>
      </c>
      <c r="BA20" s="269"/>
      <c r="BB20" s="382" t="s">
        <v>159</v>
      </c>
    </row>
    <row r="21" spans="1:60" ht="138.5" customHeight="1" x14ac:dyDescent="0.35">
      <c r="A21" s="270"/>
      <c r="B21" s="271"/>
      <c r="C21" s="271"/>
      <c r="D21" s="271"/>
      <c r="E21" s="271"/>
      <c r="F21" s="271"/>
      <c r="G21" s="271"/>
      <c r="H21" s="271"/>
      <c r="I21" s="271"/>
      <c r="J21" s="271"/>
      <c r="K21" s="271"/>
      <c r="L21" s="271"/>
      <c r="M21" s="268" t="e">
        <f>VLOOKUP(L21,'[2]Datos Validacion'!$C$6:$D$10,2,0)</f>
        <v>#N/A</v>
      </c>
      <c r="N21" s="271"/>
      <c r="O21" s="268" t="e">
        <f>VLOOKUP(N21,'[2]Datos Validacion'!$E$6:$F$15,2,0)</f>
        <v>#N/A</v>
      </c>
      <c r="P21" s="271"/>
      <c r="Q21" s="268" t="s">
        <v>160</v>
      </c>
      <c r="R21" s="351" t="s">
        <v>161</v>
      </c>
      <c r="S21" s="268" t="s">
        <v>61</v>
      </c>
      <c r="T21" s="268" t="s">
        <v>162</v>
      </c>
      <c r="U21" s="268" t="s">
        <v>63</v>
      </c>
      <c r="V21" s="268" t="s">
        <v>64</v>
      </c>
      <c r="W21" s="268" t="s">
        <v>96</v>
      </c>
      <c r="X21" s="268">
        <f>VLOOKUP(W21,'[2]Datos Validacion'!$K$6:$L$8,2,0)</f>
        <v>0.1</v>
      </c>
      <c r="Y21" s="268" t="s">
        <v>66</v>
      </c>
      <c r="Z21" s="268">
        <f>VLOOKUP(Y21,'[2]Datos Validacion'!$M$6:$N$7,2,0)</f>
        <v>0.15</v>
      </c>
      <c r="AA21" s="268" t="s">
        <v>67</v>
      </c>
      <c r="AB21" s="268" t="s">
        <v>163</v>
      </c>
      <c r="AC21" s="268" t="s">
        <v>69</v>
      </c>
      <c r="AD21" s="268" t="s">
        <v>164</v>
      </c>
      <c r="AE21" s="297" t="s">
        <v>160</v>
      </c>
      <c r="AF21" s="268">
        <f t="shared" si="0"/>
        <v>0.25</v>
      </c>
      <c r="AG21" s="271"/>
      <c r="AH21" s="268" t="e">
        <f t="shared" si="3"/>
        <v>#N/A</v>
      </c>
      <c r="AI21" s="268" t="str">
        <f t="shared" si="6"/>
        <v>MODERADO</v>
      </c>
      <c r="AJ21" s="268">
        <f>+AJ20-(AJ20*AF21)</f>
        <v>0.5625</v>
      </c>
      <c r="AK21" s="271"/>
      <c r="AL21" s="271"/>
      <c r="AM21" s="275">
        <v>46150</v>
      </c>
      <c r="AN21" s="268" t="s">
        <v>165</v>
      </c>
      <c r="AO21" s="268"/>
      <c r="AP21" s="268" t="s">
        <v>82</v>
      </c>
      <c r="AQ21" s="268" t="s">
        <v>166</v>
      </c>
      <c r="AR21" s="268" t="s">
        <v>82</v>
      </c>
      <c r="AS21" s="268"/>
      <c r="AT21" s="268" t="s">
        <v>167</v>
      </c>
      <c r="AU21" s="268" t="s">
        <v>82</v>
      </c>
      <c r="AV21" s="268" t="s">
        <v>75</v>
      </c>
      <c r="AW21" s="268" t="s">
        <v>168</v>
      </c>
      <c r="AX21" s="268" t="s">
        <v>75</v>
      </c>
      <c r="AY21" s="268" t="s">
        <v>82</v>
      </c>
      <c r="AZ21" s="268" t="s">
        <v>169</v>
      </c>
      <c r="BA21" s="269" t="s">
        <v>170</v>
      </c>
      <c r="BB21" s="382"/>
    </row>
    <row r="22" spans="1:60" ht="91.5" customHeight="1" x14ac:dyDescent="0.35">
      <c r="A22" s="270"/>
      <c r="B22" s="271"/>
      <c r="C22" s="271"/>
      <c r="D22" s="271"/>
      <c r="E22" s="271"/>
      <c r="F22" s="271"/>
      <c r="G22" s="271"/>
      <c r="H22" s="271"/>
      <c r="I22" s="273"/>
      <c r="J22" s="273"/>
      <c r="K22" s="271"/>
      <c r="L22" s="271"/>
      <c r="M22" s="268" t="e">
        <f>VLOOKUP(L22,'[2]Datos Validacion'!$C$6:$D$10,2,0)</f>
        <v>#N/A</v>
      </c>
      <c r="N22" s="271"/>
      <c r="O22" s="268" t="e">
        <f>VLOOKUP(N22,'[2]Datos Validacion'!$E$6:$F$15,2,0)</f>
        <v>#N/A</v>
      </c>
      <c r="P22" s="271"/>
      <c r="Q22" s="268" t="s">
        <v>171</v>
      </c>
      <c r="R22" s="351" t="s">
        <v>172</v>
      </c>
      <c r="S22" s="268" t="s">
        <v>61</v>
      </c>
      <c r="T22" s="268" t="s">
        <v>173</v>
      </c>
      <c r="U22" s="268" t="s">
        <v>63</v>
      </c>
      <c r="V22" s="268" t="s">
        <v>64</v>
      </c>
      <c r="W22" s="268" t="s">
        <v>96</v>
      </c>
      <c r="X22" s="268">
        <f>VLOOKUP(W22,'[2]Datos Validacion'!$K$6:$L$8,2,0)</f>
        <v>0.1</v>
      </c>
      <c r="Y22" s="268" t="s">
        <v>66</v>
      </c>
      <c r="Z22" s="268">
        <f>VLOOKUP(Y22,'[2]Datos Validacion'!$M$6:$N$7,2,0)</f>
        <v>0.15</v>
      </c>
      <c r="AA22" s="268" t="s">
        <v>67</v>
      </c>
      <c r="AB22" s="268" t="s">
        <v>163</v>
      </c>
      <c r="AC22" s="268" t="s">
        <v>69</v>
      </c>
      <c r="AD22" s="268" t="s">
        <v>174</v>
      </c>
      <c r="AE22" s="297" t="s">
        <v>171</v>
      </c>
      <c r="AF22" s="268">
        <f t="shared" si="0"/>
        <v>0.25</v>
      </c>
      <c r="AG22" s="271"/>
      <c r="AH22" s="268" t="e">
        <f t="shared" si="3"/>
        <v>#N/A</v>
      </c>
      <c r="AI22" s="268" t="str">
        <f t="shared" si="6"/>
        <v>MODERADO</v>
      </c>
      <c r="AJ22" s="268">
        <f>+AJ21-(AJ21*AF22)</f>
        <v>0.421875</v>
      </c>
      <c r="AK22" s="271"/>
      <c r="AL22" s="271"/>
      <c r="AM22" s="275">
        <v>46150</v>
      </c>
      <c r="AN22" s="268" t="s">
        <v>165</v>
      </c>
      <c r="AO22" s="268"/>
      <c r="AP22" s="268" t="s">
        <v>82</v>
      </c>
      <c r="AQ22" s="268" t="s">
        <v>175</v>
      </c>
      <c r="AR22" s="268" t="s">
        <v>82</v>
      </c>
      <c r="AS22" s="268"/>
      <c r="AT22" s="268" t="s">
        <v>176</v>
      </c>
      <c r="AU22" s="268" t="s">
        <v>82</v>
      </c>
      <c r="AV22" s="268" t="s">
        <v>75</v>
      </c>
      <c r="AW22" s="268" t="s">
        <v>177</v>
      </c>
      <c r="AX22" s="268" t="s">
        <v>75</v>
      </c>
      <c r="AY22" s="268" t="s">
        <v>82</v>
      </c>
      <c r="AZ22" s="268" t="s">
        <v>178</v>
      </c>
      <c r="BA22" s="269"/>
      <c r="BB22" s="382"/>
    </row>
    <row r="23" spans="1:60" ht="143.5" customHeight="1" x14ac:dyDescent="0.35">
      <c r="A23" s="270"/>
      <c r="B23" s="271"/>
      <c r="C23" s="271"/>
      <c r="D23" s="271"/>
      <c r="E23" s="271"/>
      <c r="F23" s="271"/>
      <c r="G23" s="271"/>
      <c r="H23" s="271"/>
      <c r="I23" s="268" t="s">
        <v>179</v>
      </c>
      <c r="J23" s="268" t="s">
        <v>54</v>
      </c>
      <c r="K23" s="271"/>
      <c r="L23" s="271"/>
      <c r="M23" s="268" t="e">
        <f>VLOOKUP(L23,'[2]Datos Validacion'!$C$6:$D$10,2,0)</f>
        <v>#N/A</v>
      </c>
      <c r="N23" s="271"/>
      <c r="O23" s="268" t="e">
        <f>VLOOKUP(N23,'[2]Datos Validacion'!$E$6:$F$15,2,0)</f>
        <v>#N/A</v>
      </c>
      <c r="P23" s="271"/>
      <c r="Q23" s="268" t="s">
        <v>180</v>
      </c>
      <c r="R23" s="351" t="s">
        <v>181</v>
      </c>
      <c r="S23" s="268" t="s">
        <v>61</v>
      </c>
      <c r="T23" s="268" t="s">
        <v>182</v>
      </c>
      <c r="U23" s="268" t="s">
        <v>183</v>
      </c>
      <c r="V23" s="268" t="s">
        <v>64</v>
      </c>
      <c r="W23" s="268" t="s">
        <v>96</v>
      </c>
      <c r="X23" s="268">
        <f>VLOOKUP(W23,'[2]Datos Validacion'!$K$6:$L$8,2,0)</f>
        <v>0.1</v>
      </c>
      <c r="Y23" s="268" t="s">
        <v>66</v>
      </c>
      <c r="Z23" s="268">
        <f>VLOOKUP(Y23,'[2]Datos Validacion'!$M$6:$N$7,2,0)</f>
        <v>0.15</v>
      </c>
      <c r="AA23" s="268" t="s">
        <v>106</v>
      </c>
      <c r="AB23" s="268"/>
      <c r="AC23" s="268" t="s">
        <v>69</v>
      </c>
      <c r="AD23" s="268" t="s">
        <v>184</v>
      </c>
      <c r="AE23" s="297" t="s">
        <v>180</v>
      </c>
      <c r="AF23" s="268">
        <f t="shared" si="0"/>
        <v>0.25</v>
      </c>
      <c r="AG23" s="271"/>
      <c r="AH23" s="268" t="e">
        <f t="shared" si="3"/>
        <v>#N/A</v>
      </c>
      <c r="AI23" s="267" t="str">
        <f t="shared" si="6"/>
        <v>MENOR</v>
      </c>
      <c r="AJ23" s="268">
        <f>+AJ22-(AJ22*AF23)</f>
        <v>0.31640625</v>
      </c>
      <c r="AK23" s="271"/>
      <c r="AL23" s="271"/>
      <c r="AM23" s="275">
        <v>46150</v>
      </c>
      <c r="AN23" s="268" t="s">
        <v>165</v>
      </c>
      <c r="AO23" s="268"/>
      <c r="AP23" s="268" t="s">
        <v>82</v>
      </c>
      <c r="AQ23" s="268" t="s">
        <v>185</v>
      </c>
      <c r="AR23" s="268" t="s">
        <v>82</v>
      </c>
      <c r="AS23" s="268"/>
      <c r="AT23" s="268" t="s">
        <v>186</v>
      </c>
      <c r="AU23" s="268" t="s">
        <v>82</v>
      </c>
      <c r="AV23" s="268" t="s">
        <v>75</v>
      </c>
      <c r="AW23" s="268" t="s">
        <v>187</v>
      </c>
      <c r="AX23" s="268" t="s">
        <v>75</v>
      </c>
      <c r="AY23" s="268" t="s">
        <v>82</v>
      </c>
      <c r="AZ23" s="268" t="s">
        <v>188</v>
      </c>
      <c r="BA23" s="269"/>
      <c r="BB23" s="382"/>
    </row>
    <row r="24" spans="1:60" ht="101.5" customHeight="1" x14ac:dyDescent="0.35">
      <c r="A24" s="272"/>
      <c r="B24" s="273"/>
      <c r="C24" s="273"/>
      <c r="D24" s="273"/>
      <c r="E24" s="273"/>
      <c r="F24" s="273"/>
      <c r="G24" s="273"/>
      <c r="H24" s="273"/>
      <c r="I24" s="268" t="s">
        <v>189</v>
      </c>
      <c r="J24" s="268" t="s">
        <v>54</v>
      </c>
      <c r="K24" s="273"/>
      <c r="L24" s="273"/>
      <c r="M24" s="268" t="e">
        <f>VLOOKUP(L24,'[2]Datos Validacion'!$C$6:$D$10,2,0)</f>
        <v>#N/A</v>
      </c>
      <c r="N24" s="273"/>
      <c r="O24" s="268" t="e">
        <f>VLOOKUP(N24,'[2]Datos Validacion'!$E$6:$F$15,2,0)</f>
        <v>#N/A</v>
      </c>
      <c r="P24" s="273"/>
      <c r="Q24" s="268"/>
      <c r="R24" s="351" t="s">
        <v>134</v>
      </c>
      <c r="S24" s="268"/>
      <c r="T24" s="268"/>
      <c r="U24" s="268"/>
      <c r="V24" s="268"/>
      <c r="W24" s="268"/>
      <c r="X24" s="268" t="e">
        <f>VLOOKUP(W24,'[2]Datos Validacion'!$K$6:$L$8,2,0)</f>
        <v>#N/A</v>
      </c>
      <c r="Y24" s="268"/>
      <c r="Z24" s="268" t="e">
        <f>VLOOKUP(Y24,'[2]Datos Validacion'!$M$6:$N$7,2,0)</f>
        <v>#N/A</v>
      </c>
      <c r="AA24" s="268"/>
      <c r="AB24" s="268"/>
      <c r="AC24" s="268"/>
      <c r="AD24" s="268"/>
      <c r="AE24" s="268"/>
      <c r="AF24" s="268" t="e">
        <f t="shared" si="0"/>
        <v>#N/A</v>
      </c>
      <c r="AG24" s="273"/>
      <c r="AH24" s="268" t="e">
        <f t="shared" si="3"/>
        <v>#N/A</v>
      </c>
      <c r="AI24" s="273"/>
      <c r="AJ24" s="268" t="e">
        <f t="shared" si="5"/>
        <v>#N/A</v>
      </c>
      <c r="AK24" s="273"/>
      <c r="AL24" s="273"/>
      <c r="AM24" s="268"/>
      <c r="AN24" s="268"/>
      <c r="AO24" s="268"/>
      <c r="AP24" s="268"/>
      <c r="AQ24" s="268"/>
      <c r="AR24" s="268"/>
      <c r="AS24" s="268"/>
      <c r="AT24" s="268"/>
      <c r="AU24" s="268"/>
      <c r="AV24" s="268"/>
      <c r="AW24" s="268"/>
      <c r="AX24" s="268"/>
      <c r="AY24" s="268"/>
      <c r="AZ24" s="268"/>
      <c r="BA24" s="269"/>
      <c r="BB24" s="382"/>
    </row>
    <row r="25" spans="1:60" ht="86.5" customHeight="1" x14ac:dyDescent="0.35">
      <c r="A25" s="305" t="s">
        <v>45</v>
      </c>
      <c r="B25" s="333" t="s">
        <v>111</v>
      </c>
      <c r="C25" s="333" t="s">
        <v>190</v>
      </c>
      <c r="D25" s="333" t="s">
        <v>137</v>
      </c>
      <c r="E25" s="333" t="s">
        <v>191</v>
      </c>
      <c r="F25" s="330" t="s">
        <v>50</v>
      </c>
      <c r="G25" s="330" t="s">
        <v>51</v>
      </c>
      <c r="H25" s="330" t="s">
        <v>192</v>
      </c>
      <c r="I25" s="279" t="s">
        <v>193</v>
      </c>
      <c r="J25" s="279" t="s">
        <v>54</v>
      </c>
      <c r="K25" s="340" t="s">
        <v>194</v>
      </c>
      <c r="L25" s="278" t="s">
        <v>119</v>
      </c>
      <c r="M25" s="281">
        <f>VLOOKUP(L25,'[2]Datos Validacion'!$C$6:$D$10,2,0)</f>
        <v>1</v>
      </c>
      <c r="N25" s="282" t="s">
        <v>57</v>
      </c>
      <c r="O25" s="283">
        <f>VLOOKUP(N25,'[2]Datos Validacion'!$E$6:$F$15,2,0)</f>
        <v>1</v>
      </c>
      <c r="P25" s="284" t="s">
        <v>58</v>
      </c>
      <c r="Q25" s="285"/>
      <c r="R25" s="352" t="s">
        <v>134</v>
      </c>
      <c r="S25" s="286"/>
      <c r="T25" s="286"/>
      <c r="U25" s="286"/>
      <c r="V25" s="286"/>
      <c r="W25" s="286"/>
      <c r="X25" s="281" t="e">
        <f>VLOOKUP(W25,'[2]Datos Validacion'!$K$6:$L$8,2,0)</f>
        <v>#N/A</v>
      </c>
      <c r="Y25" s="276"/>
      <c r="Z25" s="281" t="e">
        <f>VLOOKUP(Y25,'[2]Datos Validacion'!$M$6:$N$7,2,0)</f>
        <v>#N/A</v>
      </c>
      <c r="AA25" s="276"/>
      <c r="AB25" s="287"/>
      <c r="AC25" s="287"/>
      <c r="AD25" s="288"/>
      <c r="AE25" s="274"/>
      <c r="AF25" s="289" t="e">
        <f t="shared" si="0"/>
        <v>#N/A</v>
      </c>
      <c r="AG25" s="290"/>
      <c r="AH25" s="290" t="e">
        <f>+#REF!-(#REF!*AF25)</f>
        <v>#REF!</v>
      </c>
      <c r="AI25" s="291" t="str">
        <f>IF(AJ25&lt;=20%,"LEVE",IF(AJ25&lt;=40%,"MENOR",IF(AJ25&lt;=60%,"MODERADO",IF(AJ25&lt;=80%,"MAYOR","CATASTROFICO"))))</f>
        <v>CATASTROFICO</v>
      </c>
      <c r="AJ25" s="290">
        <f t="shared" si="5"/>
        <v>1</v>
      </c>
      <c r="AK25" s="342" t="s">
        <v>71</v>
      </c>
      <c r="AL25" s="330" t="s">
        <v>72</v>
      </c>
      <c r="AM25" s="292"/>
      <c r="AN25" s="293"/>
      <c r="AO25" s="293"/>
      <c r="AP25" s="293"/>
      <c r="AQ25" s="293"/>
      <c r="AR25" s="293"/>
      <c r="AS25" s="293"/>
      <c r="AT25" s="293"/>
      <c r="AU25" s="293"/>
      <c r="AV25" s="293"/>
      <c r="AW25" s="293"/>
      <c r="AX25" s="293"/>
      <c r="AY25" s="293"/>
      <c r="AZ25" s="293"/>
      <c r="BA25" s="377"/>
      <c r="BB25" s="383" t="s">
        <v>195</v>
      </c>
    </row>
    <row r="26" spans="1:60" ht="78.650000000000006" customHeight="1" x14ac:dyDescent="0.35">
      <c r="A26" s="307"/>
      <c r="B26" s="334"/>
      <c r="C26" s="334"/>
      <c r="D26" s="334"/>
      <c r="E26" s="334"/>
      <c r="F26" s="332"/>
      <c r="G26" s="332"/>
      <c r="H26" s="332"/>
      <c r="I26" s="293" t="s">
        <v>196</v>
      </c>
      <c r="J26" s="279" t="s">
        <v>102</v>
      </c>
      <c r="K26" s="341"/>
      <c r="L26" s="278" t="s">
        <v>119</v>
      </c>
      <c r="M26" s="281">
        <f>VLOOKUP(L26,'[2]Datos Validacion'!$C$6:$D$10,2,0)</f>
        <v>1</v>
      </c>
      <c r="N26" s="282" t="s">
        <v>57</v>
      </c>
      <c r="O26" s="283">
        <f>VLOOKUP(N26,'[2]Datos Validacion'!$E$6:$F$15,2,0)</f>
        <v>1</v>
      </c>
      <c r="P26" s="284" t="s">
        <v>58</v>
      </c>
      <c r="Q26" s="284" t="s">
        <v>197</v>
      </c>
      <c r="R26" s="353" t="s">
        <v>198</v>
      </c>
      <c r="S26" s="295" t="s">
        <v>61</v>
      </c>
      <c r="T26" s="295" t="s">
        <v>199</v>
      </c>
      <c r="U26" s="295" t="s">
        <v>200</v>
      </c>
      <c r="V26" s="295" t="s">
        <v>64</v>
      </c>
      <c r="W26" s="295" t="s">
        <v>96</v>
      </c>
      <c r="X26" s="281">
        <f>VLOOKUP(W26,'[2]Datos Validacion'!$K$6:$L$8,2,0)</f>
        <v>0.1</v>
      </c>
      <c r="Y26" s="295" t="s">
        <v>66</v>
      </c>
      <c r="Z26" s="281">
        <f>VLOOKUP(Y26,'[2]Datos Validacion'!$M$6:$N$7,2,0)</f>
        <v>0.15</v>
      </c>
      <c r="AA26" s="295" t="s">
        <v>106</v>
      </c>
      <c r="AB26" s="295"/>
      <c r="AC26" s="295" t="s">
        <v>69</v>
      </c>
      <c r="AD26" s="296" t="s">
        <v>201</v>
      </c>
      <c r="AE26" s="297" t="s">
        <v>197</v>
      </c>
      <c r="AF26" s="289">
        <f t="shared" si="0"/>
        <v>0.25</v>
      </c>
      <c r="AG26" s="290" t="str">
        <f t="shared" ref="AG26:AG27" si="7">IF(AH26&lt;=20%,"MUY BAJA",IF(AH26&lt;=40%,"BAJA",IF(AH26&lt;=60%,"MEDIA",IF(AH26&lt;=80%,"ALTA","MUY ALTA"))))</f>
        <v>MUY ALTA</v>
      </c>
      <c r="AH26" s="291">
        <f>IF(OR(W26="prevenir",W26="detectar"),(M26-(M26*AF26)), M26)</f>
        <v>1</v>
      </c>
      <c r="AI26" s="291" t="str">
        <f>IF(AJ26&lt;=20%,"LEVE",IF(AJ26&lt;=40%,"MENOR",IF(AJ26&lt;=60%,"MODERADO",IF(AJ26&lt;=80%,"MAYOR","CATASTROFICO"))))</f>
        <v>MAYOR</v>
      </c>
      <c r="AJ26" s="290">
        <f t="shared" si="5"/>
        <v>0.75</v>
      </c>
      <c r="AK26" s="343"/>
      <c r="AL26" s="332"/>
      <c r="AM26" s="292">
        <v>46148</v>
      </c>
      <c r="AN26" s="293" t="s">
        <v>202</v>
      </c>
      <c r="AO26" s="293"/>
      <c r="AP26" s="293" t="s">
        <v>127</v>
      </c>
      <c r="AQ26" s="298" t="s">
        <v>203</v>
      </c>
      <c r="AR26" s="293" t="s">
        <v>127</v>
      </c>
      <c r="AS26" s="293"/>
      <c r="AT26" s="293" t="s">
        <v>204</v>
      </c>
      <c r="AU26" s="293" t="s">
        <v>127</v>
      </c>
      <c r="AV26" s="293"/>
      <c r="AW26" s="293" t="s">
        <v>205</v>
      </c>
      <c r="AX26" s="293"/>
      <c r="AY26" s="293" t="s">
        <v>127</v>
      </c>
      <c r="AZ26" s="293" t="s">
        <v>206</v>
      </c>
      <c r="BA26" s="377" t="s">
        <v>207</v>
      </c>
      <c r="BB26" s="383"/>
    </row>
    <row r="27" spans="1:60" ht="125.5" customHeight="1" x14ac:dyDescent="0.35">
      <c r="A27" s="276" t="s">
        <v>45</v>
      </c>
      <c r="B27" s="277" t="s">
        <v>111</v>
      </c>
      <c r="C27" s="277" t="s">
        <v>190</v>
      </c>
      <c r="D27" s="277" t="s">
        <v>137</v>
      </c>
      <c r="E27" s="277" t="s">
        <v>208</v>
      </c>
      <c r="F27" s="278" t="s">
        <v>50</v>
      </c>
      <c r="G27" s="278" t="s">
        <v>51</v>
      </c>
      <c r="H27" s="293" t="s">
        <v>209</v>
      </c>
      <c r="I27" s="293" t="s">
        <v>210</v>
      </c>
      <c r="J27" s="279" t="s">
        <v>54</v>
      </c>
      <c r="K27" s="280" t="s">
        <v>194</v>
      </c>
      <c r="L27" s="278" t="s">
        <v>119</v>
      </c>
      <c r="M27" s="281">
        <f>VLOOKUP(L27,'[2]Datos Validacion'!$C$6:$D$10,2,0)</f>
        <v>1</v>
      </c>
      <c r="N27" s="282" t="s">
        <v>57</v>
      </c>
      <c r="O27" s="283">
        <f>VLOOKUP(N27,'[2]Datos Validacion'!$E$6:$F$15,2,0)</f>
        <v>1</v>
      </c>
      <c r="P27" s="284" t="s">
        <v>58</v>
      </c>
      <c r="Q27" s="284" t="s">
        <v>211</v>
      </c>
      <c r="R27" s="353" t="s">
        <v>212</v>
      </c>
      <c r="S27" s="299" t="s">
        <v>61</v>
      </c>
      <c r="T27" s="299" t="s">
        <v>213</v>
      </c>
      <c r="U27" s="299" t="s">
        <v>63</v>
      </c>
      <c r="V27" s="299" t="s">
        <v>64</v>
      </c>
      <c r="W27" s="299" t="s">
        <v>96</v>
      </c>
      <c r="X27" s="281">
        <f>VLOOKUP(W27,'[2]Datos Validacion'!$K$6:$L$8,2,0)</f>
        <v>0.1</v>
      </c>
      <c r="Y27" s="295" t="s">
        <v>66</v>
      </c>
      <c r="Z27" s="281">
        <f>VLOOKUP(Y27,'[2]Datos Validacion'!$M$6:$N$7,2,0)</f>
        <v>0.15</v>
      </c>
      <c r="AA27" s="300" t="s">
        <v>67</v>
      </c>
      <c r="AB27" s="300" t="s">
        <v>214</v>
      </c>
      <c r="AC27" s="295" t="s">
        <v>69</v>
      </c>
      <c r="AD27" s="301" t="s">
        <v>215</v>
      </c>
      <c r="AE27" s="297" t="s">
        <v>211</v>
      </c>
      <c r="AF27" s="289">
        <f t="shared" si="0"/>
        <v>0.25</v>
      </c>
      <c r="AG27" s="290" t="str">
        <f t="shared" si="7"/>
        <v>MUY ALTA</v>
      </c>
      <c r="AH27" s="291">
        <f>IF(OR(W27="prevenir",W27="detectar"),(M27-(M27*AF27)), M27)</f>
        <v>1</v>
      </c>
      <c r="AI27" s="291" t="str">
        <f t="shared" ref="AI27" si="8">IF(AJ27&lt;=20%,"LEVE",IF(AJ27&lt;=40%,"MENOR",IF(AJ27&lt;=60%,"MODERADO",IF(AJ27&lt;=80%,"MAYOR","CATASTROFICO"))))</f>
        <v>MAYOR</v>
      </c>
      <c r="AJ27" s="290">
        <f t="shared" si="5"/>
        <v>0.75</v>
      </c>
      <c r="AK27" s="285" t="s">
        <v>71</v>
      </c>
      <c r="AL27" s="278" t="s">
        <v>72</v>
      </c>
      <c r="AM27" s="292">
        <v>46148</v>
      </c>
      <c r="AN27" s="293" t="s">
        <v>202</v>
      </c>
      <c r="AO27" s="293"/>
      <c r="AP27" s="293" t="s">
        <v>127</v>
      </c>
      <c r="AQ27" s="302" t="s">
        <v>203</v>
      </c>
      <c r="AR27" s="293" t="s">
        <v>127</v>
      </c>
      <c r="AS27" s="293"/>
      <c r="AT27" s="293" t="s">
        <v>204</v>
      </c>
      <c r="AU27" s="293" t="s">
        <v>127</v>
      </c>
      <c r="AV27" s="293"/>
      <c r="AW27" s="293" t="s">
        <v>205</v>
      </c>
      <c r="AX27" s="293"/>
      <c r="AY27" s="293" t="s">
        <v>127</v>
      </c>
      <c r="AZ27" s="293" t="s">
        <v>206</v>
      </c>
      <c r="BA27" s="377" t="s">
        <v>207</v>
      </c>
      <c r="BB27" s="348" t="s">
        <v>216</v>
      </c>
      <c r="BC27" s="117"/>
      <c r="BD27" s="117"/>
      <c r="BE27" s="117"/>
      <c r="BF27" s="117"/>
      <c r="BG27" s="117"/>
      <c r="BH27" s="117"/>
    </row>
    <row r="28" spans="1:60" ht="93" customHeight="1" x14ac:dyDescent="0.35">
      <c r="A28" s="305" t="s">
        <v>45</v>
      </c>
      <c r="B28" s="330" t="s">
        <v>217</v>
      </c>
      <c r="C28" s="330" t="s">
        <v>218</v>
      </c>
      <c r="D28" s="330" t="s">
        <v>219</v>
      </c>
      <c r="E28" s="330" t="s">
        <v>220</v>
      </c>
      <c r="F28" s="330" t="s">
        <v>50</v>
      </c>
      <c r="G28" s="330" t="s">
        <v>51</v>
      </c>
      <c r="H28" s="333" t="s">
        <v>221</v>
      </c>
      <c r="I28" s="335" t="s">
        <v>222</v>
      </c>
      <c r="J28" s="278" t="s">
        <v>102</v>
      </c>
      <c r="K28" s="327" t="s">
        <v>223</v>
      </c>
      <c r="L28" s="278" t="s">
        <v>224</v>
      </c>
      <c r="M28" s="281">
        <f>VLOOKUP(L28,'[2]Datos Validacion'!$C$6:$D$10,2,0)</f>
        <v>0.6</v>
      </c>
      <c r="N28" s="282" t="s">
        <v>225</v>
      </c>
      <c r="O28" s="283">
        <f>VLOOKUP(N28,'[2]Datos Validacion'!$E$6:$F$15,2,0)</f>
        <v>0.8</v>
      </c>
      <c r="P28" s="284" t="s">
        <v>71</v>
      </c>
      <c r="Q28" s="284" t="s">
        <v>226</v>
      </c>
      <c r="R28" s="353" t="s">
        <v>227</v>
      </c>
      <c r="S28" s="295" t="s">
        <v>61</v>
      </c>
      <c r="T28" s="295" t="s">
        <v>218</v>
      </c>
      <c r="U28" s="295" t="s">
        <v>183</v>
      </c>
      <c r="V28" s="295" t="s">
        <v>64</v>
      </c>
      <c r="W28" s="295" t="s">
        <v>65</v>
      </c>
      <c r="X28" s="281">
        <f>VLOOKUP(W28,'[2]Datos Validacion'!$K$6:$L$8,2,0)</f>
        <v>0.25</v>
      </c>
      <c r="Y28" s="295" t="s">
        <v>66</v>
      </c>
      <c r="Z28" s="281">
        <f>VLOOKUP(Y28,'[2]Datos Validacion'!$M$6:$N$7,2,0)</f>
        <v>0.15</v>
      </c>
      <c r="AA28" s="295" t="s">
        <v>228</v>
      </c>
      <c r="AB28" s="295" t="s">
        <v>229</v>
      </c>
      <c r="AC28" s="299" t="s">
        <v>69</v>
      </c>
      <c r="AD28" s="296" t="s">
        <v>230</v>
      </c>
      <c r="AE28" s="297" t="s">
        <v>226</v>
      </c>
      <c r="AF28" s="289">
        <f t="shared" si="0"/>
        <v>0.4</v>
      </c>
      <c r="AG28" s="290" t="str">
        <f t="shared" ref="AG28:AG29" si="9">IF(AH28&lt;=20%,"MUY BAJA",IF(AH28&lt;=40%,"BAJA",IF(AH28&lt;=60%,"MEDIA",IF(AH28&lt;=80%,"ALTA","MUY ALTA"))))</f>
        <v>BAJA</v>
      </c>
      <c r="AH28" s="290">
        <f t="shared" ref="AH28:AH30" si="10">IF(OR(W28="prevenir",W28="detectar"),(M28-(M28*AF28)), M28)</f>
        <v>0.36</v>
      </c>
      <c r="AI28" s="344" t="str">
        <f t="shared" ref="AI28:AI30" si="11">IF(AJ28&lt;=20%,"LEVE",IF(AJ28&lt;=40%,"MENOR",IF(AJ28&lt;=60%,"MODERADO",IF(AJ28&lt;=80%,"MAYOR","CATASTROFICO"))))</f>
        <v>MAYOR</v>
      </c>
      <c r="AJ28" s="290">
        <f t="shared" ref="AJ28:AJ30" si="12">IF(W28="corregir",(O28-(O28*AF28)), O28)</f>
        <v>0.8</v>
      </c>
      <c r="AK28" s="342" t="s">
        <v>71</v>
      </c>
      <c r="AL28" s="330" t="s">
        <v>72</v>
      </c>
      <c r="AM28" s="303">
        <v>46153</v>
      </c>
      <c r="AN28" s="279" t="s">
        <v>231</v>
      </c>
      <c r="AO28" s="304"/>
      <c r="AP28" s="279" t="s">
        <v>127</v>
      </c>
      <c r="AQ28" s="279" t="s">
        <v>232</v>
      </c>
      <c r="AR28" s="279" t="s">
        <v>148</v>
      </c>
      <c r="AS28" s="279"/>
      <c r="AT28" s="279" t="s">
        <v>233</v>
      </c>
      <c r="AU28" s="279"/>
      <c r="AV28" s="279" t="s">
        <v>127</v>
      </c>
      <c r="AW28" s="279" t="s">
        <v>234</v>
      </c>
      <c r="AX28" s="279"/>
      <c r="AY28" s="279" t="s">
        <v>127</v>
      </c>
      <c r="AZ28" s="279" t="s">
        <v>234</v>
      </c>
      <c r="BA28" s="378" t="s">
        <v>235</v>
      </c>
      <c r="BB28" s="383" t="s">
        <v>236</v>
      </c>
    </row>
    <row r="29" spans="1:60" ht="93" customHeight="1" x14ac:dyDescent="0.35">
      <c r="A29" s="307"/>
      <c r="B29" s="332"/>
      <c r="C29" s="332"/>
      <c r="D29" s="332"/>
      <c r="E29" s="332"/>
      <c r="F29" s="332"/>
      <c r="G29" s="332"/>
      <c r="H29" s="334"/>
      <c r="I29" s="336"/>
      <c r="J29" s="278" t="s">
        <v>102</v>
      </c>
      <c r="K29" s="329"/>
      <c r="L29" s="278" t="s">
        <v>224</v>
      </c>
      <c r="M29" s="281">
        <f>VLOOKUP(L29,'[2]Datos Validacion'!$C$6:$D$10,2,0)</f>
        <v>0.6</v>
      </c>
      <c r="N29" s="282" t="s">
        <v>225</v>
      </c>
      <c r="O29" s="283">
        <f>VLOOKUP(N29,'[2]Datos Validacion'!$E$6:$F$15,2,0)</f>
        <v>0.8</v>
      </c>
      <c r="P29" s="284" t="s">
        <v>71</v>
      </c>
      <c r="Q29" s="284" t="s">
        <v>237</v>
      </c>
      <c r="R29" s="353" t="s">
        <v>238</v>
      </c>
      <c r="S29" s="295" t="s">
        <v>61</v>
      </c>
      <c r="T29" s="295" t="s">
        <v>218</v>
      </c>
      <c r="U29" s="295" t="s">
        <v>183</v>
      </c>
      <c r="V29" s="295" t="s">
        <v>64</v>
      </c>
      <c r="W29" s="295" t="s">
        <v>65</v>
      </c>
      <c r="X29" s="281">
        <f>VLOOKUP(W29,'[2]Datos Validacion'!$K$6:$L$8,2,0)</f>
        <v>0.25</v>
      </c>
      <c r="Y29" s="295" t="s">
        <v>66</v>
      </c>
      <c r="Z29" s="281">
        <f>VLOOKUP(Y29,'[2]Datos Validacion'!$M$6:$N$7,2,0)</f>
        <v>0.15</v>
      </c>
      <c r="AA29" s="295" t="s">
        <v>228</v>
      </c>
      <c r="AB29" s="295" t="s">
        <v>229</v>
      </c>
      <c r="AC29" s="299" t="s">
        <v>69</v>
      </c>
      <c r="AD29" s="296" t="s">
        <v>239</v>
      </c>
      <c r="AE29" s="297" t="s">
        <v>237</v>
      </c>
      <c r="AF29" s="289">
        <f t="shared" si="0"/>
        <v>0.4</v>
      </c>
      <c r="AG29" s="290" t="str">
        <f t="shared" si="9"/>
        <v>BAJA</v>
      </c>
      <c r="AH29" s="290">
        <f>+AH28-(AH28*AF29)</f>
        <v>0.216</v>
      </c>
      <c r="AI29" s="345"/>
      <c r="AJ29" s="290">
        <f t="shared" si="12"/>
        <v>0.8</v>
      </c>
      <c r="AK29" s="343"/>
      <c r="AL29" s="332"/>
      <c r="AM29" s="303">
        <v>46153</v>
      </c>
      <c r="AN29" s="279" t="s">
        <v>231</v>
      </c>
      <c r="AO29" s="304"/>
      <c r="AP29" s="279" t="s">
        <v>127</v>
      </c>
      <c r="AQ29" s="279" t="s">
        <v>240</v>
      </c>
      <c r="AR29" s="279" t="s">
        <v>148</v>
      </c>
      <c r="AS29" s="279"/>
      <c r="AT29" s="279" t="s">
        <v>241</v>
      </c>
      <c r="AU29" s="279"/>
      <c r="AV29" s="279" t="s">
        <v>127</v>
      </c>
      <c r="AW29" s="279" t="s">
        <v>234</v>
      </c>
      <c r="AX29" s="279"/>
      <c r="AY29" s="279" t="s">
        <v>127</v>
      </c>
      <c r="AZ29" s="279" t="s">
        <v>234</v>
      </c>
      <c r="BA29" s="378" t="s">
        <v>235</v>
      </c>
      <c r="BB29" s="383"/>
    </row>
    <row r="30" spans="1:60" ht="144.5" customHeight="1" x14ac:dyDescent="0.35">
      <c r="A30" s="276" t="s">
        <v>45</v>
      </c>
      <c r="B30" s="294" t="s">
        <v>242</v>
      </c>
      <c r="C30" s="294" t="s">
        <v>243</v>
      </c>
      <c r="D30" s="294" t="s">
        <v>244</v>
      </c>
      <c r="E30" s="294" t="s">
        <v>245</v>
      </c>
      <c r="F30" s="278" t="s">
        <v>50</v>
      </c>
      <c r="G30" s="278" t="s">
        <v>51</v>
      </c>
      <c r="H30" s="299" t="s">
        <v>246</v>
      </c>
      <c r="I30" s="299" t="s">
        <v>247</v>
      </c>
      <c r="J30" s="279" t="s">
        <v>102</v>
      </c>
      <c r="K30" s="306" t="s">
        <v>248</v>
      </c>
      <c r="L30" s="278" t="s">
        <v>56</v>
      </c>
      <c r="M30" s="281">
        <f>VLOOKUP(L30,'[2]Datos Validacion'!$C$6:$D$10,2,0)</f>
        <v>0.4</v>
      </c>
      <c r="N30" s="282" t="s">
        <v>57</v>
      </c>
      <c r="O30" s="283">
        <f>VLOOKUP(N30,'[2]Datos Validacion'!$E$6:$F$15,2,0)</f>
        <v>1</v>
      </c>
      <c r="P30" s="284" t="s">
        <v>58</v>
      </c>
      <c r="Q30" s="284" t="s">
        <v>249</v>
      </c>
      <c r="R30" s="353" t="s">
        <v>250</v>
      </c>
      <c r="S30" s="295" t="s">
        <v>61</v>
      </c>
      <c r="T30" s="299" t="s">
        <v>244</v>
      </c>
      <c r="U30" s="299" t="s">
        <v>63</v>
      </c>
      <c r="V30" s="295" t="s">
        <v>64</v>
      </c>
      <c r="W30" s="295" t="s">
        <v>65</v>
      </c>
      <c r="X30" s="281">
        <f>VLOOKUP(W30,'[2]Datos Validacion'!$K$6:$L$8,2,0)</f>
        <v>0.25</v>
      </c>
      <c r="Y30" s="295" t="s">
        <v>66</v>
      </c>
      <c r="Z30" s="281">
        <f>VLOOKUP(Y30,'[2]Datos Validacion'!$M$6:$N$7,2,0)</f>
        <v>0.15</v>
      </c>
      <c r="AA30" s="295" t="s">
        <v>67</v>
      </c>
      <c r="AB30" s="295" t="s">
        <v>251</v>
      </c>
      <c r="AC30" s="299" t="s">
        <v>69</v>
      </c>
      <c r="AD30" s="308" t="s">
        <v>252</v>
      </c>
      <c r="AE30" s="297" t="s">
        <v>249</v>
      </c>
      <c r="AF30" s="289">
        <f t="shared" si="0"/>
        <v>0.4</v>
      </c>
      <c r="AG30" s="290" t="str">
        <f t="shared" ref="AG30" si="13">IF(AH30&lt;=20%,"MUY BAJA",IF(AH30&lt;=40%,"BAJA",IF(AH30&lt;=60%,"MEDIA",IF(AH30&lt;=80%,"ALTA","MUY ALTA"))))</f>
        <v>BAJA</v>
      </c>
      <c r="AH30" s="290">
        <f t="shared" si="10"/>
        <v>0.24</v>
      </c>
      <c r="AI30" s="291" t="str">
        <f t="shared" si="11"/>
        <v>CATASTROFICO</v>
      </c>
      <c r="AJ30" s="290">
        <f t="shared" si="12"/>
        <v>1</v>
      </c>
      <c r="AK30" s="284" t="s">
        <v>58</v>
      </c>
      <c r="AL30" s="278" t="s">
        <v>72</v>
      </c>
      <c r="AM30" s="303">
        <v>46147</v>
      </c>
      <c r="AN30" s="279" t="s">
        <v>253</v>
      </c>
      <c r="AO30" s="304"/>
      <c r="AP30" s="279"/>
      <c r="AQ30" s="279"/>
      <c r="AR30" s="279" t="s">
        <v>148</v>
      </c>
      <c r="AS30" s="279"/>
      <c r="AT30" s="279" t="s">
        <v>254</v>
      </c>
      <c r="AU30" s="279"/>
      <c r="AV30" s="279" t="s">
        <v>127</v>
      </c>
      <c r="AW30" s="268" t="s">
        <v>255</v>
      </c>
      <c r="AX30" s="279"/>
      <c r="AY30" s="279" t="s">
        <v>127</v>
      </c>
      <c r="AZ30" s="279" t="s">
        <v>256</v>
      </c>
      <c r="BA30" s="378"/>
      <c r="BB30" s="348" t="s">
        <v>257</v>
      </c>
    </row>
    <row r="31" spans="1:60" ht="138" customHeight="1" x14ac:dyDescent="0.35">
      <c r="A31" s="305" t="s">
        <v>45</v>
      </c>
      <c r="B31" s="305" t="s">
        <v>258</v>
      </c>
      <c r="C31" s="330" t="s">
        <v>259</v>
      </c>
      <c r="D31" s="330" t="s">
        <v>260</v>
      </c>
      <c r="E31" s="330" t="s">
        <v>261</v>
      </c>
      <c r="F31" s="330" t="s">
        <v>50</v>
      </c>
      <c r="G31" s="330" t="s">
        <v>51</v>
      </c>
      <c r="H31" s="327" t="s">
        <v>262</v>
      </c>
      <c r="I31" s="300" t="s">
        <v>263</v>
      </c>
      <c r="J31" s="279" t="s">
        <v>102</v>
      </c>
      <c r="K31" s="327" t="s">
        <v>264</v>
      </c>
      <c r="L31" s="279" t="s">
        <v>224</v>
      </c>
      <c r="M31" s="281">
        <f>VLOOKUP(L31,'[2]Datos Validacion'!$C$6:$D$10,2,0)</f>
        <v>0.6</v>
      </c>
      <c r="N31" s="309" t="s">
        <v>57</v>
      </c>
      <c r="O31" s="283">
        <f>VLOOKUP(N31,'[2]Datos Validacion'!$E$6:$F$15,2,0)</f>
        <v>1</v>
      </c>
      <c r="P31" s="284" t="s">
        <v>58</v>
      </c>
      <c r="Q31" s="285" t="s">
        <v>265</v>
      </c>
      <c r="R31" s="353" t="s">
        <v>266</v>
      </c>
      <c r="S31" s="295" t="s">
        <v>61</v>
      </c>
      <c r="T31" s="295" t="s">
        <v>267</v>
      </c>
      <c r="U31" s="295" t="s">
        <v>63</v>
      </c>
      <c r="V31" s="295" t="s">
        <v>64</v>
      </c>
      <c r="W31" s="295" t="s">
        <v>65</v>
      </c>
      <c r="X31" s="281">
        <f>VLOOKUP(W31,'[2]Datos Validacion'!$K$6:$L$8,2,0)</f>
        <v>0.25</v>
      </c>
      <c r="Y31" s="295" t="s">
        <v>66</v>
      </c>
      <c r="Z31" s="281">
        <f>VLOOKUP(Y31,'[2]Datos Validacion'!$M$6:$N$7,2,0)</f>
        <v>0.15</v>
      </c>
      <c r="AA31" s="295" t="s">
        <v>106</v>
      </c>
      <c r="AB31" s="295"/>
      <c r="AC31" s="299" t="s">
        <v>69</v>
      </c>
      <c r="AD31" s="310" t="s">
        <v>268</v>
      </c>
      <c r="AE31" s="297" t="s">
        <v>265</v>
      </c>
      <c r="AF31" s="289">
        <f t="shared" si="0"/>
        <v>0.4</v>
      </c>
      <c r="AG31" s="290" t="str">
        <f>IF(AH31&lt;=20%,"MUY BAJA",IF(AH31&lt;=40%,"BAJA",IF(AH31&lt;=60%,"MEDIA",IF(AH31&lt;=80%,"ALTA","MUY ALTA"))))</f>
        <v>BAJA</v>
      </c>
      <c r="AH31" s="290">
        <f t="shared" ref="AH31" si="14">IF(OR(W31="prevenir",W31="detectar"),(M31-(M31*AF31)), M31)</f>
        <v>0.36</v>
      </c>
      <c r="AI31" s="290" t="str">
        <f>IF(AJ31&lt;=20%,"LEVE",IF(AJ31&lt;=40%,"MENOR",IF(AJ31&lt;=60%,"MODERADO",IF(AJ31&lt;=80%,"MAYOR","CATASTROFICO"))))</f>
        <v>CATASTROFICO</v>
      </c>
      <c r="AJ31" s="290">
        <f t="shared" ref="AJ31:AJ33" si="15">IF(W31="corregir",(O31-(O31*AF31)), O31)</f>
        <v>1</v>
      </c>
      <c r="AK31" s="342" t="s">
        <v>58</v>
      </c>
      <c r="AL31" s="330" t="s">
        <v>72</v>
      </c>
      <c r="AM31" s="311">
        <v>46153</v>
      </c>
      <c r="AN31" s="312" t="s">
        <v>269</v>
      </c>
      <c r="AO31" s="313" t="s">
        <v>75</v>
      </c>
      <c r="AP31" s="312" t="s">
        <v>127</v>
      </c>
      <c r="AQ31" s="312" t="s">
        <v>270</v>
      </c>
      <c r="AR31" s="312" t="s">
        <v>127</v>
      </c>
      <c r="AS31" s="312" t="s">
        <v>75</v>
      </c>
      <c r="AT31" s="312" t="s">
        <v>271</v>
      </c>
      <c r="AU31" s="312" t="s">
        <v>127</v>
      </c>
      <c r="AV31" s="312" t="s">
        <v>75</v>
      </c>
      <c r="AW31" s="312" t="s">
        <v>272</v>
      </c>
      <c r="AX31" s="312" t="s">
        <v>75</v>
      </c>
      <c r="AY31" s="312" t="s">
        <v>127</v>
      </c>
      <c r="AZ31" s="312" t="s">
        <v>273</v>
      </c>
      <c r="BA31" s="308" t="s">
        <v>274</v>
      </c>
      <c r="BB31" s="383" t="s">
        <v>275</v>
      </c>
    </row>
    <row r="32" spans="1:60" ht="125.5" customHeight="1" x14ac:dyDescent="0.35">
      <c r="A32" s="317"/>
      <c r="B32" s="317"/>
      <c r="C32" s="331"/>
      <c r="D32" s="331"/>
      <c r="E32" s="331"/>
      <c r="F32" s="331"/>
      <c r="G32" s="331"/>
      <c r="H32" s="328"/>
      <c r="I32" s="300" t="s">
        <v>276</v>
      </c>
      <c r="J32" s="279" t="s">
        <v>54</v>
      </c>
      <c r="K32" s="328"/>
      <c r="L32" s="279" t="s">
        <v>224</v>
      </c>
      <c r="M32" s="281">
        <f>VLOOKUP(L32,'[2]Datos Validacion'!$C$6:$D$10,2,0)</f>
        <v>0.6</v>
      </c>
      <c r="N32" s="309" t="s">
        <v>57</v>
      </c>
      <c r="O32" s="283">
        <f>VLOOKUP(N32,'[2]Datos Validacion'!$E$6:$F$15,2,0)</f>
        <v>1</v>
      </c>
      <c r="P32" s="284" t="s">
        <v>58</v>
      </c>
      <c r="Q32" s="285" t="s">
        <v>277</v>
      </c>
      <c r="R32" s="353" t="s">
        <v>278</v>
      </c>
      <c r="S32" s="295" t="s">
        <v>61</v>
      </c>
      <c r="T32" s="295" t="s">
        <v>267</v>
      </c>
      <c r="U32" s="295" t="s">
        <v>63</v>
      </c>
      <c r="V32" s="295" t="s">
        <v>64</v>
      </c>
      <c r="W32" s="295" t="s">
        <v>105</v>
      </c>
      <c r="X32" s="281">
        <f>VLOOKUP(W32,'[2]Datos Validacion'!$K$6:$L$8,2,0)</f>
        <v>0.15</v>
      </c>
      <c r="Y32" s="295" t="s">
        <v>66</v>
      </c>
      <c r="Z32" s="281">
        <f>VLOOKUP(Y32,'[2]Datos Validacion'!$M$6:$N$7,2,0)</f>
        <v>0.15</v>
      </c>
      <c r="AA32" s="295" t="s">
        <v>106</v>
      </c>
      <c r="AB32" s="295"/>
      <c r="AC32" s="299" t="s">
        <v>69</v>
      </c>
      <c r="AD32" s="308" t="s">
        <v>279</v>
      </c>
      <c r="AE32" s="297" t="s">
        <v>277</v>
      </c>
      <c r="AF32" s="289">
        <f t="shared" si="0"/>
        <v>0.3</v>
      </c>
      <c r="AG32" s="290" t="str">
        <f>IF(AH32&lt;=20%,"MUY BAJA",IF(AH32&lt;=40%,"BAJA",IF(AH32&lt;=60%,"MEDIA",IF(AH32&lt;=80%,"ALTA","MUY ALTA"))))</f>
        <v>BAJA</v>
      </c>
      <c r="AH32" s="290">
        <f>+AH31-(AH31*AF32)</f>
        <v>0.252</v>
      </c>
      <c r="AI32" s="290" t="str">
        <f>IF(AJ32&lt;=20%,"LEVE",IF(AJ32&lt;=40%,"MENOR",IF(AJ32&lt;=60%,"MODERADO",IF(AJ32&lt;=80%,"MAYOR","CATASTROFICO"))))</f>
        <v>CATASTROFICO</v>
      </c>
      <c r="AJ32" s="290">
        <f t="shared" si="15"/>
        <v>1</v>
      </c>
      <c r="AK32" s="346"/>
      <c r="AL32" s="331"/>
      <c r="AM32" s="314">
        <v>46153</v>
      </c>
      <c r="AN32" s="315" t="s">
        <v>269</v>
      </c>
      <c r="AO32" s="316" t="s">
        <v>75</v>
      </c>
      <c r="AP32" s="315" t="s">
        <v>127</v>
      </c>
      <c r="AQ32" s="315" t="s">
        <v>270</v>
      </c>
      <c r="AR32" s="315" t="s">
        <v>127</v>
      </c>
      <c r="AS32" s="315" t="s">
        <v>75</v>
      </c>
      <c r="AT32" s="315" t="s">
        <v>280</v>
      </c>
      <c r="AU32" s="315" t="s">
        <v>127</v>
      </c>
      <c r="AV32" s="315" t="s">
        <v>75</v>
      </c>
      <c r="AW32" s="315" t="s">
        <v>281</v>
      </c>
      <c r="AX32" s="315" t="s">
        <v>75</v>
      </c>
      <c r="AY32" s="315" t="s">
        <v>127</v>
      </c>
      <c r="AZ32" s="315" t="s">
        <v>273</v>
      </c>
      <c r="BA32" s="310" t="s">
        <v>282</v>
      </c>
      <c r="BB32" s="383"/>
    </row>
    <row r="33" spans="1:54" ht="140.5" customHeight="1" x14ac:dyDescent="0.35">
      <c r="A33" s="307"/>
      <c r="B33" s="307"/>
      <c r="C33" s="332"/>
      <c r="D33" s="332"/>
      <c r="E33" s="332"/>
      <c r="F33" s="332"/>
      <c r="G33" s="332"/>
      <c r="H33" s="329"/>
      <c r="I33" s="300" t="s">
        <v>283</v>
      </c>
      <c r="J33" s="279" t="s">
        <v>54</v>
      </c>
      <c r="K33" s="329"/>
      <c r="L33" s="279" t="s">
        <v>224</v>
      </c>
      <c r="M33" s="281">
        <f>VLOOKUP(L33,'[2]Datos Validacion'!$C$6:$D$10,2,0)</f>
        <v>0.6</v>
      </c>
      <c r="N33" s="309" t="s">
        <v>57</v>
      </c>
      <c r="O33" s="283">
        <f>VLOOKUP(N33,'[2]Datos Validacion'!$E$6:$F$15,2,0)</f>
        <v>1</v>
      </c>
      <c r="P33" s="284" t="s">
        <v>58</v>
      </c>
      <c r="Q33" s="285" t="s">
        <v>284</v>
      </c>
      <c r="R33" s="354" t="s">
        <v>285</v>
      </c>
      <c r="S33" s="295" t="s">
        <v>61</v>
      </c>
      <c r="T33" s="295" t="s">
        <v>267</v>
      </c>
      <c r="U33" s="295" t="s">
        <v>63</v>
      </c>
      <c r="V33" s="295" t="s">
        <v>64</v>
      </c>
      <c r="W33" s="295" t="s">
        <v>105</v>
      </c>
      <c r="X33" s="281">
        <f>VLOOKUP(W33,'[2]Datos Validacion'!$K$6:$L$8,2,0)</f>
        <v>0.15</v>
      </c>
      <c r="Y33" s="295" t="s">
        <v>66</v>
      </c>
      <c r="Z33" s="281">
        <f>VLOOKUP(Y33,'[2]Datos Validacion'!$M$6:$N$7,2,0)</f>
        <v>0.15</v>
      </c>
      <c r="AA33" s="295" t="s">
        <v>106</v>
      </c>
      <c r="AB33" s="295"/>
      <c r="AC33" s="299" t="s">
        <v>69</v>
      </c>
      <c r="AD33" s="310" t="s">
        <v>268</v>
      </c>
      <c r="AE33" s="297" t="s">
        <v>284</v>
      </c>
      <c r="AF33" s="289">
        <f t="shared" si="0"/>
        <v>0.3</v>
      </c>
      <c r="AG33" s="290" t="str">
        <f>IF(AH33&lt;=20%,"MUY BAJA",IF(AH33&lt;=40%,"BAJA",IF(AH33&lt;=60%,"MEDIA",IF(AH33&lt;=80%,"ALTA","MUY ALTA"))))</f>
        <v>MUY BAJA</v>
      </c>
      <c r="AH33" s="290">
        <f>+AH32-(AH32*AF33)</f>
        <v>0.1764</v>
      </c>
      <c r="AI33" s="290" t="str">
        <f>IF(AJ33&lt;=20%,"LEVE",IF(AJ33&lt;=40%,"MENOR",IF(AJ33&lt;=60%,"MODERADO",IF(AJ33&lt;=80%,"MAYOR","CATASTROFICO"))))</f>
        <v>CATASTROFICO</v>
      </c>
      <c r="AJ33" s="290">
        <f t="shared" si="15"/>
        <v>1</v>
      </c>
      <c r="AK33" s="343"/>
      <c r="AL33" s="332"/>
      <c r="AM33" s="314">
        <v>46153</v>
      </c>
      <c r="AN33" s="315" t="s">
        <v>269</v>
      </c>
      <c r="AO33" s="315" t="s">
        <v>75</v>
      </c>
      <c r="AP33" s="315" t="s">
        <v>127</v>
      </c>
      <c r="AQ33" s="315" t="s">
        <v>270</v>
      </c>
      <c r="AR33" s="315" t="s">
        <v>127</v>
      </c>
      <c r="AS33" s="315" t="s">
        <v>75</v>
      </c>
      <c r="AT33" s="315" t="s">
        <v>280</v>
      </c>
      <c r="AU33" s="315" t="s">
        <v>127</v>
      </c>
      <c r="AV33" s="315" t="s">
        <v>75</v>
      </c>
      <c r="AW33" s="315" t="s">
        <v>286</v>
      </c>
      <c r="AX33" s="315" t="s">
        <v>75</v>
      </c>
      <c r="AY33" s="315" t="s">
        <v>127</v>
      </c>
      <c r="AZ33" s="315" t="s">
        <v>273</v>
      </c>
      <c r="BA33" s="310" t="s">
        <v>274</v>
      </c>
      <c r="BB33" s="383"/>
    </row>
    <row r="34" spans="1:54" ht="56.15" hidden="1" customHeight="1" x14ac:dyDescent="0.35">
      <c r="A34" s="295"/>
      <c r="B34" s="318"/>
      <c r="C34" s="300"/>
      <c r="D34" s="300"/>
      <c r="E34" s="300"/>
      <c r="F34" s="279"/>
      <c r="G34" s="279"/>
      <c r="H34" s="300"/>
      <c r="I34" s="300"/>
      <c r="J34" s="279"/>
      <c r="K34" s="279"/>
      <c r="L34" s="279"/>
      <c r="M34" s="281" t="e">
        <f>VLOOKUP(L34,'[2]Datos Validacion'!$C$6:$D$10,2,0)</f>
        <v>#N/A</v>
      </c>
      <c r="N34" s="309"/>
      <c r="O34" s="283" t="e">
        <f>VLOOKUP(N34,'[2]Datos Validacion'!$E$6:$F$15,2,0)</f>
        <v>#N/A</v>
      </c>
      <c r="P34" s="284" t="s">
        <v>71</v>
      </c>
      <c r="Q34" s="285"/>
      <c r="R34" s="293"/>
      <c r="S34" s="318"/>
      <c r="T34" s="300"/>
      <c r="U34" s="300"/>
      <c r="V34" s="318"/>
      <c r="W34" s="318"/>
      <c r="X34" s="281" t="e">
        <f>VLOOKUP(W34,'[2]Datos Validacion'!$K$6:$L$8,2,0)</f>
        <v>#N/A</v>
      </c>
      <c r="Y34" s="318"/>
      <c r="Z34" s="281" t="e">
        <f>VLOOKUP(Y34,'[2]Datos Validacion'!$M$6:$N$7,2,0)</f>
        <v>#N/A</v>
      </c>
      <c r="AA34" s="318"/>
      <c r="AB34" s="318"/>
      <c r="AC34" s="318" t="s">
        <v>287</v>
      </c>
      <c r="AD34" s="318"/>
      <c r="AE34" s="318"/>
      <c r="AF34" s="319" t="e">
        <f t="shared" ref="AF34" si="16">+X34+Z34</f>
        <v>#N/A</v>
      </c>
      <c r="AG34" s="290" t="e">
        <f t="shared" ref="AG34" si="17">IF(AH34&lt;=20%,"MUY BAJA",IF(AH34&lt;=40%,"BAJA",IF(AH34&lt;=60%,"MEDIA",IF(AH34&lt;=80%,"ALTA","MUY ALTA"))))</f>
        <v>#N/A</v>
      </c>
      <c r="AH34" s="290" t="e">
        <f t="shared" ref="AH34" si="18">IF(OR(W34="prevenir",W34="detectar"),(M34-(M34*AF34)), M34)</f>
        <v>#N/A</v>
      </c>
      <c r="AI34" s="290" t="e">
        <f t="shared" ref="AI34" si="19">IF(AJ34&lt;=20%,"LEVE",IF(AJ34&lt;=40%,"MENOR",IF(AJ34&lt;=60%,"MODERADO",IF(AJ34&lt;=80%,"MAYOR","CATASTROFICO"))))</f>
        <v>#N/A</v>
      </c>
      <c r="AJ34" s="290" t="e">
        <f t="shared" ref="AJ34" si="20">IF(W34="corregir",(O34-(O34*AF34)), O34)</f>
        <v>#N/A</v>
      </c>
      <c r="AK34" s="284"/>
      <c r="AL34" s="279"/>
      <c r="AM34" s="320"/>
      <c r="AN34" s="320"/>
      <c r="AO34" s="320"/>
      <c r="AP34" s="320"/>
      <c r="AQ34" s="320"/>
      <c r="AR34" s="320"/>
      <c r="AS34" s="320"/>
      <c r="AT34" s="320"/>
      <c r="AU34" s="320"/>
      <c r="AV34" s="320"/>
      <c r="AW34" s="320"/>
      <c r="AX34" s="320"/>
      <c r="AY34" s="320"/>
      <c r="AZ34" s="320"/>
      <c r="BA34" s="320"/>
      <c r="BB34" s="296"/>
    </row>
    <row r="35" spans="1:54" ht="13" x14ac:dyDescent="0.35">
      <c r="A35" s="321"/>
      <c r="B35" s="321"/>
      <c r="C35" s="321"/>
      <c r="D35" s="321"/>
      <c r="E35" s="322">
        <f>COUNTA(E10:E33)</f>
        <v>9</v>
      </c>
      <c r="F35" s="321"/>
      <c r="G35" s="321"/>
      <c r="H35" s="321"/>
      <c r="I35" s="321"/>
      <c r="J35" s="321"/>
      <c r="K35" s="321"/>
      <c r="L35" s="321"/>
      <c r="M35" s="323"/>
      <c r="N35" s="321"/>
      <c r="O35" s="323"/>
      <c r="P35" s="321"/>
      <c r="Q35" s="321"/>
      <c r="R35" s="321"/>
      <c r="S35" s="321"/>
      <c r="T35" s="321"/>
      <c r="U35" s="321"/>
      <c r="V35" s="321"/>
      <c r="W35" s="321"/>
      <c r="X35" s="323"/>
      <c r="Y35" s="321"/>
      <c r="Z35" s="323"/>
      <c r="AA35" s="321"/>
      <c r="AB35" s="321"/>
      <c r="AC35" s="321"/>
      <c r="AD35" s="321"/>
      <c r="AE35" s="321"/>
      <c r="AF35" s="321"/>
      <c r="AG35" s="321"/>
      <c r="AH35" s="321"/>
      <c r="AI35" s="321"/>
      <c r="AJ35" s="321"/>
      <c r="AK35" s="321"/>
      <c r="AL35" s="321"/>
      <c r="AM35" s="324"/>
      <c r="AN35" s="325"/>
      <c r="AO35" s="325"/>
      <c r="AP35" s="325"/>
      <c r="AQ35" s="325"/>
      <c r="AR35" s="325"/>
      <c r="AS35" s="325"/>
      <c r="AT35" s="325"/>
      <c r="AU35" s="325"/>
      <c r="AV35" s="325"/>
      <c r="AW35" s="325"/>
      <c r="AX35" s="325"/>
      <c r="AY35" s="325"/>
      <c r="AZ35" s="325"/>
      <c r="BA35" s="325"/>
      <c r="BB35" s="321"/>
    </row>
    <row r="38" spans="1:54" ht="14.5" customHeight="1" x14ac:dyDescent="0.35">
      <c r="A38" s="356" t="s">
        <v>288</v>
      </c>
      <c r="B38" s="357"/>
      <c r="C38" s="357"/>
      <c r="D38" s="357"/>
      <c r="E38" s="357"/>
      <c r="F38" s="357"/>
      <c r="G38" s="357"/>
      <c r="H38" s="357"/>
      <c r="I38" s="357"/>
      <c r="J38" s="357"/>
      <c r="K38" s="357"/>
      <c r="L38" s="357"/>
      <c r="M38" s="357"/>
      <c r="N38" s="358"/>
    </row>
    <row r="39" spans="1:54" ht="26" customHeight="1" x14ac:dyDescent="0.35">
      <c r="A39" s="359" t="s">
        <v>289</v>
      </c>
      <c r="B39" s="359" t="s">
        <v>43</v>
      </c>
      <c r="C39" s="373" t="s">
        <v>290</v>
      </c>
      <c r="D39" s="374"/>
      <c r="E39" s="374"/>
      <c r="F39" s="374"/>
      <c r="G39" s="374"/>
      <c r="H39" s="374"/>
      <c r="I39" s="375"/>
      <c r="J39" s="355" t="s">
        <v>291</v>
      </c>
      <c r="K39" s="355" t="s">
        <v>292</v>
      </c>
      <c r="L39" s="356" t="s">
        <v>293</v>
      </c>
      <c r="M39" s="357"/>
      <c r="N39" s="358"/>
    </row>
    <row r="40" spans="1:54" ht="64" customHeight="1" x14ac:dyDescent="0.35">
      <c r="A40" s="265">
        <v>10</v>
      </c>
      <c r="B40" s="360">
        <v>45272</v>
      </c>
      <c r="C40" s="367" t="s">
        <v>294</v>
      </c>
      <c r="D40" s="368"/>
      <c r="E40" s="368"/>
      <c r="F40" s="368"/>
      <c r="G40" s="368"/>
      <c r="H40" s="368"/>
      <c r="I40" s="369"/>
      <c r="J40" s="265" t="s">
        <v>295</v>
      </c>
      <c r="K40" s="112" t="s">
        <v>296</v>
      </c>
      <c r="L40" s="361" t="s">
        <v>297</v>
      </c>
      <c r="M40" s="362"/>
      <c r="N40" s="363"/>
    </row>
    <row r="41" spans="1:54" ht="57" customHeight="1" x14ac:dyDescent="0.35">
      <c r="A41" s="265">
        <v>11</v>
      </c>
      <c r="B41" s="360">
        <v>45381</v>
      </c>
      <c r="C41" s="367" t="s">
        <v>298</v>
      </c>
      <c r="D41" s="368"/>
      <c r="E41" s="368"/>
      <c r="F41" s="368"/>
      <c r="G41" s="368"/>
      <c r="H41" s="368"/>
      <c r="I41" s="369"/>
      <c r="J41" s="265" t="s">
        <v>295</v>
      </c>
      <c r="K41" s="112" t="s">
        <v>296</v>
      </c>
      <c r="L41" s="361" t="s">
        <v>297</v>
      </c>
      <c r="M41" s="362"/>
      <c r="N41" s="363"/>
    </row>
    <row r="42" spans="1:54" ht="108" customHeight="1" x14ac:dyDescent="0.35">
      <c r="A42" s="265">
        <v>12</v>
      </c>
      <c r="B42" s="360">
        <v>45440</v>
      </c>
      <c r="C42" s="367" t="s">
        <v>299</v>
      </c>
      <c r="D42" s="368"/>
      <c r="E42" s="368"/>
      <c r="F42" s="368"/>
      <c r="G42" s="368"/>
      <c r="H42" s="368"/>
      <c r="I42" s="369"/>
      <c r="J42" s="265" t="s">
        <v>295</v>
      </c>
      <c r="K42" s="112" t="s">
        <v>296</v>
      </c>
      <c r="L42" s="361" t="s">
        <v>297</v>
      </c>
      <c r="M42" s="362"/>
      <c r="N42" s="363"/>
    </row>
    <row r="43" spans="1:54" ht="185.5" customHeight="1" x14ac:dyDescent="0.35">
      <c r="A43" s="265">
        <v>13</v>
      </c>
      <c r="B43" s="360">
        <v>45534</v>
      </c>
      <c r="C43" s="370" t="s">
        <v>300</v>
      </c>
      <c r="D43" s="371"/>
      <c r="E43" s="371"/>
      <c r="F43" s="371"/>
      <c r="G43" s="371"/>
      <c r="H43" s="371"/>
      <c r="I43" s="372"/>
      <c r="J43" s="265" t="s">
        <v>295</v>
      </c>
      <c r="K43" s="112" t="s">
        <v>296</v>
      </c>
      <c r="L43" s="361" t="s">
        <v>301</v>
      </c>
      <c r="M43" s="362"/>
      <c r="N43" s="363"/>
    </row>
    <row r="44" spans="1:54" ht="138.5" customHeight="1" x14ac:dyDescent="0.35">
      <c r="A44" s="265">
        <v>14</v>
      </c>
      <c r="B44" s="360">
        <v>45626</v>
      </c>
      <c r="C44" s="370" t="s">
        <v>302</v>
      </c>
      <c r="D44" s="371"/>
      <c r="E44" s="371"/>
      <c r="F44" s="371"/>
      <c r="G44" s="371"/>
      <c r="H44" s="371"/>
      <c r="I44" s="372"/>
      <c r="J44" s="265" t="s">
        <v>295</v>
      </c>
      <c r="K44" s="265" t="s">
        <v>296</v>
      </c>
      <c r="L44" s="364" t="s">
        <v>303</v>
      </c>
      <c r="M44" s="365"/>
      <c r="N44" s="366"/>
    </row>
    <row r="45" spans="1:54" ht="105.5" customHeight="1" x14ac:dyDescent="0.35">
      <c r="A45" s="265">
        <v>15</v>
      </c>
      <c r="B45" s="360">
        <v>45656</v>
      </c>
      <c r="C45" s="367" t="s">
        <v>304</v>
      </c>
      <c r="D45" s="368"/>
      <c r="E45" s="368"/>
      <c r="F45" s="368"/>
      <c r="G45" s="368"/>
      <c r="H45" s="368"/>
      <c r="I45" s="369"/>
      <c r="J45" s="265" t="s">
        <v>295</v>
      </c>
      <c r="K45" s="265" t="s">
        <v>296</v>
      </c>
      <c r="L45" s="364" t="s">
        <v>305</v>
      </c>
      <c r="M45" s="365"/>
      <c r="N45" s="366"/>
    </row>
    <row r="46" spans="1:54" ht="58" customHeight="1" x14ac:dyDescent="0.35">
      <c r="A46" s="265">
        <v>16</v>
      </c>
      <c r="B46" s="360">
        <v>45838</v>
      </c>
      <c r="C46" s="367" t="s">
        <v>306</v>
      </c>
      <c r="D46" s="368"/>
      <c r="E46" s="368"/>
      <c r="F46" s="368"/>
      <c r="G46" s="368"/>
      <c r="H46" s="368"/>
      <c r="I46" s="369"/>
      <c r="J46" s="265" t="s">
        <v>295</v>
      </c>
      <c r="K46" s="265" t="s">
        <v>307</v>
      </c>
      <c r="L46" s="364" t="s">
        <v>308</v>
      </c>
      <c r="M46" s="365"/>
      <c r="N46" s="366"/>
    </row>
    <row r="47" spans="1:54" ht="90.5" customHeight="1" x14ac:dyDescent="0.35">
      <c r="A47" s="265">
        <v>17</v>
      </c>
      <c r="B47" s="360">
        <v>45938</v>
      </c>
      <c r="C47" s="367" t="s">
        <v>309</v>
      </c>
      <c r="D47" s="368"/>
      <c r="E47" s="368"/>
      <c r="F47" s="368"/>
      <c r="G47" s="368"/>
      <c r="H47" s="368"/>
      <c r="I47" s="369"/>
      <c r="J47" s="265" t="s">
        <v>295</v>
      </c>
      <c r="K47" s="265" t="s">
        <v>307</v>
      </c>
      <c r="L47" s="364" t="s">
        <v>310</v>
      </c>
      <c r="M47" s="365"/>
      <c r="N47" s="366"/>
    </row>
    <row r="48" spans="1:54" ht="114.5" customHeight="1" x14ac:dyDescent="0.35">
      <c r="A48" s="265">
        <v>18</v>
      </c>
      <c r="B48" s="360">
        <v>45991</v>
      </c>
      <c r="C48" s="367" t="s">
        <v>311</v>
      </c>
      <c r="D48" s="368"/>
      <c r="E48" s="368"/>
      <c r="F48" s="368"/>
      <c r="G48" s="368"/>
      <c r="H48" s="368"/>
      <c r="I48" s="369"/>
      <c r="J48" s="265" t="s">
        <v>295</v>
      </c>
      <c r="K48" s="265" t="s">
        <v>307</v>
      </c>
      <c r="L48" s="364" t="s">
        <v>312</v>
      </c>
      <c r="M48" s="365"/>
      <c r="N48" s="366"/>
    </row>
    <row r="49" spans="1:14" ht="65.150000000000006" customHeight="1" x14ac:dyDescent="0.35">
      <c r="A49" s="265">
        <v>19</v>
      </c>
      <c r="B49" s="360">
        <v>46142</v>
      </c>
      <c r="C49" s="367" t="s">
        <v>313</v>
      </c>
      <c r="D49" s="368"/>
      <c r="E49" s="368"/>
      <c r="F49" s="368"/>
      <c r="G49" s="368"/>
      <c r="H49" s="368"/>
      <c r="I49" s="369"/>
      <c r="J49" s="265" t="s">
        <v>314</v>
      </c>
      <c r="K49" s="112" t="s">
        <v>315</v>
      </c>
      <c r="L49" s="361" t="s">
        <v>316</v>
      </c>
      <c r="M49" s="362"/>
      <c r="N49" s="363"/>
    </row>
    <row r="50" spans="1:14" ht="17.149999999999999" customHeight="1" x14ac:dyDescent="0.35"/>
  </sheetData>
  <sheetProtection formatCells="0" insertRows="0" deleteRows="0"/>
  <mergeCells count="203">
    <mergeCell ref="L46:N46"/>
    <mergeCell ref="L45:N45"/>
    <mergeCell ref="L44:N44"/>
    <mergeCell ref="L43:N43"/>
    <mergeCell ref="L42:N42"/>
    <mergeCell ref="C48:I48"/>
    <mergeCell ref="C49:I49"/>
    <mergeCell ref="L49:N49"/>
    <mergeCell ref="L48:N48"/>
    <mergeCell ref="L47:N47"/>
    <mergeCell ref="C43:I43"/>
    <mergeCell ref="C44:I44"/>
    <mergeCell ref="C45:I45"/>
    <mergeCell ref="C46:I46"/>
    <mergeCell ref="C47:I47"/>
    <mergeCell ref="C40:I40"/>
    <mergeCell ref="C41:I41"/>
    <mergeCell ref="C42:I42"/>
    <mergeCell ref="L41:N41"/>
    <mergeCell ref="L40:N40"/>
    <mergeCell ref="L39:N39"/>
    <mergeCell ref="A38:N38"/>
    <mergeCell ref="C39:I39"/>
    <mergeCell ref="BB20:BB24"/>
    <mergeCell ref="AI28:AI29"/>
    <mergeCell ref="AK28:AK29"/>
    <mergeCell ref="AL28:AL29"/>
    <mergeCell ref="AK31:AK33"/>
    <mergeCell ref="AL31:AL33"/>
    <mergeCell ref="B25:B26"/>
    <mergeCell ref="A25:A26"/>
    <mergeCell ref="K25:K26"/>
    <mergeCell ref="AG10:AG15"/>
    <mergeCell ref="AI11:AI15"/>
    <mergeCell ref="AG20:AG24"/>
    <mergeCell ref="AI23:AI24"/>
    <mergeCell ref="G25:G26"/>
    <mergeCell ref="F25:F26"/>
    <mergeCell ref="E25:E26"/>
    <mergeCell ref="D25:D26"/>
    <mergeCell ref="C25:C26"/>
    <mergeCell ref="L20:L24"/>
    <mergeCell ref="N20:N24"/>
    <mergeCell ref="P20:P24"/>
    <mergeCell ref="AL16:AL18"/>
    <mergeCell ref="H25:H26"/>
    <mergeCell ref="AK20:AK24"/>
    <mergeCell ref="AL20:AL24"/>
    <mergeCell ref="AL25:AL26"/>
    <mergeCell ref="AK25:AK26"/>
    <mergeCell ref="A20:A24"/>
    <mergeCell ref="K20:K24"/>
    <mergeCell ref="J20:J22"/>
    <mergeCell ref="I20:I22"/>
    <mergeCell ref="H20:H24"/>
    <mergeCell ref="G20:G24"/>
    <mergeCell ref="F20:F24"/>
    <mergeCell ref="E20:E24"/>
    <mergeCell ref="D20:D24"/>
    <mergeCell ref="C20:C24"/>
    <mergeCell ref="B20:B24"/>
    <mergeCell ref="D31:D33"/>
    <mergeCell ref="C31:C33"/>
    <mergeCell ref="B31:B33"/>
    <mergeCell ref="A31:A33"/>
    <mergeCell ref="K28:K29"/>
    <mergeCell ref="A28:A29"/>
    <mergeCell ref="B28:B29"/>
    <mergeCell ref="C28:C29"/>
    <mergeCell ref="D28:D29"/>
    <mergeCell ref="E28:E29"/>
    <mergeCell ref="F28:F29"/>
    <mergeCell ref="G28:G29"/>
    <mergeCell ref="H28:H29"/>
    <mergeCell ref="I28:I29"/>
    <mergeCell ref="K31:K33"/>
    <mergeCell ref="H31:H33"/>
    <mergeCell ref="G31:G33"/>
    <mergeCell ref="F31:F33"/>
    <mergeCell ref="E31:E33"/>
    <mergeCell ref="E16:E18"/>
    <mergeCell ref="D16:D18"/>
    <mergeCell ref="C16:C18"/>
    <mergeCell ref="B16:B18"/>
    <mergeCell ref="A16:A18"/>
    <mergeCell ref="AK16:AK18"/>
    <mergeCell ref="K16:K18"/>
    <mergeCell ref="H16:H18"/>
    <mergeCell ref="G16:G18"/>
    <mergeCell ref="F16:F18"/>
    <mergeCell ref="P16:P18"/>
    <mergeCell ref="N16:N18"/>
    <mergeCell ref="L16:L18"/>
    <mergeCell ref="S14:S15"/>
    <mergeCell ref="R14:R15"/>
    <mergeCell ref="Q14:Q15"/>
    <mergeCell ref="AE14:AE15"/>
    <mergeCell ref="AL10:AL15"/>
    <mergeCell ref="AK10:AK15"/>
    <mergeCell ref="Y14:Y15"/>
    <mergeCell ref="W14:W15"/>
    <mergeCell ref="V14:V15"/>
    <mergeCell ref="U14:U15"/>
    <mergeCell ref="T14:T15"/>
    <mergeCell ref="AE12:AE13"/>
    <mergeCell ref="AD14:AD15"/>
    <mergeCell ref="AC14:AC15"/>
    <mergeCell ref="AB14:AB15"/>
    <mergeCell ref="AA14:AA15"/>
    <mergeCell ref="Q10:Q11"/>
    <mergeCell ref="AD12:AD13"/>
    <mergeCell ref="AC12:AC13"/>
    <mergeCell ref="AB12:AB13"/>
    <mergeCell ref="AA12:AA13"/>
    <mergeCell ref="Y12:Y13"/>
    <mergeCell ref="W12:W13"/>
    <mergeCell ref="V12:V13"/>
    <mergeCell ref="U12:U13"/>
    <mergeCell ref="T12:T13"/>
    <mergeCell ref="S12:S13"/>
    <mergeCell ref="R12:R13"/>
    <mergeCell ref="Q12:Q13"/>
    <mergeCell ref="K10:K15"/>
    <mergeCell ref="L10:L15"/>
    <mergeCell ref="N10:N15"/>
    <mergeCell ref="P10:P15"/>
    <mergeCell ref="AE10:AE11"/>
    <mergeCell ref="AD10:AD11"/>
    <mergeCell ref="AC10:AC11"/>
    <mergeCell ref="AB10:AB11"/>
    <mergeCell ref="AA10:AA11"/>
    <mergeCell ref="Y10:Y11"/>
    <mergeCell ref="W10:W11"/>
    <mergeCell ref="V10:V11"/>
    <mergeCell ref="U10:U11"/>
    <mergeCell ref="T10:T11"/>
    <mergeCell ref="S10:S11"/>
    <mergeCell ref="R10:R11"/>
    <mergeCell ref="F10:F15"/>
    <mergeCell ref="G10:G15"/>
    <mergeCell ref="H10:H15"/>
    <mergeCell ref="I10:I15"/>
    <mergeCell ref="J10:J15"/>
    <mergeCell ref="A10:A15"/>
    <mergeCell ref="B10:B15"/>
    <mergeCell ref="C10:C15"/>
    <mergeCell ref="D10:D15"/>
    <mergeCell ref="E10:E15"/>
    <mergeCell ref="AI7:AI8"/>
    <mergeCell ref="AJ7:AJ8"/>
    <mergeCell ref="AK7:AK8"/>
    <mergeCell ref="AL7:AL8"/>
    <mergeCell ref="AM7:AM8"/>
    <mergeCell ref="AA7:AB7"/>
    <mergeCell ref="AC7:AE7"/>
    <mergeCell ref="AF7:AF8"/>
    <mergeCell ref="AG7:AG8"/>
    <mergeCell ref="AH7:AH8"/>
    <mergeCell ref="R7:R8"/>
    <mergeCell ref="S7:T7"/>
    <mergeCell ref="U7:V7"/>
    <mergeCell ref="W7:X7"/>
    <mergeCell ref="Y7:Z7"/>
    <mergeCell ref="W8:X8"/>
    <mergeCell ref="Y8:Z8"/>
    <mergeCell ref="L7:L8"/>
    <mergeCell ref="M7:M8"/>
    <mergeCell ref="N7:N8"/>
    <mergeCell ref="O7:O8"/>
    <mergeCell ref="P7:P8"/>
    <mergeCell ref="A6:K6"/>
    <mergeCell ref="L6:P6"/>
    <mergeCell ref="Q6:Q8"/>
    <mergeCell ref="R6:AF6"/>
    <mergeCell ref="AG6:AL6"/>
    <mergeCell ref="A7:A8"/>
    <mergeCell ref="B7:B8"/>
    <mergeCell ref="C7:C8"/>
    <mergeCell ref="D7:D8"/>
    <mergeCell ref="E7:E8"/>
    <mergeCell ref="F7:F8"/>
    <mergeCell ref="G7:G8"/>
    <mergeCell ref="H7:H8"/>
    <mergeCell ref="I7:I8"/>
    <mergeCell ref="J7:J8"/>
    <mergeCell ref="K7:K8"/>
    <mergeCell ref="A1:C1"/>
    <mergeCell ref="D4:E4"/>
    <mergeCell ref="I4:J4"/>
    <mergeCell ref="W4:AK4"/>
    <mergeCell ref="D1:BA1"/>
    <mergeCell ref="BB16:BB18"/>
    <mergeCell ref="BB25:BB26"/>
    <mergeCell ref="BB28:BB29"/>
    <mergeCell ref="BB31:BB33"/>
    <mergeCell ref="AX7:AZ7"/>
    <mergeCell ref="AU7:AW7"/>
    <mergeCell ref="AR7:AT7"/>
    <mergeCell ref="AO7:AQ7"/>
    <mergeCell ref="AM6:BA6"/>
    <mergeCell ref="BB6:BB8"/>
    <mergeCell ref="AN7:AN8"/>
    <mergeCell ref="BA7:BA8"/>
  </mergeCells>
  <phoneticPr fontId="32" type="noConversion"/>
  <conditionalFormatting sqref="L9:L10 L25:L34 AG25:AG34 L16">
    <cfRule type="cellIs" dxfId="1188" priority="325" operator="equal">
      <formula>"BAJA"</formula>
    </cfRule>
    <cfRule type="cellIs" dxfId="1187" priority="326" operator="equal">
      <formula>"MUY BAJA"</formula>
    </cfRule>
  </conditionalFormatting>
  <conditionalFormatting sqref="L9:L10 L25:L34 L16">
    <cfRule type="cellIs" dxfId="1186" priority="322" operator="equal">
      <formula>"ALTA"</formula>
    </cfRule>
    <cfRule type="cellIs" dxfId="1185" priority="323" operator="equal">
      <formula>"MUY ALTA"</formula>
    </cfRule>
    <cfRule type="cellIs" dxfId="1184" priority="324" operator="equal">
      <formula>"MEDIA"</formula>
    </cfRule>
  </conditionalFormatting>
  <conditionalFormatting sqref="L19:L20">
    <cfRule type="cellIs" dxfId="1183" priority="7236" operator="equal">
      <formula>"ALTA"</formula>
    </cfRule>
    <cfRule type="cellIs" dxfId="1182" priority="7237" operator="equal">
      <formula>"MUY ALTA"</formula>
    </cfRule>
    <cfRule type="cellIs" dxfId="1181" priority="7238" operator="equal">
      <formula>"MEDIA"</formula>
    </cfRule>
    <cfRule type="cellIs" dxfId="1180" priority="7239" operator="equal">
      <formula>"BAJA"</formula>
    </cfRule>
    <cfRule type="cellIs" dxfId="1179" priority="7240" operator="equal">
      <formula>"MUY BAJA"</formula>
    </cfRule>
  </conditionalFormatting>
  <conditionalFormatting sqref="N9:N10 N25:N34 N16">
    <cfRule type="cellIs" dxfId="1178" priority="258" operator="equal">
      <formula>"CATASTRÓFICO (RC-F)"</formula>
    </cfRule>
    <cfRule type="cellIs" dxfId="1177" priority="259" operator="equal">
      <formula>"MAYOR (RC-F)"</formula>
    </cfRule>
    <cfRule type="cellIs" dxfId="1176" priority="260" operator="equal">
      <formula>"MODERADO (RC-F)"</formula>
    </cfRule>
    <cfRule type="cellIs" dxfId="1175" priority="261" operator="equal">
      <formula>"CATASTRÓFICO"</formula>
    </cfRule>
    <cfRule type="cellIs" dxfId="1174" priority="262" operator="equal">
      <formula>"MAYOR"</formula>
    </cfRule>
    <cfRule type="cellIs" dxfId="1173" priority="263" operator="equal">
      <formula>"MODERADO"</formula>
    </cfRule>
    <cfRule type="cellIs" dxfId="1172" priority="264" operator="equal">
      <formula>"MENOR"</formula>
    </cfRule>
    <cfRule type="cellIs" dxfId="1171" priority="265" operator="equal">
      <formula>"LEVE"</formula>
    </cfRule>
    <cfRule type="cellIs" dxfId="1170" priority="266" operator="equal">
      <formula>#REF!</formula>
    </cfRule>
  </conditionalFormatting>
  <conditionalFormatting sqref="N19:N20">
    <cfRule type="cellIs" dxfId="1169" priority="1047" operator="equal">
      <formula>"CATASTRÓFICO (RC-F)"</formula>
    </cfRule>
    <cfRule type="cellIs" dxfId="1168" priority="1048" operator="equal">
      <formula>"MAYOR (RC-F)"</formula>
    </cfRule>
    <cfRule type="cellIs" dxfId="1167" priority="1049" operator="equal">
      <formula>"MODERADO (RC-F)"</formula>
    </cfRule>
    <cfRule type="cellIs" dxfId="1166" priority="1050" operator="equal">
      <formula>"CATASTRÓFICO"</formula>
    </cfRule>
    <cfRule type="cellIs" dxfId="1165" priority="1051" operator="equal">
      <formula>"MAYOR"</formula>
    </cfRule>
    <cfRule type="cellIs" dxfId="1164" priority="1052" operator="equal">
      <formula>"MODERADO"</formula>
    </cfRule>
    <cfRule type="cellIs" dxfId="1163" priority="1053" operator="equal">
      <formula>"MENOR"</formula>
    </cfRule>
    <cfRule type="cellIs" dxfId="1162" priority="1054" operator="equal">
      <formula>"LEVE"</formula>
    </cfRule>
    <cfRule type="cellIs" dxfId="1161" priority="1060" operator="equal">
      <formula>#REF!</formula>
    </cfRule>
  </conditionalFormatting>
  <conditionalFormatting sqref="P10 P30:P34">
    <cfRule type="cellIs" dxfId="1160" priority="590" operator="equal">
      <formula>#REF!</formula>
    </cfRule>
    <cfRule type="cellIs" dxfId="1159" priority="599" operator="equal">
      <formula>#REF!</formula>
    </cfRule>
  </conditionalFormatting>
  <conditionalFormatting sqref="P10 P19:P20 P25:P34 P16">
    <cfRule type="cellIs" dxfId="1158" priority="1020" operator="equal">
      <formula>#REF!</formula>
    </cfRule>
    <cfRule type="cellIs" dxfId="1157" priority="1027" operator="equal">
      <formula>#REF!</formula>
    </cfRule>
    <cfRule type="cellIs" dxfId="1156" priority="7206" operator="equal">
      <formula>#REF!</formula>
    </cfRule>
    <cfRule type="cellIs" dxfId="1155" priority="7209" operator="equal">
      <formula>#REF!</formula>
    </cfRule>
    <cfRule type="cellIs" dxfId="1154" priority="7210" operator="equal">
      <formula>#REF!</formula>
    </cfRule>
    <cfRule type="cellIs" dxfId="1153" priority="7211" operator="equal">
      <formula>#REF!</formula>
    </cfRule>
    <cfRule type="cellIs" dxfId="1152" priority="7213" operator="equal">
      <formula>#REF!</formula>
    </cfRule>
    <cfRule type="cellIs" dxfId="1151" priority="7214" operator="equal">
      <formula>#REF!</formula>
    </cfRule>
    <cfRule type="cellIs" dxfId="1150" priority="7215" operator="equal">
      <formula>#REF!</formula>
    </cfRule>
    <cfRule type="cellIs" dxfId="1149" priority="7216" operator="equal">
      <formula>#REF!</formula>
    </cfRule>
    <cfRule type="cellIs" dxfId="1148" priority="7218" operator="equal">
      <formula>#REF!</formula>
    </cfRule>
    <cfRule type="cellIs" dxfId="1147" priority="7219" operator="equal">
      <formula>#REF!</formula>
    </cfRule>
    <cfRule type="cellIs" dxfId="1146" priority="7220" operator="equal">
      <formula>#REF!</formula>
    </cfRule>
    <cfRule type="cellIs" dxfId="1145" priority="7222" operator="equal">
      <formula>#REF!</formula>
    </cfRule>
    <cfRule type="cellIs" dxfId="1144" priority="7223" operator="equal">
      <formula>#REF!</formula>
    </cfRule>
    <cfRule type="cellIs" dxfId="1143" priority="7224" operator="equal">
      <formula>#REF!</formula>
    </cfRule>
    <cfRule type="cellIs" dxfId="1142" priority="7225" operator="equal">
      <formula>#REF!</formula>
    </cfRule>
    <cfRule type="cellIs" dxfId="1141" priority="7227" operator="equal">
      <formula>#REF!</formula>
    </cfRule>
  </conditionalFormatting>
  <conditionalFormatting sqref="P10 P25:P34 P19:P20 P16">
    <cfRule type="cellIs" dxfId="1140" priority="1013" operator="equal">
      <formula>"EXTREMO (RC/F)"</formula>
    </cfRule>
    <cfRule type="cellIs" dxfId="1139" priority="1014" operator="equal">
      <formula>"ALTO (RC/F)"</formula>
    </cfRule>
    <cfRule type="cellIs" dxfId="1138" priority="1015" operator="equal">
      <formula>"MODERADO (RC/F)"</formula>
    </cfRule>
    <cfRule type="cellIs" dxfId="1137" priority="1016" operator="equal">
      <formula>"EXTREMO"</formula>
    </cfRule>
    <cfRule type="cellIs" dxfId="1136" priority="1017" operator="equal">
      <formula>"ALTO"</formula>
    </cfRule>
    <cfRule type="cellIs" dxfId="1135" priority="1018" operator="equal">
      <formula>"MODERADO"</formula>
    </cfRule>
    <cfRule type="cellIs" dxfId="1134" priority="1019" operator="equal">
      <formula>"BAJO"</formula>
    </cfRule>
  </conditionalFormatting>
  <conditionalFormatting sqref="P16 P19:P20 P25:P29 P9:Q9">
    <cfRule type="cellIs" dxfId="1133" priority="7217" operator="equal">
      <formula>#REF!</formula>
    </cfRule>
  </conditionalFormatting>
  <conditionalFormatting sqref="P16 P19:P20 P25:P29">
    <cfRule type="cellIs" dxfId="1132" priority="7195" operator="equal">
      <formula>#REF!</formula>
    </cfRule>
    <cfRule type="cellIs" dxfId="1131" priority="7199" operator="equal">
      <formula>#REF!</formula>
    </cfRule>
    <cfRule type="cellIs" dxfId="1130" priority="7201" operator="equal">
      <formula>#REF!</formula>
    </cfRule>
  </conditionalFormatting>
  <conditionalFormatting sqref="P16 P19:P20">
    <cfRule type="cellIs" dxfId="1129" priority="7204" operator="equal">
      <formula>#REF!</formula>
    </cfRule>
    <cfRule type="cellIs" dxfId="1128" priority="7205" operator="equal">
      <formula>#REF!</formula>
    </cfRule>
  </conditionalFormatting>
  <conditionalFormatting sqref="P9:Q9 AK9:AK10 AK16 AK19:AK20 AK25 AK27:AK28 AK30:AK31 AK34">
    <cfRule type="cellIs" dxfId="1127" priority="7192" operator="equal">
      <formula>#REF!</formula>
    </cfRule>
  </conditionalFormatting>
  <conditionalFormatting sqref="P9:Q9">
    <cfRule type="cellIs" dxfId="1126" priority="7184" operator="equal">
      <formula>"EXTREMO (RC/F)"</formula>
    </cfRule>
    <cfRule type="cellIs" dxfId="1125" priority="7185" operator="equal">
      <formula>"ALTO (RC/F)"</formula>
    </cfRule>
    <cfRule type="cellIs" dxfId="1124" priority="7186" operator="equal">
      <formula>"MODERADO (RC/F)"</formula>
    </cfRule>
    <cfRule type="cellIs" dxfId="1123" priority="7187" operator="equal">
      <formula>"EXTREMO"</formula>
    </cfRule>
    <cfRule type="cellIs" dxfId="1122" priority="7188" operator="equal">
      <formula>"ALTO"</formula>
    </cfRule>
    <cfRule type="cellIs" dxfId="1121" priority="7189" operator="equal">
      <formula>"MODERADO"</formula>
    </cfRule>
    <cfRule type="cellIs" dxfId="1120" priority="7190" operator="equal">
      <formula>"BAJO"</formula>
    </cfRule>
    <cfRule type="cellIs" dxfId="1119" priority="7191" operator="equal">
      <formula>#REF!</formula>
    </cfRule>
    <cfRule type="cellIs" dxfId="1118" priority="7495" operator="equal">
      <formula>#REF!</formula>
    </cfRule>
    <cfRule type="cellIs" dxfId="1117" priority="7496" operator="equal">
      <formula>#REF!</formula>
    </cfRule>
    <cfRule type="cellIs" dxfId="1116" priority="7497" operator="equal">
      <formula>#REF!</formula>
    </cfRule>
    <cfRule type="cellIs" dxfId="1115" priority="7499" operator="equal">
      <formula>#REF!</formula>
    </cfRule>
    <cfRule type="cellIs" dxfId="1114" priority="7502" operator="equal">
      <formula>#REF!</formula>
    </cfRule>
    <cfRule type="cellIs" dxfId="1113" priority="7503" operator="equal">
      <formula>#REF!</formula>
    </cfRule>
    <cfRule type="cellIs" dxfId="1112" priority="7504" operator="equal">
      <formula>#REF!</formula>
    </cfRule>
    <cfRule type="cellIs" dxfId="1111" priority="7507" operator="equal">
      <formula>#REF!</formula>
    </cfRule>
    <cfRule type="cellIs" dxfId="1110" priority="7508" operator="equal">
      <formula>#REF!</formula>
    </cfRule>
    <cfRule type="cellIs" dxfId="1109" priority="7509" operator="equal">
      <formula>#REF!</formula>
    </cfRule>
    <cfRule type="cellIs" dxfId="1108" priority="7511" operator="equal">
      <formula>#REF!</formula>
    </cfRule>
    <cfRule type="cellIs" dxfId="1107" priority="7512" operator="equal">
      <formula>#REF!</formula>
    </cfRule>
    <cfRule type="cellIs" dxfId="1106" priority="7513" operator="equal">
      <formula>#REF!</formula>
    </cfRule>
    <cfRule type="cellIs" dxfId="1105" priority="7514" operator="equal">
      <formula>#REF!</formula>
    </cfRule>
    <cfRule type="cellIs" dxfId="1104" priority="7515" operator="equal">
      <formula>#REF!</formula>
    </cfRule>
    <cfRule type="cellIs" dxfId="1103" priority="7516" operator="equal">
      <formula>#REF!</formula>
    </cfRule>
    <cfRule type="cellIs" dxfId="1102" priority="7517" operator="equal">
      <formula>#REF!</formula>
    </cfRule>
    <cfRule type="cellIs" dxfId="1101" priority="7518" operator="equal">
      <formula>#REF!</formula>
    </cfRule>
    <cfRule type="cellIs" dxfId="1100" priority="7520" operator="equal">
      <formula>#REF!</formula>
    </cfRule>
    <cfRule type="cellIs" dxfId="1099" priority="7521" operator="equal">
      <formula>#REF!</formula>
    </cfRule>
    <cfRule type="cellIs" dxfId="1098" priority="7522" operator="equal">
      <formula>#REF!</formula>
    </cfRule>
    <cfRule type="cellIs" dxfId="1097" priority="7523" operator="equal">
      <formula>#REF!</formula>
    </cfRule>
    <cfRule type="cellIs" dxfId="1096" priority="7525" operator="equal">
      <formula>#REF!</formula>
    </cfRule>
  </conditionalFormatting>
  <conditionalFormatting sqref="Q10">
    <cfRule type="cellIs" dxfId="1095" priority="748" operator="equal">
      <formula>"EXTREMO (RC/F)"</formula>
    </cfRule>
    <cfRule type="cellIs" dxfId="1094" priority="749" operator="equal">
      <formula>"ALTO (RC/F)"</formula>
    </cfRule>
    <cfRule type="cellIs" dxfId="1093" priority="750" operator="equal">
      <formula>"MODERADO (RC/F)"</formula>
    </cfRule>
    <cfRule type="cellIs" dxfId="1092" priority="751" operator="equal">
      <formula>"EXTREMO"</formula>
    </cfRule>
    <cfRule type="cellIs" dxfId="1091" priority="752" operator="equal">
      <formula>"ALTO"</formula>
    </cfRule>
    <cfRule type="cellIs" dxfId="1090" priority="753" operator="equal">
      <formula>"MODERADO"</formula>
    </cfRule>
    <cfRule type="cellIs" dxfId="1089" priority="754" operator="equal">
      <formula>"BAJO"</formula>
    </cfRule>
    <cfRule type="cellIs" dxfId="1088" priority="755" operator="equal">
      <formula>#REF!</formula>
    </cfRule>
    <cfRule type="cellIs" dxfId="1087" priority="758" operator="equal">
      <formula>#REF!</formula>
    </cfRule>
    <cfRule type="cellIs" dxfId="1086" priority="759" operator="equal">
      <formula>#REF!</formula>
    </cfRule>
    <cfRule type="cellIs" dxfId="1085" priority="760" operator="equal">
      <formula>#REF!</formula>
    </cfRule>
    <cfRule type="cellIs" dxfId="1084" priority="761" operator="equal">
      <formula>#REF!</formula>
    </cfRule>
    <cfRule type="cellIs" dxfId="1083" priority="762" operator="equal">
      <formula>#REF!</formula>
    </cfRule>
    <cfRule type="cellIs" dxfId="1082" priority="763" operator="equal">
      <formula>#REF!</formula>
    </cfRule>
    <cfRule type="cellIs" dxfId="1081" priority="764" operator="equal">
      <formula>#REF!</formula>
    </cfRule>
    <cfRule type="cellIs" dxfId="1080" priority="765" operator="equal">
      <formula>#REF!</formula>
    </cfRule>
    <cfRule type="cellIs" dxfId="1079" priority="766" operator="equal">
      <formula>#REF!</formula>
    </cfRule>
    <cfRule type="cellIs" dxfId="1078" priority="767" operator="equal">
      <formula>#REF!</formula>
    </cfRule>
    <cfRule type="cellIs" dxfId="1077" priority="768" operator="equal">
      <formula>#REF!</formula>
    </cfRule>
    <cfRule type="cellIs" dxfId="1076" priority="769" operator="equal">
      <formula>#REF!</formula>
    </cfRule>
    <cfRule type="cellIs" dxfId="1075" priority="770" operator="equal">
      <formula>#REF!</formula>
    </cfRule>
    <cfRule type="cellIs" dxfId="1074" priority="771" operator="equal">
      <formula>#REF!</formula>
    </cfRule>
    <cfRule type="cellIs" dxfId="1073" priority="772" operator="equal">
      <formula>#REF!</formula>
    </cfRule>
    <cfRule type="cellIs" dxfId="1072" priority="773" operator="equal">
      <formula>#REF!</formula>
    </cfRule>
    <cfRule type="cellIs" dxfId="1071" priority="774" operator="equal">
      <formula>#REF!</formula>
    </cfRule>
    <cfRule type="cellIs" dxfId="1070" priority="775" operator="equal">
      <formula>#REF!</formula>
    </cfRule>
    <cfRule type="cellIs" dxfId="1069" priority="776" operator="equal">
      <formula>#REF!</formula>
    </cfRule>
    <cfRule type="cellIs" dxfId="1068" priority="777" operator="equal">
      <formula>#REF!</formula>
    </cfRule>
    <cfRule type="cellIs" dxfId="1067" priority="778" operator="equal">
      <formula>#REF!</formula>
    </cfRule>
    <cfRule type="cellIs" dxfId="1066" priority="779" operator="equal">
      <formula>#REF!</formula>
    </cfRule>
    <cfRule type="cellIs" dxfId="1065" priority="780" operator="equal">
      <formula>#REF!</formula>
    </cfRule>
  </conditionalFormatting>
  <conditionalFormatting sqref="Q24 Q26:Q27">
    <cfRule type="cellIs" dxfId="1064" priority="854" operator="equal">
      <formula>#REF!</formula>
    </cfRule>
    <cfRule type="cellIs" dxfId="1063" priority="855" operator="equal">
      <formula>#REF!</formula>
    </cfRule>
    <cfRule type="cellIs" dxfId="1062" priority="856" operator="equal">
      <formula>#REF!</formula>
    </cfRule>
    <cfRule type="cellIs" dxfId="1061" priority="857" operator="equal">
      <formula>#REF!</formula>
    </cfRule>
    <cfRule type="cellIs" dxfId="1060" priority="858" operator="equal">
      <formula>#REF!</formula>
    </cfRule>
    <cfRule type="cellIs" dxfId="1059" priority="859" operator="equal">
      <formula>#REF!</formula>
    </cfRule>
    <cfRule type="cellIs" dxfId="1058" priority="860" operator="equal">
      <formula>#REF!</formula>
    </cfRule>
    <cfRule type="cellIs" dxfId="1057" priority="861" operator="equal">
      <formula>#REF!</formula>
    </cfRule>
    <cfRule type="cellIs" dxfId="1056" priority="862" operator="equal">
      <formula>#REF!</formula>
    </cfRule>
    <cfRule type="cellIs" dxfId="1055" priority="863" operator="equal">
      <formula>#REF!</formula>
    </cfRule>
    <cfRule type="cellIs" dxfId="1054" priority="864" operator="equal">
      <formula>#REF!</formula>
    </cfRule>
    <cfRule type="cellIs" dxfId="1053" priority="865" operator="equal">
      <formula>#REF!</formula>
    </cfRule>
    <cfRule type="cellIs" dxfId="1052" priority="866" operator="equal">
      <formula>#REF!</formula>
    </cfRule>
    <cfRule type="cellIs" dxfId="1051" priority="867" operator="equal">
      <formula>#REF!</formula>
    </cfRule>
    <cfRule type="cellIs" dxfId="1050" priority="868" operator="equal">
      <formula>#REF!</formula>
    </cfRule>
    <cfRule type="cellIs" dxfId="1049" priority="869" operator="equal">
      <formula>#REF!</formula>
    </cfRule>
    <cfRule type="cellIs" dxfId="1048" priority="870" operator="equal">
      <formula>#REF!</formula>
    </cfRule>
    <cfRule type="cellIs" dxfId="1047" priority="871" operator="equal">
      <formula>#REF!</formula>
    </cfRule>
    <cfRule type="cellIs" dxfId="1046" priority="872" operator="equal">
      <formula>#REF!</formula>
    </cfRule>
    <cfRule type="cellIs" dxfId="1045" priority="873" operator="equal">
      <formula>#REF!</formula>
    </cfRule>
    <cfRule type="cellIs" dxfId="1044" priority="874" operator="equal">
      <formula>#REF!</formula>
    </cfRule>
    <cfRule type="cellIs" dxfId="1043" priority="875" operator="equal">
      <formula>#REF!</formula>
    </cfRule>
    <cfRule type="cellIs" dxfId="1042" priority="876" operator="equal">
      <formula>#REF!</formula>
    </cfRule>
    <cfRule type="cellIs" dxfId="1041" priority="877" operator="equal">
      <formula>#REF!</formula>
    </cfRule>
    <cfRule type="cellIs" dxfId="1040" priority="878" operator="equal">
      <formula>#REF!</formula>
    </cfRule>
    <cfRule type="cellIs" dxfId="1039" priority="879" operator="equal">
      <formula>#REF!</formula>
    </cfRule>
  </conditionalFormatting>
  <conditionalFormatting sqref="Q24:Q27">
    <cfRule type="cellIs" dxfId="1038" priority="644" operator="equal">
      <formula>"EXTREMO (RC/F)"</formula>
    </cfRule>
    <cfRule type="cellIs" dxfId="1037" priority="645" operator="equal">
      <formula>"ALTO (RC/F)"</formula>
    </cfRule>
    <cfRule type="cellIs" dxfId="1036" priority="646" operator="equal">
      <formula>"MODERADO (RC/F)"</formula>
    </cfRule>
    <cfRule type="cellIs" dxfId="1035" priority="647" operator="equal">
      <formula>"EXTREMO"</formula>
    </cfRule>
    <cfRule type="cellIs" dxfId="1034" priority="648" operator="equal">
      <formula>"ALTO"</formula>
    </cfRule>
    <cfRule type="cellIs" dxfId="1033" priority="649" operator="equal">
      <formula>"MODERADO"</formula>
    </cfRule>
    <cfRule type="cellIs" dxfId="1032" priority="650" operator="equal">
      <formula>"BAJO"</formula>
    </cfRule>
  </conditionalFormatting>
  <conditionalFormatting sqref="Q25">
    <cfRule type="cellIs" dxfId="1031" priority="618" operator="equal">
      <formula>#REF!</formula>
    </cfRule>
    <cfRule type="cellIs" dxfId="1030" priority="619" operator="equal">
      <formula>#REF!</formula>
    </cfRule>
    <cfRule type="cellIs" dxfId="1029" priority="620" operator="equal">
      <formula>#REF!</formula>
    </cfRule>
    <cfRule type="cellIs" dxfId="1028" priority="621" operator="equal">
      <formula>#REF!</formula>
    </cfRule>
    <cfRule type="cellIs" dxfId="1027" priority="622" operator="equal">
      <formula>#REF!</formula>
    </cfRule>
    <cfRule type="cellIs" dxfId="1026" priority="623" operator="equal">
      <formula>#REF!</formula>
    </cfRule>
    <cfRule type="cellIs" dxfId="1025" priority="624" operator="equal">
      <formula>#REF!</formula>
    </cfRule>
    <cfRule type="cellIs" dxfId="1024" priority="625" operator="equal">
      <formula>#REF!</formula>
    </cfRule>
    <cfRule type="cellIs" dxfId="1023" priority="626" operator="equal">
      <formula>#REF!</formula>
    </cfRule>
    <cfRule type="cellIs" dxfId="1022" priority="627" operator="equal">
      <formula>#REF!</formula>
    </cfRule>
    <cfRule type="cellIs" dxfId="1021" priority="628" operator="equal">
      <formula>#REF!</formula>
    </cfRule>
    <cfRule type="cellIs" dxfId="1020" priority="629" operator="equal">
      <formula>#REF!</formula>
    </cfRule>
    <cfRule type="cellIs" dxfId="1019" priority="630" operator="equal">
      <formula>#REF!</formula>
    </cfRule>
    <cfRule type="cellIs" dxfId="1018" priority="631" operator="equal">
      <formula>#REF!</formula>
    </cfRule>
    <cfRule type="cellIs" dxfId="1017" priority="632" operator="equal">
      <formula>#REF!</formula>
    </cfRule>
    <cfRule type="cellIs" dxfId="1016" priority="633" operator="equal">
      <formula>#REF!</formula>
    </cfRule>
    <cfRule type="cellIs" dxfId="1015" priority="634" operator="equal">
      <formula>#REF!</formula>
    </cfRule>
    <cfRule type="cellIs" dxfId="1014" priority="635" operator="equal">
      <formula>#REF!</formula>
    </cfRule>
    <cfRule type="cellIs" dxfId="1013" priority="636" operator="equal">
      <formula>#REF!</formula>
    </cfRule>
    <cfRule type="cellIs" dxfId="1012" priority="637" operator="equal">
      <formula>#REF!</formula>
    </cfRule>
    <cfRule type="cellIs" dxfId="1011" priority="638" operator="equal">
      <formula>#REF!</formula>
    </cfRule>
    <cfRule type="cellIs" dxfId="1010" priority="639" operator="equal">
      <formula>#REF!</formula>
    </cfRule>
    <cfRule type="cellIs" dxfId="1009" priority="640" operator="equal">
      <formula>#REF!</formula>
    </cfRule>
    <cfRule type="cellIs" dxfId="1008" priority="641" operator="equal">
      <formula>#REF!</formula>
    </cfRule>
    <cfRule type="cellIs" dxfId="1007" priority="642" operator="equal">
      <formula>#REF!</formula>
    </cfRule>
    <cfRule type="cellIs" dxfId="1006" priority="643" operator="equal">
      <formula>#REF!</formula>
    </cfRule>
  </conditionalFormatting>
  <conditionalFormatting sqref="Q34">
    <cfRule type="cellIs" dxfId="1005" priority="4984" operator="equal">
      <formula>"EXTREMO (RC/F)"</formula>
    </cfRule>
    <cfRule type="cellIs" dxfId="1004" priority="4985" operator="equal">
      <formula>"ALTO (RC/F)"</formula>
    </cfRule>
    <cfRule type="cellIs" dxfId="1003" priority="4986" operator="equal">
      <formula>"MODERADO (RC/F)"</formula>
    </cfRule>
    <cfRule type="cellIs" dxfId="1002" priority="4987" operator="equal">
      <formula>"EXTREMO"</formula>
    </cfRule>
    <cfRule type="cellIs" dxfId="1001" priority="4988" operator="equal">
      <formula>"ALTO"</formula>
    </cfRule>
    <cfRule type="cellIs" dxfId="1000" priority="4989" operator="equal">
      <formula>"MODERADO"</formula>
    </cfRule>
    <cfRule type="cellIs" dxfId="999" priority="4990" operator="equal">
      <formula>"BAJO"</formula>
    </cfRule>
    <cfRule type="cellIs" dxfId="998" priority="4991" operator="equal">
      <formula>#REF!</formula>
    </cfRule>
    <cfRule type="cellIs" dxfId="997" priority="4992" operator="equal">
      <formula>#REF!</formula>
    </cfRule>
    <cfRule type="cellIs" dxfId="996" priority="4995" operator="equal">
      <formula>#REF!</formula>
    </cfRule>
    <cfRule type="cellIs" dxfId="995" priority="4997" operator="equal">
      <formula>#REF!</formula>
    </cfRule>
    <cfRule type="cellIs" dxfId="994" priority="4998" operator="equal">
      <formula>#REF!</formula>
    </cfRule>
    <cfRule type="cellIs" dxfId="993" priority="4999" operator="equal">
      <formula>#REF!</formula>
    </cfRule>
    <cfRule type="cellIs" dxfId="992" priority="5001" operator="equal">
      <formula>#REF!</formula>
    </cfRule>
    <cfRule type="cellIs" dxfId="991" priority="5004" operator="equal">
      <formula>#REF!</formula>
    </cfRule>
    <cfRule type="cellIs" dxfId="990" priority="5005" operator="equal">
      <formula>#REF!</formula>
    </cfRule>
    <cfRule type="cellIs" dxfId="989" priority="5006" operator="equal">
      <formula>#REF!</formula>
    </cfRule>
    <cfRule type="cellIs" dxfId="988" priority="5009" operator="equal">
      <formula>#REF!</formula>
    </cfRule>
    <cfRule type="cellIs" dxfId="987" priority="5010" operator="equal">
      <formula>#REF!</formula>
    </cfRule>
    <cfRule type="cellIs" dxfId="986" priority="5011" operator="equal">
      <formula>#REF!</formula>
    </cfRule>
    <cfRule type="cellIs" dxfId="985" priority="5013" operator="equal">
      <formula>#REF!</formula>
    </cfRule>
    <cfRule type="cellIs" dxfId="984" priority="5014" operator="equal">
      <formula>#REF!</formula>
    </cfRule>
    <cfRule type="cellIs" dxfId="983" priority="5015" operator="equal">
      <formula>#REF!</formula>
    </cfRule>
    <cfRule type="cellIs" dxfId="982" priority="5016" operator="equal">
      <formula>#REF!</formula>
    </cfRule>
    <cfRule type="cellIs" dxfId="981" priority="5017" operator="equal">
      <formula>#REF!</formula>
    </cfRule>
    <cfRule type="cellIs" dxfId="980" priority="5018" operator="equal">
      <formula>#REF!</formula>
    </cfRule>
    <cfRule type="cellIs" dxfId="979" priority="5019" operator="equal">
      <formula>#REF!</formula>
    </cfRule>
    <cfRule type="cellIs" dxfId="978" priority="5020" operator="equal">
      <formula>#REF!</formula>
    </cfRule>
    <cfRule type="cellIs" dxfId="977" priority="5022" operator="equal">
      <formula>#REF!</formula>
    </cfRule>
    <cfRule type="cellIs" dxfId="976" priority="5023" operator="equal">
      <formula>#REF!</formula>
    </cfRule>
    <cfRule type="cellIs" dxfId="975" priority="5024" operator="equal">
      <formula>#REF!</formula>
    </cfRule>
    <cfRule type="cellIs" dxfId="974" priority="5025" operator="equal">
      <formula>#REF!</formula>
    </cfRule>
    <cfRule type="cellIs" dxfId="973" priority="5027" operator="equal">
      <formula>#REF!</formula>
    </cfRule>
  </conditionalFormatting>
  <conditionalFormatting sqref="R33">
    <cfRule type="cellIs" dxfId="571" priority="403" operator="equal">
      <formula>"EXTREMO (RC/F)"</formula>
    </cfRule>
    <cfRule type="cellIs" dxfId="570" priority="404" operator="equal">
      <formula>"ALTO (RC/F)"</formula>
    </cfRule>
    <cfRule type="cellIs" dxfId="569" priority="405" operator="equal">
      <formula>"MODERADO (RC/F)"</formula>
    </cfRule>
    <cfRule type="cellIs" dxfId="568" priority="406" operator="equal">
      <formula>"EXTREMO"</formula>
    </cfRule>
    <cfRule type="cellIs" dxfId="567" priority="407" operator="equal">
      <formula>"FUERTE"</formula>
    </cfRule>
    <cfRule type="cellIs" dxfId="566" priority="408" operator="equal">
      <formula>"MODERADO"</formula>
    </cfRule>
    <cfRule type="cellIs" dxfId="565" priority="409" operator="equal">
      <formula>"DEBIL"</formula>
    </cfRule>
    <cfRule type="cellIs" dxfId="564" priority="410" operator="equal">
      <formula>#REF!</formula>
    </cfRule>
    <cfRule type="cellIs" dxfId="563" priority="411" operator="equal">
      <formula>#REF!</formula>
    </cfRule>
    <cfRule type="cellIs" dxfId="562" priority="412" operator="equal">
      <formula>#REF!</formula>
    </cfRule>
    <cfRule type="cellIs" dxfId="561" priority="413" operator="equal">
      <formula>#REF!</formula>
    </cfRule>
    <cfRule type="cellIs" dxfId="560" priority="414" operator="equal">
      <formula>#REF!</formula>
    </cfRule>
    <cfRule type="cellIs" dxfId="559" priority="415" operator="equal">
      <formula>#REF!</formula>
    </cfRule>
    <cfRule type="cellIs" dxfId="558" priority="416" operator="equal">
      <formula>#REF!</formula>
    </cfRule>
    <cfRule type="cellIs" dxfId="557" priority="417" operator="equal">
      <formula>#REF!</formula>
    </cfRule>
    <cfRule type="cellIs" dxfId="556" priority="418" operator="equal">
      <formula>#REF!</formula>
    </cfRule>
    <cfRule type="cellIs" dxfId="555" priority="419" operator="equal">
      <formula>#REF!</formula>
    </cfRule>
    <cfRule type="cellIs" dxfId="554" priority="420" operator="equal">
      <formula>#REF!</formula>
    </cfRule>
    <cfRule type="cellIs" dxfId="553" priority="421" operator="equal">
      <formula>#REF!</formula>
    </cfRule>
    <cfRule type="cellIs" dxfId="552" priority="422" operator="equal">
      <formula>#REF!</formula>
    </cfRule>
    <cfRule type="cellIs" dxfId="551" priority="423" operator="equal">
      <formula>#REF!</formula>
    </cfRule>
    <cfRule type="cellIs" dxfId="550" priority="424" operator="equal">
      <formula>#REF!</formula>
    </cfRule>
    <cfRule type="cellIs" dxfId="549" priority="425" operator="equal">
      <formula>#REF!</formula>
    </cfRule>
    <cfRule type="cellIs" dxfId="548" priority="426" operator="equal">
      <formula>#REF!</formula>
    </cfRule>
    <cfRule type="cellIs" dxfId="547" priority="427" operator="equal">
      <formula>#REF!</formula>
    </cfRule>
    <cfRule type="cellIs" dxfId="546" priority="428" operator="equal">
      <formula>#REF!</formula>
    </cfRule>
    <cfRule type="cellIs" dxfId="545" priority="429" operator="equal">
      <formula>#REF!</formula>
    </cfRule>
    <cfRule type="cellIs" dxfId="544" priority="430" operator="equal">
      <formula>#REF!</formula>
    </cfRule>
    <cfRule type="cellIs" dxfId="543" priority="431" operator="equal">
      <formula>#REF!</formula>
    </cfRule>
    <cfRule type="cellIs" dxfId="542" priority="432" operator="equal">
      <formula>#REF!</formula>
    </cfRule>
    <cfRule type="cellIs" dxfId="541" priority="433" operator="equal">
      <formula>#REF!</formula>
    </cfRule>
    <cfRule type="cellIs" dxfId="540" priority="434" operator="equal">
      <formula>#REF!</formula>
    </cfRule>
    <cfRule type="cellIs" dxfId="539" priority="435" operator="equal">
      <formula>#REF!</formula>
    </cfRule>
  </conditionalFormatting>
  <conditionalFormatting sqref="AD10">
    <cfRule type="cellIs" dxfId="538" priority="684" operator="equal">
      <formula>"EXTREMO (RC/F)"</formula>
    </cfRule>
    <cfRule type="cellIs" dxfId="537" priority="685" operator="equal">
      <formula>"ALTO (RC/F)"</formula>
    </cfRule>
    <cfRule type="cellIs" dxfId="536" priority="686" operator="equal">
      <formula>"MODERADO (RC/F)"</formula>
    </cfRule>
    <cfRule type="cellIs" dxfId="535" priority="687" operator="equal">
      <formula>"EXTREMO"</formula>
    </cfRule>
    <cfRule type="cellIs" dxfId="534" priority="688" operator="equal">
      <formula>"FUERTE"</formula>
    </cfRule>
    <cfRule type="cellIs" dxfId="533" priority="689" operator="equal">
      <formula>"MODERADO"</formula>
    </cfRule>
    <cfRule type="cellIs" dxfId="532" priority="690" operator="equal">
      <formula>"DEBIL"</formula>
    </cfRule>
    <cfRule type="cellIs" dxfId="531" priority="691" operator="equal">
      <formula>#REF!</formula>
    </cfRule>
    <cfRule type="cellIs" dxfId="530" priority="692" operator="equal">
      <formula>#REF!</formula>
    </cfRule>
    <cfRule type="cellIs" dxfId="529" priority="693" operator="equal">
      <formula>#REF!</formula>
    </cfRule>
    <cfRule type="cellIs" dxfId="528" priority="694" operator="equal">
      <formula>#REF!</formula>
    </cfRule>
    <cfRule type="cellIs" dxfId="527" priority="695" operator="equal">
      <formula>#REF!</formula>
    </cfRule>
    <cfRule type="cellIs" dxfId="526" priority="696" operator="equal">
      <formula>#REF!</formula>
    </cfRule>
    <cfRule type="cellIs" dxfId="525" priority="697" operator="equal">
      <formula>#REF!</formula>
    </cfRule>
    <cfRule type="cellIs" dxfId="524" priority="698" operator="equal">
      <formula>#REF!</formula>
    </cfRule>
    <cfRule type="cellIs" dxfId="523" priority="699" operator="equal">
      <formula>#REF!</formula>
    </cfRule>
    <cfRule type="cellIs" dxfId="522" priority="700" operator="equal">
      <formula>#REF!</formula>
    </cfRule>
    <cfRule type="cellIs" dxfId="521" priority="701" operator="equal">
      <formula>#REF!</formula>
    </cfRule>
    <cfRule type="cellIs" dxfId="520" priority="702" operator="equal">
      <formula>#REF!</formula>
    </cfRule>
    <cfRule type="cellIs" dxfId="519" priority="703" operator="equal">
      <formula>#REF!</formula>
    </cfRule>
    <cfRule type="cellIs" dxfId="518" priority="704" operator="equal">
      <formula>#REF!</formula>
    </cfRule>
    <cfRule type="cellIs" dxfId="517" priority="705" operator="equal">
      <formula>#REF!</formula>
    </cfRule>
    <cfRule type="cellIs" dxfId="516" priority="706" operator="equal">
      <formula>#REF!</formula>
    </cfRule>
    <cfRule type="cellIs" dxfId="515" priority="707" operator="equal">
      <formula>#REF!</formula>
    </cfRule>
    <cfRule type="cellIs" dxfId="514" priority="708" operator="equal">
      <formula>#REF!</formula>
    </cfRule>
    <cfRule type="cellIs" dxfId="513" priority="709" operator="equal">
      <formula>#REF!</formula>
    </cfRule>
    <cfRule type="cellIs" dxfId="512" priority="710" operator="equal">
      <formula>#REF!</formula>
    </cfRule>
    <cfRule type="cellIs" dxfId="511" priority="711" operator="equal">
      <formula>#REF!</formula>
    </cfRule>
    <cfRule type="cellIs" dxfId="510" priority="712" operator="equal">
      <formula>#REF!</formula>
    </cfRule>
    <cfRule type="cellIs" dxfId="509" priority="713" operator="equal">
      <formula>#REF!</formula>
    </cfRule>
    <cfRule type="cellIs" dxfId="508" priority="714" operator="equal">
      <formula>#REF!</formula>
    </cfRule>
    <cfRule type="cellIs" dxfId="507" priority="715" operator="equal">
      <formula>#REF!</formula>
    </cfRule>
  </conditionalFormatting>
  <conditionalFormatting sqref="AD31">
    <cfRule type="cellIs" dxfId="506" priority="370" operator="equal">
      <formula>"EXTREMO (RC/F)"</formula>
    </cfRule>
    <cfRule type="cellIs" dxfId="505" priority="371" operator="equal">
      <formula>"ALTO (RC/F)"</formula>
    </cfRule>
    <cfRule type="cellIs" dxfId="504" priority="372" operator="equal">
      <formula>"MODERADO (RC/F)"</formula>
    </cfRule>
    <cfRule type="cellIs" dxfId="503" priority="373" operator="equal">
      <formula>"EXTREMO"</formula>
    </cfRule>
    <cfRule type="cellIs" dxfId="502" priority="374" operator="equal">
      <formula>"FUERTE"</formula>
    </cfRule>
    <cfRule type="cellIs" dxfId="501" priority="375" operator="equal">
      <formula>"MODERADO"</formula>
    </cfRule>
    <cfRule type="cellIs" dxfId="500" priority="376" operator="equal">
      <formula>"DEBIL"</formula>
    </cfRule>
    <cfRule type="cellIs" dxfId="499" priority="377" operator="equal">
      <formula>#REF!</formula>
    </cfRule>
    <cfRule type="cellIs" dxfId="498" priority="378" operator="equal">
      <formula>#REF!</formula>
    </cfRule>
    <cfRule type="cellIs" dxfId="497" priority="379" operator="equal">
      <formula>#REF!</formula>
    </cfRule>
    <cfRule type="cellIs" dxfId="496" priority="380" operator="equal">
      <formula>#REF!</formula>
    </cfRule>
    <cfRule type="cellIs" dxfId="495" priority="381" operator="equal">
      <formula>#REF!</formula>
    </cfRule>
    <cfRule type="cellIs" dxfId="494" priority="382" operator="equal">
      <formula>#REF!</formula>
    </cfRule>
    <cfRule type="cellIs" dxfId="493" priority="383" operator="equal">
      <formula>#REF!</formula>
    </cfRule>
    <cfRule type="cellIs" dxfId="492" priority="384" operator="equal">
      <formula>#REF!</formula>
    </cfRule>
    <cfRule type="cellIs" dxfId="491" priority="385" operator="equal">
      <formula>#REF!</formula>
    </cfRule>
    <cfRule type="cellIs" dxfId="490" priority="386" operator="equal">
      <formula>#REF!</formula>
    </cfRule>
    <cfRule type="cellIs" dxfId="489" priority="387" operator="equal">
      <formula>#REF!</formula>
    </cfRule>
    <cfRule type="cellIs" dxfId="488" priority="388" operator="equal">
      <formula>#REF!</formula>
    </cfRule>
    <cfRule type="cellIs" dxfId="487" priority="389" operator="equal">
      <formula>#REF!</formula>
    </cfRule>
    <cfRule type="cellIs" dxfId="486" priority="390" operator="equal">
      <formula>#REF!</formula>
    </cfRule>
    <cfRule type="cellIs" dxfId="485" priority="391" operator="equal">
      <formula>#REF!</formula>
    </cfRule>
    <cfRule type="cellIs" dxfId="484" priority="392" operator="equal">
      <formula>#REF!</formula>
    </cfRule>
    <cfRule type="cellIs" dxfId="483" priority="393" operator="equal">
      <formula>#REF!</formula>
    </cfRule>
    <cfRule type="cellIs" dxfId="482" priority="394" operator="equal">
      <formula>#REF!</formula>
    </cfRule>
    <cfRule type="cellIs" dxfId="481" priority="395" operator="equal">
      <formula>#REF!</formula>
    </cfRule>
    <cfRule type="cellIs" dxfId="480" priority="396" operator="equal">
      <formula>#REF!</formula>
    </cfRule>
    <cfRule type="cellIs" dxfId="479" priority="397" operator="equal">
      <formula>#REF!</formula>
    </cfRule>
    <cfRule type="cellIs" dxfId="478" priority="398" operator="equal">
      <formula>#REF!</formula>
    </cfRule>
    <cfRule type="cellIs" dxfId="477" priority="399" operator="equal">
      <formula>#REF!</formula>
    </cfRule>
    <cfRule type="cellIs" dxfId="476" priority="400" operator="equal">
      <formula>#REF!</formula>
    </cfRule>
    <cfRule type="cellIs" dxfId="475" priority="401" operator="equal">
      <formula>#REF!</formula>
    </cfRule>
    <cfRule type="cellIs" dxfId="474" priority="402" operator="equal">
      <formula>#REF!</formula>
    </cfRule>
  </conditionalFormatting>
  <conditionalFormatting sqref="AD33">
    <cfRule type="cellIs" dxfId="473" priority="337" operator="equal">
      <formula>"EXTREMO (RC/F)"</formula>
    </cfRule>
    <cfRule type="cellIs" dxfId="472" priority="338" operator="equal">
      <formula>"ALTO (RC/F)"</formula>
    </cfRule>
    <cfRule type="cellIs" dxfId="471" priority="339" operator="equal">
      <formula>"MODERADO (RC/F)"</formula>
    </cfRule>
    <cfRule type="cellIs" dxfId="470" priority="340" operator="equal">
      <formula>"EXTREMO"</formula>
    </cfRule>
    <cfRule type="cellIs" dxfId="469" priority="341" operator="equal">
      <formula>"FUERTE"</formula>
    </cfRule>
    <cfRule type="cellIs" dxfId="468" priority="342" operator="equal">
      <formula>"MODERADO"</formula>
    </cfRule>
    <cfRule type="cellIs" dxfId="467" priority="343" operator="equal">
      <formula>"DEBIL"</formula>
    </cfRule>
    <cfRule type="cellIs" dxfId="466" priority="344" operator="equal">
      <formula>#REF!</formula>
    </cfRule>
    <cfRule type="cellIs" dxfId="465" priority="345" operator="equal">
      <formula>#REF!</formula>
    </cfRule>
    <cfRule type="cellIs" dxfId="464" priority="346" operator="equal">
      <formula>#REF!</formula>
    </cfRule>
    <cfRule type="cellIs" dxfId="463" priority="347" operator="equal">
      <formula>#REF!</formula>
    </cfRule>
    <cfRule type="cellIs" dxfId="462" priority="348" operator="equal">
      <formula>#REF!</formula>
    </cfRule>
    <cfRule type="cellIs" dxfId="461" priority="349" operator="equal">
      <formula>#REF!</formula>
    </cfRule>
    <cfRule type="cellIs" dxfId="460" priority="350" operator="equal">
      <formula>#REF!</formula>
    </cfRule>
    <cfRule type="cellIs" dxfId="459" priority="351" operator="equal">
      <formula>#REF!</formula>
    </cfRule>
    <cfRule type="cellIs" dxfId="458" priority="352" operator="equal">
      <formula>#REF!</formula>
    </cfRule>
    <cfRule type="cellIs" dxfId="457" priority="353" operator="equal">
      <formula>#REF!</formula>
    </cfRule>
    <cfRule type="cellIs" dxfId="456" priority="354" operator="equal">
      <formula>#REF!</formula>
    </cfRule>
    <cfRule type="cellIs" dxfId="455" priority="355" operator="equal">
      <formula>#REF!</formula>
    </cfRule>
    <cfRule type="cellIs" dxfId="454" priority="356" operator="equal">
      <formula>#REF!</formula>
    </cfRule>
    <cfRule type="cellIs" dxfId="453" priority="357" operator="equal">
      <formula>#REF!</formula>
    </cfRule>
    <cfRule type="cellIs" dxfId="452" priority="358" operator="equal">
      <formula>#REF!</formula>
    </cfRule>
    <cfRule type="cellIs" dxfId="451" priority="359" operator="equal">
      <formula>#REF!</formula>
    </cfRule>
    <cfRule type="cellIs" dxfId="450" priority="360" operator="equal">
      <formula>#REF!</formula>
    </cfRule>
    <cfRule type="cellIs" dxfId="449" priority="361" operator="equal">
      <formula>#REF!</formula>
    </cfRule>
    <cfRule type="cellIs" dxfId="448" priority="362" operator="equal">
      <formula>#REF!</formula>
    </cfRule>
    <cfRule type="cellIs" dxfId="447" priority="363" operator="equal">
      <formula>#REF!</formula>
    </cfRule>
    <cfRule type="cellIs" dxfId="446" priority="364" operator="equal">
      <formula>#REF!</formula>
    </cfRule>
    <cfRule type="cellIs" dxfId="445" priority="365" operator="equal">
      <formula>#REF!</formula>
    </cfRule>
    <cfRule type="cellIs" dxfId="444" priority="366" operator="equal">
      <formula>#REF!</formula>
    </cfRule>
    <cfRule type="cellIs" dxfId="443" priority="367" operator="equal">
      <formula>#REF!</formula>
    </cfRule>
    <cfRule type="cellIs" dxfId="442" priority="368" operator="equal">
      <formula>#REF!</formula>
    </cfRule>
    <cfRule type="cellIs" dxfId="441" priority="369" operator="equal">
      <formula>#REF!</formula>
    </cfRule>
  </conditionalFormatting>
  <conditionalFormatting sqref="AG25:AG34 AG9:AG10 AG16:AG20">
    <cfRule type="cellIs" dxfId="440" priority="332" operator="equal">
      <formula>"MUY ALTA"</formula>
    </cfRule>
    <cfRule type="cellIs" dxfId="439" priority="333" operator="equal">
      <formula>"ALTA"</formula>
    </cfRule>
    <cfRule type="cellIs" dxfId="438" priority="334" operator="equal">
      <formula>"MEDIA"</formula>
    </cfRule>
  </conditionalFormatting>
  <conditionalFormatting sqref="AG9:AG10 AG16:AG20">
    <cfRule type="cellIs" dxfId="437" priority="335" operator="equal">
      <formula>"BAJA"</formula>
    </cfRule>
    <cfRule type="cellIs" dxfId="436" priority="336" operator="equal">
      <formula>"MUY BAJA"</formula>
    </cfRule>
  </conditionalFormatting>
  <conditionalFormatting sqref="AI30:AI34 AI9:AI11 AI16:AI23">
    <cfRule type="cellIs" dxfId="435" priority="1096" operator="equal">
      <formula>"CATASTROFICO"</formula>
    </cfRule>
    <cfRule type="cellIs" dxfId="434" priority="1097" operator="equal">
      <formula>"MAYOR"</formula>
    </cfRule>
    <cfRule type="cellIs" dxfId="433" priority="1098" operator="equal">
      <formula>"MODERADO"</formula>
    </cfRule>
    <cfRule type="cellIs" dxfId="432" priority="1099" operator="equal">
      <formula>"MENOR"</formula>
    </cfRule>
    <cfRule type="cellIs" dxfId="431" priority="1100" operator="equal">
      <formula>"LEVE"</formula>
    </cfRule>
  </conditionalFormatting>
  <conditionalFormatting sqref="AI25:AI28">
    <cfRule type="cellIs" dxfId="430" priority="7458" operator="equal">
      <formula>"CATASTROFICO"</formula>
    </cfRule>
    <cfRule type="cellIs" dxfId="429" priority="7459" operator="equal">
      <formula>"MAYOR"</formula>
    </cfRule>
    <cfRule type="cellIs" dxfId="428" priority="7460" operator="equal">
      <formula>"MODERADO"</formula>
    </cfRule>
    <cfRule type="cellIs" dxfId="427" priority="7461" operator="equal">
      <formula>"MENOR"</formula>
    </cfRule>
    <cfRule type="cellIs" dxfId="426" priority="7462" operator="equal">
      <formula>"LEVE"</formula>
    </cfRule>
  </conditionalFormatting>
  <conditionalFormatting sqref="AK9">
    <cfRule type="cellIs" dxfId="425" priority="7421" operator="equal">
      <formula>#REF!</formula>
    </cfRule>
    <cfRule type="cellIs" dxfId="424" priority="7427" operator="equal">
      <formula>#REF!</formula>
    </cfRule>
    <cfRule type="cellIs" dxfId="423" priority="7428" operator="equal">
      <formula>#REF!</formula>
    </cfRule>
    <cfRule type="cellIs" dxfId="422" priority="7429" operator="equal">
      <formula>#REF!</formula>
    </cfRule>
    <cfRule type="cellIs" dxfId="421" priority="7431" operator="equal">
      <formula>#REF!</formula>
    </cfRule>
    <cfRule type="cellIs" dxfId="420" priority="7434" operator="equal">
      <formula>#REF!</formula>
    </cfRule>
    <cfRule type="cellIs" dxfId="419" priority="7435" operator="equal">
      <formula>#REF!</formula>
    </cfRule>
    <cfRule type="cellIs" dxfId="418" priority="7436" operator="equal">
      <formula>#REF!</formula>
    </cfRule>
    <cfRule type="cellIs" dxfId="417" priority="7439" operator="equal">
      <formula>#REF!</formula>
    </cfRule>
    <cfRule type="cellIs" dxfId="416" priority="7440" operator="equal">
      <formula>#REF!</formula>
    </cfRule>
    <cfRule type="cellIs" dxfId="415" priority="7441" operator="equal">
      <formula>#REF!</formula>
    </cfRule>
    <cfRule type="cellIs" dxfId="414" priority="7443" operator="equal">
      <formula>#REF!</formula>
    </cfRule>
    <cfRule type="cellIs" dxfId="413" priority="7444" operator="equal">
      <formula>#REF!</formula>
    </cfRule>
    <cfRule type="cellIs" dxfId="412" priority="7445" operator="equal">
      <formula>#REF!</formula>
    </cfRule>
    <cfRule type="cellIs" dxfId="411" priority="7446" operator="equal">
      <formula>#REF!</formula>
    </cfRule>
    <cfRule type="cellIs" dxfId="410" priority="7447" operator="equal">
      <formula>#REF!</formula>
    </cfRule>
    <cfRule type="cellIs" dxfId="409" priority="7448" operator="equal">
      <formula>#REF!</formula>
    </cfRule>
    <cfRule type="cellIs" dxfId="408" priority="7449" operator="equal">
      <formula>#REF!</formula>
    </cfRule>
    <cfRule type="cellIs" dxfId="407" priority="7450" operator="equal">
      <formula>#REF!</formula>
    </cfRule>
    <cfRule type="cellIs" dxfId="406" priority="7452" operator="equal">
      <formula>#REF!</formula>
    </cfRule>
    <cfRule type="cellIs" dxfId="405" priority="7453" operator="equal">
      <formula>#REF!</formula>
    </cfRule>
    <cfRule type="cellIs" dxfId="404" priority="7454" operator="equal">
      <formula>#REF!</formula>
    </cfRule>
    <cfRule type="cellIs" dxfId="403" priority="7455" operator="equal">
      <formula>#REF!</formula>
    </cfRule>
    <cfRule type="cellIs" dxfId="402" priority="7457" operator="equal">
      <formula>#REF!</formula>
    </cfRule>
  </conditionalFormatting>
  <conditionalFormatting sqref="AK9:AK10 AK16 AK19:AK20 AK25 AK27:AK28 AK30:AK31 AK34">
    <cfRule type="cellIs" dxfId="401" priority="6665" operator="equal">
      <formula>"EXTREMO (RC/F)"</formula>
    </cfRule>
    <cfRule type="cellIs" dxfId="400" priority="6666" operator="equal">
      <formula>"ALTO (RC/F)"</formula>
    </cfRule>
    <cfRule type="cellIs" dxfId="399" priority="6667" operator="equal">
      <formula>"MODERADO (RC/F)"</formula>
    </cfRule>
    <cfRule type="cellIs" dxfId="398" priority="6668" operator="equal">
      <formula>"EXTREMO"</formula>
    </cfRule>
    <cfRule type="cellIs" dxfId="397" priority="6669" operator="equal">
      <formula>"ALTO"</formula>
    </cfRule>
    <cfRule type="cellIs" dxfId="396" priority="6670" operator="equal">
      <formula>"MODERADO"</formula>
    </cfRule>
    <cfRule type="cellIs" dxfId="395" priority="6671" operator="equal">
      <formula>"BAJO"</formula>
    </cfRule>
  </conditionalFormatting>
  <conditionalFormatting sqref="AK10 AK16 AK19:AK20 AK25 AK27:AK28 AK30:AK31 AK34">
    <cfRule type="cellIs" dxfId="394" priority="6628" operator="equal">
      <formula>#REF!</formula>
    </cfRule>
    <cfRule type="cellIs" dxfId="393" priority="6632" operator="equal">
      <formula>#REF!</formula>
    </cfRule>
    <cfRule type="cellIs" dxfId="392" priority="6634" operator="equal">
      <formula>#REF!</formula>
    </cfRule>
    <cfRule type="cellIs" dxfId="391" priority="6635" operator="equal">
      <formula>#REF!</formula>
    </cfRule>
    <cfRule type="cellIs" dxfId="390" priority="6636" operator="equal">
      <formula>#REF!</formula>
    </cfRule>
    <cfRule type="cellIs" dxfId="389" priority="6638" operator="equal">
      <formula>#REF!</formula>
    </cfRule>
    <cfRule type="cellIs" dxfId="388" priority="6641" operator="equal">
      <formula>#REF!</formula>
    </cfRule>
    <cfRule type="cellIs" dxfId="387" priority="6642" operator="equal">
      <formula>#REF!</formula>
    </cfRule>
    <cfRule type="cellIs" dxfId="386" priority="6643" operator="equal">
      <formula>#REF!</formula>
    </cfRule>
    <cfRule type="cellIs" dxfId="385" priority="6646" operator="equal">
      <formula>#REF!</formula>
    </cfRule>
    <cfRule type="cellIs" dxfId="384" priority="6647" operator="equal">
      <formula>#REF!</formula>
    </cfRule>
    <cfRule type="cellIs" dxfId="383" priority="6648" operator="equal">
      <formula>#REF!</formula>
    </cfRule>
    <cfRule type="cellIs" dxfId="382" priority="6650" operator="equal">
      <formula>#REF!</formula>
    </cfRule>
    <cfRule type="cellIs" dxfId="381" priority="6651" operator="equal">
      <formula>#REF!</formula>
    </cfRule>
    <cfRule type="cellIs" dxfId="380" priority="6652" operator="equal">
      <formula>#REF!</formula>
    </cfRule>
    <cfRule type="cellIs" dxfId="379" priority="6653" operator="equal">
      <formula>#REF!</formula>
    </cfRule>
    <cfRule type="cellIs" dxfId="378" priority="6654" operator="equal">
      <formula>#REF!</formula>
    </cfRule>
    <cfRule type="cellIs" dxfId="377" priority="6655" operator="equal">
      <formula>#REF!</formula>
    </cfRule>
    <cfRule type="cellIs" dxfId="376" priority="6656" operator="equal">
      <formula>#REF!</formula>
    </cfRule>
    <cfRule type="cellIs" dxfId="375" priority="6657" operator="equal">
      <formula>#REF!</formula>
    </cfRule>
    <cfRule type="cellIs" dxfId="374" priority="6659" operator="equal">
      <formula>#REF!</formula>
    </cfRule>
    <cfRule type="cellIs" dxfId="373" priority="6660" operator="equal">
      <formula>#REF!</formula>
    </cfRule>
    <cfRule type="cellIs" dxfId="372" priority="6661" operator="equal">
      <formula>#REF!</formula>
    </cfRule>
    <cfRule type="cellIs" dxfId="371" priority="6662" operator="equal">
      <formula>#REF!</formula>
    </cfRule>
    <cfRule type="cellIs" dxfId="370" priority="6664" operator="equal">
      <formula>#REF!</formula>
    </cfRule>
  </conditionalFormatting>
  <conditionalFormatting sqref="AK9">
    <cfRule type="cellIs" dxfId="230" priority="7425" operator="equal">
      <formula>#REF!</formula>
    </cfRule>
  </conditionalFormatting>
  <hyperlinks>
    <hyperlink ref="AE10" r:id="rId1" xr:uid="{44C2CCA3-A9A2-4855-8014-D9E94793C9E8}"/>
    <hyperlink ref="AE12" r:id="rId2" xr:uid="{538787A1-6D8B-4FEC-8456-23A67D3B096B}"/>
    <hyperlink ref="AE14" r:id="rId3" xr:uid="{D68A2F36-5856-4DFD-8784-5648F4B7307F}"/>
    <hyperlink ref="AE16" r:id="rId4" xr:uid="{6824936E-BA17-4C7D-985C-DA2A4043DFBE}"/>
    <hyperlink ref="AE19" r:id="rId5" xr:uid="{669BB479-52D1-4433-B491-B3C981BF2830}"/>
    <hyperlink ref="AE20" r:id="rId6" xr:uid="{41AD766C-BE3C-4793-BE95-1B4E1521334E}"/>
    <hyperlink ref="AE21" r:id="rId7" xr:uid="{E1B2D859-64E7-4488-9F16-4E470428ACD8}"/>
    <hyperlink ref="AE22" r:id="rId8" xr:uid="{0CF811F9-A9D9-4B36-9548-F670F792D3D8}"/>
    <hyperlink ref="AE23" r:id="rId9" xr:uid="{A35FB12F-6CE0-441E-AA84-AB484A45EC7B}"/>
    <hyperlink ref="AE26" r:id="rId10" xr:uid="{9D1CAE0F-C125-48DD-AF30-2BF1263F3B59}"/>
    <hyperlink ref="AE28" r:id="rId11" xr:uid="{722641E9-7CA4-4D91-B84C-209ACC2D5403}"/>
    <hyperlink ref="AE29" r:id="rId12" xr:uid="{FBEA0F6A-0A9B-45DF-97FA-0C5EC6754FB1}"/>
    <hyperlink ref="AE30" r:id="rId13" xr:uid="{9058B054-BAC3-4485-BF53-4E641F6A1C25}"/>
    <hyperlink ref="AE31" r:id="rId14" xr:uid="{F2CAF6DF-1CA1-4E01-A809-22A64C63A07D}"/>
    <hyperlink ref="AE32" r:id="rId15" xr:uid="{3694DEF4-9F4A-4D6E-B58C-BF066246FE03}"/>
    <hyperlink ref="AE33" r:id="rId16" xr:uid="{EFAA9184-EDB7-4BCE-8138-3D54C5937583}"/>
    <hyperlink ref="AE27" r:id="rId17" xr:uid="{DA7EC1BC-7FF4-4981-8269-9D98BB2EB77A}"/>
  </hyperlinks>
  <pageMargins left="0.31496062992125984" right="0.31496062992125984" top="0.59055118110236227" bottom="0.74803149606299213" header="0.19685039370078741" footer="0.31496062992125984"/>
  <pageSetup scale="50" orientation="landscape" r:id="rId18"/>
  <drawing r:id="rId19"/>
  <legacyDrawing r:id="rId20"/>
  <legacyDrawingHF r:id="rId21"/>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A9:A10 A19:A20 A28 A34 A30:A31 A16</xm:sqref>
        </x14:dataValidation>
        <x14:dataValidation type="list" allowBlank="1" showInputMessage="1" showErrorMessage="1" xr:uid="{7F547B59-2AE6-44C6-82AB-6F93B7057C0C}">
          <x14:formula1>
            <xm:f>'Datos Validacion'!$R$6:$R$9</xm:f>
          </x14:formula1>
          <xm:sqref>AL16 AL30:AL31 AL19:AL20 AL25 AL27:AL28 AL9:AL10 AL34</xm:sqref>
        </x14:dataValidation>
        <x14:dataValidation type="list" allowBlank="1" showInputMessage="1" showErrorMessage="1" xr:uid="{18100E45-327F-4A6F-B892-63827F154395}">
          <x14:formula1>
            <xm:f>'Datos Validacion'!$B$15:$B$16</xm:f>
          </x14:formula1>
          <xm:sqref>F34 F19:F20 F9 F27:F28 F25 F30:F31 F16</xm:sqref>
        </x14:dataValidation>
        <x14:dataValidation type="list" allowBlank="1" showInputMessage="1" showErrorMessage="1" xr:uid="{11A40D13-94DB-471C-A4A4-9D516E595978}">
          <x14:formula1>
            <xm:f>'Tipos de riesgos'!$B$6:$B$11</xm:f>
          </x14:formula1>
          <xm:sqref>G16 G19:G20 G9:G11 G27:G28 G25 G30:G31 G34</xm:sqref>
        </x14:dataValidation>
        <x14:dataValidation type="list" allowBlank="1" showInputMessage="1" showErrorMessage="1" xr:uid="{A9EC920A-5A1F-41E6-955B-85BE8850D89F}">
          <x14:formula1>
            <xm:f>'Datos Validacion'!$A$6:$A$8</xm:f>
          </x14:formula1>
          <xm:sqref>J9:J20 J23:J30 J34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5"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5" customWidth="1"/>
    <col min="9" max="9" width="22.7265625" style="25" customWidth="1"/>
    <col min="10" max="10" width="13.81640625" style="3" customWidth="1"/>
    <col min="11" max="11" width="21.1796875" style="25" customWidth="1"/>
    <col min="12" max="12" width="8.81640625" style="25" customWidth="1"/>
    <col min="13" max="13" width="20.26953125" style="25" customWidth="1"/>
    <col min="14" max="14" width="7.453125" style="25" customWidth="1"/>
    <col min="15" max="16" width="20.26953125" style="25" customWidth="1"/>
    <col min="17" max="17" width="25.54296875" style="3" bestFit="1" customWidth="1"/>
    <col min="18" max="18" width="22" style="25" customWidth="1"/>
    <col min="19" max="16384" width="11.453125" style="25"/>
  </cols>
  <sheetData>
    <row r="3" spans="1:18" ht="13" x14ac:dyDescent="0.35">
      <c r="H3" s="119" t="s">
        <v>317</v>
      </c>
      <c r="I3" s="119"/>
      <c r="J3" s="119"/>
      <c r="K3" s="119"/>
      <c r="L3" s="119"/>
      <c r="M3" s="119"/>
      <c r="N3" s="119"/>
      <c r="O3" s="119"/>
      <c r="P3" s="50"/>
    </row>
    <row r="4" spans="1:18" ht="91" x14ac:dyDescent="0.35">
      <c r="A4" s="6" t="s">
        <v>318</v>
      </c>
      <c r="B4" s="6" t="s">
        <v>14</v>
      </c>
      <c r="C4" s="120" t="s">
        <v>18</v>
      </c>
      <c r="D4" s="121"/>
      <c r="E4" s="120" t="s">
        <v>20</v>
      </c>
      <c r="F4" s="121"/>
      <c r="G4" s="21" t="s">
        <v>319</v>
      </c>
      <c r="H4" s="51" t="s">
        <v>320</v>
      </c>
      <c r="I4" s="51" t="s">
        <v>321</v>
      </c>
      <c r="J4" s="52" t="s">
        <v>322</v>
      </c>
      <c r="K4" s="122" t="s">
        <v>323</v>
      </c>
      <c r="L4" s="123"/>
      <c r="M4" s="122" t="s">
        <v>324</v>
      </c>
      <c r="N4" s="123"/>
      <c r="O4" s="52" t="s">
        <v>325</v>
      </c>
      <c r="P4" s="52" t="s">
        <v>27</v>
      </c>
      <c r="Q4" s="21" t="s">
        <v>326</v>
      </c>
      <c r="R4" s="21" t="s">
        <v>327</v>
      </c>
    </row>
    <row r="5" spans="1:18" s="3" customFormat="1" ht="25" x14ac:dyDescent="0.35">
      <c r="A5" s="46" t="s">
        <v>328</v>
      </c>
      <c r="B5" s="53" t="s">
        <v>329</v>
      </c>
      <c r="C5" s="22" t="s">
        <v>330</v>
      </c>
      <c r="D5" s="22"/>
      <c r="E5" s="3" t="s">
        <v>331</v>
      </c>
      <c r="G5" s="22" t="s">
        <v>332</v>
      </c>
      <c r="H5" s="55" t="s">
        <v>333</v>
      </c>
      <c r="I5" s="56" t="s">
        <v>333</v>
      </c>
      <c r="J5" s="22" t="s">
        <v>333</v>
      </c>
      <c r="K5" s="22" t="s">
        <v>333</v>
      </c>
      <c r="L5" s="22"/>
      <c r="M5" s="56" t="s">
        <v>333</v>
      </c>
      <c r="N5" s="56"/>
      <c r="O5" s="56" t="s">
        <v>333</v>
      </c>
      <c r="P5" s="56" t="s">
        <v>333</v>
      </c>
      <c r="Q5" s="22" t="s">
        <v>332</v>
      </c>
      <c r="R5" s="54" t="s">
        <v>334</v>
      </c>
    </row>
    <row r="6" spans="1:18" ht="25" x14ac:dyDescent="0.35">
      <c r="A6" s="46" t="s">
        <v>102</v>
      </c>
      <c r="B6" s="53" t="s">
        <v>335</v>
      </c>
      <c r="C6" s="22" t="s">
        <v>336</v>
      </c>
      <c r="D6" s="29">
        <v>0.2</v>
      </c>
      <c r="E6" s="55" t="s">
        <v>337</v>
      </c>
      <c r="F6" s="29">
        <v>0.2</v>
      </c>
      <c r="G6" s="55" t="s">
        <v>338</v>
      </c>
      <c r="H6" s="57" t="s">
        <v>339</v>
      </c>
      <c r="I6" s="58" t="s">
        <v>340</v>
      </c>
      <c r="J6" s="54" t="s">
        <v>341</v>
      </c>
      <c r="K6" s="59" t="s">
        <v>342</v>
      </c>
      <c r="L6" s="61">
        <v>0.25</v>
      </c>
      <c r="M6" s="58" t="s">
        <v>343</v>
      </c>
      <c r="N6" s="62">
        <v>0.25</v>
      </c>
      <c r="O6" s="58" t="s">
        <v>344</v>
      </c>
      <c r="P6" s="58" t="s">
        <v>345</v>
      </c>
      <c r="Q6" s="22" t="s">
        <v>338</v>
      </c>
      <c r="R6" s="54" t="s">
        <v>346</v>
      </c>
    </row>
    <row r="7" spans="1:18" x14ac:dyDescent="0.35">
      <c r="A7" s="46" t="s">
        <v>54</v>
      </c>
      <c r="B7" s="53" t="s">
        <v>347</v>
      </c>
      <c r="C7" s="22" t="s">
        <v>56</v>
      </c>
      <c r="D7" s="29">
        <v>0.4</v>
      </c>
      <c r="E7" s="55" t="s">
        <v>348</v>
      </c>
      <c r="F7" s="29">
        <v>0.4</v>
      </c>
      <c r="G7" s="55" t="s">
        <v>120</v>
      </c>
      <c r="H7" s="57" t="s">
        <v>349</v>
      </c>
      <c r="I7" s="58" t="s">
        <v>350</v>
      </c>
      <c r="J7" s="54" t="s">
        <v>351</v>
      </c>
      <c r="K7" s="59" t="s">
        <v>352</v>
      </c>
      <c r="L7" s="61">
        <v>0.15</v>
      </c>
      <c r="M7" s="58" t="s">
        <v>353</v>
      </c>
      <c r="N7" s="62">
        <v>0.15</v>
      </c>
      <c r="O7" s="58" t="s">
        <v>354</v>
      </c>
      <c r="P7" s="58" t="s">
        <v>355</v>
      </c>
      <c r="Q7" s="22" t="s">
        <v>120</v>
      </c>
      <c r="R7" s="54" t="s">
        <v>72</v>
      </c>
    </row>
    <row r="8" spans="1:18" x14ac:dyDescent="0.35">
      <c r="A8" s="46" t="s">
        <v>117</v>
      </c>
      <c r="B8" s="53" t="s">
        <v>356</v>
      </c>
      <c r="C8" s="22" t="s">
        <v>224</v>
      </c>
      <c r="D8" s="29">
        <v>0.6</v>
      </c>
      <c r="E8" s="55" t="s">
        <v>120</v>
      </c>
      <c r="F8" s="29">
        <v>0.6</v>
      </c>
      <c r="G8" s="55" t="s">
        <v>71</v>
      </c>
      <c r="H8" s="47"/>
      <c r="I8" s="47"/>
      <c r="J8" s="49"/>
      <c r="K8" s="59" t="s">
        <v>357</v>
      </c>
      <c r="L8" s="61">
        <v>0.1</v>
      </c>
      <c r="M8" s="47"/>
      <c r="N8" s="47"/>
      <c r="O8" s="47"/>
      <c r="P8" s="47"/>
      <c r="Q8" s="22" t="s">
        <v>71</v>
      </c>
      <c r="R8" s="53" t="s">
        <v>358</v>
      </c>
    </row>
    <row r="9" spans="1:18" ht="25" x14ac:dyDescent="0.35">
      <c r="A9" s="48"/>
      <c r="B9" s="53" t="s">
        <v>359</v>
      </c>
      <c r="C9" s="22" t="s">
        <v>360</v>
      </c>
      <c r="D9" s="29">
        <v>0.8</v>
      </c>
      <c r="E9" s="55" t="s">
        <v>225</v>
      </c>
      <c r="F9" s="29">
        <v>0.8</v>
      </c>
      <c r="G9" s="55" t="s">
        <v>58</v>
      </c>
      <c r="H9" s="47"/>
      <c r="I9" s="47"/>
      <c r="J9" s="49"/>
      <c r="K9" s="47"/>
      <c r="L9" s="47"/>
      <c r="M9" s="47"/>
      <c r="N9" s="47"/>
      <c r="O9" s="47"/>
      <c r="P9" s="47"/>
      <c r="Q9" s="22" t="s">
        <v>58</v>
      </c>
      <c r="R9" s="54" t="s">
        <v>361</v>
      </c>
    </row>
    <row r="10" spans="1:18" x14ac:dyDescent="0.35">
      <c r="A10" s="5"/>
      <c r="B10" s="53" t="s">
        <v>362</v>
      </c>
      <c r="C10" s="22" t="s">
        <v>119</v>
      </c>
      <c r="D10" s="29">
        <v>1</v>
      </c>
      <c r="E10" s="55" t="s">
        <v>57</v>
      </c>
      <c r="F10" s="29">
        <v>1</v>
      </c>
      <c r="G10" s="55" t="s">
        <v>363</v>
      </c>
      <c r="H10" s="47"/>
      <c r="I10" s="47"/>
      <c r="J10" s="49"/>
      <c r="K10" s="47"/>
      <c r="L10" s="47"/>
      <c r="M10" s="47"/>
      <c r="N10" s="47"/>
      <c r="O10" s="47"/>
      <c r="P10" s="47"/>
      <c r="Q10" s="22" t="s">
        <v>363</v>
      </c>
      <c r="R10" s="47"/>
    </row>
    <row r="11" spans="1:18" ht="25" x14ac:dyDescent="0.35">
      <c r="A11" s="5"/>
      <c r="B11" s="53" t="s">
        <v>364</v>
      </c>
      <c r="E11" s="22" t="s">
        <v>365</v>
      </c>
      <c r="F11" s="29">
        <v>0.6</v>
      </c>
      <c r="G11" s="55" t="s">
        <v>366</v>
      </c>
      <c r="H11" s="47"/>
      <c r="I11" s="47"/>
      <c r="J11" s="49"/>
      <c r="K11" s="47"/>
      <c r="L11" s="47"/>
      <c r="M11" s="47"/>
      <c r="N11" s="47"/>
      <c r="O11" s="47"/>
      <c r="P11" s="47"/>
      <c r="Q11" s="22" t="s">
        <v>366</v>
      </c>
      <c r="R11" s="47"/>
    </row>
    <row r="12" spans="1:18" x14ac:dyDescent="0.35">
      <c r="A12" s="5"/>
      <c r="B12" s="53" t="s">
        <v>367</v>
      </c>
      <c r="E12" s="22" t="s">
        <v>368</v>
      </c>
      <c r="F12" s="29">
        <v>0.8</v>
      </c>
      <c r="G12" s="55" t="s">
        <v>369</v>
      </c>
      <c r="H12" s="47"/>
      <c r="I12" s="47"/>
      <c r="J12" s="49"/>
      <c r="K12" s="47"/>
      <c r="L12" s="47"/>
      <c r="M12" s="47"/>
      <c r="N12" s="47"/>
      <c r="O12" s="47"/>
      <c r="P12" s="47"/>
      <c r="Q12" s="22" t="s">
        <v>369</v>
      </c>
      <c r="R12" s="47"/>
    </row>
    <row r="13" spans="1:18" x14ac:dyDescent="0.35">
      <c r="A13" s="5"/>
      <c r="B13" s="53" t="s">
        <v>370</v>
      </c>
      <c r="E13" s="22" t="s">
        <v>371</v>
      </c>
      <c r="F13" s="29">
        <v>1</v>
      </c>
      <c r="H13" s="47"/>
      <c r="I13" s="47"/>
      <c r="J13" s="49"/>
      <c r="K13" s="47"/>
      <c r="L13" s="47"/>
      <c r="M13" s="47"/>
      <c r="N13" s="47"/>
      <c r="O13" s="47"/>
      <c r="P13" s="47"/>
      <c r="R13" s="47"/>
    </row>
    <row r="14" spans="1:18" x14ac:dyDescent="0.35">
      <c r="A14" s="5"/>
      <c r="B14" s="54" t="s">
        <v>372</v>
      </c>
      <c r="H14" s="47"/>
      <c r="I14" s="47"/>
      <c r="J14" s="49"/>
      <c r="K14" s="47"/>
      <c r="L14" s="47"/>
      <c r="M14" s="47"/>
      <c r="N14" s="47"/>
      <c r="O14" s="47"/>
      <c r="P14" s="47"/>
      <c r="R14" s="47"/>
    </row>
    <row r="15" spans="1:18" x14ac:dyDescent="0.35">
      <c r="A15" s="5"/>
      <c r="B15" s="54" t="s">
        <v>50</v>
      </c>
      <c r="H15" s="47"/>
      <c r="I15" s="47"/>
      <c r="J15" s="49"/>
      <c r="K15" s="47"/>
      <c r="L15" s="47"/>
      <c r="M15" s="47"/>
      <c r="N15" s="47"/>
      <c r="O15" s="47"/>
      <c r="P15" s="47"/>
      <c r="R15" s="47"/>
    </row>
    <row r="16" spans="1:18" x14ac:dyDescent="0.35">
      <c r="B16" s="54" t="s">
        <v>373</v>
      </c>
      <c r="H16" s="47"/>
      <c r="I16" s="47"/>
      <c r="J16" s="49"/>
      <c r="K16" s="47"/>
      <c r="L16" s="47"/>
      <c r="M16" s="47"/>
      <c r="N16" s="47"/>
      <c r="O16" s="47"/>
      <c r="P16" s="47"/>
      <c r="R16" s="47"/>
    </row>
    <row r="17" spans="1:18" x14ac:dyDescent="0.35">
      <c r="B17" s="49"/>
      <c r="H17" s="47"/>
      <c r="I17" s="47"/>
      <c r="J17" s="49"/>
      <c r="K17" s="47"/>
      <c r="L17" s="47"/>
      <c r="M17" s="47"/>
      <c r="N17" s="47"/>
      <c r="O17" s="47"/>
      <c r="P17" s="47"/>
      <c r="R17" s="47"/>
    </row>
    <row r="18" spans="1:18" x14ac:dyDescent="0.35">
      <c r="A18" s="118" t="s">
        <v>10</v>
      </c>
      <c r="B18" s="54" t="s">
        <v>45</v>
      </c>
      <c r="C18" s="49"/>
      <c r="D18" s="49"/>
      <c r="E18" s="49"/>
      <c r="F18" s="49"/>
      <c r="H18" s="47"/>
      <c r="I18" s="47"/>
      <c r="J18" s="49"/>
      <c r="K18" s="47"/>
      <c r="L18" s="47"/>
      <c r="M18" s="47"/>
      <c r="N18" s="47"/>
      <c r="O18" s="47"/>
      <c r="P18" s="47"/>
      <c r="R18" s="47"/>
    </row>
    <row r="19" spans="1:18" x14ac:dyDescent="0.35">
      <c r="A19" s="118"/>
      <c r="B19" s="54" t="s">
        <v>374</v>
      </c>
      <c r="C19" s="49"/>
      <c r="D19" s="49"/>
      <c r="E19" s="49"/>
      <c r="F19" s="49"/>
      <c r="H19" s="47"/>
      <c r="I19" s="47"/>
      <c r="J19" s="49"/>
      <c r="K19" s="47"/>
      <c r="L19" s="47"/>
      <c r="M19" s="47"/>
      <c r="N19" s="47"/>
      <c r="O19" s="47"/>
      <c r="P19" s="47"/>
      <c r="R19" s="47"/>
    </row>
    <row r="20" spans="1:18" x14ac:dyDescent="0.35">
      <c r="A20" s="118"/>
      <c r="B20" s="54" t="s">
        <v>375</v>
      </c>
      <c r="C20" s="49"/>
      <c r="D20" s="49"/>
      <c r="E20" s="49"/>
      <c r="F20" s="49"/>
      <c r="H20" s="47"/>
      <c r="I20" s="47"/>
      <c r="J20" s="49"/>
      <c r="K20" s="47"/>
      <c r="L20" s="47"/>
      <c r="M20" s="47"/>
      <c r="N20" s="47"/>
      <c r="O20" s="47"/>
      <c r="P20" s="47"/>
      <c r="R20" s="47"/>
    </row>
    <row r="21" spans="1:18" x14ac:dyDescent="0.35">
      <c r="B21" s="49"/>
      <c r="C21" s="49"/>
      <c r="D21" s="49"/>
      <c r="E21" s="49"/>
      <c r="F21" s="49"/>
      <c r="H21" s="47"/>
      <c r="I21" s="47"/>
      <c r="J21" s="49"/>
      <c r="K21" s="47"/>
      <c r="L21" s="47"/>
      <c r="M21" s="47"/>
      <c r="N21" s="47"/>
      <c r="O21" s="47"/>
      <c r="P21" s="47"/>
      <c r="R21" s="47"/>
    </row>
    <row r="22" spans="1:18" x14ac:dyDescent="0.35">
      <c r="B22" s="49"/>
      <c r="C22" s="49"/>
      <c r="D22" s="49"/>
      <c r="E22" s="49"/>
      <c r="F22" s="49"/>
      <c r="H22" s="47"/>
      <c r="I22" s="47"/>
      <c r="J22" s="49"/>
      <c r="K22" s="47"/>
      <c r="L22" s="47"/>
      <c r="M22" s="47"/>
      <c r="N22" s="47"/>
      <c r="O22" s="47"/>
      <c r="P22" s="47"/>
      <c r="R22" s="47"/>
    </row>
    <row r="23" spans="1:18" x14ac:dyDescent="0.35">
      <c r="B23" s="49"/>
      <c r="C23" s="49"/>
      <c r="D23" s="49"/>
      <c r="E23" s="49"/>
      <c r="F23" s="49"/>
      <c r="H23" s="47"/>
      <c r="I23" s="47"/>
      <c r="J23" s="49"/>
      <c r="K23" s="47"/>
      <c r="L23" s="47"/>
      <c r="M23" s="47"/>
      <c r="N23" s="47"/>
      <c r="O23" s="47"/>
      <c r="P23" s="47"/>
      <c r="R23" s="47"/>
    </row>
    <row r="24" spans="1:18" x14ac:dyDescent="0.35">
      <c r="C24" s="49"/>
      <c r="D24" s="49"/>
      <c r="E24" s="49"/>
      <c r="F24" s="49"/>
      <c r="H24" s="47"/>
      <c r="I24" s="47"/>
      <c r="J24" s="49"/>
      <c r="K24" s="47"/>
      <c r="L24" s="47"/>
      <c r="M24" s="47"/>
      <c r="N24" s="47"/>
      <c r="O24" s="47"/>
      <c r="P24" s="47"/>
      <c r="R24" s="47"/>
    </row>
    <row r="25" spans="1:18" x14ac:dyDescent="0.35">
      <c r="C25" s="49"/>
      <c r="D25" s="49"/>
      <c r="E25" s="49"/>
      <c r="F25" s="49"/>
      <c r="H25" s="47"/>
      <c r="I25" s="47"/>
      <c r="J25" s="49"/>
      <c r="K25" s="47"/>
      <c r="L25" s="47"/>
      <c r="M25" s="47"/>
      <c r="N25" s="47"/>
      <c r="O25" s="47"/>
      <c r="P25" s="47"/>
      <c r="R25" s="47"/>
    </row>
    <row r="26" spans="1:18" x14ac:dyDescent="0.35">
      <c r="C26" s="49"/>
      <c r="D26" s="49"/>
      <c r="E26" s="49"/>
      <c r="F26" s="49"/>
      <c r="H26" s="47"/>
      <c r="I26" s="47"/>
      <c r="J26" s="49"/>
      <c r="K26" s="47"/>
      <c r="L26" s="47"/>
      <c r="M26" s="47"/>
      <c r="N26" s="47"/>
      <c r="O26" s="47"/>
      <c r="P26" s="47"/>
      <c r="R26" s="47"/>
    </row>
    <row r="27" spans="1:18" x14ac:dyDescent="0.35">
      <c r="C27" s="49"/>
      <c r="D27" s="49"/>
      <c r="E27" s="49"/>
      <c r="F27" s="49"/>
      <c r="H27" s="47"/>
      <c r="I27" s="47"/>
      <c r="J27" s="49"/>
      <c r="K27" s="47"/>
      <c r="L27" s="47"/>
      <c r="M27" s="47"/>
      <c r="N27" s="47"/>
      <c r="O27" s="47"/>
      <c r="P27" s="47"/>
      <c r="R27" s="47"/>
    </row>
    <row r="28" spans="1:18" x14ac:dyDescent="0.35">
      <c r="H28" s="47"/>
      <c r="I28" s="47"/>
      <c r="J28" s="49"/>
      <c r="K28" s="47"/>
      <c r="L28" s="47"/>
      <c r="M28" s="47"/>
      <c r="N28" s="47"/>
      <c r="O28" s="47"/>
      <c r="P28" s="47"/>
      <c r="R28" s="47"/>
    </row>
    <row r="29" spans="1:18" x14ac:dyDescent="0.35">
      <c r="H29" s="47"/>
      <c r="I29" s="47"/>
      <c r="J29" s="49"/>
      <c r="K29" s="47"/>
      <c r="L29" s="47"/>
      <c r="M29" s="47"/>
      <c r="N29" s="47"/>
      <c r="O29" s="47"/>
      <c r="P29" s="47"/>
      <c r="R29" s="47"/>
    </row>
    <row r="30" spans="1:18" x14ac:dyDescent="0.35">
      <c r="H30" s="47"/>
      <c r="I30" s="47"/>
      <c r="J30" s="49"/>
      <c r="K30" s="47"/>
      <c r="L30" s="47"/>
      <c r="M30" s="47"/>
      <c r="N30" s="47"/>
      <c r="O30" s="47"/>
      <c r="P30" s="47"/>
      <c r="R30" s="47"/>
    </row>
    <row r="31" spans="1:18" x14ac:dyDescent="0.35">
      <c r="H31" s="47"/>
      <c r="I31" s="47"/>
      <c r="J31" s="49"/>
      <c r="K31" s="47"/>
      <c r="L31" s="47"/>
      <c r="M31" s="47"/>
      <c r="N31" s="47"/>
      <c r="O31" s="47"/>
      <c r="P31" s="47"/>
      <c r="R31" s="47"/>
    </row>
    <row r="32" spans="1:18" x14ac:dyDescent="0.35">
      <c r="H32" s="47"/>
      <c r="I32" s="47"/>
      <c r="J32" s="49"/>
      <c r="K32" s="47"/>
      <c r="L32" s="47"/>
      <c r="M32" s="47"/>
      <c r="N32" s="47"/>
      <c r="O32" s="47"/>
      <c r="P32" s="47"/>
      <c r="R32" s="47"/>
    </row>
    <row r="33" spans="8:18" x14ac:dyDescent="0.35">
      <c r="H33" s="47"/>
      <c r="I33" s="47"/>
      <c r="J33" s="49"/>
      <c r="K33" s="47"/>
      <c r="L33" s="47"/>
      <c r="M33" s="47"/>
      <c r="N33" s="47"/>
      <c r="O33" s="47"/>
      <c r="P33" s="47"/>
      <c r="R33" s="47"/>
    </row>
    <row r="34" spans="8:18" x14ac:dyDescent="0.35">
      <c r="H34" s="47"/>
      <c r="I34" s="47"/>
      <c r="J34" s="49"/>
      <c r="K34" s="47"/>
      <c r="L34" s="47"/>
      <c r="M34" s="47"/>
      <c r="N34" s="47"/>
      <c r="O34" s="47"/>
      <c r="P34" s="47"/>
      <c r="R34" s="47"/>
    </row>
    <row r="35" spans="8:18" x14ac:dyDescent="0.35">
      <c r="H35" s="47"/>
      <c r="I35" s="47"/>
      <c r="J35" s="49"/>
      <c r="K35" s="47"/>
      <c r="L35" s="47"/>
      <c r="M35" s="47"/>
      <c r="N35" s="47"/>
      <c r="O35" s="47"/>
      <c r="P35" s="47"/>
      <c r="R35" s="47"/>
    </row>
    <row r="36" spans="8:18" x14ac:dyDescent="0.35">
      <c r="H36" s="47"/>
      <c r="I36" s="47"/>
      <c r="J36" s="49"/>
      <c r="K36" s="47"/>
      <c r="L36" s="47"/>
      <c r="M36" s="47"/>
      <c r="N36" s="47"/>
      <c r="O36" s="47"/>
      <c r="P36" s="47"/>
      <c r="R36" s="47"/>
    </row>
    <row r="37" spans="8:18" x14ac:dyDescent="0.35">
      <c r="H37" s="47"/>
      <c r="I37" s="47"/>
      <c r="J37" s="49"/>
      <c r="K37" s="47"/>
      <c r="L37" s="47"/>
      <c r="M37" s="47"/>
      <c r="N37" s="47"/>
      <c r="O37" s="47"/>
      <c r="P37" s="47"/>
      <c r="R37" s="47"/>
    </row>
    <row r="38" spans="8:18" x14ac:dyDescent="0.35">
      <c r="H38" s="47"/>
      <c r="I38" s="47"/>
      <c r="J38" s="49"/>
      <c r="K38" s="47"/>
      <c r="L38" s="47"/>
      <c r="M38" s="47"/>
      <c r="N38" s="47"/>
      <c r="O38" s="47"/>
      <c r="P38" s="47"/>
      <c r="R38" s="47"/>
    </row>
    <row r="39" spans="8:18" x14ac:dyDescent="0.35">
      <c r="H39" s="47"/>
      <c r="I39" s="47"/>
      <c r="J39" s="49"/>
      <c r="K39" s="47"/>
      <c r="L39" s="47"/>
      <c r="M39" s="47"/>
      <c r="N39" s="47"/>
      <c r="O39" s="47"/>
      <c r="P39" s="47"/>
      <c r="R39" s="47"/>
    </row>
    <row r="40" spans="8:18" x14ac:dyDescent="0.35">
      <c r="H40" s="47"/>
      <c r="I40" s="47"/>
      <c r="J40" s="49"/>
      <c r="K40" s="47"/>
      <c r="L40" s="47"/>
      <c r="M40" s="47"/>
      <c r="N40" s="47"/>
      <c r="O40" s="47"/>
      <c r="P40" s="47"/>
      <c r="R40" s="47"/>
    </row>
    <row r="41" spans="8:18" x14ac:dyDescent="0.35">
      <c r="H41" s="47"/>
      <c r="I41" s="47"/>
      <c r="J41" s="49"/>
      <c r="K41" s="47"/>
      <c r="L41" s="47"/>
      <c r="M41" s="47"/>
      <c r="N41" s="47"/>
      <c r="R41" s="47"/>
    </row>
    <row r="42" spans="8:18" x14ac:dyDescent="0.35">
      <c r="H42" s="47"/>
      <c r="I42" s="47"/>
      <c r="J42" s="49"/>
      <c r="K42" s="47"/>
      <c r="L42" s="47"/>
      <c r="M42" s="47"/>
      <c r="N42" s="47"/>
      <c r="R42" s="47"/>
    </row>
    <row r="43" spans="8:18" x14ac:dyDescent="0.35">
      <c r="H43" s="47"/>
      <c r="I43" s="47"/>
      <c r="J43" s="49"/>
      <c r="K43" s="47"/>
      <c r="L43" s="47"/>
      <c r="M43" s="47"/>
      <c r="N43" s="47"/>
      <c r="R43" s="47"/>
    </row>
  </sheetData>
  <mergeCells count="6">
    <mergeCell ref="A18:A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128" t="s">
        <v>376</v>
      </c>
      <c r="B1" s="128"/>
      <c r="C1" s="128"/>
      <c r="D1" s="128"/>
    </row>
    <row r="2" spans="1:4" x14ac:dyDescent="0.35">
      <c r="A2" s="4"/>
    </row>
    <row r="3" spans="1:4" x14ac:dyDescent="0.35">
      <c r="A3" t="s">
        <v>377</v>
      </c>
    </row>
    <row r="4" spans="1:4" ht="15" thickBot="1" x14ac:dyDescent="0.4">
      <c r="A4" s="4"/>
    </row>
    <row r="5" spans="1:4" ht="15" thickBot="1" x14ac:dyDescent="0.4">
      <c r="A5" s="63" t="s">
        <v>24</v>
      </c>
      <c r="B5" s="64" t="s">
        <v>378</v>
      </c>
      <c r="C5" s="137" t="s">
        <v>379</v>
      </c>
      <c r="D5" s="138"/>
    </row>
    <row r="6" spans="1:4" ht="39.5" thickBot="1" x14ac:dyDescent="0.4">
      <c r="A6" s="135" t="s">
        <v>380</v>
      </c>
      <c r="B6" s="65" t="s">
        <v>51</v>
      </c>
      <c r="C6" s="126" t="s">
        <v>381</v>
      </c>
      <c r="D6" s="127"/>
    </row>
    <row r="7" spans="1:4" ht="26.5" thickBot="1" x14ac:dyDescent="0.4">
      <c r="A7" s="139"/>
      <c r="B7" s="65" t="s">
        <v>382</v>
      </c>
      <c r="C7" s="126" t="s">
        <v>383</v>
      </c>
      <c r="D7" s="127"/>
    </row>
    <row r="8" spans="1:4" ht="26.5" thickBot="1" x14ac:dyDescent="0.4">
      <c r="A8" s="139"/>
      <c r="B8" s="65" t="s">
        <v>384</v>
      </c>
      <c r="C8" s="126" t="s">
        <v>385</v>
      </c>
      <c r="D8" s="127"/>
    </row>
    <row r="9" spans="1:4" ht="39.5" thickBot="1" x14ac:dyDescent="0.4">
      <c r="A9" s="139"/>
      <c r="B9" s="65" t="s">
        <v>386</v>
      </c>
      <c r="C9" s="126" t="s">
        <v>387</v>
      </c>
      <c r="D9" s="127"/>
    </row>
    <row r="10" spans="1:4" ht="39" x14ac:dyDescent="0.35">
      <c r="A10" s="139"/>
      <c r="B10" s="107" t="s">
        <v>388</v>
      </c>
      <c r="C10" s="140" t="s">
        <v>389</v>
      </c>
      <c r="D10" s="141"/>
    </row>
    <row r="11" spans="1:4" x14ac:dyDescent="0.35">
      <c r="A11" s="60" t="s">
        <v>373</v>
      </c>
      <c r="B11" s="60" t="s">
        <v>373</v>
      </c>
      <c r="C11" s="106"/>
      <c r="D11" s="106"/>
    </row>
    <row r="12" spans="1:4" ht="39.75" customHeight="1" thickBot="1" x14ac:dyDescent="0.4">
      <c r="A12" s="129" t="s">
        <v>390</v>
      </c>
      <c r="B12" s="130"/>
      <c r="C12" s="66" t="s">
        <v>391</v>
      </c>
      <c r="D12" s="133" t="s">
        <v>392</v>
      </c>
    </row>
    <row r="13" spans="1:4" ht="39.75" customHeight="1" thickBot="1" x14ac:dyDescent="0.4">
      <c r="A13" s="129"/>
      <c r="B13" s="130"/>
      <c r="C13" s="66" t="s">
        <v>393</v>
      </c>
      <c r="D13" s="133"/>
    </row>
    <row r="14" spans="1:4" ht="39.75" customHeight="1" thickBot="1" x14ac:dyDescent="0.4">
      <c r="A14" s="131"/>
      <c r="B14" s="132"/>
      <c r="C14" s="66" t="s">
        <v>394</v>
      </c>
      <c r="D14" s="134"/>
    </row>
    <row r="15" spans="1:4" ht="27" customHeight="1" thickBot="1" x14ac:dyDescent="0.4">
      <c r="A15" s="135" t="s">
        <v>395</v>
      </c>
      <c r="B15" s="65" t="s">
        <v>396</v>
      </c>
      <c r="C15" s="126" t="s">
        <v>397</v>
      </c>
      <c r="D15" s="127"/>
    </row>
    <row r="16" spans="1:4" ht="37.5" customHeight="1" thickBot="1" x14ac:dyDescent="0.4">
      <c r="A16" s="136"/>
      <c r="B16" s="65" t="s">
        <v>398</v>
      </c>
      <c r="C16" s="126" t="s">
        <v>399</v>
      </c>
      <c r="D16" s="127"/>
    </row>
    <row r="17" spans="1:4" ht="37.5" customHeight="1" thickBot="1" x14ac:dyDescent="0.4">
      <c r="A17" s="124" t="s">
        <v>400</v>
      </c>
      <c r="B17" s="125"/>
      <c r="C17" s="126" t="s">
        <v>401</v>
      </c>
      <c r="D17" s="127"/>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1" customWidth="1"/>
    <col min="2" max="5" width="25.7265625" customWidth="1"/>
    <col min="6" max="6" width="15.54296875" bestFit="1" customWidth="1"/>
    <col min="7" max="7" width="18.54296875" style="81" customWidth="1"/>
    <col min="8" max="8" width="26" customWidth="1"/>
    <col min="9" max="11" width="25.7265625" customWidth="1"/>
  </cols>
  <sheetData>
    <row r="1" spans="1:11" ht="15.5" x14ac:dyDescent="0.35">
      <c r="A1" s="152" t="s">
        <v>402</v>
      </c>
      <c r="B1" s="152"/>
      <c r="C1" s="152"/>
      <c r="D1" s="152"/>
      <c r="F1" s="152" t="s">
        <v>403</v>
      </c>
      <c r="G1" s="152"/>
      <c r="H1" s="152"/>
    </row>
    <row r="2" spans="1:11" ht="15" thickBot="1" x14ac:dyDescent="0.4"/>
    <row r="3" spans="1:11" ht="21.75" customHeight="1" thickBot="1" x14ac:dyDescent="0.4">
      <c r="A3" s="155" t="s">
        <v>404</v>
      </c>
      <c r="B3" s="155"/>
      <c r="C3" s="155"/>
      <c r="D3" s="156"/>
      <c r="F3" s="153" t="s">
        <v>405</v>
      </c>
      <c r="G3" s="153" t="s">
        <v>406</v>
      </c>
      <c r="H3" s="153"/>
    </row>
    <row r="4" spans="1:11" ht="28.5" customHeight="1" thickBot="1" x14ac:dyDescent="0.4">
      <c r="A4" s="82"/>
      <c r="B4" s="67" t="s">
        <v>407</v>
      </c>
      <c r="C4" s="68" t="s">
        <v>379</v>
      </c>
      <c r="D4" s="67" t="s">
        <v>18</v>
      </c>
      <c r="F4" s="153"/>
      <c r="G4" s="76" t="s">
        <v>408</v>
      </c>
      <c r="H4" s="76" t="s">
        <v>409</v>
      </c>
    </row>
    <row r="5" spans="1:11" ht="50.5" thickBot="1" x14ac:dyDescent="0.4">
      <c r="A5" s="69" t="s">
        <v>336</v>
      </c>
      <c r="B5" s="7" t="s">
        <v>410</v>
      </c>
      <c r="C5" s="70" t="s">
        <v>411</v>
      </c>
      <c r="D5" s="71">
        <v>0.2</v>
      </c>
      <c r="F5" s="77" t="s">
        <v>337</v>
      </c>
      <c r="G5" s="78">
        <v>0.2</v>
      </c>
      <c r="H5" s="154" t="s">
        <v>412</v>
      </c>
    </row>
    <row r="6" spans="1:11" ht="38" thickBot="1" x14ac:dyDescent="0.4">
      <c r="A6" s="72" t="s">
        <v>56</v>
      </c>
      <c r="B6" s="7" t="s">
        <v>413</v>
      </c>
      <c r="C6" s="70" t="s">
        <v>414</v>
      </c>
      <c r="D6" s="71">
        <v>0.4</v>
      </c>
      <c r="F6" s="77" t="s">
        <v>348</v>
      </c>
      <c r="G6" s="78">
        <v>0.4</v>
      </c>
      <c r="H6" s="154"/>
    </row>
    <row r="7" spans="1:11" ht="38" thickBot="1" x14ac:dyDescent="0.4">
      <c r="A7" s="73" t="s">
        <v>224</v>
      </c>
      <c r="B7" s="7" t="s">
        <v>415</v>
      </c>
      <c r="C7" s="70" t="s">
        <v>416</v>
      </c>
      <c r="D7" s="71">
        <v>0.6</v>
      </c>
      <c r="F7" s="79" t="s">
        <v>120</v>
      </c>
      <c r="G7" s="80">
        <v>0.6</v>
      </c>
      <c r="H7" s="80">
        <v>0.6</v>
      </c>
    </row>
    <row r="8" spans="1:11" ht="50.5" thickBot="1" x14ac:dyDescent="0.4">
      <c r="A8" s="74" t="s">
        <v>360</v>
      </c>
      <c r="B8" s="7" t="s">
        <v>417</v>
      </c>
      <c r="C8" s="70" t="s">
        <v>418</v>
      </c>
      <c r="D8" s="71">
        <v>0.8</v>
      </c>
      <c r="F8" s="79" t="s">
        <v>225</v>
      </c>
      <c r="G8" s="80">
        <v>0.8</v>
      </c>
      <c r="H8" s="80">
        <v>0.8</v>
      </c>
    </row>
    <row r="9" spans="1:11" ht="38" thickBot="1" x14ac:dyDescent="0.4">
      <c r="A9" s="75" t="s">
        <v>119</v>
      </c>
      <c r="B9" s="7" t="s">
        <v>419</v>
      </c>
      <c r="C9" s="70" t="s">
        <v>420</v>
      </c>
      <c r="D9" s="71">
        <v>1</v>
      </c>
      <c r="F9" s="79" t="s">
        <v>57</v>
      </c>
      <c r="G9" s="80">
        <v>1</v>
      </c>
      <c r="H9" s="80">
        <v>1</v>
      </c>
    </row>
    <row r="11" spans="1:11" ht="15" thickBot="1" x14ac:dyDescent="0.4"/>
    <row r="12" spans="1:11" ht="23.25" customHeight="1" thickBot="1" x14ac:dyDescent="0.4">
      <c r="A12" s="157" t="s">
        <v>50</v>
      </c>
      <c r="B12" s="157"/>
      <c r="C12" s="157"/>
      <c r="D12" s="157"/>
      <c r="E12" s="157"/>
      <c r="G12" s="157" t="s">
        <v>421</v>
      </c>
      <c r="H12" s="157"/>
      <c r="I12" s="157"/>
      <c r="J12" s="157"/>
      <c r="K12" s="157"/>
    </row>
    <row r="13" spans="1:11" ht="39" customHeight="1" thickBot="1" x14ac:dyDescent="0.4">
      <c r="A13" s="9" t="s">
        <v>422</v>
      </c>
      <c r="B13" s="142" t="s">
        <v>423</v>
      </c>
      <c r="C13" s="142"/>
      <c r="D13" s="142" t="s">
        <v>424</v>
      </c>
      <c r="E13" s="142"/>
      <c r="G13" s="9" t="s">
        <v>422</v>
      </c>
      <c r="H13" s="142" t="s">
        <v>423</v>
      </c>
      <c r="I13" s="142"/>
      <c r="J13" s="142" t="s">
        <v>424</v>
      </c>
      <c r="K13" s="142"/>
    </row>
    <row r="14" spans="1:11" ht="25" customHeight="1" x14ac:dyDescent="0.35">
      <c r="A14" s="145" t="s">
        <v>425</v>
      </c>
      <c r="B14" s="143" t="s">
        <v>426</v>
      </c>
      <c r="C14" s="144"/>
      <c r="D14" s="143" t="s">
        <v>427</v>
      </c>
      <c r="E14" s="144"/>
      <c r="G14" s="145" t="s">
        <v>425</v>
      </c>
      <c r="H14" s="143" t="s">
        <v>428</v>
      </c>
      <c r="I14" s="144"/>
      <c r="J14" s="143" t="s">
        <v>429</v>
      </c>
      <c r="K14" s="144"/>
    </row>
    <row r="15" spans="1:11" ht="25" customHeight="1" x14ac:dyDescent="0.35">
      <c r="A15" s="146"/>
      <c r="B15" s="148" t="s">
        <v>430</v>
      </c>
      <c r="C15" s="149"/>
      <c r="D15" s="148" t="s">
        <v>431</v>
      </c>
      <c r="E15" s="149"/>
      <c r="G15" s="146"/>
      <c r="H15" s="148" t="s">
        <v>432</v>
      </c>
      <c r="I15" s="149"/>
      <c r="J15" s="148" t="s">
        <v>433</v>
      </c>
      <c r="K15" s="149"/>
    </row>
    <row r="16" spans="1:11" ht="40" customHeight="1" thickBot="1" x14ac:dyDescent="0.4">
      <c r="A16" s="146"/>
      <c r="B16" s="148" t="s">
        <v>434</v>
      </c>
      <c r="C16" s="149"/>
      <c r="D16" s="148" t="s">
        <v>435</v>
      </c>
      <c r="E16" s="149"/>
      <c r="G16" s="147"/>
      <c r="H16" s="158" t="s">
        <v>436</v>
      </c>
      <c r="I16" s="159"/>
      <c r="J16" s="158" t="s">
        <v>437</v>
      </c>
      <c r="K16" s="159"/>
    </row>
    <row r="17" spans="1:11" ht="52" customHeight="1" x14ac:dyDescent="0.35">
      <c r="A17" s="146"/>
      <c r="B17" s="148" t="s">
        <v>438</v>
      </c>
      <c r="C17" s="149"/>
      <c r="D17" s="148" t="s">
        <v>439</v>
      </c>
      <c r="E17" s="149"/>
      <c r="G17" s="145" t="s">
        <v>440</v>
      </c>
      <c r="H17" s="143" t="s">
        <v>441</v>
      </c>
      <c r="I17" s="144"/>
      <c r="J17" s="143" t="s">
        <v>442</v>
      </c>
      <c r="K17" s="144"/>
    </row>
    <row r="18" spans="1:11" ht="25" customHeight="1" thickBot="1" x14ac:dyDescent="0.4">
      <c r="A18" s="147"/>
      <c r="B18" s="150"/>
      <c r="C18" s="151"/>
      <c r="D18" s="158" t="s">
        <v>443</v>
      </c>
      <c r="E18" s="159"/>
      <c r="G18" s="146"/>
      <c r="H18" s="148" t="s">
        <v>444</v>
      </c>
      <c r="I18" s="149"/>
      <c r="J18" s="148" t="s">
        <v>445</v>
      </c>
      <c r="K18" s="149"/>
    </row>
    <row r="19" spans="1:11" ht="25" customHeight="1" thickBot="1" x14ac:dyDescent="0.4">
      <c r="A19" s="145" t="s">
        <v>440</v>
      </c>
      <c r="B19" s="143" t="s">
        <v>446</v>
      </c>
      <c r="C19" s="144"/>
      <c r="D19" s="143" t="s">
        <v>447</v>
      </c>
      <c r="E19" s="144"/>
      <c r="G19" s="147"/>
      <c r="H19" s="158" t="s">
        <v>448</v>
      </c>
      <c r="I19" s="159"/>
      <c r="J19" s="158" t="s">
        <v>449</v>
      </c>
      <c r="K19" s="159"/>
    </row>
    <row r="20" spans="1:11" ht="25" customHeight="1" x14ac:dyDescent="0.35">
      <c r="A20" s="146"/>
      <c r="B20" s="148" t="s">
        <v>450</v>
      </c>
      <c r="C20" s="149"/>
      <c r="D20" s="148" t="s">
        <v>451</v>
      </c>
      <c r="E20" s="149"/>
      <c r="G20" s="145" t="s">
        <v>452</v>
      </c>
      <c r="H20" s="143" t="s">
        <v>453</v>
      </c>
      <c r="I20" s="144"/>
      <c r="J20" s="143" t="s">
        <v>454</v>
      </c>
      <c r="K20" s="144"/>
    </row>
    <row r="21" spans="1:11" ht="40" customHeight="1" x14ac:dyDescent="0.35">
      <c r="A21" s="146"/>
      <c r="B21" s="148" t="s">
        <v>455</v>
      </c>
      <c r="C21" s="149"/>
      <c r="D21" s="148" t="s">
        <v>456</v>
      </c>
      <c r="E21" s="149"/>
      <c r="G21" s="146"/>
      <c r="H21" s="148" t="s">
        <v>457</v>
      </c>
      <c r="I21" s="149"/>
      <c r="J21" s="148" t="s">
        <v>458</v>
      </c>
      <c r="K21" s="149"/>
    </row>
    <row r="22" spans="1:11" ht="52" customHeight="1" thickBot="1" x14ac:dyDescent="0.4">
      <c r="A22" s="146"/>
      <c r="B22" s="148" t="s">
        <v>459</v>
      </c>
      <c r="C22" s="149"/>
      <c r="D22" s="148" t="s">
        <v>460</v>
      </c>
      <c r="E22" s="149"/>
      <c r="G22" s="147"/>
      <c r="H22" s="158" t="s">
        <v>461</v>
      </c>
      <c r="I22" s="159"/>
      <c r="J22" s="158" t="s">
        <v>462</v>
      </c>
      <c r="K22" s="159"/>
    </row>
    <row r="23" spans="1:11" ht="40" customHeight="1" thickBot="1" x14ac:dyDescent="0.4">
      <c r="A23" s="147"/>
      <c r="B23" s="150"/>
      <c r="C23" s="151"/>
      <c r="D23" s="158" t="s">
        <v>463</v>
      </c>
      <c r="E23" s="159"/>
      <c r="G23" s="145" t="s">
        <v>464</v>
      </c>
      <c r="H23" s="143" t="s">
        <v>465</v>
      </c>
      <c r="I23" s="144"/>
      <c r="J23" s="143" t="s">
        <v>466</v>
      </c>
      <c r="K23" s="144"/>
    </row>
    <row r="24" spans="1:11" ht="25" customHeight="1" x14ac:dyDescent="0.35">
      <c r="A24" s="145" t="s">
        <v>452</v>
      </c>
      <c r="B24" s="143" t="s">
        <v>467</v>
      </c>
      <c r="C24" s="144"/>
      <c r="D24" s="143" t="s">
        <v>468</v>
      </c>
      <c r="E24" s="144"/>
      <c r="G24" s="146"/>
      <c r="H24" s="148" t="s">
        <v>469</v>
      </c>
      <c r="I24" s="149"/>
      <c r="J24" s="148" t="s">
        <v>470</v>
      </c>
      <c r="K24" s="149"/>
    </row>
    <row r="25" spans="1:11" ht="40" customHeight="1" thickBot="1" x14ac:dyDescent="0.4">
      <c r="A25" s="146"/>
      <c r="B25" s="148" t="s">
        <v>471</v>
      </c>
      <c r="C25" s="149"/>
      <c r="D25" s="148" t="s">
        <v>472</v>
      </c>
      <c r="E25" s="149"/>
      <c r="G25" s="147"/>
      <c r="H25" s="158" t="s">
        <v>473</v>
      </c>
      <c r="I25" s="159"/>
      <c r="J25" s="158" t="s">
        <v>474</v>
      </c>
      <c r="K25" s="159"/>
    </row>
    <row r="26" spans="1:11" ht="40" customHeight="1" x14ac:dyDescent="0.35">
      <c r="A26" s="146"/>
      <c r="B26" s="148" t="s">
        <v>475</v>
      </c>
      <c r="C26" s="149"/>
      <c r="D26" s="148" t="s">
        <v>476</v>
      </c>
      <c r="E26" s="149"/>
      <c r="G26" s="145" t="s">
        <v>477</v>
      </c>
      <c r="H26" s="143" t="s">
        <v>478</v>
      </c>
      <c r="I26" s="144"/>
      <c r="J26" s="143" t="s">
        <v>479</v>
      </c>
      <c r="K26" s="144"/>
    </row>
    <row r="27" spans="1:11" ht="52" customHeight="1" x14ac:dyDescent="0.35">
      <c r="A27" s="146"/>
      <c r="B27" s="148" t="s">
        <v>480</v>
      </c>
      <c r="C27" s="149"/>
      <c r="D27" s="148" t="s">
        <v>481</v>
      </c>
      <c r="E27" s="149"/>
      <c r="G27" s="146"/>
      <c r="H27" s="148" t="s">
        <v>482</v>
      </c>
      <c r="I27" s="149"/>
      <c r="J27" s="148" t="s">
        <v>483</v>
      </c>
      <c r="K27" s="149"/>
    </row>
    <row r="28" spans="1:11" ht="40" customHeight="1" thickBot="1" x14ac:dyDescent="0.4">
      <c r="A28" s="146"/>
      <c r="B28" s="148"/>
      <c r="C28" s="149"/>
      <c r="D28" s="148" t="s">
        <v>484</v>
      </c>
      <c r="E28" s="149"/>
      <c r="G28" s="147"/>
      <c r="H28" s="158" t="s">
        <v>485</v>
      </c>
      <c r="I28" s="159"/>
      <c r="J28" s="158" t="s">
        <v>486</v>
      </c>
      <c r="K28" s="159"/>
    </row>
    <row r="29" spans="1:11" ht="25" customHeight="1" thickBot="1" x14ac:dyDescent="0.4">
      <c r="A29" s="147"/>
      <c r="B29" s="158"/>
      <c r="C29" s="159"/>
      <c r="D29" s="158" t="s">
        <v>487</v>
      </c>
      <c r="E29" s="159"/>
    </row>
    <row r="30" spans="1:11" ht="25" customHeight="1" x14ac:dyDescent="0.35">
      <c r="A30" s="145" t="s">
        <v>464</v>
      </c>
      <c r="B30" s="143" t="s">
        <v>488</v>
      </c>
      <c r="C30" s="144"/>
      <c r="D30" s="143" t="s">
        <v>489</v>
      </c>
      <c r="E30" s="144"/>
    </row>
    <row r="31" spans="1:11" ht="40" customHeight="1" x14ac:dyDescent="0.35">
      <c r="A31" s="146"/>
      <c r="B31" s="148" t="s">
        <v>490</v>
      </c>
      <c r="C31" s="149"/>
      <c r="D31" s="148" t="s">
        <v>491</v>
      </c>
      <c r="E31" s="149"/>
    </row>
    <row r="32" spans="1:11" ht="40" customHeight="1" x14ac:dyDescent="0.35">
      <c r="A32" s="146"/>
      <c r="B32" s="148" t="s">
        <v>492</v>
      </c>
      <c r="C32" s="149"/>
      <c r="D32" s="148" t="s">
        <v>493</v>
      </c>
      <c r="E32" s="149"/>
    </row>
    <row r="33" spans="1:11" ht="52" customHeight="1" thickBot="1" x14ac:dyDescent="0.4">
      <c r="A33" s="147"/>
      <c r="B33" s="158" t="s">
        <v>494</v>
      </c>
      <c r="C33" s="159"/>
      <c r="D33" s="150"/>
      <c r="E33" s="151"/>
    </row>
    <row r="34" spans="1:11" ht="25" customHeight="1" x14ac:dyDescent="0.35">
      <c r="A34" s="145" t="s">
        <v>477</v>
      </c>
      <c r="B34" s="143" t="s">
        <v>495</v>
      </c>
      <c r="C34" s="144"/>
      <c r="D34" s="143" t="s">
        <v>496</v>
      </c>
      <c r="E34" s="144"/>
    </row>
    <row r="35" spans="1:11" ht="25" customHeight="1" x14ac:dyDescent="0.35">
      <c r="A35" s="146"/>
      <c r="B35" s="148" t="s">
        <v>497</v>
      </c>
      <c r="C35" s="149"/>
      <c r="D35" s="148" t="s">
        <v>498</v>
      </c>
      <c r="E35" s="149"/>
    </row>
    <row r="36" spans="1:11" ht="40" customHeight="1" x14ac:dyDescent="0.35">
      <c r="A36" s="146"/>
      <c r="B36" s="148" t="s">
        <v>499</v>
      </c>
      <c r="C36" s="149"/>
      <c r="D36" s="148" t="s">
        <v>500</v>
      </c>
      <c r="E36" s="149"/>
    </row>
    <row r="37" spans="1:11" ht="52" customHeight="1" thickBot="1" x14ac:dyDescent="0.4">
      <c r="A37" s="147"/>
      <c r="B37" s="158" t="s">
        <v>501</v>
      </c>
      <c r="C37" s="159"/>
      <c r="D37" s="150"/>
      <c r="E37" s="151"/>
    </row>
    <row r="40" spans="1:11" ht="35.25" customHeight="1" x14ac:dyDescent="0.35">
      <c r="A40" s="163" t="s">
        <v>502</v>
      </c>
      <c r="B40" s="163"/>
      <c r="C40" s="163"/>
      <c r="D40" s="163"/>
      <c r="E40" s="163"/>
      <c r="G40" s="163" t="s">
        <v>503</v>
      </c>
      <c r="H40" s="163"/>
      <c r="I40" s="163"/>
      <c r="J40" s="163"/>
      <c r="K40" s="163"/>
    </row>
    <row r="41" spans="1:11" ht="15.75" customHeight="1" thickBot="1" x14ac:dyDescent="0.4">
      <c r="A41" s="8"/>
      <c r="B41" s="83"/>
      <c r="C41" s="8"/>
      <c r="D41" s="8"/>
      <c r="G41"/>
      <c r="H41" s="81"/>
    </row>
    <row r="42" spans="1:11" ht="42.5" thickBot="1" x14ac:dyDescent="0.4">
      <c r="A42" s="173" t="s">
        <v>504</v>
      </c>
      <c r="B42" s="162" t="s">
        <v>505</v>
      </c>
      <c r="C42" s="162"/>
      <c r="D42" s="162" t="s">
        <v>506</v>
      </c>
      <c r="E42" s="162"/>
      <c r="G42"/>
      <c r="H42" s="84" t="s">
        <v>422</v>
      </c>
      <c r="I42" s="85" t="s">
        <v>507</v>
      </c>
      <c r="J42" s="166" t="s">
        <v>508</v>
      </c>
      <c r="K42" s="167"/>
    </row>
    <row r="43" spans="1:11" ht="29.25" customHeight="1" thickBot="1" x14ac:dyDescent="0.4">
      <c r="A43" s="174"/>
      <c r="B43" s="162"/>
      <c r="C43" s="162"/>
      <c r="D43" s="11" t="s">
        <v>4</v>
      </c>
      <c r="E43" s="11" t="s">
        <v>5</v>
      </c>
      <c r="G43"/>
      <c r="H43" s="86" t="s">
        <v>425</v>
      </c>
      <c r="I43" s="59" t="s">
        <v>509</v>
      </c>
      <c r="J43" s="160" t="s">
        <v>510</v>
      </c>
      <c r="K43" s="161"/>
    </row>
    <row r="44" spans="1:11" ht="26.25" customHeight="1" x14ac:dyDescent="0.35">
      <c r="A44" s="89">
        <v>1</v>
      </c>
      <c r="B44" s="172" t="s">
        <v>511</v>
      </c>
      <c r="C44" s="172"/>
      <c r="D44" s="90"/>
      <c r="E44" s="91"/>
      <c r="G44"/>
      <c r="H44" s="86" t="s">
        <v>440</v>
      </c>
      <c r="I44" s="59" t="s">
        <v>512</v>
      </c>
      <c r="J44" s="160" t="s">
        <v>513</v>
      </c>
      <c r="K44" s="161"/>
    </row>
    <row r="45" spans="1:11" ht="24" customHeight="1" thickBot="1" x14ac:dyDescent="0.4">
      <c r="A45" s="92">
        <v>2</v>
      </c>
      <c r="B45" s="168" t="s">
        <v>514</v>
      </c>
      <c r="C45" s="168"/>
      <c r="D45" s="93"/>
      <c r="E45" s="94"/>
      <c r="G45"/>
      <c r="H45" s="87" t="s">
        <v>452</v>
      </c>
      <c r="I45" s="88" t="s">
        <v>515</v>
      </c>
      <c r="J45" s="164" t="s">
        <v>516</v>
      </c>
      <c r="K45" s="165"/>
    </row>
    <row r="46" spans="1:11" ht="15.75" customHeight="1" x14ac:dyDescent="0.35">
      <c r="A46" s="92">
        <v>3</v>
      </c>
      <c r="B46" s="168" t="s">
        <v>517</v>
      </c>
      <c r="C46" s="168"/>
      <c r="D46" s="93"/>
      <c r="E46" s="94"/>
      <c r="G46"/>
      <c r="H46" s="81"/>
    </row>
    <row r="47" spans="1:11" ht="25.5" customHeight="1" x14ac:dyDescent="0.35">
      <c r="A47" s="92">
        <v>4</v>
      </c>
      <c r="B47" s="168" t="s">
        <v>518</v>
      </c>
      <c r="C47" s="168"/>
      <c r="D47" s="93"/>
      <c r="E47" s="94"/>
      <c r="G47"/>
      <c r="H47" s="81"/>
    </row>
    <row r="48" spans="1:11" ht="27" customHeight="1" x14ac:dyDescent="0.35">
      <c r="A48" s="92">
        <v>5</v>
      </c>
      <c r="B48" s="168" t="s">
        <v>519</v>
      </c>
      <c r="C48" s="168"/>
      <c r="D48" s="93"/>
      <c r="E48" s="94"/>
      <c r="G48"/>
      <c r="H48" s="81"/>
    </row>
    <row r="49" spans="1:9" x14ac:dyDescent="0.35">
      <c r="A49" s="92">
        <v>6</v>
      </c>
      <c r="B49" s="168" t="s">
        <v>520</v>
      </c>
      <c r="C49" s="168"/>
      <c r="D49" s="93"/>
      <c r="E49" s="94"/>
      <c r="G49"/>
      <c r="H49" s="81"/>
    </row>
    <row r="50" spans="1:9" ht="25.5" customHeight="1" x14ac:dyDescent="0.35">
      <c r="A50" s="92">
        <v>7</v>
      </c>
      <c r="B50" s="168" t="s">
        <v>521</v>
      </c>
      <c r="C50" s="168"/>
      <c r="D50" s="93"/>
      <c r="E50" s="94"/>
    </row>
    <row r="51" spans="1:9" ht="26.25" customHeight="1" x14ac:dyDescent="0.35">
      <c r="A51" s="92">
        <v>8</v>
      </c>
      <c r="B51" s="168" t="s">
        <v>522</v>
      </c>
      <c r="C51" s="168"/>
      <c r="D51" s="93"/>
      <c r="E51" s="94"/>
    </row>
    <row r="52" spans="1:9" x14ac:dyDescent="0.35">
      <c r="A52" s="92">
        <v>9</v>
      </c>
      <c r="B52" s="168" t="s">
        <v>523</v>
      </c>
      <c r="C52" s="168"/>
      <c r="D52" s="93"/>
      <c r="E52" s="94"/>
    </row>
    <row r="53" spans="1:9" ht="30" customHeight="1" x14ac:dyDescent="0.35">
      <c r="A53" s="92">
        <v>10</v>
      </c>
      <c r="B53" s="168" t="s">
        <v>524</v>
      </c>
      <c r="C53" s="168"/>
      <c r="D53" s="93"/>
      <c r="E53" s="94"/>
    </row>
    <row r="54" spans="1:9" x14ac:dyDescent="0.35">
      <c r="A54" s="92">
        <v>11</v>
      </c>
      <c r="B54" s="168" t="s">
        <v>525</v>
      </c>
      <c r="C54" s="168"/>
      <c r="D54" s="93"/>
      <c r="E54" s="94"/>
    </row>
    <row r="55" spans="1:9" x14ac:dyDescent="0.35">
      <c r="A55" s="92">
        <v>12</v>
      </c>
      <c r="B55" s="168" t="s">
        <v>526</v>
      </c>
      <c r="C55" s="168"/>
      <c r="D55" s="93"/>
      <c r="E55" s="94"/>
    </row>
    <row r="56" spans="1:9" x14ac:dyDescent="0.35">
      <c r="A56" s="92">
        <v>13</v>
      </c>
      <c r="B56" s="168" t="s">
        <v>527</v>
      </c>
      <c r="C56" s="168"/>
      <c r="D56" s="93"/>
      <c r="E56" s="94"/>
    </row>
    <row r="57" spans="1:9" x14ac:dyDescent="0.35">
      <c r="A57" s="92">
        <v>14</v>
      </c>
      <c r="B57" s="168" t="s">
        <v>528</v>
      </c>
      <c r="C57" s="168"/>
      <c r="D57" s="93"/>
      <c r="E57" s="94"/>
      <c r="F57" s="8"/>
      <c r="G57" s="83"/>
      <c r="H57" s="8"/>
      <c r="I57" s="8"/>
    </row>
    <row r="58" spans="1:9" x14ac:dyDescent="0.35">
      <c r="A58" s="92">
        <v>15</v>
      </c>
      <c r="B58" s="168" t="s">
        <v>529</v>
      </c>
      <c r="C58" s="168"/>
      <c r="D58" s="93"/>
      <c r="E58" s="94"/>
    </row>
    <row r="59" spans="1:9" x14ac:dyDescent="0.35">
      <c r="A59" s="92">
        <v>16</v>
      </c>
      <c r="B59" s="168" t="s">
        <v>530</v>
      </c>
      <c r="C59" s="168"/>
      <c r="D59" s="93"/>
      <c r="E59" s="94"/>
    </row>
    <row r="60" spans="1:9" x14ac:dyDescent="0.35">
      <c r="A60" s="92">
        <v>17</v>
      </c>
      <c r="B60" s="168" t="s">
        <v>531</v>
      </c>
      <c r="C60" s="168"/>
      <c r="D60" s="93"/>
      <c r="E60" s="94"/>
    </row>
    <row r="61" spans="1:9" ht="19.5" customHeight="1" x14ac:dyDescent="0.35">
      <c r="A61" s="92">
        <v>18</v>
      </c>
      <c r="B61" s="168" t="s">
        <v>532</v>
      </c>
      <c r="C61" s="168"/>
      <c r="D61" s="93"/>
      <c r="E61" s="94"/>
    </row>
    <row r="62" spans="1:9" ht="15" thickBot="1" x14ac:dyDescent="0.4">
      <c r="A62" s="95">
        <v>19</v>
      </c>
      <c r="B62" s="169" t="s">
        <v>533</v>
      </c>
      <c r="C62" s="169"/>
      <c r="D62" s="96"/>
      <c r="E62" s="97"/>
    </row>
    <row r="63" spans="1:9" ht="15" thickBot="1" x14ac:dyDescent="0.4">
      <c r="A63"/>
      <c r="B63" s="170" t="s">
        <v>534</v>
      </c>
      <c r="C63" s="171"/>
      <c r="D63" s="10"/>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1"/>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178" t="s">
        <v>535</v>
      </c>
      <c r="C1" s="178"/>
      <c r="D1" s="178"/>
      <c r="E1" s="178"/>
    </row>
    <row r="2" spans="2:5" ht="15" thickBot="1" x14ac:dyDescent="0.4"/>
    <row r="3" spans="2:5" ht="26.5" thickBot="1" x14ac:dyDescent="0.4">
      <c r="B3" s="98" t="s">
        <v>536</v>
      </c>
      <c r="C3" s="99" t="s">
        <v>537</v>
      </c>
      <c r="D3" s="100" t="s">
        <v>538</v>
      </c>
      <c r="E3" s="99" t="s">
        <v>539</v>
      </c>
    </row>
    <row r="4" spans="2:5" ht="15" thickBot="1" x14ac:dyDescent="0.4">
      <c r="B4" s="189" t="s">
        <v>540</v>
      </c>
      <c r="C4" s="101" t="s">
        <v>340</v>
      </c>
      <c r="D4" s="191" t="s">
        <v>541</v>
      </c>
      <c r="E4" s="102" t="s">
        <v>542</v>
      </c>
    </row>
    <row r="5" spans="2:5" ht="15" thickBot="1" x14ac:dyDescent="0.4">
      <c r="B5" s="190"/>
      <c r="C5" s="101" t="s">
        <v>350</v>
      </c>
      <c r="D5" s="192"/>
      <c r="E5" s="102" t="s">
        <v>542</v>
      </c>
    </row>
    <row r="6" spans="2:5" ht="15" thickBot="1" x14ac:dyDescent="0.4">
      <c r="B6" s="189" t="s">
        <v>543</v>
      </c>
      <c r="C6" s="70" t="s">
        <v>341</v>
      </c>
      <c r="D6" s="45" t="s">
        <v>544</v>
      </c>
      <c r="E6" s="101" t="s">
        <v>542</v>
      </c>
    </row>
    <row r="7" spans="2:5" ht="15" thickBot="1" x14ac:dyDescent="0.4">
      <c r="B7" s="190"/>
      <c r="C7" s="70" t="s">
        <v>351</v>
      </c>
      <c r="D7" s="45" t="s">
        <v>545</v>
      </c>
      <c r="E7" s="70" t="s">
        <v>542</v>
      </c>
    </row>
    <row r="8" spans="2:5" ht="15" thickBot="1" x14ac:dyDescent="0.4">
      <c r="B8" s="189" t="s">
        <v>546</v>
      </c>
      <c r="C8" s="102" t="s">
        <v>342</v>
      </c>
      <c r="D8" s="45" t="s">
        <v>547</v>
      </c>
      <c r="E8" s="103">
        <v>0.25</v>
      </c>
    </row>
    <row r="9" spans="2:5" ht="25.5" thickBot="1" x14ac:dyDescent="0.4">
      <c r="B9" s="193"/>
      <c r="C9" s="102" t="s">
        <v>352</v>
      </c>
      <c r="D9" s="45" t="s">
        <v>548</v>
      </c>
      <c r="E9" s="103">
        <v>0.15</v>
      </c>
    </row>
    <row r="10" spans="2:5" ht="25.5" thickBot="1" x14ac:dyDescent="0.4">
      <c r="B10" s="190"/>
      <c r="C10" s="102" t="s">
        <v>357</v>
      </c>
      <c r="D10" s="45" t="s">
        <v>549</v>
      </c>
      <c r="E10" s="103">
        <v>0.1</v>
      </c>
    </row>
    <row r="11" spans="2:5" ht="38" thickBot="1" x14ac:dyDescent="0.4">
      <c r="B11" s="179" t="s">
        <v>550</v>
      </c>
      <c r="C11" s="102" t="s">
        <v>343</v>
      </c>
      <c r="D11" s="45" t="s">
        <v>551</v>
      </c>
      <c r="E11" s="104">
        <v>0.25</v>
      </c>
    </row>
    <row r="12" spans="2:5" ht="15" thickBot="1" x14ac:dyDescent="0.4">
      <c r="B12" s="180"/>
      <c r="C12" s="102" t="s">
        <v>353</v>
      </c>
      <c r="D12" s="45" t="s">
        <v>552</v>
      </c>
      <c r="E12" s="104">
        <v>0.15</v>
      </c>
    </row>
    <row r="13" spans="2:5" ht="25.5" thickBot="1" x14ac:dyDescent="0.4">
      <c r="B13" s="179" t="s">
        <v>553</v>
      </c>
      <c r="C13" s="102" t="s">
        <v>344</v>
      </c>
      <c r="D13" s="45" t="s">
        <v>554</v>
      </c>
      <c r="E13" s="102" t="s">
        <v>542</v>
      </c>
    </row>
    <row r="14" spans="2:5" ht="25.5" thickBot="1" x14ac:dyDescent="0.4">
      <c r="B14" s="180"/>
      <c r="C14" s="102" t="s">
        <v>354</v>
      </c>
      <c r="D14" s="45" t="s">
        <v>555</v>
      </c>
      <c r="E14" s="102" t="s">
        <v>542</v>
      </c>
    </row>
    <row r="15" spans="2:5" ht="15" thickBot="1" x14ac:dyDescent="0.4">
      <c r="B15" s="181" t="s">
        <v>556</v>
      </c>
      <c r="C15" s="102" t="s">
        <v>557</v>
      </c>
      <c r="D15" s="45" t="s">
        <v>558</v>
      </c>
      <c r="E15" s="102" t="s">
        <v>542</v>
      </c>
    </row>
    <row r="16" spans="2:5" ht="15" thickBot="1" x14ac:dyDescent="0.4">
      <c r="B16" s="182"/>
      <c r="C16" s="102" t="s">
        <v>559</v>
      </c>
      <c r="D16" s="45" t="s">
        <v>560</v>
      </c>
      <c r="E16" s="102" t="s">
        <v>542</v>
      </c>
    </row>
    <row r="17" spans="2:5" x14ac:dyDescent="0.35">
      <c r="B17" s="183"/>
      <c r="C17" s="184"/>
      <c r="D17" s="184"/>
      <c r="E17" s="185"/>
    </row>
    <row r="18" spans="2:5" x14ac:dyDescent="0.35">
      <c r="B18" s="186" t="s">
        <v>561</v>
      </c>
      <c r="C18" s="187"/>
      <c r="D18" s="187"/>
      <c r="E18" s="188"/>
    </row>
    <row r="19" spans="2:5" x14ac:dyDescent="0.35">
      <c r="B19" s="186"/>
      <c r="C19" s="187"/>
      <c r="D19" s="187"/>
      <c r="E19" s="188"/>
    </row>
    <row r="20" spans="2:5" ht="15" thickBot="1" x14ac:dyDescent="0.4">
      <c r="B20" s="175" t="s">
        <v>562</v>
      </c>
      <c r="C20" s="176"/>
      <c r="D20" s="176"/>
      <c r="E20" s="177"/>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204" t="s">
        <v>563</v>
      </c>
      <c r="C2" s="204"/>
    </row>
    <row r="3" spans="1:13" x14ac:dyDescent="0.35">
      <c r="B3" s="12" t="s">
        <v>564</v>
      </c>
      <c r="C3" s="13"/>
    </row>
    <row r="4" spans="1:13" x14ac:dyDescent="0.35">
      <c r="B4" s="12" t="s">
        <v>565</v>
      </c>
      <c r="C4" s="14"/>
    </row>
    <row r="5" spans="1:13" x14ac:dyDescent="0.35">
      <c r="B5" s="12" t="s">
        <v>566</v>
      </c>
      <c r="C5" s="15"/>
    </row>
    <row r="6" spans="1:13" x14ac:dyDescent="0.35">
      <c r="B6" s="12" t="s">
        <v>567</v>
      </c>
      <c r="C6" s="16"/>
    </row>
    <row r="8" spans="1:13" ht="15.5" x14ac:dyDescent="0.35">
      <c r="A8" s="152" t="s">
        <v>568</v>
      </c>
      <c r="B8" s="152"/>
      <c r="C8" s="152"/>
      <c r="D8" s="152"/>
      <c r="E8" s="152"/>
      <c r="F8" s="152"/>
    </row>
    <row r="9" spans="1:13" ht="15" thickBot="1" x14ac:dyDescent="0.4"/>
    <row r="10" spans="1:13" ht="15.5" thickTop="1" thickBot="1" x14ac:dyDescent="0.4">
      <c r="A10" s="205" t="s">
        <v>18</v>
      </c>
      <c r="B10" s="206"/>
      <c r="C10" s="207" t="s">
        <v>569</v>
      </c>
      <c r="D10" s="208"/>
      <c r="E10" s="208"/>
      <c r="F10" s="208"/>
      <c r="G10" s="209"/>
      <c r="I10" s="215" t="s">
        <v>18</v>
      </c>
      <c r="J10" s="216"/>
      <c r="K10" s="194" t="s">
        <v>570</v>
      </c>
      <c r="L10" s="195"/>
      <c r="M10" s="196"/>
    </row>
    <row r="11" spans="1:13" ht="15" thickBot="1" x14ac:dyDescent="0.4">
      <c r="A11" s="17" t="s">
        <v>571</v>
      </c>
      <c r="B11" s="18" t="s">
        <v>572</v>
      </c>
      <c r="C11" s="210"/>
      <c r="D11" s="211"/>
      <c r="E11" s="211"/>
      <c r="F11" s="211"/>
      <c r="G11" s="212"/>
      <c r="I11" s="19" t="s">
        <v>571</v>
      </c>
      <c r="J11" s="20" t="s">
        <v>573</v>
      </c>
      <c r="K11" s="197"/>
      <c r="L11" s="198"/>
      <c r="M11" s="199"/>
    </row>
    <row r="12" spans="1:13" ht="40" customHeight="1" thickBot="1" x14ac:dyDescent="0.4">
      <c r="A12" s="28" t="s">
        <v>574</v>
      </c>
      <c r="B12" s="27">
        <v>1</v>
      </c>
      <c r="C12" s="30"/>
      <c r="D12" s="31"/>
      <c r="E12" s="31"/>
      <c r="F12" s="31"/>
      <c r="G12" s="32"/>
      <c r="I12" s="28" t="s">
        <v>574</v>
      </c>
      <c r="J12" s="27">
        <v>1</v>
      </c>
      <c r="K12" s="30"/>
      <c r="L12" s="31"/>
      <c r="M12" s="32"/>
    </row>
    <row r="13" spans="1:13" ht="40" customHeight="1" thickBot="1" x14ac:dyDescent="0.4">
      <c r="A13" s="28" t="s">
        <v>575</v>
      </c>
      <c r="B13" s="27">
        <v>0.8</v>
      </c>
      <c r="C13" s="33"/>
      <c r="D13" s="34"/>
      <c r="E13" s="35"/>
      <c r="F13" s="35"/>
      <c r="G13" s="36"/>
      <c r="I13" s="28" t="s">
        <v>575</v>
      </c>
      <c r="J13" s="27">
        <v>0.8</v>
      </c>
      <c r="K13" s="43"/>
      <c r="L13" s="35"/>
      <c r="M13" s="36"/>
    </row>
    <row r="14" spans="1:13" ht="40" customHeight="1" thickBot="1" x14ac:dyDescent="0.4">
      <c r="A14" s="28" t="s">
        <v>576</v>
      </c>
      <c r="B14" s="27">
        <v>0.6</v>
      </c>
      <c r="C14" s="33"/>
      <c r="D14" s="34"/>
      <c r="E14" s="34"/>
      <c r="F14" s="35"/>
      <c r="G14" s="36"/>
      <c r="I14" s="28" t="s">
        <v>576</v>
      </c>
      <c r="J14" s="27">
        <v>0.6</v>
      </c>
      <c r="K14" s="33"/>
      <c r="L14" s="35"/>
      <c r="M14" s="36"/>
    </row>
    <row r="15" spans="1:13" ht="40" customHeight="1" thickBot="1" x14ac:dyDescent="0.4">
      <c r="A15" s="28" t="s">
        <v>577</v>
      </c>
      <c r="B15" s="27">
        <v>0.4</v>
      </c>
      <c r="C15" s="37"/>
      <c r="D15" s="34"/>
      <c r="E15" s="34"/>
      <c r="F15" s="35"/>
      <c r="G15" s="36"/>
      <c r="I15" s="28" t="s">
        <v>577</v>
      </c>
      <c r="J15" s="27">
        <v>0.4</v>
      </c>
      <c r="K15" s="33"/>
      <c r="L15" s="35"/>
      <c r="M15" s="36"/>
    </row>
    <row r="16" spans="1:13" ht="40" customHeight="1" thickBot="1" x14ac:dyDescent="0.4">
      <c r="A16" s="28" t="s">
        <v>578</v>
      </c>
      <c r="B16" s="27">
        <v>0.2</v>
      </c>
      <c r="C16" s="38"/>
      <c r="D16" s="39"/>
      <c r="E16" s="40"/>
      <c r="F16" s="41"/>
      <c r="G16" s="42"/>
      <c r="I16" s="28" t="s">
        <v>578</v>
      </c>
      <c r="J16" s="27">
        <v>0.2</v>
      </c>
      <c r="K16" s="44"/>
      <c r="L16" s="41"/>
      <c r="M16" s="42"/>
    </row>
    <row r="17" spans="1:13" ht="15.5" thickTop="1" thickBot="1" x14ac:dyDescent="0.4">
      <c r="A17" s="213" t="s">
        <v>20</v>
      </c>
      <c r="B17" s="18" t="s">
        <v>571</v>
      </c>
      <c r="C17" s="18" t="s">
        <v>579</v>
      </c>
      <c r="D17" s="18" t="s">
        <v>580</v>
      </c>
      <c r="E17" s="18" t="s">
        <v>566</v>
      </c>
      <c r="F17" s="18" t="s">
        <v>581</v>
      </c>
      <c r="G17" s="18" t="s">
        <v>582</v>
      </c>
      <c r="I17" s="202" t="s">
        <v>20</v>
      </c>
      <c r="J17" s="20" t="s">
        <v>571</v>
      </c>
      <c r="K17" s="18" t="s">
        <v>566</v>
      </c>
      <c r="L17" s="18" t="s">
        <v>581</v>
      </c>
      <c r="M17" s="18" t="s">
        <v>582</v>
      </c>
    </row>
    <row r="18" spans="1:13" ht="15" thickBot="1" x14ac:dyDescent="0.4">
      <c r="A18" s="214"/>
      <c r="B18" s="18" t="s">
        <v>572</v>
      </c>
      <c r="C18" s="26">
        <v>0.2</v>
      </c>
      <c r="D18" s="26">
        <v>0.4</v>
      </c>
      <c r="E18" s="26">
        <v>0.6</v>
      </c>
      <c r="F18" s="26">
        <v>0.8</v>
      </c>
      <c r="G18" s="26">
        <v>1</v>
      </c>
      <c r="I18" s="203"/>
      <c r="J18" s="20" t="s">
        <v>572</v>
      </c>
      <c r="K18" s="26">
        <v>0.6</v>
      </c>
      <c r="L18" s="26">
        <v>0.8</v>
      </c>
      <c r="M18" s="26">
        <v>1</v>
      </c>
    </row>
    <row r="20" spans="1:13" ht="15" thickBot="1" x14ac:dyDescent="0.4"/>
    <row r="21" spans="1:13" ht="25.5" customHeight="1" thickBot="1" x14ac:dyDescent="0.4">
      <c r="B21" s="217" t="s">
        <v>583</v>
      </c>
      <c r="C21" s="218" t="s">
        <v>584</v>
      </c>
      <c r="D21" s="218"/>
      <c r="E21" s="218"/>
      <c r="F21" s="218"/>
    </row>
    <row r="22" spans="1:13" ht="39" customHeight="1" thickBot="1" x14ac:dyDescent="0.4">
      <c r="B22" s="217"/>
      <c r="C22" s="218" t="s">
        <v>585</v>
      </c>
      <c r="D22" s="218"/>
      <c r="E22" s="218" t="s">
        <v>586</v>
      </c>
      <c r="F22" s="218"/>
    </row>
    <row r="23" spans="1:13" ht="43.5" customHeight="1" thickBot="1" x14ac:dyDescent="0.4">
      <c r="B23" s="105" t="s">
        <v>567</v>
      </c>
      <c r="C23" s="219" t="s">
        <v>587</v>
      </c>
      <c r="D23" s="219"/>
      <c r="E23" s="219" t="s">
        <v>588</v>
      </c>
      <c r="F23" s="219"/>
    </row>
    <row r="24" spans="1:13" ht="43.5" customHeight="1" thickBot="1" x14ac:dyDescent="0.4">
      <c r="B24" s="105" t="s">
        <v>566</v>
      </c>
      <c r="C24" s="200" t="s">
        <v>589</v>
      </c>
      <c r="D24" s="200"/>
      <c r="E24" s="219" t="s">
        <v>590</v>
      </c>
      <c r="F24" s="219"/>
    </row>
    <row r="25" spans="1:13" ht="43.5" customHeight="1" thickBot="1" x14ac:dyDescent="0.4">
      <c r="B25" s="218" t="s">
        <v>591</v>
      </c>
      <c r="C25" s="200" t="s">
        <v>592</v>
      </c>
      <c r="D25" s="200"/>
      <c r="E25" s="200" t="s">
        <v>592</v>
      </c>
      <c r="F25" s="200"/>
    </row>
    <row r="26" spans="1:13" ht="43.5" customHeight="1" thickBot="1" x14ac:dyDescent="0.4">
      <c r="B26" s="218"/>
      <c r="C26" s="201" t="s">
        <v>593</v>
      </c>
      <c r="D26" s="201"/>
      <c r="E26" s="201" t="s">
        <v>593</v>
      </c>
      <c r="F26" s="201"/>
    </row>
    <row r="27" spans="1:13" ht="43.5" customHeight="1" thickBot="1" x14ac:dyDescent="0.4">
      <c r="B27" s="218" t="s">
        <v>564</v>
      </c>
      <c r="C27" s="200" t="s">
        <v>592</v>
      </c>
      <c r="D27" s="200"/>
      <c r="E27" s="200" t="s">
        <v>592</v>
      </c>
      <c r="F27" s="200"/>
    </row>
    <row r="28" spans="1:13" ht="43.5" customHeight="1" thickBot="1" x14ac:dyDescent="0.4">
      <c r="B28" s="218"/>
      <c r="C28" s="201" t="s">
        <v>593</v>
      </c>
      <c r="D28" s="201"/>
      <c r="E28" s="201" t="s">
        <v>593</v>
      </c>
      <c r="F28" s="201"/>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3" customWidth="1"/>
    <col min="3" max="3" width="45.7265625" customWidth="1"/>
  </cols>
  <sheetData>
    <row r="1" spans="2:3" x14ac:dyDescent="0.35">
      <c r="B1" s="128" t="s">
        <v>594</v>
      </c>
      <c r="C1" s="128"/>
    </row>
    <row r="3" spans="2:3" x14ac:dyDescent="0.35">
      <c r="B3" s="24" t="s">
        <v>595</v>
      </c>
      <c r="C3" s="1"/>
    </row>
    <row r="4" spans="2:3" x14ac:dyDescent="0.35">
      <c r="B4" s="24" t="s">
        <v>596</v>
      </c>
      <c r="C4" s="1"/>
    </row>
    <row r="5" spans="2:3" ht="43.5" x14ac:dyDescent="0.35">
      <c r="B5" s="24" t="s">
        <v>597</v>
      </c>
      <c r="C5" s="1"/>
    </row>
    <row r="6" spans="2:3" x14ac:dyDescent="0.35">
      <c r="B6" s="24" t="s">
        <v>598</v>
      </c>
      <c r="C6" s="2" t="s">
        <v>599</v>
      </c>
    </row>
    <row r="7" spans="2:3" x14ac:dyDescent="0.35">
      <c r="B7" s="24" t="s">
        <v>600</v>
      </c>
      <c r="C7" s="1"/>
    </row>
    <row r="8" spans="2:3" ht="29" x14ac:dyDescent="0.35">
      <c r="B8" s="24" t="s">
        <v>601</v>
      </c>
      <c r="C8" s="1"/>
    </row>
    <row r="9" spans="2:3" ht="29" x14ac:dyDescent="0.35">
      <c r="B9" s="24" t="s">
        <v>602</v>
      </c>
      <c r="C9" s="1"/>
    </row>
    <row r="10" spans="2:3" x14ac:dyDescent="0.35">
      <c r="B10" s="220" t="s">
        <v>603</v>
      </c>
      <c r="C10" s="1" t="s">
        <v>604</v>
      </c>
    </row>
    <row r="11" spans="2:3" x14ac:dyDescent="0.35">
      <c r="B11" s="221"/>
      <c r="C11" s="1" t="s">
        <v>605</v>
      </c>
    </row>
    <row r="12" spans="2:3" ht="29" x14ac:dyDescent="0.35">
      <c r="B12" s="24" t="s">
        <v>606</v>
      </c>
      <c r="C12" s="1"/>
    </row>
    <row r="13" spans="2:3" ht="29" x14ac:dyDescent="0.35">
      <c r="B13" s="24" t="s">
        <v>607</v>
      </c>
      <c r="C13" s="1"/>
    </row>
    <row r="14" spans="2:3" x14ac:dyDescent="0.35">
      <c r="B14" s="24" t="s">
        <v>608</v>
      </c>
      <c r="C14" s="1"/>
    </row>
    <row r="15" spans="2:3" x14ac:dyDescent="0.35">
      <c r="B15" s="24" t="s">
        <v>609</v>
      </c>
      <c r="C15" s="1"/>
    </row>
    <row r="16" spans="2:3" x14ac:dyDescent="0.35">
      <c r="B16" s="24" t="s">
        <v>610</v>
      </c>
      <c r="C16" s="1"/>
    </row>
    <row r="17" spans="2:3" x14ac:dyDescent="0.35">
      <c r="B17" s="24" t="s">
        <v>611</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89D2045D4711F4988A8C7AA2F362F95" ma:contentTypeVersion="11" ma:contentTypeDescription="Crear nuevo documento." ma:contentTypeScope="" ma:versionID="bc7c993de5cb1d2f4b4d74750773618f">
  <xsd:schema xmlns:xsd="http://www.w3.org/2001/XMLSchema" xmlns:xs="http://www.w3.org/2001/XMLSchema" xmlns:p="http://schemas.microsoft.com/office/2006/metadata/properties" xmlns:ns3="57e7c2c6-80f0-4d17-98ba-7f1866d61d48" targetNamespace="http://schemas.microsoft.com/office/2006/metadata/properties" ma:root="true" ma:fieldsID="75d4f792264e44ac075936d346ed88db" ns3:_="">
    <xsd:import namespace="57e7c2c6-80f0-4d17-98ba-7f1866d61d48"/>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e7c2c6-80f0-4d17-98ba-7f1866d61d4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7e7c2c6-80f0-4d17-98ba-7f1866d61d48" xsi:nil="true"/>
  </documentManagement>
</p:properties>
</file>

<file path=customXml/itemProps1.xml><?xml version="1.0" encoding="utf-8"?>
<ds:datastoreItem xmlns:ds="http://schemas.openxmlformats.org/officeDocument/2006/customXml" ds:itemID="{0AFEB3A1-C1EC-4929-9810-FEF352864DA2}">
  <ds:schemaRefs>
    <ds:schemaRef ds:uri="http://schemas.microsoft.com/sharepoint/v3/contenttype/forms"/>
  </ds:schemaRefs>
</ds:datastoreItem>
</file>

<file path=customXml/itemProps2.xml><?xml version="1.0" encoding="utf-8"?>
<ds:datastoreItem xmlns:ds="http://schemas.openxmlformats.org/officeDocument/2006/customXml" ds:itemID="{D36D96BC-A981-42A6-9147-A1D247D03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e7c2c6-80f0-4d17-98ba-7f1866d61d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ED636D-FBC3-4F2C-8110-C8D5EC5F263C}">
  <ds:schemaRefs>
    <ds:schemaRef ds:uri="http://schemas.microsoft.com/office/2006/metadata/properties"/>
    <ds:schemaRef ds:uri="http://schemas.microsoft.com/office/infopath/2007/PartnerControls"/>
    <ds:schemaRef ds:uri="57e7c2c6-80f0-4d17-98ba-7f1866d61d4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2026-07-15T03:47:34Z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0x010100B89D2045D4711F4988A8C7AA2F362F95</vt:lpwstr>
  </property>
</Properties>
</file>