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C:\Users\mavar\Documents\Documentos Min. Comercio, Industria y Turismo\Matriz - Monitoreos\Monitoreo Riesgos de Gestión\Seguimiento Riesgos de Gestión 2025\"/>
    </mc:Choice>
  </mc:AlternateContent>
  <xr:revisionPtr revIDLastSave="0" documentId="13_ncr:1_{827BD843-A4CA-4966-A9DF-E9040335BA57}" xr6:coauthVersionLast="47" xr6:coauthVersionMax="47" xr10:uidLastSave="{00000000-0000-0000-0000-000000000000}"/>
  <bookViews>
    <workbookView xWindow="-110" yWindow="-110" windowWidth="19420" windowHeight="10300" tabRatio="849" activeTab="7" xr2:uid="{00000000-000D-0000-FFFF-FFFF00000000}"/>
  </bookViews>
  <sheets>
    <sheet name="Riesgos en Revisión" sheetId="14" r:id="rId1"/>
    <sheet name="Datos Validacion" sheetId="8" state="hidden" r:id="rId2"/>
    <sheet name="Tipos de riesgos" sheetId="6" state="hidden" r:id="rId3"/>
    <sheet name="Tablas Prob-Imp" sheetId="9" state="hidden" r:id="rId4"/>
    <sheet name="Eval Controles" sheetId="11" state="hidden" r:id="rId5"/>
    <sheet name="ZONAS DE RIESGO" sheetId="10" state="hidden" r:id="rId6"/>
    <sheet name="Plantilla Indicador R" sheetId="12" state="hidden" r:id="rId7"/>
    <sheet name="Riesgos Reformulados" sheetId="1" r:id="rId8"/>
  </sheets>
  <externalReferences>
    <externalReference r:id="rId9"/>
    <externalReference r:id="rId10"/>
    <externalReference r:id="rId11"/>
    <externalReference r:id="rId12"/>
    <externalReference r:id="rId13"/>
    <externalReference r:id="rId14"/>
    <externalReference r:id="rId15"/>
    <externalReference r:id="rId16"/>
  </externalReferences>
  <definedNames>
    <definedName name="_ftn1" localSheetId="2">'Tipos de riesgos'!#REF!</definedName>
    <definedName name="_ftnref1" localSheetId="2">'Tipos de riesgos'!$A$3</definedName>
    <definedName name="_Hlk36563630" localSheetId="4">'Eval Controles'!#REF!</definedName>
    <definedName name="_Toc40698339" localSheetId="2">'Tipos de riesgos'!$A$1</definedName>
    <definedName name="_Toc40698345" localSheetId="5">'ZONAS DE RIESGO'!#REF!</definedName>
    <definedName name="Procesos">[1]Hoja1!$B$2:$B$17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5" i="1" l="1"/>
  <c r="AJ45" i="1" s="1"/>
  <c r="AI45" i="1" s="1"/>
  <c r="O46" i="1"/>
  <c r="O47" i="1"/>
  <c r="AJ47" i="1"/>
  <c r="M45" i="1"/>
  <c r="M46" i="1"/>
  <c r="AH46" i="1" s="1"/>
  <c r="M47" i="1"/>
  <c r="AH47" i="1" s="1"/>
  <c r="Z45" i="1"/>
  <c r="Z46" i="1"/>
  <c r="X45" i="1"/>
  <c r="AF45" i="1" s="1"/>
  <c r="X46" i="1"/>
  <c r="AJ58" i="1"/>
  <c r="AI58" i="1" s="1"/>
  <c r="AJ59" i="1"/>
  <c r="Z58" i="1"/>
  <c r="X58" i="1"/>
  <c r="O58" i="1"/>
  <c r="O59" i="1"/>
  <c r="M58" i="1"/>
  <c r="M59" i="1"/>
  <c r="AF59" i="1"/>
  <c r="Z145" i="1"/>
  <c r="X145" i="1"/>
  <c r="X139" i="1"/>
  <c r="X140" i="1"/>
  <c r="X141" i="1"/>
  <c r="X142" i="1"/>
  <c r="X143" i="1"/>
  <c r="X144" i="1"/>
  <c r="X147" i="1"/>
  <c r="X148" i="1"/>
  <c r="X149" i="1"/>
  <c r="X150" i="1"/>
  <c r="O135" i="1"/>
  <c r="AJ135" i="1" s="1"/>
  <c r="O136" i="1"/>
  <c r="AJ136" i="1" s="1"/>
  <c r="O137" i="1"/>
  <c r="AJ137" i="1" s="1"/>
  <c r="AI137" i="1" s="1"/>
  <c r="O138" i="1"/>
  <c r="AJ138" i="1" s="1"/>
  <c r="O111" i="1"/>
  <c r="AJ111" i="1" s="1"/>
  <c r="AI111" i="1" s="1"/>
  <c r="O112" i="1"/>
  <c r="AJ112" i="1" s="1"/>
  <c r="O113" i="1"/>
  <c r="AJ113" i="1" s="1"/>
  <c r="O114" i="1"/>
  <c r="AJ114" i="1" s="1"/>
  <c r="M111" i="1"/>
  <c r="M112" i="1"/>
  <c r="M113" i="1"/>
  <c r="M114" i="1"/>
  <c r="Z111" i="1"/>
  <c r="Z112" i="1"/>
  <c r="Z113" i="1"/>
  <c r="Z114" i="1"/>
  <c r="X111" i="1"/>
  <c r="X112" i="1"/>
  <c r="X113" i="1"/>
  <c r="X114" i="1"/>
  <c r="M137" i="1"/>
  <c r="M138" i="1"/>
  <c r="Z134" i="1"/>
  <c r="Z135" i="1"/>
  <c r="Z136" i="1"/>
  <c r="X134" i="1"/>
  <c r="X135" i="1"/>
  <c r="X136" i="1"/>
  <c r="O134" i="1"/>
  <c r="AJ134" i="1" s="1"/>
  <c r="AI134" i="1" s="1"/>
  <c r="M134" i="1"/>
  <c r="M135" i="1"/>
  <c r="AH135" i="1"/>
  <c r="M136" i="1"/>
  <c r="M107" i="1"/>
  <c r="M108" i="1"/>
  <c r="AH108" i="1" s="1"/>
  <c r="M106" i="1"/>
  <c r="O106" i="1"/>
  <c r="O107" i="1"/>
  <c r="AJ107" i="1"/>
  <c r="O108" i="1"/>
  <c r="M132" i="1"/>
  <c r="M133" i="1"/>
  <c r="AH133" i="1" s="1"/>
  <c r="Z16" i="1"/>
  <c r="X16" i="1"/>
  <c r="O16" i="1"/>
  <c r="AJ16" i="1" s="1"/>
  <c r="M16" i="1"/>
  <c r="AH16" i="1" s="1"/>
  <c r="Z15" i="1"/>
  <c r="X15" i="1"/>
  <c r="O15" i="1"/>
  <c r="AJ15" i="1" s="1"/>
  <c r="AI15" i="1" s="1"/>
  <c r="M15" i="1"/>
  <c r="Z130" i="1"/>
  <c r="X130" i="1"/>
  <c r="Z129" i="1"/>
  <c r="X129" i="1"/>
  <c r="AF129" i="1" s="1"/>
  <c r="Z126" i="1"/>
  <c r="Z127" i="1"/>
  <c r="Z128" i="1"/>
  <c r="X126" i="1"/>
  <c r="X127" i="1"/>
  <c r="X128" i="1"/>
  <c r="M116" i="1"/>
  <c r="AH116" i="1" s="1"/>
  <c r="AG116" i="1" s="1"/>
  <c r="M117" i="1"/>
  <c r="Z117" i="1"/>
  <c r="Z118" i="1"/>
  <c r="X117" i="1"/>
  <c r="X118" i="1"/>
  <c r="AJ31" i="1"/>
  <c r="AI31" i="1" s="1"/>
  <c r="AJ32" i="1"/>
  <c r="AI32" i="1" s="1"/>
  <c r="AJ33" i="1"/>
  <c r="AI33" i="1" s="1"/>
  <c r="AJ34" i="1"/>
  <c r="AI34" i="1" s="1"/>
  <c r="AJ35" i="1"/>
  <c r="AI35" i="1" s="1"/>
  <c r="AJ36" i="1"/>
  <c r="AI36" i="1" s="1"/>
  <c r="M25" i="1"/>
  <c r="M26" i="1"/>
  <c r="M27" i="1"/>
  <c r="AH27" i="1" s="1"/>
  <c r="O20" i="1"/>
  <c r="AJ20" i="1" s="1"/>
  <c r="AI20" i="1" s="1"/>
  <c r="O21" i="1"/>
  <c r="AJ21" i="1" s="1"/>
  <c r="O22" i="1"/>
  <c r="AJ22" i="1" s="1"/>
  <c r="AI22" i="1" s="1"/>
  <c r="O23" i="1"/>
  <c r="AJ23" i="1" s="1"/>
  <c r="O24" i="1"/>
  <c r="AJ24" i="1" s="1"/>
  <c r="AI24" i="1" s="1"/>
  <c r="O25" i="1"/>
  <c r="AJ25" i="1" s="1"/>
  <c r="O26" i="1"/>
  <c r="AJ26" i="1" s="1"/>
  <c r="O27" i="1"/>
  <c r="O28" i="1"/>
  <c r="AJ28" i="1" s="1"/>
  <c r="AI28" i="1" s="1"/>
  <c r="O29" i="1"/>
  <c r="AJ29" i="1" s="1"/>
  <c r="AI29" i="1" s="1"/>
  <c r="M20" i="1"/>
  <c r="M21" i="1"/>
  <c r="M22" i="1"/>
  <c r="M23" i="1"/>
  <c r="M24" i="1"/>
  <c r="M28" i="1"/>
  <c r="M29" i="1"/>
  <c r="Z29" i="1"/>
  <c r="X29" i="1"/>
  <c r="AF29" i="1" s="1"/>
  <c r="Z28" i="1"/>
  <c r="X28" i="1"/>
  <c r="Z27" i="1"/>
  <c r="X27" i="1"/>
  <c r="Z26" i="1"/>
  <c r="X26" i="1"/>
  <c r="Z25" i="1"/>
  <c r="X25" i="1"/>
  <c r="Z24" i="1"/>
  <c r="X24" i="1"/>
  <c r="Z23" i="1"/>
  <c r="X23" i="1"/>
  <c r="Z22" i="1"/>
  <c r="X22" i="1"/>
  <c r="Z21" i="1"/>
  <c r="X21" i="1"/>
  <c r="Z20" i="1"/>
  <c r="X20" i="1"/>
  <c r="Z87" i="1"/>
  <c r="Z88" i="1"/>
  <c r="X87" i="1"/>
  <c r="X88" i="1"/>
  <c r="O87" i="1"/>
  <c r="AJ87" i="1" s="1"/>
  <c r="AI87" i="1" s="1"/>
  <c r="O88" i="1"/>
  <c r="AJ88" i="1" s="1"/>
  <c r="M87" i="1"/>
  <c r="M88" i="1"/>
  <c r="AJ101" i="1"/>
  <c r="AI101" i="1" s="1"/>
  <c r="O100" i="1"/>
  <c r="AJ100" i="1" s="1"/>
  <c r="AI100" i="1" s="1"/>
  <c r="M100" i="1"/>
  <c r="M101" i="1"/>
  <c r="M102" i="1"/>
  <c r="M103" i="1"/>
  <c r="X100" i="1"/>
  <c r="X101" i="1"/>
  <c r="X102" i="1"/>
  <c r="AF102" i="1" s="1"/>
  <c r="AJ102" i="1" s="1"/>
  <c r="AI102" i="1" s="1"/>
  <c r="Z100" i="1"/>
  <c r="Z101" i="1"/>
  <c r="Z102" i="1"/>
  <c r="Z63" i="1"/>
  <c r="Z64" i="1"/>
  <c r="Z65" i="1"/>
  <c r="X62" i="1"/>
  <c r="X63" i="1"/>
  <c r="X64" i="1"/>
  <c r="X65" i="1"/>
  <c r="O63" i="1"/>
  <c r="AJ63" i="1" s="1"/>
  <c r="AI63" i="1" s="1"/>
  <c r="O64" i="1"/>
  <c r="AJ64" i="1" s="1"/>
  <c r="O65" i="1"/>
  <c r="AJ65" i="1" s="1"/>
  <c r="M63" i="1"/>
  <c r="M64" i="1"/>
  <c r="M65" i="1"/>
  <c r="Z68" i="1"/>
  <c r="X68" i="1"/>
  <c r="AF68" i="1" s="1"/>
  <c r="Z74" i="1"/>
  <c r="X74" i="1"/>
  <c r="Z19" i="1"/>
  <c r="X19" i="1"/>
  <c r="O19" i="1"/>
  <c r="AJ19" i="1" s="1"/>
  <c r="AI19" i="1" s="1"/>
  <c r="M19" i="1"/>
  <c r="Z18" i="1"/>
  <c r="X18" i="1"/>
  <c r="O18" i="1"/>
  <c r="M18" i="1"/>
  <c r="Z17" i="1"/>
  <c r="X17" i="1"/>
  <c r="O17" i="1"/>
  <c r="AJ17" i="1" s="1"/>
  <c r="AI17" i="1" s="1"/>
  <c r="M17" i="1"/>
  <c r="Z14" i="1"/>
  <c r="X14" i="1"/>
  <c r="O14" i="1"/>
  <c r="AJ14" i="1" s="1"/>
  <c r="AI14" i="1" s="1"/>
  <c r="M14" i="1"/>
  <c r="Z13" i="1"/>
  <c r="X13" i="1"/>
  <c r="O13" i="1"/>
  <c r="AJ13" i="1" s="1"/>
  <c r="AI13" i="1" s="1"/>
  <c r="M13" i="1"/>
  <c r="O12" i="1"/>
  <c r="AJ12" i="1" s="1"/>
  <c r="Z104" i="1"/>
  <c r="Z105" i="1"/>
  <c r="Z115" i="1"/>
  <c r="Z116" i="1"/>
  <c r="X104" i="1"/>
  <c r="X105" i="1"/>
  <c r="X115" i="1"/>
  <c r="X116" i="1"/>
  <c r="Z11" i="1"/>
  <c r="Z12" i="1"/>
  <c r="X11" i="1"/>
  <c r="X12" i="1"/>
  <c r="O11" i="1"/>
  <c r="AJ11" i="1" s="1"/>
  <c r="AI11" i="1" s="1"/>
  <c r="M11" i="1"/>
  <c r="M12" i="1"/>
  <c r="O85" i="1"/>
  <c r="M85" i="1"/>
  <c r="AH85" i="1" s="1"/>
  <c r="AG85" i="1" s="1"/>
  <c r="Z84" i="1"/>
  <c r="Z85" i="1"/>
  <c r="Z86" i="1"/>
  <c r="X84" i="1"/>
  <c r="X85" i="1"/>
  <c r="X86" i="1"/>
  <c r="O84" i="1"/>
  <c r="AJ84" i="1" s="1"/>
  <c r="AI84" i="1" s="1"/>
  <c r="O86" i="1"/>
  <c r="M82" i="1"/>
  <c r="M83" i="1"/>
  <c r="M84" i="1"/>
  <c r="M86" i="1"/>
  <c r="AH86" i="1" s="1"/>
  <c r="AG86" i="1" s="1"/>
  <c r="Z95" i="1"/>
  <c r="Z96" i="1"/>
  <c r="O95" i="1"/>
  <c r="AJ95" i="1" s="1"/>
  <c r="O96" i="1"/>
  <c r="AJ96" i="1" s="1"/>
  <c r="O97" i="1"/>
  <c r="AJ97" i="1" s="1"/>
  <c r="M95" i="1"/>
  <c r="M96" i="1"/>
  <c r="M97" i="1"/>
  <c r="Z60" i="1"/>
  <c r="Z61" i="1"/>
  <c r="Z62" i="1"/>
  <c r="X60" i="1"/>
  <c r="X61" i="1"/>
  <c r="O60" i="1"/>
  <c r="AJ60" i="1" s="1"/>
  <c r="AI60" i="1" s="1"/>
  <c r="O61" i="1"/>
  <c r="O62" i="1"/>
  <c r="AJ62" i="1" s="1"/>
  <c r="AI62" i="1" s="1"/>
  <c r="M60" i="1"/>
  <c r="M61" i="1"/>
  <c r="AH61" i="1" s="1"/>
  <c r="M62" i="1"/>
  <c r="X95" i="1"/>
  <c r="X96" i="1"/>
  <c r="X97" i="1"/>
  <c r="Z97" i="1"/>
  <c r="Z94" i="1"/>
  <c r="X94" i="1"/>
  <c r="Z99" i="1"/>
  <c r="X99" i="1"/>
  <c r="Z98" i="1"/>
  <c r="X98" i="1"/>
  <c r="O90" i="1"/>
  <c r="O91" i="1"/>
  <c r="O92" i="1"/>
  <c r="O93" i="1"/>
  <c r="O94" i="1"/>
  <c r="AJ94" i="1" s="1"/>
  <c r="AI94" i="1" s="1"/>
  <c r="O98" i="1"/>
  <c r="AJ98" i="1" s="1"/>
  <c r="AI98" i="1" s="1"/>
  <c r="O99" i="1"/>
  <c r="AJ99" i="1" s="1"/>
  <c r="O104" i="1"/>
  <c r="AJ104" i="1" s="1"/>
  <c r="AI104" i="1" s="1"/>
  <c r="O105" i="1"/>
  <c r="AJ105" i="1" s="1"/>
  <c r="AI105" i="1" s="1"/>
  <c r="O115" i="1"/>
  <c r="AJ115" i="1" s="1"/>
  <c r="AI115" i="1" s="1"/>
  <c r="O116" i="1"/>
  <c r="O117" i="1"/>
  <c r="AJ117" i="1" s="1"/>
  <c r="AI117" i="1" s="1"/>
  <c r="O118" i="1"/>
  <c r="M90" i="1"/>
  <c r="M91" i="1"/>
  <c r="M92" i="1"/>
  <c r="M93" i="1"/>
  <c r="M94" i="1"/>
  <c r="M98" i="1"/>
  <c r="M99" i="1"/>
  <c r="M104" i="1"/>
  <c r="M105" i="1"/>
  <c r="M115" i="1"/>
  <c r="M118" i="1"/>
  <c r="AH118" i="1"/>
  <c r="AG118" i="1" s="1"/>
  <c r="O82" i="1"/>
  <c r="O83" i="1"/>
  <c r="AJ83" i="1" s="1"/>
  <c r="O80" i="1"/>
  <c r="AJ80" i="1" s="1"/>
  <c r="O79" i="1"/>
  <c r="AJ79" i="1" s="1"/>
  <c r="AI79" i="1" s="1"/>
  <c r="O81" i="1"/>
  <c r="AJ81" i="1" s="1"/>
  <c r="AI81" i="1" s="1"/>
  <c r="M79" i="1"/>
  <c r="M80" i="1"/>
  <c r="M81" i="1"/>
  <c r="Z79" i="1"/>
  <c r="Z80" i="1"/>
  <c r="Z81" i="1"/>
  <c r="Z82" i="1"/>
  <c r="Z83" i="1"/>
  <c r="X79" i="1"/>
  <c r="X80" i="1"/>
  <c r="X81" i="1"/>
  <c r="X82" i="1"/>
  <c r="X83" i="1"/>
  <c r="Y38" i="14"/>
  <c r="W38" i="14"/>
  <c r="Y37" i="14"/>
  <c r="W37" i="14"/>
  <c r="Y36" i="14"/>
  <c r="W36" i="14"/>
  <c r="Y35" i="14"/>
  <c r="W35" i="14"/>
  <c r="AI34" i="14"/>
  <c r="AH34" i="14" s="1"/>
  <c r="Y34" i="14"/>
  <c r="W34" i="14"/>
  <c r="M34" i="14"/>
  <c r="Z92" i="1"/>
  <c r="X92" i="1"/>
  <c r="AF92" i="1" s="1"/>
  <c r="Z78" i="1"/>
  <c r="X78" i="1"/>
  <c r="Z77" i="1"/>
  <c r="X77" i="1"/>
  <c r="Z76" i="1"/>
  <c r="X76" i="1"/>
  <c r="Z75" i="1"/>
  <c r="X75" i="1"/>
  <c r="AF75" i="1" s="1"/>
  <c r="Z73" i="1"/>
  <c r="X73" i="1"/>
  <c r="Z72" i="1"/>
  <c r="X72" i="1"/>
  <c r="Z71" i="1"/>
  <c r="X71" i="1"/>
  <c r="Y48" i="14"/>
  <c r="W48" i="14"/>
  <c r="Y47" i="14"/>
  <c r="W47" i="14"/>
  <c r="O47" i="14"/>
  <c r="AI47" i="14" s="1"/>
  <c r="AH47" i="14" s="1"/>
  <c r="M47" i="14"/>
  <c r="Y46" i="14"/>
  <c r="W46" i="14"/>
  <c r="O46" i="14"/>
  <c r="AI46" i="14" s="1"/>
  <c r="AH46" i="14" s="1"/>
  <c r="M46" i="14"/>
  <c r="Y45" i="14"/>
  <c r="W45" i="14"/>
  <c r="Y44" i="14"/>
  <c r="W44" i="14"/>
  <c r="Y43" i="14"/>
  <c r="W43" i="14"/>
  <c r="O43" i="14"/>
  <c r="M43" i="14"/>
  <c r="Y42" i="14"/>
  <c r="W42" i="14"/>
  <c r="Y41" i="14"/>
  <c r="W41" i="14"/>
  <c r="O41" i="14"/>
  <c r="AI41" i="14" s="1"/>
  <c r="AH41" i="14" s="1"/>
  <c r="M41" i="14"/>
  <c r="Y40" i="14"/>
  <c r="W40" i="14"/>
  <c r="Y39" i="14"/>
  <c r="W39" i="14"/>
  <c r="O39" i="14"/>
  <c r="AI39" i="14" s="1"/>
  <c r="AH39" i="14" s="1"/>
  <c r="M39" i="14"/>
  <c r="Y33" i="14"/>
  <c r="W33" i="14"/>
  <c r="Y32" i="14"/>
  <c r="W32" i="14"/>
  <c r="O32" i="14"/>
  <c r="AI32" i="14" s="1"/>
  <c r="AH32" i="14" s="1"/>
  <c r="M32" i="14"/>
  <c r="Y31" i="14"/>
  <c r="W31" i="14"/>
  <c r="Y30" i="14"/>
  <c r="W30" i="14"/>
  <c r="O30" i="14"/>
  <c r="AI30" i="14" s="1"/>
  <c r="AH30" i="14" s="1"/>
  <c r="M30" i="14"/>
  <c r="Y29" i="14"/>
  <c r="W29" i="14"/>
  <c r="O29" i="14"/>
  <c r="AI29" i="14" s="1"/>
  <c r="AH29" i="14" s="1"/>
  <c r="M29" i="14"/>
  <c r="Y28" i="14"/>
  <c r="W28" i="14"/>
  <c r="Y27" i="14"/>
  <c r="W27" i="14"/>
  <c r="O27" i="14"/>
  <c r="AI27" i="14" s="1"/>
  <c r="AH27" i="14" s="1"/>
  <c r="M27" i="14"/>
  <c r="AE26" i="14"/>
  <c r="AI25" i="14"/>
  <c r="AH25" i="14" s="1"/>
  <c r="AE25" i="14"/>
  <c r="AG25" i="14" s="1"/>
  <c r="AE24" i="14"/>
  <c r="AE23" i="14"/>
  <c r="AI22" i="14"/>
  <c r="AH22" i="14" s="1"/>
  <c r="AE22" i="14"/>
  <c r="AG22" i="14" s="1"/>
  <c r="AF22" i="14" s="1"/>
  <c r="AE21" i="14"/>
  <c r="AG21" i="14" s="1"/>
  <c r="AF21" i="14" s="1"/>
  <c r="AI20" i="14"/>
  <c r="AH20" i="14" s="1"/>
  <c r="AE20" i="14"/>
  <c r="AG20" i="14" s="1"/>
  <c r="AF20" i="14" s="1"/>
  <c r="AE19" i="14"/>
  <c r="AI18" i="14"/>
  <c r="AH18" i="14" s="1"/>
  <c r="AE18" i="14"/>
  <c r="AG18" i="14" s="1"/>
  <c r="AI16" i="14"/>
  <c r="AH16" i="14" s="1"/>
  <c r="Y16" i="14"/>
  <c r="W16" i="14"/>
  <c r="Y15" i="14"/>
  <c r="W15" i="14"/>
  <c r="Y14" i="14"/>
  <c r="W14" i="14"/>
  <c r="O14" i="14"/>
  <c r="AI14" i="14" s="1"/>
  <c r="AH14" i="14" s="1"/>
  <c r="M14" i="14"/>
  <c r="Y13" i="14"/>
  <c r="W13" i="14"/>
  <c r="Y12" i="14"/>
  <c r="W12" i="14"/>
  <c r="O12" i="14"/>
  <c r="AI12" i="14" s="1"/>
  <c r="AH12" i="14" s="1"/>
  <c r="M12" i="14"/>
  <c r="O69" i="1"/>
  <c r="AJ69" i="1" s="1"/>
  <c r="O70" i="1"/>
  <c r="AJ70" i="1" s="1"/>
  <c r="M69" i="1"/>
  <c r="M70" i="1"/>
  <c r="Z69" i="1"/>
  <c r="Z70" i="1"/>
  <c r="X69" i="1"/>
  <c r="AF69" i="1" s="1"/>
  <c r="X70" i="1"/>
  <c r="Z67" i="1"/>
  <c r="X67" i="1"/>
  <c r="Z66" i="1"/>
  <c r="X66" i="1"/>
  <c r="Z44" i="1"/>
  <c r="X44" i="1"/>
  <c r="AF44" i="1" s="1"/>
  <c r="O44" i="1"/>
  <c r="AJ44" i="1" s="1"/>
  <c r="AI44" i="1" s="1"/>
  <c r="M44" i="1"/>
  <c r="Z43" i="1"/>
  <c r="X43" i="1"/>
  <c r="Z42" i="1"/>
  <c r="X42" i="1"/>
  <c r="Z41" i="1"/>
  <c r="X41" i="1"/>
  <c r="Z40" i="1"/>
  <c r="X40" i="1"/>
  <c r="AF40" i="1" s="1"/>
  <c r="O40" i="1"/>
  <c r="AJ40" i="1" s="1"/>
  <c r="AI40" i="1" s="1"/>
  <c r="M40" i="1"/>
  <c r="Z39" i="1"/>
  <c r="X39" i="1"/>
  <c r="Z38" i="1"/>
  <c r="X38" i="1"/>
  <c r="Z37" i="1"/>
  <c r="AF37" i="1" s="1"/>
  <c r="AH37" i="1" s="1"/>
  <c r="X37" i="1"/>
  <c r="O37" i="1"/>
  <c r="AJ37" i="1" s="1"/>
  <c r="AI37" i="1" s="1"/>
  <c r="M37" i="1"/>
  <c r="Z36" i="1"/>
  <c r="X36" i="1"/>
  <c r="Z35" i="1"/>
  <c r="X35" i="1"/>
  <c r="Z34" i="1"/>
  <c r="X34" i="1"/>
  <c r="Z33" i="1"/>
  <c r="X33" i="1"/>
  <c r="Z32" i="1"/>
  <c r="X32" i="1"/>
  <c r="Z31" i="1"/>
  <c r="X31" i="1"/>
  <c r="Z30" i="1"/>
  <c r="X30" i="1"/>
  <c r="O30" i="1"/>
  <c r="AJ30" i="1" s="1"/>
  <c r="AI30" i="1" s="1"/>
  <c r="M30" i="1"/>
  <c r="M9" i="1"/>
  <c r="O9" i="1"/>
  <c r="AJ9" i="1" s="1"/>
  <c r="AI9" i="1" s="1"/>
  <c r="O10" i="1"/>
  <c r="AJ10" i="1" s="1"/>
  <c r="AI10" i="1" s="1"/>
  <c r="M10" i="1"/>
  <c r="X8" i="1"/>
  <c r="Z9" i="1"/>
  <c r="Z10" i="1"/>
  <c r="Z48" i="1"/>
  <c r="Z49" i="1"/>
  <c r="Z50" i="1"/>
  <c r="AF50" i="1" s="1"/>
  <c r="Z51" i="1"/>
  <c r="Z52" i="1"/>
  <c r="Z53" i="1"/>
  <c r="Z54" i="1"/>
  <c r="Z55" i="1"/>
  <c r="Z56" i="1"/>
  <c r="Z57" i="1"/>
  <c r="Z89" i="1"/>
  <c r="Z91" i="1"/>
  <c r="Z93" i="1"/>
  <c r="Z119" i="1"/>
  <c r="Z120" i="1"/>
  <c r="Z121" i="1"/>
  <c r="Z122" i="1"/>
  <c r="Z124" i="1"/>
  <c r="Z131" i="1"/>
  <c r="Z132" i="1"/>
  <c r="Z133" i="1"/>
  <c r="Z137" i="1"/>
  <c r="Z138" i="1"/>
  <c r="Z106" i="1"/>
  <c r="Z107" i="1"/>
  <c r="Z108" i="1"/>
  <c r="Z109" i="1"/>
  <c r="Z110" i="1"/>
  <c r="Z139" i="1"/>
  <c r="Z140" i="1"/>
  <c r="Z141" i="1"/>
  <c r="Z142" i="1"/>
  <c r="Z143" i="1"/>
  <c r="Z144" i="1"/>
  <c r="AF146" i="1"/>
  <c r="Z147" i="1"/>
  <c r="Z148" i="1"/>
  <c r="Z149" i="1"/>
  <c r="Z150" i="1"/>
  <c r="Z151" i="1"/>
  <c r="Z152" i="1"/>
  <c r="X9" i="1"/>
  <c r="X10" i="1"/>
  <c r="X48" i="1"/>
  <c r="X49" i="1"/>
  <c r="X50" i="1"/>
  <c r="X51" i="1"/>
  <c r="X52" i="1"/>
  <c r="X53" i="1"/>
  <c r="X54" i="1"/>
  <c r="X55" i="1"/>
  <c r="X56" i="1"/>
  <c r="X57" i="1"/>
  <c r="X89" i="1"/>
  <c r="X91" i="1"/>
  <c r="X93" i="1"/>
  <c r="X119" i="1"/>
  <c r="X120" i="1"/>
  <c r="X121" i="1"/>
  <c r="X122" i="1"/>
  <c r="AF122" i="1" s="1"/>
  <c r="AJ122" i="1" s="1"/>
  <c r="X124" i="1"/>
  <c r="X131" i="1"/>
  <c r="X132" i="1"/>
  <c r="X133" i="1"/>
  <c r="X137" i="1"/>
  <c r="X138" i="1"/>
  <c r="X106" i="1"/>
  <c r="X107" i="1"/>
  <c r="X108" i="1"/>
  <c r="X109" i="1"/>
  <c r="X110" i="1"/>
  <c r="X151" i="1"/>
  <c r="X152" i="1"/>
  <c r="O48" i="1"/>
  <c r="AJ48" i="1" s="1"/>
  <c r="AI48" i="1" s="1"/>
  <c r="AJ50" i="1"/>
  <c r="AI50" i="1" s="1"/>
  <c r="O53" i="1"/>
  <c r="AJ53" i="1" s="1"/>
  <c r="AI53" i="1" s="1"/>
  <c r="O55" i="1"/>
  <c r="AJ56" i="1" s="1"/>
  <c r="AI56" i="1" s="1"/>
  <c r="O66" i="1"/>
  <c r="AJ66" i="1" s="1"/>
  <c r="AI66" i="1" s="1"/>
  <c r="O67" i="1"/>
  <c r="AJ67" i="1"/>
  <c r="O68" i="1"/>
  <c r="O71" i="1"/>
  <c r="O72" i="1"/>
  <c r="O73" i="1"/>
  <c r="O74" i="1"/>
  <c r="O75" i="1"/>
  <c r="O76" i="1"/>
  <c r="O77" i="1"/>
  <c r="O78" i="1"/>
  <c r="AJ78" i="1" s="1"/>
  <c r="O89" i="1"/>
  <c r="AJ89" i="1" s="1"/>
  <c r="AI89" i="1" s="1"/>
  <c r="O119" i="1"/>
  <c r="AJ119" i="1" s="1"/>
  <c r="AI119" i="1" s="1"/>
  <c r="O120" i="1"/>
  <c r="AJ120" i="1" s="1"/>
  <c r="AI120" i="1" s="1"/>
  <c r="O121" i="1"/>
  <c r="AJ121" i="1" s="1"/>
  <c r="AI121" i="1" s="1"/>
  <c r="O122" i="1"/>
  <c r="O123" i="1"/>
  <c r="O124" i="1"/>
  <c r="AJ124" i="1" s="1"/>
  <c r="AI124" i="1" s="1"/>
  <c r="O125" i="1"/>
  <c r="AJ125" i="1" s="1"/>
  <c r="AI125" i="1" s="1"/>
  <c r="O126" i="1"/>
  <c r="O127" i="1"/>
  <c r="AJ127" i="1" s="1"/>
  <c r="AI127" i="1" s="1"/>
  <c r="O128" i="1"/>
  <c r="AJ128" i="1"/>
  <c r="AI128" i="1" s="1"/>
  <c r="O129" i="1"/>
  <c r="AJ129" i="1" s="1"/>
  <c r="AI129" i="1" s="1"/>
  <c r="O130" i="1"/>
  <c r="AJ130" i="1" s="1"/>
  <c r="AI130" i="1" s="1"/>
  <c r="O131" i="1"/>
  <c r="AJ131" i="1" s="1"/>
  <c r="AI131" i="1" s="1"/>
  <c r="O132" i="1"/>
  <c r="AJ132" i="1" s="1"/>
  <c r="AI132" i="1" s="1"/>
  <c r="O133" i="1"/>
  <c r="AJ106" i="1"/>
  <c r="AI106" i="1" s="1"/>
  <c r="O109" i="1"/>
  <c r="AJ109" i="1" s="1"/>
  <c r="AI109" i="1" s="1"/>
  <c r="O110" i="1"/>
  <c r="AJ110" i="1" s="1"/>
  <c r="O139" i="1"/>
  <c r="AJ139" i="1" s="1"/>
  <c r="AI139" i="1" s="1"/>
  <c r="O140" i="1"/>
  <c r="AJ140" i="1" s="1"/>
  <c r="AI140" i="1" s="1"/>
  <c r="O141" i="1"/>
  <c r="AJ141" i="1" s="1"/>
  <c r="AI141" i="1" s="1"/>
  <c r="O142" i="1"/>
  <c r="AJ142" i="1" s="1"/>
  <c r="AI142" i="1" s="1"/>
  <c r="O143" i="1"/>
  <c r="AJ143" i="1" s="1"/>
  <c r="AI143" i="1" s="1"/>
  <c r="O144" i="1"/>
  <c r="AJ144" i="1" s="1"/>
  <c r="AI144" i="1" s="1"/>
  <c r="O145" i="1"/>
  <c r="AJ145" i="1" s="1"/>
  <c r="AI145" i="1" s="1"/>
  <c r="O146" i="1"/>
  <c r="AJ146" i="1" s="1"/>
  <c r="AI146" i="1" s="1"/>
  <c r="O147" i="1"/>
  <c r="AJ147" i="1" s="1"/>
  <c r="AI147" i="1" s="1"/>
  <c r="O148" i="1"/>
  <c r="AJ148" i="1" s="1"/>
  <c r="AI148" i="1" s="1"/>
  <c r="O149" i="1"/>
  <c r="AJ149" i="1" s="1"/>
  <c r="AI149" i="1" s="1"/>
  <c r="O150" i="1"/>
  <c r="AJ150" i="1" s="1"/>
  <c r="AI150" i="1" s="1"/>
  <c r="O151" i="1"/>
  <c r="AJ151" i="1" s="1"/>
  <c r="AI151" i="1" s="1"/>
  <c r="O152" i="1"/>
  <c r="AJ152" i="1" s="1"/>
  <c r="AI152" i="1" s="1"/>
  <c r="M48" i="1"/>
  <c r="AH49" i="1"/>
  <c r="AG49" i="1" s="1"/>
  <c r="AH51" i="1"/>
  <c r="AG51" i="1" s="1"/>
  <c r="AH52" i="1"/>
  <c r="AG52" i="1" s="1"/>
  <c r="M53" i="1"/>
  <c r="M55" i="1"/>
  <c r="AH55" i="1" s="1"/>
  <c r="AG55" i="1" s="1"/>
  <c r="M66" i="1"/>
  <c r="M67" i="1"/>
  <c r="M68" i="1"/>
  <c r="AH68" i="1"/>
  <c r="AG68" i="1" s="1"/>
  <c r="M71" i="1"/>
  <c r="AH71" i="1" s="1"/>
  <c r="AG71" i="1" s="1"/>
  <c r="M72" i="1"/>
  <c r="AH72" i="1" s="1"/>
  <c r="AG72" i="1" s="1"/>
  <c r="M73" i="1"/>
  <c r="AH73" i="1" s="1"/>
  <c r="M74" i="1"/>
  <c r="AH74" i="1" s="1"/>
  <c r="AG74" i="1" s="1"/>
  <c r="M75" i="1"/>
  <c r="AH75" i="1" s="1"/>
  <c r="M76" i="1"/>
  <c r="AH76" i="1" s="1"/>
  <c r="M77" i="1"/>
  <c r="AH77" i="1" s="1"/>
  <c r="M78" i="1"/>
  <c r="AH78" i="1" s="1"/>
  <c r="M89" i="1"/>
  <c r="M119" i="1"/>
  <c r="M120" i="1"/>
  <c r="M121" i="1"/>
  <c r="M122" i="1"/>
  <c r="AH122" i="1" s="1"/>
  <c r="AG122" i="1" s="1"/>
  <c r="M123" i="1"/>
  <c r="AH123" i="1" s="1"/>
  <c r="AG123" i="1" s="1"/>
  <c r="M124" i="1"/>
  <c r="M125" i="1"/>
  <c r="M126" i="1"/>
  <c r="AH126" i="1" s="1"/>
  <c r="AG126" i="1" s="1"/>
  <c r="M127" i="1"/>
  <c r="M128" i="1"/>
  <c r="M129" i="1"/>
  <c r="M130" i="1"/>
  <c r="M131" i="1"/>
  <c r="M109" i="1"/>
  <c r="M110" i="1"/>
  <c r="M139" i="1"/>
  <c r="M140" i="1"/>
  <c r="M141" i="1"/>
  <c r="M142" i="1"/>
  <c r="M143" i="1"/>
  <c r="M144" i="1"/>
  <c r="M145" i="1"/>
  <c r="M146" i="1"/>
  <c r="M147" i="1"/>
  <c r="M148" i="1"/>
  <c r="M149" i="1"/>
  <c r="M150" i="1"/>
  <c r="M151" i="1"/>
  <c r="M152" i="1"/>
  <c r="Z8" i="1"/>
  <c r="O8" i="1"/>
  <c r="AJ8" i="1" s="1"/>
  <c r="AI8" i="1" s="1"/>
  <c r="M8" i="1"/>
  <c r="AH8" i="1" s="1"/>
  <c r="AG8" i="1" s="1"/>
  <c r="AE45" i="14" l="1"/>
  <c r="AE37" i="14"/>
  <c r="AE38" i="14"/>
  <c r="AE35" i="14"/>
  <c r="AE46" i="14"/>
  <c r="AE14" i="14"/>
  <c r="AG14" i="14" s="1"/>
  <c r="AF14" i="14" s="1"/>
  <c r="AE47" i="14"/>
  <c r="AG47" i="14" s="1"/>
  <c r="AF47" i="14" s="1"/>
  <c r="AE42" i="14"/>
  <c r="AE39" i="14"/>
  <c r="AG39" i="14" s="1"/>
  <c r="AF39" i="14" s="1"/>
  <c r="AG26" i="14"/>
  <c r="AF26" i="14" s="1"/>
  <c r="AE41" i="14"/>
  <c r="AG41" i="14" s="1"/>
  <c r="AG42" i="14" s="1"/>
  <c r="AF42" i="14" s="1"/>
  <c r="AE13" i="14"/>
  <c r="AE28" i="14"/>
  <c r="AE44" i="14"/>
  <c r="AE12" i="14"/>
  <c r="AG12" i="14" s="1"/>
  <c r="AE15" i="14"/>
  <c r="AE33" i="14"/>
  <c r="AE48" i="14"/>
  <c r="AE36" i="14"/>
  <c r="AH129" i="1"/>
  <c r="AF62" i="1"/>
  <c r="AJ57" i="1"/>
  <c r="AI57" i="1" s="1"/>
  <c r="AF43" i="1"/>
  <c r="AF67" i="1"/>
  <c r="AF83" i="1"/>
  <c r="AF94" i="1"/>
  <c r="AF96" i="1"/>
  <c r="AF82" i="1"/>
  <c r="AJ82" i="1" s="1"/>
  <c r="AI82" i="1" s="1"/>
  <c r="AF79" i="1"/>
  <c r="AH79" i="1" s="1"/>
  <c r="AF145" i="1"/>
  <c r="AF81" i="1"/>
  <c r="AH81" i="1" s="1"/>
  <c r="AF141" i="1"/>
  <c r="AH141" i="1" s="1"/>
  <c r="AG141" i="1" s="1"/>
  <c r="AF46" i="1"/>
  <c r="AJ46" i="1" s="1"/>
  <c r="AI46" i="1" s="1"/>
  <c r="AF25" i="1"/>
  <c r="AF93" i="1"/>
  <c r="AF131" i="1"/>
  <c r="AH131" i="1" s="1"/>
  <c r="AF80" i="1"/>
  <c r="AF87" i="1"/>
  <c r="AF150" i="1"/>
  <c r="AF110" i="1"/>
  <c r="AF132" i="1"/>
  <c r="AF91" i="1"/>
  <c r="AF51" i="1"/>
  <c r="AF71" i="1"/>
  <c r="AF12" i="1"/>
  <c r="AF127" i="1"/>
  <c r="AH127" i="1" s="1"/>
  <c r="AG127" i="1" s="1"/>
  <c r="AF73" i="1"/>
  <c r="AF78" i="1"/>
  <c r="AF42" i="1"/>
  <c r="AF126" i="1"/>
  <c r="AJ126" i="1" s="1"/>
  <c r="AI126" i="1" s="1"/>
  <c r="AF111" i="1"/>
  <c r="AF72" i="1"/>
  <c r="AF77" i="1"/>
  <c r="AF20" i="1"/>
  <c r="AH20" i="1" s="1"/>
  <c r="AG20" i="1" s="1"/>
  <c r="AF24" i="1"/>
  <c r="AH24" i="1" s="1"/>
  <c r="AF117" i="1"/>
  <c r="AF118" i="1"/>
  <c r="AJ118" i="1" s="1"/>
  <c r="AI118" i="1" s="1"/>
  <c r="AF48" i="1"/>
  <c r="AH48" i="1" s="1"/>
  <c r="AH50" i="1" s="1"/>
  <c r="AG50" i="1" s="1"/>
  <c r="AF32" i="1"/>
  <c r="AF36" i="1"/>
  <c r="AF97" i="1"/>
  <c r="AF128" i="1"/>
  <c r="AF139" i="1"/>
  <c r="AH139" i="1" s="1"/>
  <c r="AF58" i="1"/>
  <c r="AF98" i="1"/>
  <c r="AH98" i="1" s="1"/>
  <c r="AG98" i="1" s="1"/>
  <c r="AF26" i="1"/>
  <c r="AF136" i="1"/>
  <c r="AJ71" i="1"/>
  <c r="AI71" i="1" s="1"/>
  <c r="AF30" i="1"/>
  <c r="AH30" i="1" s="1"/>
  <c r="AG30" i="1" s="1"/>
  <c r="AF34" i="1"/>
  <c r="AF11" i="1"/>
  <c r="AH11" i="1" s="1"/>
  <c r="AF100" i="1"/>
  <c r="AH100" i="1" s="1"/>
  <c r="AF88" i="1"/>
  <c r="AF23" i="1"/>
  <c r="AF27" i="1"/>
  <c r="AJ27" i="1" s="1"/>
  <c r="AI27" i="1" s="1"/>
  <c r="AF109" i="1"/>
  <c r="AF89" i="1"/>
  <c r="AH89" i="1" s="1"/>
  <c r="AF8" i="1"/>
  <c r="AF74" i="1"/>
  <c r="AJ74" i="1" s="1"/>
  <c r="AI74" i="1" s="1"/>
  <c r="AE34" i="14"/>
  <c r="AG34" i="14" s="1"/>
  <c r="AF34" i="14" s="1"/>
  <c r="AE30" i="14"/>
  <c r="AE43" i="14"/>
  <c r="AG43" i="14" s="1"/>
  <c r="AG30" i="14"/>
  <c r="AF30" i="14" s="1"/>
  <c r="AH109" i="1"/>
  <c r="AH145" i="1"/>
  <c r="AG145" i="1" s="1"/>
  <c r="AF108" i="1"/>
  <c r="AJ108" i="1" s="1"/>
  <c r="AI108" i="1" s="1"/>
  <c r="AF49" i="1"/>
  <c r="AJ49" i="1" s="1"/>
  <c r="AF137" i="1"/>
  <c r="AH137" i="1" s="1"/>
  <c r="AG137" i="1" s="1"/>
  <c r="AH44" i="1"/>
  <c r="AG44" i="1" s="1"/>
  <c r="AF107" i="1"/>
  <c r="AF61" i="1"/>
  <c r="AJ61" i="1" s="1"/>
  <c r="AI61" i="1" s="1"/>
  <c r="AF64" i="1"/>
  <c r="AF106" i="1"/>
  <c r="AH106" i="1" s="1"/>
  <c r="AG106" i="1" s="1"/>
  <c r="AF121" i="1"/>
  <c r="AF55" i="1"/>
  <c r="AJ55" i="1" s="1"/>
  <c r="AI55" i="1" s="1"/>
  <c r="AF10" i="1"/>
  <c r="AH10" i="1" s="1"/>
  <c r="AG10" i="1" s="1"/>
  <c r="AF144" i="1"/>
  <c r="AF66" i="1"/>
  <c r="AH66" i="1" s="1"/>
  <c r="AF95" i="1"/>
  <c r="AF60" i="1"/>
  <c r="AH60" i="1" s="1"/>
  <c r="AG60" i="1" s="1"/>
  <c r="AF105" i="1"/>
  <c r="AH105" i="1" s="1"/>
  <c r="AG105" i="1" s="1"/>
  <c r="AF134" i="1"/>
  <c r="AH134" i="1" s="1"/>
  <c r="AG134" i="1" s="1"/>
  <c r="AF143" i="1"/>
  <c r="AF149" i="1"/>
  <c r="AF140" i="1"/>
  <c r="AF148" i="1"/>
  <c r="AF124" i="1"/>
  <c r="AH124" i="1" s="1"/>
  <c r="AF57" i="1"/>
  <c r="AF119" i="1"/>
  <c r="AH119" i="1" s="1"/>
  <c r="AG119" i="1" s="1"/>
  <c r="AF53" i="1"/>
  <c r="AH53" i="1" s="1"/>
  <c r="AH54" i="1" s="1"/>
  <c r="AG54" i="1" s="1"/>
  <c r="AF38" i="1"/>
  <c r="AH38" i="1" s="1"/>
  <c r="AF18" i="1"/>
  <c r="AF65" i="1"/>
  <c r="AF114" i="1"/>
  <c r="AF56" i="1"/>
  <c r="AH56" i="1" s="1"/>
  <c r="AF133" i="1"/>
  <c r="AJ133" i="1" s="1"/>
  <c r="AI133" i="1" s="1"/>
  <c r="AF52" i="1"/>
  <c r="AF84" i="1"/>
  <c r="AF115" i="1"/>
  <c r="AH115" i="1" s="1"/>
  <c r="AG115" i="1" s="1"/>
  <c r="AF113" i="1"/>
  <c r="AF151" i="1"/>
  <c r="AH151" i="1" s="1"/>
  <c r="AG151" i="1" s="1"/>
  <c r="AF33" i="1"/>
  <c r="AH40" i="1"/>
  <c r="AG40" i="1" s="1"/>
  <c r="AF99" i="1"/>
  <c r="AF104" i="1"/>
  <c r="AH104" i="1" s="1"/>
  <c r="AG104" i="1" s="1"/>
  <c r="AF13" i="1"/>
  <c r="AF17" i="1"/>
  <c r="AH17" i="1" s="1"/>
  <c r="AH18" i="1" s="1"/>
  <c r="AG18" i="1" s="1"/>
  <c r="AF19" i="1"/>
  <c r="AH19" i="1" s="1"/>
  <c r="AG19" i="1" s="1"/>
  <c r="AF130" i="1"/>
  <c r="AF16" i="1"/>
  <c r="AJ72" i="1"/>
  <c r="AJ73" i="1" s="1"/>
  <c r="AI73" i="1" s="1"/>
  <c r="AF41" i="1"/>
  <c r="AJ86" i="1"/>
  <c r="AI86" i="1" s="1"/>
  <c r="AF39" i="1"/>
  <c r="AH94" i="1"/>
  <c r="AG94" i="1" s="1"/>
  <c r="AF76" i="1"/>
  <c r="AH146" i="1"/>
  <c r="AG146" i="1" s="1"/>
  <c r="AH45" i="1"/>
  <c r="AG45" i="1" s="1"/>
  <c r="AF152" i="1"/>
  <c r="AF147" i="1"/>
  <c r="AF138" i="1"/>
  <c r="AF120" i="1"/>
  <c r="AF54" i="1"/>
  <c r="AF9" i="1"/>
  <c r="AH9" i="1" s="1"/>
  <c r="AG9" i="1" s="1"/>
  <c r="AF85" i="1"/>
  <c r="AJ85" i="1" s="1"/>
  <c r="AI85" i="1" s="1"/>
  <c r="AF116" i="1"/>
  <c r="AJ116" i="1" s="1"/>
  <c r="AI116" i="1" s="1"/>
  <c r="AF14" i="1"/>
  <c r="AF22" i="1"/>
  <c r="AF135" i="1"/>
  <c r="AH111" i="1"/>
  <c r="AH112" i="1" s="1"/>
  <c r="AF101" i="1"/>
  <c r="AF63" i="1"/>
  <c r="AH63" i="1" s="1"/>
  <c r="AF15" i="1"/>
  <c r="AH15" i="1" s="1"/>
  <c r="AG15" i="1" s="1"/>
  <c r="AF142" i="1"/>
  <c r="AF70" i="1"/>
  <c r="AF86" i="1"/>
  <c r="AF21" i="1"/>
  <c r="AF28" i="1"/>
  <c r="AH28" i="1" s="1"/>
  <c r="AH29" i="1" s="1"/>
  <c r="AG29" i="1" s="1"/>
  <c r="AJ123" i="1"/>
  <c r="AI123" i="1" s="1"/>
  <c r="AI122" i="1"/>
  <c r="AG129" i="1"/>
  <c r="AH130" i="1"/>
  <c r="AG130" i="1" s="1"/>
  <c r="AH82" i="1"/>
  <c r="AH83" i="1"/>
  <c r="AG83" i="1" s="1"/>
  <c r="AG81" i="1"/>
  <c r="AG79" i="1"/>
  <c r="AH80" i="1"/>
  <c r="AG80" i="1" s="1"/>
  <c r="AG61" i="1"/>
  <c r="AH62" i="1"/>
  <c r="AG62" i="1" s="1"/>
  <c r="AH87" i="1"/>
  <c r="AF31" i="1"/>
  <c r="AF35" i="1"/>
  <c r="AG37" i="1"/>
  <c r="AJ68" i="1"/>
  <c r="AI68" i="1" s="1"/>
  <c r="AH22" i="1"/>
  <c r="AE27" i="14"/>
  <c r="AG27" i="14" s="1"/>
  <c r="AF27" i="14" s="1"/>
  <c r="AE40" i="14"/>
  <c r="AG40" i="14" s="1"/>
  <c r="AF40" i="14" s="1"/>
  <c r="AE31" i="14"/>
  <c r="AG46" i="14"/>
  <c r="AF46" i="14" s="1"/>
  <c r="AE29" i="14"/>
  <c r="AG29" i="14" s="1"/>
  <c r="AF29" i="14" s="1"/>
  <c r="AE32" i="14"/>
  <c r="AG32" i="14" s="1"/>
  <c r="AF32" i="14" s="1"/>
  <c r="AE16" i="14"/>
  <c r="AG16" i="14" s="1"/>
  <c r="AF16" i="14" s="1"/>
  <c r="AG19" i="14"/>
  <c r="AF19" i="14" s="1"/>
  <c r="AF25" i="14"/>
  <c r="AF18" i="14"/>
  <c r="AI43" i="14"/>
  <c r="AH43" i="14" s="1"/>
  <c r="AG23" i="14"/>
  <c r="AG15" i="14" l="1"/>
  <c r="AF15" i="14" s="1"/>
  <c r="AG13" i="14"/>
  <c r="AF13" i="14" s="1"/>
  <c r="AG48" i="14"/>
  <c r="AF48" i="14" s="1"/>
  <c r="AG44" i="14"/>
  <c r="AF44" i="14" s="1"/>
  <c r="AG35" i="14"/>
  <c r="AG36" i="14" s="1"/>
  <c r="AF12" i="14"/>
  <c r="AG33" i="14"/>
  <c r="AF33" i="14" s="1"/>
  <c r="AF43" i="14"/>
  <c r="AH138" i="1"/>
  <c r="AG138" i="1" s="1"/>
  <c r="AJ51" i="1"/>
  <c r="AI51" i="1" s="1"/>
  <c r="AG28" i="1"/>
  <c r="AH142" i="1"/>
  <c r="AG17" i="1"/>
  <c r="AG131" i="1"/>
  <c r="AH132" i="1"/>
  <c r="AG132" i="1" s="1"/>
  <c r="AH31" i="1"/>
  <c r="AG31" i="1" s="1"/>
  <c r="AH95" i="1"/>
  <c r="AH99" i="1"/>
  <c r="AG99" i="1" s="1"/>
  <c r="AH128" i="1"/>
  <c r="AG128" i="1" s="1"/>
  <c r="AI72" i="1"/>
  <c r="AJ75" i="1"/>
  <c r="AI75" i="1" s="1"/>
  <c r="AG89" i="1"/>
  <c r="AH91" i="1"/>
  <c r="AH92" i="1" s="1"/>
  <c r="AG92" i="1" s="1"/>
  <c r="AG11" i="1"/>
  <c r="AH12" i="1"/>
  <c r="AH13" i="1" s="1"/>
  <c r="AH120" i="1"/>
  <c r="AG120" i="1" s="1"/>
  <c r="AG31" i="14"/>
  <c r="AF31" i="14" s="1"/>
  <c r="AH125" i="1"/>
  <c r="AG125" i="1" s="1"/>
  <c r="AG124" i="1"/>
  <c r="AG66" i="1"/>
  <c r="AH67" i="1"/>
  <c r="AG67" i="1" s="1"/>
  <c r="AG48" i="1"/>
  <c r="AH41" i="1"/>
  <c r="AG41" i="1" s="1"/>
  <c r="AH147" i="1"/>
  <c r="AG147" i="1" s="1"/>
  <c r="AH117" i="1"/>
  <c r="AG117" i="1" s="1"/>
  <c r="AG53" i="1"/>
  <c r="AH152" i="1"/>
  <c r="AG152" i="1" s="1"/>
  <c r="AG109" i="1"/>
  <c r="AH110" i="1"/>
  <c r="AG110" i="1" s="1"/>
  <c r="AI49" i="1"/>
  <c r="AG56" i="1"/>
  <c r="AH57" i="1"/>
  <c r="AH136" i="1"/>
  <c r="AG136" i="1" s="1"/>
  <c r="AG142" i="1"/>
  <c r="AH143" i="1"/>
  <c r="AG111" i="1"/>
  <c r="AJ52" i="1"/>
  <c r="AI52" i="1" s="1"/>
  <c r="AG139" i="1"/>
  <c r="AH140" i="1"/>
  <c r="AG140" i="1" s="1"/>
  <c r="AH21" i="1"/>
  <c r="AG21" i="1" s="1"/>
  <c r="AH107" i="1"/>
  <c r="AG107" i="1" s="1"/>
  <c r="AH64" i="1"/>
  <c r="AG63" i="1"/>
  <c r="AH97" i="1"/>
  <c r="AG97" i="1" s="1"/>
  <c r="AG95" i="1"/>
  <c r="AG12" i="1"/>
  <c r="AH88" i="1"/>
  <c r="AG88" i="1" s="1"/>
  <c r="AG87" i="1"/>
  <c r="AH101" i="1"/>
  <c r="AG100" i="1"/>
  <c r="AG22" i="1"/>
  <c r="AH23" i="1"/>
  <c r="AG23" i="1" s="1"/>
  <c r="AG24" i="1"/>
  <c r="AH25" i="1"/>
  <c r="AG82" i="1"/>
  <c r="AH84" i="1"/>
  <c r="AH121" i="1"/>
  <c r="AG121" i="1" s="1"/>
  <c r="AG38" i="1"/>
  <c r="AH39" i="1"/>
  <c r="AG39" i="1" s="1"/>
  <c r="AH113" i="1"/>
  <c r="AG112" i="1"/>
  <c r="AF41" i="14"/>
  <c r="AG28" i="14"/>
  <c r="AF28" i="14" s="1"/>
  <c r="AG24" i="14"/>
  <c r="AF24" i="14" s="1"/>
  <c r="AF23" i="14"/>
  <c r="AF35" i="14" l="1"/>
  <c r="AH32" i="1"/>
  <c r="AH93" i="1"/>
  <c r="AG93" i="1" s="1"/>
  <c r="AJ76" i="1"/>
  <c r="AG91" i="1"/>
  <c r="AH148" i="1"/>
  <c r="AH149" i="1" s="1"/>
  <c r="AH42" i="1"/>
  <c r="AG42" i="1" s="1"/>
  <c r="AH144" i="1"/>
  <c r="AG144" i="1" s="1"/>
  <c r="AG143" i="1"/>
  <c r="AH58" i="1"/>
  <c r="AG57" i="1"/>
  <c r="AJ77" i="1"/>
  <c r="AI77" i="1" s="1"/>
  <c r="AI76" i="1"/>
  <c r="AH114" i="1"/>
  <c r="AG114" i="1" s="1"/>
  <c r="AG113" i="1"/>
  <c r="AG25" i="1"/>
  <c r="AH26" i="1"/>
  <c r="AG26" i="1" s="1"/>
  <c r="AG13" i="1"/>
  <c r="AH14" i="1"/>
  <c r="AG14" i="1" s="1"/>
  <c r="AG32" i="1"/>
  <c r="AH33" i="1"/>
  <c r="AH65" i="1"/>
  <c r="AG65" i="1" s="1"/>
  <c r="AG64" i="1"/>
  <c r="AH102" i="1"/>
  <c r="AG102" i="1" s="1"/>
  <c r="AG101" i="1"/>
  <c r="AG37" i="14"/>
  <c r="AF36" i="14"/>
  <c r="AH43" i="1" l="1"/>
  <c r="AG43" i="1" s="1"/>
  <c r="AG148" i="1"/>
  <c r="AH59" i="1"/>
  <c r="AG58" i="1"/>
  <c r="AG33" i="1"/>
  <c r="AH34" i="1"/>
  <c r="AG149" i="1"/>
  <c r="AH150" i="1"/>
  <c r="AG150" i="1" s="1"/>
  <c r="AF37" i="14"/>
  <c r="AG38" i="14"/>
  <c r="AF38" i="14" s="1"/>
  <c r="AG34" i="1" l="1"/>
  <c r="AH35" i="1"/>
  <c r="AH36" i="1" l="1"/>
  <c r="AG36" i="1" s="1"/>
  <c r="AG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L9" authorId="0" shapeId="0" xr:uid="{77A407A8-0F58-44E2-B943-E71BE899EC99}">
      <text>
        <r>
          <rPr>
            <b/>
            <sz val="9"/>
            <color indexed="81"/>
            <rFont val="Tahoma"/>
            <family val="2"/>
          </rPr>
          <t xml:space="preserve">Describir el indicador, y se documentan de ISOlución. </t>
        </r>
      </text>
    </comment>
    <comment ref="F10" authorId="1" shapeId="0" xr:uid="{C2B297B4-33DE-491F-9E21-C1E93432DEB2}">
      <text>
        <r>
          <rPr>
            <sz val="9"/>
            <color indexed="81"/>
            <rFont val="Tahoma"/>
            <family val="2"/>
          </rPr>
          <t>La fuente que origina la causa es interna (del Ministerio) o externa (fuera del Ministerio)</t>
        </r>
      </text>
    </comment>
    <comment ref="G10" authorId="2" shapeId="0" xr:uid="{A65E1630-F742-40DB-B432-1BF329E06559}">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0" authorId="2" shapeId="0" xr:uid="{CD50979E-CA72-4D78-BCDC-57D520AA07C6}">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0" authorId="1" shapeId="0" xr:uid="{05B8E7D6-9A8F-4020-B63D-B1741EEE8EE4}">
      <text>
        <r>
          <rPr>
            <b/>
            <sz val="9"/>
            <color indexed="81"/>
            <rFont val="Tahoma"/>
            <family val="2"/>
          </rPr>
          <t xml:space="preserve">
Descripción de Riesgo: </t>
        </r>
        <r>
          <rPr>
            <sz val="9"/>
            <color indexed="81"/>
            <rFont val="Tahoma"/>
            <family val="2"/>
          </rPr>
          <t>Características del riesgo o forma en que se observa o se manifiesta.</t>
        </r>
      </text>
    </comment>
    <comment ref="J10" authorId="2" shapeId="0" xr:uid="{3EBF91FB-FD9E-44ED-A44F-76C63430AE9D}">
      <text>
        <r>
          <rPr>
            <sz val="9"/>
            <color indexed="81"/>
            <rFont val="Tahoma"/>
            <family val="2"/>
          </rPr>
          <t xml:space="preserve">Ver hoja Tipos de Riesgos.
</t>
        </r>
      </text>
    </comment>
    <comment ref="K10" authorId="1" shapeId="0" xr:uid="{6C273ACC-B43B-4513-B161-EBCA7C0DFA38}">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0" authorId="1" shapeId="0" xr:uid="{F65DFB4E-BC92-4079-9EB6-8E0A4B39ADA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0" authorId="1" shapeId="0" xr:uid="{FF66C122-7B98-4ED7-8FDA-C822F404E84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0" authorId="1" shapeId="0" xr:uid="{D049D484-468B-4B3C-BDD6-A4CD27A8F6EE}">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0" authorId="1" shapeId="0" xr:uid="{95A74D25-0A8A-44DD-B13A-CAB871C7E9CC}">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0" authorId="2" shapeId="0" xr:uid="{3C6741B0-C8BA-4064-B2AC-4D7E14354534}">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0" authorId="3" shapeId="0" xr:uid="{21F0C8EF-7A9E-4685-8422-3552AD004CCC}">
      <text>
        <r>
          <rPr>
            <sz val="9"/>
            <color indexed="81"/>
            <rFont val="Tahoma"/>
            <family val="2"/>
          </rPr>
          <t xml:space="preserve">Escribir la evidencia y/o registro que se genera con la ejecución del CONTROL. </t>
        </r>
      </text>
    </comment>
    <comment ref="AF10" authorId="1" shapeId="0" xr:uid="{570F17E8-6463-43A8-8F7C-2BCCC92D820A}">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H10" authorId="1" shapeId="0" xr:uid="{0858AFF5-DA2F-48D5-9D3B-9C5E1E95BF9A}">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J10" authorId="2" shapeId="0" xr:uid="{1DE92740-2B54-40E5-ADFC-ACA26C9BD817}">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1" authorId="2" shapeId="0" xr:uid="{25A13E1A-BF82-4424-B58E-0877B1FB75D7}">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16" authorId="0" shapeId="0" xr:uid="{CF042958-EDE1-4A8B-9D79-38F24F563525}">
      <text>
        <r>
          <rPr>
            <b/>
            <sz val="9"/>
            <color indexed="81"/>
            <rFont val="Tahoma"/>
            <family val="2"/>
          </rPr>
          <t>El control es preventivo, dectectivo o correctivo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mavar</author>
    <author>Usuario</author>
    <author>Edward Rolando Suarez Gomez - Cont</author>
    <author>Andrea Patricia Rodriguez Bareño</author>
    <author>Luz Mary Santafe Cifuentes</author>
  </authors>
  <commentList>
    <comment ref="Q5" authorId="0" shapeId="0" xr:uid="{43B7BAE7-5EEB-459D-8DD8-DBF9428BB0D8}">
      <text>
        <r>
          <rPr>
            <b/>
            <sz val="9"/>
            <color indexed="81"/>
            <rFont val="Tahoma"/>
            <family val="2"/>
          </rPr>
          <t>Ejemplo códificación para controles:</t>
        </r>
        <r>
          <rPr>
            <sz val="9"/>
            <color indexed="81"/>
            <rFont val="Tahoma"/>
            <family val="2"/>
          </rPr>
          <t xml:space="preserve"> 
- El código del control estará dado por el código del riesgo más la letra C y un número consecutivo. 
* Riesgo de Gestión: TH-RG1-C1  / TH-RG1-C2
* Riesgo Físcal: TH-RF1-C1 / TH-RF1-C2 
Tener en cuenta que una causa puede tener varios controles y por ende cada control contará con su codificación.  </t>
        </r>
      </text>
    </comment>
    <comment ref="A6" authorId="0" shapeId="0" xr:uid="{DDDA3461-E7E3-4DDD-A1EC-C9EAB3DF2013}">
      <text>
        <r>
          <rPr>
            <sz val="9"/>
            <color indexed="81"/>
            <rFont val="Tahoma"/>
            <family val="2"/>
          </rPr>
          <t xml:space="preserve">Identificar si el riesgo a describir es para: 
Un proceso, Un proyecto de Inversión o un Sistema de Gestión. </t>
        </r>
      </text>
    </comment>
    <comment ref="B6" authorId="0" shapeId="0" xr:uid="{58CA0B4E-08E3-4EBD-B354-FBA5A782726F}">
      <text>
        <r>
          <rPr>
            <sz val="9"/>
            <color indexed="81"/>
            <rFont val="Tahoma"/>
            <family val="2"/>
          </rPr>
          <t>Relacionar el nombre del Proceso, Sistema de Gestión o Proyecto de Inversión, según aplique. Ej: Gestión del Talento Humano</t>
        </r>
      </text>
    </comment>
    <comment ref="E6" authorId="1" shapeId="0" xr:uid="{3B2102DC-5639-4FD2-B9C1-5B126E0F2CB3}">
      <text>
        <r>
          <rPr>
            <b/>
            <sz val="9"/>
            <color indexed="81"/>
            <rFont val="Tahoma"/>
            <family val="2"/>
          </rPr>
          <t xml:space="preserve">Codificación del Riesgo:
</t>
        </r>
        <r>
          <rPr>
            <sz val="9"/>
            <color indexed="81"/>
            <rFont val="Tahoma"/>
            <family val="2"/>
          </rPr>
          <t>Estará dada por:</t>
        </r>
        <r>
          <rPr>
            <b/>
            <sz val="9"/>
            <color indexed="81"/>
            <rFont val="Tahoma"/>
            <family val="2"/>
          </rPr>
          <t xml:space="preserve">
</t>
        </r>
        <r>
          <rPr>
            <sz val="9"/>
            <color indexed="81"/>
            <rFont val="Tahoma"/>
            <family val="2"/>
          </rPr>
          <t>Siglas del proceso, acompañado de guión, las siglas RG si es riesgo de gestión, las siglas RF si es riesgo físcal y un número consecutivo que iniciará en 1 para cada proceso.  
Ejemplo 1:
* Proceso Talento Humano, sigla TH
* Letra RG = Riesgo de Gestión
* Número consecutivo
TH - RG1 / TH - RG2
Ejemplo 2: 
* Proceso Gestión Recursos Fisicos, sigla GR
* Letra RF = Riesgo de Fiscal
* Número consecutivo
GR-RF1 / GR-RF2</t>
        </r>
      </text>
    </comment>
    <comment ref="F6" authorId="0" shapeId="0" xr:uid="{7D1EB0F3-32AA-445B-9152-F50015D98EA7}">
      <text>
        <r>
          <rPr>
            <b/>
            <sz val="9"/>
            <color indexed="81"/>
            <rFont val="Tahoma"/>
            <family val="2"/>
          </rPr>
          <t>Seleccionar según corresponda</t>
        </r>
      </text>
    </comment>
    <comment ref="G6" authorId="1" shapeId="0" xr:uid="{39884B50-6524-4D8D-81E1-1384F740311E}">
      <text>
        <r>
          <rPr>
            <sz val="9"/>
            <color indexed="81"/>
            <rFont val="Tahoma"/>
            <family val="2"/>
          </rPr>
          <t>Seleccione según corresponda</t>
        </r>
      </text>
    </comment>
    <comment ref="H6" authorId="2" shapeId="0" xr:uid="{D47E09D3-5B6B-4CA8-ABDB-396069EEE84A}">
      <text>
        <r>
          <rPr>
            <b/>
            <sz val="9"/>
            <color indexed="81"/>
            <rFont val="Tahoma"/>
            <family val="2"/>
          </rPr>
          <t xml:space="preserve">Descripción de Riesgo: </t>
        </r>
        <r>
          <rPr>
            <sz val="9"/>
            <color indexed="81"/>
            <rFont val="Tahoma"/>
            <family val="2"/>
          </rPr>
          <t xml:space="preserve">Expone de manera clara las situaciones no deseadas, asegurando que contenga los criterios ¿Qué? ¿Cómo? Y ¿Por qué? Y sea comprensible para cualquier persona. </t>
        </r>
      </text>
    </comment>
    <comment ref="I6" authorId="1" shapeId="0" xr:uid="{7631600E-1F26-4698-AA90-6587B8665B9C}">
      <text>
        <r>
          <rPr>
            <b/>
            <sz val="9"/>
            <color indexed="81"/>
            <rFont val="Tahoma"/>
            <family val="2"/>
          </rPr>
          <t xml:space="preserve">CAUSA: </t>
        </r>
        <r>
          <rPr>
            <sz val="9"/>
            <color indexed="81"/>
            <rFont val="Tahoma"/>
            <family val="2"/>
          </rPr>
          <t xml:space="preserve">Todos aquellos motivos o razones que explican el ¿Por qué? Del riesgo. En este apartado
se pueden tomar como causas raices. </t>
        </r>
        <r>
          <rPr>
            <b/>
            <sz val="9"/>
            <color indexed="81"/>
            <rFont val="Tahoma"/>
            <family val="2"/>
          </rPr>
          <t xml:space="preserve">
* Se escribe una causa por fila</t>
        </r>
      </text>
    </comment>
    <comment ref="J6" authorId="2" shapeId="0" xr:uid="{7B70D765-4B53-4905-81DB-E51FBC382AA9}">
      <text>
        <r>
          <rPr>
            <sz val="9"/>
            <color indexed="81"/>
            <rFont val="Tahoma"/>
            <family val="2"/>
          </rPr>
          <t>La fuente que origina la causa es interna (del Ministerio) o externa (fuera del Ministerio)</t>
        </r>
      </text>
    </comment>
    <comment ref="K6" authorId="2" shapeId="0" xr:uid="{E4066BC9-B34E-4F18-B3C3-C90F355C8286}">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sanciones, pérdidas económicas, de información, de bienes, de imagen, de credibilidad y de confianza e interrupción del servicio.
* La consecuencia se convierte en un insumo de la mayor importancia, toda vez que es la base para determinar el impacto </t>
        </r>
      </text>
    </comment>
    <comment ref="L6" authorId="2" shapeId="0" xr:uid="{65A7BDC1-141A-4E9E-AE9C-51F288D5544C}">
      <text>
        <r>
          <rPr>
            <b/>
            <sz val="9"/>
            <color indexed="81"/>
            <rFont val="Tahoma"/>
            <family val="2"/>
          </rPr>
          <t xml:space="preserve">Probabilidad: </t>
        </r>
        <r>
          <rPr>
            <sz val="9"/>
            <color indexed="81"/>
            <rFont val="Tahoma"/>
            <family val="2"/>
          </rPr>
          <t xml:space="preserve">se entiende como la posibilidad de ocurrencia del riesgo. Estará asociada a la exposición al riesgo del proceso o actividad que se esté analizando. La probabilidad inherente será el número de veces en que se repite la actividad que puede conducir a la materialización del riesgo en el periodo de 1 año. </t>
        </r>
      </text>
    </comment>
    <comment ref="N6" authorId="2" shapeId="0" xr:uid="{0174CA99-A25B-4919-86BA-B0DFDB160283}">
      <text>
        <r>
          <rPr>
            <b/>
            <sz val="9"/>
            <color indexed="81"/>
            <rFont val="Tahoma"/>
            <family val="2"/>
          </rPr>
          <t>El  IMPACTO / CONSECUENCIA:</t>
        </r>
        <r>
          <rPr>
            <sz val="9"/>
            <color indexed="81"/>
            <rFont val="Tahoma"/>
            <family val="2"/>
          </rPr>
          <t xml:space="preserve"> Se entiende como la afectación en terminos económicos o reputacionales que puede ocasionar la materialización del riesgo hacia la entidad.
</t>
        </r>
      </text>
    </comment>
    <comment ref="P6" authorId="2" shapeId="0" xr:uid="{64E7146C-5DF9-47F1-90E4-83CAFB28ACC4}">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6" authorId="1" shapeId="0" xr:uid="{266B7457-FA56-46AE-81DB-0ABAA2B19C78}">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En la descripción del control se debe asegurar que cuente con los siguientes componentes que permitan su entendimiento. </t>
        </r>
        <r>
          <rPr>
            <sz val="9"/>
            <color indexed="81"/>
            <rFont val="Tahoma"/>
            <family val="2"/>
          </rPr>
          <t xml:space="preserve">
</t>
        </r>
        <r>
          <rPr>
            <b/>
            <sz val="9"/>
            <color indexed="81"/>
            <rFont val="Tahoma"/>
            <family val="2"/>
          </rPr>
          <t xml:space="preserve">
Responsable de ejecutar el control:</t>
        </r>
        <r>
          <rPr>
            <sz val="9"/>
            <color indexed="81"/>
            <rFont val="Tahoma"/>
            <family val="2"/>
          </rPr>
          <t xml:space="preserve">  identifica el cargo del servidor que ejecuta el control, en caso de que sean controles automáticos se identificará el sistema que realiza la actividad.  
</t>
        </r>
        <r>
          <rPr>
            <b/>
            <sz val="9"/>
            <color indexed="81"/>
            <rFont val="Tahoma"/>
            <family val="2"/>
          </rPr>
          <t xml:space="preserve">Acción: </t>
        </r>
        <r>
          <rPr>
            <sz val="9"/>
            <color indexed="81"/>
            <rFont val="Tahoma"/>
            <family val="2"/>
          </rPr>
          <t xml:space="preserve">se determina mediante verbos que indican la acción que deben realizar como parte del control.  
</t>
        </r>
        <r>
          <rPr>
            <b/>
            <sz val="9"/>
            <color indexed="81"/>
            <rFont val="Tahoma"/>
            <family val="2"/>
          </rPr>
          <t>Complemento</t>
        </r>
        <r>
          <rPr>
            <sz val="9"/>
            <color indexed="81"/>
            <rFont val="Tahoma"/>
            <family val="2"/>
          </rPr>
          <t>: corresponde a los detalles que permiten identificar claramente el objeto del control</t>
        </r>
      </text>
    </comment>
    <comment ref="AC6" authorId="3" shapeId="0" xr:uid="{BB45897A-3A29-4890-B90A-C538B6937AC4}">
      <text>
        <r>
          <rPr>
            <sz val="9"/>
            <color indexed="81"/>
            <rFont val="Tahoma"/>
            <family val="2"/>
          </rPr>
          <t xml:space="preserve">Considerar la documentación con la cual se soporte la efectividad del Control. 
Ej: Listas de Chequeo, registros, actas etc. </t>
        </r>
      </text>
    </comment>
    <comment ref="AG6" authorId="2" shapeId="0" xr:uid="{EE614AE9-B6BC-4733-9409-D07900074F24}">
      <text>
        <r>
          <rPr>
            <b/>
            <sz val="9"/>
            <color indexed="81"/>
            <rFont val="Tahoma"/>
            <family val="2"/>
          </rPr>
          <t>• La PROBABILIDAD</t>
        </r>
        <r>
          <rPr>
            <sz val="9"/>
            <color indexed="81"/>
            <rFont val="Tahoma"/>
            <family val="2"/>
          </rPr>
          <t xml:space="preserve"> se obtiene una vez se cuente con la calificación del conjunto de controles y se identifique si estos aportan a disminuir la probabilidad directamente o no la disminuye.   
</t>
        </r>
        <r>
          <rPr>
            <b/>
            <sz val="9"/>
            <color indexed="81"/>
            <rFont val="Tahoma"/>
            <family val="2"/>
          </rPr>
          <t>Probabilidad inherente – (Probabilidad Inherente * Control)</t>
        </r>
      </text>
    </comment>
    <comment ref="AI6" authorId="2" shapeId="0" xr:uid="{7B3A82FC-17C9-4362-B8B2-85B0E2D8AE03}">
      <text>
        <r>
          <rPr>
            <b/>
            <sz val="9"/>
            <color indexed="81"/>
            <rFont val="Tahoma"/>
            <family val="2"/>
          </rPr>
          <t>El  IMPACTO / CONSECUENCIA:</t>
        </r>
        <r>
          <rPr>
            <sz val="9"/>
            <color indexed="81"/>
            <rFont val="Tahoma"/>
            <family val="2"/>
          </rPr>
          <t xml:space="preserve"> Se entiende como las consecuencias que puede ocasionar a la entidad la materialización del riesgo.
Impacto inherente – (Impacto Inherente * Control)</t>
        </r>
      </text>
    </comment>
    <comment ref="AK6" authorId="1" shapeId="0" xr:uid="{D2254533-0A21-46B2-9EC1-AA771884B014}">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AL6" authorId="0" shapeId="0" xr:uid="{C71B88D0-07CD-466D-BDC1-63C11286F736}">
      <text>
        <r>
          <rPr>
            <b/>
            <sz val="9"/>
            <color indexed="81"/>
            <rFont val="Tahoma"/>
            <family val="2"/>
          </rPr>
          <t>Seleccione según corresponda</t>
        </r>
      </text>
    </comment>
    <comment ref="U7" authorId="0" shapeId="0" xr:uid="{968ECB5F-D1A1-4FDF-8E41-F50D605F571A}">
      <text>
        <r>
          <rPr>
            <sz val="9"/>
            <color indexed="81"/>
            <rFont val="Tahoma"/>
            <family val="2"/>
          </rPr>
          <t xml:space="preserve">Hace referencia a cada cuanto se ejecuta el control en terminos de tiempo. </t>
        </r>
      </text>
    </comment>
    <comment ref="V7" authorId="0" shapeId="0" xr:uid="{265015C4-1A48-4BE5-A833-BBFD2105728C}">
      <text>
        <r>
          <rPr>
            <b/>
            <sz val="9"/>
            <color indexed="81"/>
            <rFont val="Tahoma"/>
            <family val="2"/>
          </rPr>
          <t>Continua:</t>
        </r>
        <r>
          <rPr>
            <sz val="9"/>
            <color indexed="81"/>
            <rFont val="Tahoma"/>
            <family val="2"/>
          </rPr>
          <t xml:space="preserve"> El control se aplica siempre a los eventos presentados en el periodo. 
</t>
        </r>
        <r>
          <rPr>
            <b/>
            <sz val="9"/>
            <color indexed="81"/>
            <rFont val="Tahoma"/>
            <family val="2"/>
          </rPr>
          <t>Aleatoria:</t>
        </r>
        <r>
          <rPr>
            <sz val="9"/>
            <color indexed="81"/>
            <rFont val="Tahoma"/>
            <family val="2"/>
          </rPr>
          <t xml:space="preserve"> El control no se aplica a la totalidad de los eventos presentados en el periodo. 
</t>
        </r>
        <r>
          <rPr>
            <b/>
            <sz val="9"/>
            <color indexed="81"/>
            <rFont val="Tahoma"/>
            <family val="2"/>
          </rPr>
          <t>Ej:</t>
        </r>
        <r>
          <rPr>
            <sz val="9"/>
            <color indexed="81"/>
            <rFont val="Tahoma"/>
            <family val="2"/>
          </rPr>
          <t xml:space="preserve"> Mensualmente se reciben 100 solicitudes en las cuales se debe verificar 10 requisitos. Un control aleatorio se realizaría sobre un porcentaje de las 100 solicitudes recibidas pero se verifican los 10 requisitos. </t>
        </r>
      </text>
    </comment>
    <comment ref="W7" authorId="1" shapeId="0" xr:uid="{E0E944F8-17DD-47F8-812C-13416F192C7F}">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
*</t>
        </r>
        <r>
          <rPr>
            <b/>
            <sz val="9"/>
            <color indexed="81"/>
            <rFont val="Tahoma"/>
            <family val="2"/>
          </rPr>
          <t>CONTROL CORRECTIVO:</t>
        </r>
        <r>
          <rPr>
            <sz val="9"/>
            <color indexed="81"/>
            <rFont val="Tahoma"/>
            <family val="2"/>
          </rPr>
          <t xml:space="preserve"> Permite mitigar el impacto de la materización</t>
        </r>
      </text>
    </comment>
    <comment ref="Y7" authorId="0" shapeId="0" xr:uid="{9425841A-13E3-44E7-B6E9-4799B7461F68}">
      <text>
        <r>
          <rPr>
            <b/>
            <sz val="9"/>
            <color indexed="81"/>
            <rFont val="Tahoma"/>
            <family val="2"/>
          </rPr>
          <t xml:space="preserve">Automático: </t>
        </r>
        <r>
          <rPr>
            <sz val="9"/>
            <color indexed="81"/>
            <rFont val="Tahoma"/>
            <family val="2"/>
          </rPr>
          <t>Son actividades de procesamiento o validación de información que se ejecutan por un sistema y/o aplicativo de manera automática sin la intervención de personas para su realización.</t>
        </r>
        <r>
          <rPr>
            <b/>
            <sz val="9"/>
            <color indexed="81"/>
            <rFont val="Tahoma"/>
            <family val="2"/>
          </rPr>
          <t xml:space="preserve"> 
Manual: </t>
        </r>
        <r>
          <rPr>
            <sz val="9"/>
            <color indexed="81"/>
            <rFont val="Tahoma"/>
            <family val="2"/>
          </rPr>
          <t xml:space="preserve">Controles que son ejecutados por una persona, tiene implícito el error humano. </t>
        </r>
      </text>
    </comment>
    <comment ref="AA7" authorId="0" shapeId="0" xr:uid="{6187D4E9-A280-4FCA-AA9C-6C7DB75E2C3D}">
      <text>
        <r>
          <rPr>
            <b/>
            <sz val="9"/>
            <color indexed="81"/>
            <rFont val="Tahoma"/>
            <family val="2"/>
          </rPr>
          <t xml:space="preserve">Documentado: </t>
        </r>
        <r>
          <rPr>
            <sz val="9"/>
            <color indexed="81"/>
            <rFont val="Tahoma"/>
            <family val="2"/>
          </rPr>
          <t xml:space="preserve">El control se encuentra descrito en cualquier tipo de documento.
</t>
        </r>
        <r>
          <rPr>
            <b/>
            <sz val="9"/>
            <color indexed="81"/>
            <rFont val="Tahoma"/>
            <family val="2"/>
          </rPr>
          <t>Sin documentar:</t>
        </r>
        <r>
          <rPr>
            <sz val="9"/>
            <color indexed="81"/>
            <rFont val="Tahoma"/>
            <family val="2"/>
          </rPr>
          <t xml:space="preserve"> el control no se encuentra formalizado en ningún tipo de documento o medio de comunicación. </t>
        </r>
      </text>
    </comment>
    <comment ref="J122" authorId="4" shapeId="0" xr:uid="{43C92129-EA83-4145-B1E9-F08004C91B2D}">
      <text>
        <r>
          <rPr>
            <b/>
            <sz val="9"/>
            <color indexed="81"/>
            <rFont val="Tahoma"/>
            <family val="2"/>
          </rPr>
          <t>Luz Mary Santafe Cifuentes:</t>
        </r>
        <r>
          <rPr>
            <sz val="9"/>
            <color indexed="81"/>
            <rFont val="Tahoma"/>
            <family val="2"/>
          </rPr>
          <t xml:space="preserve">
Surge duda sobre si esta causa es interna o externa</t>
        </r>
      </text>
    </comment>
  </commentList>
</comments>
</file>

<file path=xl/sharedStrings.xml><?xml version="1.0" encoding="utf-8"?>
<sst xmlns="http://schemas.openxmlformats.org/spreadsheetml/2006/main" count="5655" uniqueCount="2021">
  <si>
    <t>MATRIZ DE RIESGOS</t>
  </si>
  <si>
    <t>Código: DE-FM-022
Versión: 02
Fecha de Vigencia: 25/07/2023</t>
  </si>
  <si>
    <t>CORRESPONDE A: (Seleccione con X)</t>
  </si>
  <si>
    <t>PROCESO:</t>
  </si>
  <si>
    <t>X</t>
  </si>
  <si>
    <t>NOMBRE DEL PROCESO:</t>
  </si>
  <si>
    <t>Consolidada Riesgos de Gestión</t>
  </si>
  <si>
    <t>OBJETIVO DEL PROCESO:</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</si>
  <si>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</si>
  <si>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</si>
  <si>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</si>
  <si>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</si>
  <si>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</si>
  <si>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</si>
  <si>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</si>
  <si>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</si>
  <si>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"MONITOREO Y REVISION" (Primera Línea de defensa)</t>
  </si>
  <si>
    <t>"MONITOREO Y REVISION" (Segunda Línea de defensa)</t>
  </si>
  <si>
    <t>SI</t>
  </si>
  <si>
    <t>NO</t>
  </si>
  <si>
    <t>Seleccione con una X</t>
  </si>
  <si>
    <t>NOMBRE PROCESO O PROYECTO INVERSIÓN</t>
  </si>
  <si>
    <t>Área/ Dependencia responsable del riesgo</t>
  </si>
  <si>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</si>
  <si>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</si>
  <si>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</si>
  <si>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</si>
  <si>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</si>
  <si>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</si>
  <si>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</si>
  <si>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</si>
  <si>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</si>
  <si>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</si>
  <si>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</si>
  <si>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</si>
  <si>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</si>
  <si>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</si>
  <si>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</si>
  <si>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</si>
  <si>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</si>
  <si>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</si>
  <si>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</si>
  <si>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</si>
  <si>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</si>
  <si>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</si>
  <si>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</si>
  <si>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</si>
  <si>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</si>
  <si>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</si>
  <si>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</si>
  <si>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</si>
  <si>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</si>
  <si>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</si>
  <si>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</si>
  <si>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</si>
  <si>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</si>
  <si>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</si>
  <si>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</si>
  <si>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</si>
  <si>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</si>
  <si>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</si>
  <si>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</si>
  <si>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Link para cargue de evidencias</t>
  </si>
  <si>
    <t>¿POR QUÉ?</t>
  </si>
  <si>
    <t>Administración, profundización y aprovechamiento de acuerdos y relaciones comerciales.</t>
  </si>
  <si>
    <t>Subdirección de Practicas Comerciales</t>
  </si>
  <si>
    <t>Subdirector de Prácticas Comerciales</t>
  </si>
  <si>
    <t>Interno</t>
  </si>
  <si>
    <t>Fallas en el diagnóstico y planificación de la estrategia de apoyo técnico a Exportadores colombianos investigaos sobre medidas de defensa comercial en terceros países</t>
  </si>
  <si>
    <t>AP-R6</t>
  </si>
  <si>
    <t>Posibilidad de afectactación reputacional, por quejas de las partes interesadas, debido a la incorrecta atencion de las controversias comerciales internacionales</t>
  </si>
  <si>
    <t>Ejecución y Administración de Procesos (Gestión)</t>
  </si>
  <si>
    <t xml:space="preserve">Afectación reputacional 
Quejas de usuarios </t>
  </si>
  <si>
    <t>BAJA</t>
  </si>
  <si>
    <t>MENOR</t>
  </si>
  <si>
    <t>Imagen institucional afectada localmente por retrasos en la prestación del servicio a los usuarios o ciudadanos.</t>
  </si>
  <si>
    <t>MODERADO</t>
  </si>
  <si>
    <t>Verificar los plazos establecidos en la legislación del país que investiga a Colombia para cada etapa de la investigación</t>
  </si>
  <si>
    <t>Adecuado</t>
  </si>
  <si>
    <t>Profesional Universitario</t>
  </si>
  <si>
    <t>Continua</t>
  </si>
  <si>
    <t>Prevenir</t>
  </si>
  <si>
    <t>Manual</t>
  </si>
  <si>
    <t>Documentado</t>
  </si>
  <si>
    <t>AP-PR-005 ORIENTACIÓN A EXPORTADORES INVESTIGADOS EN EL EXTERIOR._v9</t>
  </si>
  <si>
    <t>Con Registro</t>
  </si>
  <si>
    <t>Notificación</t>
  </si>
  <si>
    <t>Control 1</t>
  </si>
  <si>
    <t>BAJO</t>
  </si>
  <si>
    <t>ACEPTAR EL RIESGO</t>
  </si>
  <si>
    <t>SEMESTRAL
JULIO-DICIEMBRE</t>
  </si>
  <si>
    <t>Para este riesgo no fue posible realizar el monitoreo, hasta validar la pertinencia del mismo con los responsables.</t>
  </si>
  <si>
    <t>Remitir documento técnico de apoyo a la oficina de asuntos legales para su revisión y visto bueno</t>
  </si>
  <si>
    <t>Subdirector(a) Prácticas Comerciales</t>
  </si>
  <si>
    <t>Memorando electrónico, Correo electrónico</t>
  </si>
  <si>
    <t>Control 2</t>
  </si>
  <si>
    <t>Sistemas de gestión</t>
  </si>
  <si>
    <t>Grupo Administrativa</t>
  </si>
  <si>
    <t>Coordinador Grupo Administrativa</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</si>
  <si>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</si>
  <si>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</si>
  <si>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</si>
  <si>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</si>
  <si>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MUY BAJA</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</si>
  <si>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</si>
  <si>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</si>
  <si>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</si>
  <si>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</si>
  <si>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</si>
  <si>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se han presentado eventos, incidentes o situaciones que evidencien la ocurrencia del riesgo durante el período evaluado.</t>
  </si>
  <si>
    <t>Los controles establecidos han demostrado ser efectivos, ya que han permitido prevenir la ocurrencia del riesgo y mantener la operación dentro de los parámetros esperados.</t>
  </si>
  <si>
    <t>Los controles han sido ejecutados conforme a los procedimientos definidos, sin evidenciarse incumplimientos o fallas en su aplicación.</t>
  </si>
  <si>
    <t>Actualmente los controles cumplen de manera adecuada su propósito, por lo cual no se identifican oportunidades inmediatas de mejora.</t>
  </si>
  <si>
    <t xml:space="preserve">El riesgo requiere ser actualizado debido a que se encuentra en proceso de revisión, reformulación y estandarización de terminología, actividad que se está desarrollando de manera conjunta con la OAPS. Estos ajustes hacen parte del proceso institucional de actualización de la matriz de riesgos del Sistema de Gestión Ambiental, cuya entrada en vigencia se tiene prevista para el año 2026, una vez finalizadas las etapas de validación y cierre formal de la vigencia 2025.
</t>
  </si>
  <si>
    <t>La evidencia aportada por la primera línea, se encuentra acorde con lo dispuesto en la columna “Nombre del documento o medio de la evidencia”, por consiguiente, desde la segunda línea defensa no se advierte una posible materialización del riesgo.
Es importante resaltar que este riesgo esta siendo reformulado y entrará en vigencia a partir del próximo monitoreo.</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</si>
  <si>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</si>
  <si>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</si>
  <si>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</si>
  <si>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</si>
  <si>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</si>
  <si>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</si>
  <si>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</si>
  <si>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</si>
  <si>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</si>
  <si>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</si>
  <si>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</si>
  <si>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</si>
  <si>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LEVE</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</si>
  <si>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</si>
  <si>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</si>
  <si>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</si>
  <si>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</si>
  <si>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</si>
  <si>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No, las certificaciones de los proyectos aprobados se expidieron dentro del tiempo solicitado, el cual es máximo de tres días después de finalizada la sesión del comité.
En las certificaciones no se han cometido errores en la transcripción de la información o en la fuente de información de los proyectos que es enviada por FONTUR a la Secretaría Técnica.</t>
  </si>
  <si>
    <t>Las certificaciones de los proyectos aprobados se expidieron dentro del tiempo solicitado, el cual es máximo de tres días después de finalizada la sesión del comité.
En las certificaciones no se han cometido errores en la transcripción de la información o  en la fuente de información de los proyectos que es enviada por FONTUR a la Secretaría Técnica.</t>
  </si>
  <si>
    <t>Han permitido expedir las certificaciones de los proyectos aprobados en los tiempos establecidos y sin errores en su transcripción</t>
  </si>
  <si>
    <t>No se ha detectado la necesidad de modificar los controles, dado que el riesgo no se ha materializado</t>
  </si>
  <si>
    <t>Actualmente las actividades preventivas han permitido que el riesgo no se materialice</t>
  </si>
  <si>
    <t>N/A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</si>
  <si>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</si>
  <si>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</si>
  <si>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</si>
  <si>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</si>
  <si>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</si>
  <si>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</si>
  <si>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</si>
  <si>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</si>
  <si>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</si>
  <si>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</si>
  <si>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</si>
  <si>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Coordinador Grupo Promocón Turística</t>
  </si>
  <si>
    <t>Con los controles efectuados actualmente no se han presentado inconvenientes en la entrega del material y el mismo ha sido recibido a satisfacción</t>
  </si>
  <si>
    <t>Se ejerce un control permanente que evita inconformidades en el proceso de entrega del material</t>
  </si>
  <si>
    <t>El material se entrega dando cumplimiento a las especificaciones establecidas y no se han recibido quejas respecto a la entrega del mismo</t>
  </si>
  <si>
    <t>Hay actividades dentro de todo el proceso que abarca la entrega de material que se pueden automatizar generando un control más eficiente y poder contar con información en tiempo real en cuanto a la disponibilidad del mismo. Adicionalmente, es importante dentro del control exigir a todos los usuarios, internos y externos, un correo eletrónico de solicitud</t>
  </si>
  <si>
    <t>Se cuenta con los controles idoneos que permiten que el riesgo no se materialice y tambien permiten tener información en tiempo real que es fundamental debido al volumen de material que se entrega</t>
  </si>
  <si>
    <t>La evidencia aportada por la primera línea, se encuentra acorde con lo dispuesto en la columna “Nombre del documento o medio de la evidencia”, por consiguiente, desde la segunda línea defensa no se advierte una posible materialización del riesgo.
Invitamos a la primera línea de defensa, a retomar los espacios de trabajo con la segunda línea de defensa, con el fin de brindar el acompañamiento metodológico y culminar la actualización del riesgo.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</si>
  <si>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</si>
  <si>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</si>
  <si>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</si>
  <si>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</si>
  <si>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</si>
  <si>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</si>
  <si>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</si>
  <si>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</si>
  <si>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</si>
  <si>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</si>
  <si>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</si>
  <si>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</si>
  <si>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</si>
  <si>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Se realizaron los controles a tiempo o no se presentó la situación durante el periodo de tiempo en mención</t>
  </si>
  <si>
    <t>Logran identificar alguna situaación que puede generar alguna alarma</t>
  </si>
  <si>
    <t>Se ejecutan de acuerdo con el procedimiento</t>
  </si>
  <si>
    <t>Como todo procedimiento puede ser suceptible a mecanismos de mejora</t>
  </si>
  <si>
    <t>Actualmente se encuentra proceso de reivisón y mejora por Plan de Mejoramiento de Control Interno</t>
  </si>
  <si>
    <t>*Actualmente no existe el Grupo de Planificación y Desarrollo Sostenible del Turismo, igualmente no se cuenta con Cooridinador designado.
*Los procedimientos se encuentran en proceso de revisón y mejora por Plan de Mejoramiento establecido por Control Interno</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</si>
  <si>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</si>
  <si>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</si>
  <si>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</si>
  <si>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</si>
  <si>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</si>
  <si>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Interna y Externa</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</si>
  <si>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</si>
  <si>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</si>
  <si>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</si>
  <si>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</si>
  <si>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</si>
  <si>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</si>
  <si>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</si>
  <si>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De acuerdo con los soportes de aplicación de los controles aportados por la primera línea, estos cumplen de manera parcial con lo dispuesto en la columna “Nombre del documento o medio de la evidencia”, no se adjuntaron los registros de asistencia, ni ayudas de memoria
Se insta a la tercera línea a aplicar los mecanismos de evaluación para verificar la efectividad de los controles, ante una posible materialización del riesgo.
Invitamos a la primera línea de defensa, a retomar los espacios de trabajo con la segunda línea de defensa, con el fin de brindar el acompañamiento metodológico y culminar la actualización del riesgo.</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</si>
  <si>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</si>
  <si>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</si>
  <si>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</si>
  <si>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</si>
  <si>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Detectar</t>
  </si>
  <si>
    <t>FP-PR-004 Articulación de Acciones Público-Privadas para la Competitividad Turística (Act. 7)</t>
  </si>
  <si>
    <t>Plan de trabajo (Matriz), registro de asistencia, ayuda de memoria</t>
  </si>
  <si>
    <t>Control 3</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</si>
  <si>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</si>
  <si>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</si>
  <si>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</si>
  <si>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</si>
  <si>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</si>
  <si>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MEDIA</t>
  </si>
  <si>
    <t>Recibir la solicitud de certificación donde conste que el proyecto que se pretende adelantar no interfiere con los programas de desarrollo turístico de la zona.</t>
  </si>
  <si>
    <t>Técnico Administrativo</t>
  </si>
  <si>
    <t>FP-PR-027 Emisión de conceptos con destino DIMAR, ANI Y CORMAGDALENA</t>
  </si>
  <si>
    <t>Memorando, correo electrónico</t>
  </si>
  <si>
    <t>Profeisonal Especializado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</si>
  <si>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</si>
  <si>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</si>
  <si>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</si>
  <si>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</si>
  <si>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</si>
  <si>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Gestión jurídica</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</si>
  <si>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</si>
  <si>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</si>
  <si>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</si>
  <si>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</si>
  <si>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</si>
  <si>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</si>
  <si>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</si>
  <si>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</si>
  <si>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</si>
  <si>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</si>
  <si>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JEFE DE OFICINA ASESORA JURÍDICA</t>
  </si>
  <si>
    <t>No se ha evidenciado materialización del riesgo a la fecha de reporte</t>
  </si>
  <si>
    <t>Si, ya que permiten controlar el riesgo en oportunidad y calidad</t>
  </si>
  <si>
    <t>Si, en oportunidad y calidad</t>
  </si>
  <si>
    <t>No se ha evidenciado forma de mejorar los controles actuales asdociados al riesgo</t>
  </si>
  <si>
    <t>Debe actualizarse de forma a los lineamientos de la nueva Guía de Riesgos del DAFP, labor que se está ejecutando actualmente con la OAPS</t>
  </si>
  <si>
    <t>No aplica</t>
  </si>
  <si>
    <t xml:space="preserve">No consultar las normas, jurisprudencia y doctrina aplicables a cada caso </t>
  </si>
  <si>
    <t>Realizar revisión jurídica de la propuesta de acto normativo</t>
  </si>
  <si>
    <t>Profesional designado de la Oficina Asesora Jurídica</t>
  </si>
  <si>
    <t>Seleccione</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</si>
  <si>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</si>
  <si>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</si>
  <si>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</si>
  <si>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</si>
  <si>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</si>
  <si>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</si>
  <si>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</si>
  <si>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</si>
  <si>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</si>
  <si>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</si>
  <si>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</si>
  <si>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De acuerdo con los soportes de aplicación de los controles aportados por la primera línea, cumplen de manera parcial con lo dispuesto en la columna “Nombre del documento o medio de la evidencia”, no se adjuntó el reporte del aplicativo eKOGUI
Se insta a la tercera línea a aplicar los mecanismos de evaluación para verificar la efectividad de los controles, ante una posible materialización del riesgo.
Invitamos a la primera línea de defensa, a retomar los espacios de trabajo con la segunda línea de defensa, con el fin de brindar el acompañamiento metodológico y culminar la actualización del riesgo.</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</si>
  <si>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</si>
  <si>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</si>
  <si>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</si>
  <si>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</si>
  <si>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</si>
  <si>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</si>
  <si>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</si>
  <si>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</si>
  <si>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</si>
  <si>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Este control al ser semestral, no se reporta para la vigencia el informe con el que se remite a ODCI</t>
  </si>
  <si>
    <t>De acuerdo con los soportes de aplicación de los controles aportados por la primera línea, cumplen de manera parcial con lo dispuesto en la columna “Nombre del documento o medio de la evidencia”, no se adjuntaron las listas de chequeo del expediente, ni el cuestionario de planeación normativa.
Se insta a la tercera línea a aplicar los mecanismos de evaluación para verificar la efectividad de los controles, ante una posible materialización del riesgo.
Invitamos a la primera línea de defensa, a retomar los espacios de trabajo con la segunda línea de defensa, con el fin de brindar el acompañamiento metodológico y culminar la actualización del riesgo.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</si>
  <si>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</si>
  <si>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</si>
  <si>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</si>
  <si>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</si>
  <si>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</si>
  <si>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</si>
  <si>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</si>
  <si>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</si>
  <si>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</si>
  <si>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</si>
  <si>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</si>
  <si>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</si>
  <si>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</si>
  <si>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</si>
  <si>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</si>
  <si>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</si>
  <si>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</si>
  <si>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 xml:space="preserve">Facilitación del comercio y la defensa comercial </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</si>
  <si>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</si>
  <si>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</si>
  <si>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</si>
  <si>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</si>
  <si>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</si>
  <si>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</si>
  <si>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</si>
  <si>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</si>
  <si>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</si>
  <si>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</si>
  <si>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</si>
  <si>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</si>
  <si>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</si>
  <si>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</si>
  <si>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</si>
  <si>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</si>
  <si>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</si>
  <si>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</si>
  <si>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</si>
  <si>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</si>
  <si>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</si>
  <si>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</si>
  <si>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</si>
  <si>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</si>
  <si>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Control 4</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</si>
  <si>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</si>
  <si>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</si>
  <si>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</si>
  <si>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</si>
  <si>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Control 5</t>
  </si>
  <si>
    <t>Desarrollo Empresarial</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</si>
  <si>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</si>
  <si>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</si>
  <si>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</si>
  <si>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</si>
  <si>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</si>
  <si>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</si>
  <si>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Afectación moderada de la integridad de la información debido al interés particular de los empleados y terceros.</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</si>
  <si>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</si>
  <si>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</si>
  <si>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</si>
  <si>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</si>
  <si>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 </t>
  </si>
  <si>
    <t xml:space="preserve">Las medidas de prevención implementadas estan funcionando como se esperaba, mitigando la materializacion del riesgo </t>
  </si>
  <si>
    <t xml:space="preserve">Los controles estan funcionando de manera efectiva, mitigando la materializacion del riesgo, existe baja probabilidad de que el evento realmente ocurra </t>
  </si>
  <si>
    <t>Las acciones tomadas para evitar o reducir el impacto de un evento adverso han sido efectivas hasta el momento</t>
  </si>
  <si>
    <t xml:space="preserve">Siempre debe existir un espacio o tiempo para optimizar y forlacer los mecanismos de seguridad </t>
  </si>
  <si>
    <t xml:space="preserve">Actualmente se tiene que el riesgo esta correctamente identificado y no existe modificacion alguna </t>
  </si>
  <si>
    <t>La evidencia aportada por la primera línea, se encuentra acorde con lo dispuesto en la columna “Nombre del documento o medio de la evidencia”, por consiguiente, desde la segunda línea defensa no se advierte una posible materialización del riesgo.
Se reitera la solicitud de actualización del riesgo, dado que se observa que este no cumple con los parámetros establecidos en la Política y Metodología para la gestión del riesgo, ni la Guía del DAFP, por lo cual, se sugiere una revisión del mismo en cada una de las etapas. 
Invitamos a la primera línea de defensa, a retomar los espacios de trabajo con la segunda línea de defensa, con el fin de brindar el acompañamiento metodológico y culminar la actualización del riesgo.</t>
  </si>
  <si>
    <t>Analizar las solicitudes y verificar si cumplen o no con los requisitos previstos en la normatividad</t>
  </si>
  <si>
    <t>DM-PR-010 Prorgrama de fomento a la Industria Automotriz</t>
  </si>
  <si>
    <t>Oficio</t>
  </si>
  <si>
    <t>Direccion de Productividad y Competitividad</t>
  </si>
  <si>
    <t xml:space="preserve">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</si>
  <si>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</si>
  <si>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</si>
  <si>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</si>
  <si>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No hay interrupción de las operaciones de la entidad
No se generan sanciones económicas o administrativas</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</si>
  <si>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</si>
  <si>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</si>
  <si>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</si>
  <si>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</si>
  <si>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De acuerdo con los soportes aportados por la primer línea de defesnsa, se evidencia que algunos cuentan con fecha de enero 2025, lo cual no corresponde al periodo evaluado (julio-diciembre), no se evidencian registros de asistencia, o ayudas de memoria. Es importante relacionar en la columna de observaciones los comentarios a los que haya lugar, en relación con las evidencias aportadas.  
Se insta a la tercera línea a aplicar los mecanismos de evaluación para verificar la efectividad de los controles, ante una posible materialización del riesgo.
Invitamos a la primera línea de defensa, a concertar los espacios de trabajo con la segunda línea de defensa, con el fin de brindar el acompañamiento metodológico.</t>
  </si>
  <si>
    <t>2. No identificar de forma clara el problema o necesidad que se pretende atender</t>
  </si>
  <si>
    <t>Realizar seguimiento al instrumento o incentivo implementado</t>
  </si>
  <si>
    <t>Acta, ayuda de memoria o informe</t>
  </si>
  <si>
    <t xml:space="preserve">Apoyo al gobierno en una correcta inserción de Colombia en los mercados internacionales, apertura de nuevos mercados.  </t>
  </si>
  <si>
    <t xml:space="preserve">Despacho de la Viceministra </t>
  </si>
  <si>
    <t>Asesor despacho viceministro de comercio exterior</t>
  </si>
  <si>
    <t>Externo</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</si>
  <si>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</si>
  <si>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</si>
  <si>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</si>
  <si>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</si>
  <si>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</si>
  <si>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</si>
  <si>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</si>
  <si>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</si>
  <si>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Invitamos a la primera línea de defensa, a retomar los espacios de trabajo con la segunda línea de defensa, con el fin de brindar el acompañamiento metodológico y culminar la actualización del riesgo.</t>
  </si>
  <si>
    <t>Cierres de fronteras</t>
  </si>
  <si>
    <t>Buscar mercados alternativos</t>
  </si>
  <si>
    <t>Nuevos lineamientos del alto gobierno</t>
  </si>
  <si>
    <t xml:space="preserve">Ajustar la ficha a los nuevos lineamientos </t>
  </si>
  <si>
    <t>Aleatoria</t>
  </si>
  <si>
    <t>Corregir</t>
  </si>
  <si>
    <t>Ficha EBI</t>
  </si>
  <si>
    <t>Correos electrónicos, Ficha EBI ajustada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</si>
  <si>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</si>
  <si>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</si>
  <si>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</si>
  <si>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Falla en la implementación de estrategias para conseguir el objetivo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</si>
  <si>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</si>
  <si>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</si>
  <si>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</si>
  <si>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</si>
  <si>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</si>
  <si>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Director Técnico</t>
  </si>
  <si>
    <t>Sin documentar</t>
  </si>
  <si>
    <t>Correos</t>
  </si>
  <si>
    <t>Ya que se ha hecho el respectivo seguimiento para los traslados de los recursos al FONTUR que permitan dar cumplimiento a los proyectos y a los objetivos del plan sectorial.</t>
  </si>
  <si>
    <t>Desde el cumplimiento de las funciones de la supervisión del FONTUR se debe hacer el respectivo seguimiento, y cualquier traslado debe ser informado a la dirección. Por su parte, FONTUR hace la respectiva solicitud de validación por parte de esta área.</t>
  </si>
  <si>
    <t xml:space="preserve">Si, ya que a la dirección se informa y se solicita validación en las transferencias. Por su parte, también se informa a través del FONTUR en los documentos insumos para los comités directivos que requieren traslados y apropiaciones de recursos. </t>
  </si>
  <si>
    <t>A través de la automatización de los procesos e implementación de nuevos sistemas. Esto ya se encuentra en proceso a partir del nuevo contrato para la administración de los recursos del FONTUR, que contempla manuales para el funcionamiento, entre estos los manuales de sistemas.</t>
  </si>
  <si>
    <t>Ya que se cuenta con los suficientes instrumentos para hacer el respectivo seguimiento a las transferencias de recursos a partir de las funciones de supervisión y secretaría técnica del FONTUR.</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</si>
  <si>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</si>
  <si>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</si>
  <si>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</si>
  <si>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</si>
  <si>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</si>
  <si>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</si>
  <si>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</si>
  <si>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Imagen institucional afectada en el orden nacional o regional por retrasos en la prestación del servicio a los usuarios o ciudadanos.</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</si>
  <si>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</si>
  <si>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</si>
  <si>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</si>
  <si>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En relación con el riesgo identificado asociado a la posible afectación reputacional derivada de quejas de las partes interesadas durante la ejecución de instrumentos o programas de bajo alcance, se precisa que, si bien durante el primer semestre no se cargaron oportunamente los soportes o evidencias correspondientes a la ejecución de los controles definidos para este riesgo, en el segundo semestre se realizó la gestión para su recopilación y actualización. En este sentido, se solicita que, para efectos de la verificación y evaluación del control, se tengan en cuenta las evidencias consolidadas del segundo semestre, así como aquellas que cubren el periodo anual, con el fin de reflejar de manera integral las acciones implementadas y los resultados obtenidos durante la vigencia.</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</si>
  <si>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</si>
  <si>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</si>
  <si>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</si>
  <si>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</si>
  <si>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 xml:space="preserve">                                                                                                                                                                            </t>
  </si>
  <si>
    <t>HISTORIAL DE CAMBIOS DEL CONTENIDO</t>
  </si>
  <si>
    <t>VERSIÓN</t>
  </si>
  <si>
    <t>DESCRIPCIÓN DEL CAMBIO</t>
  </si>
  <si>
    <t>ELABORADO POR:
(nombre y cargo)</t>
  </si>
  <si>
    <t>REVISADO POR:
(nombre y cargo)</t>
  </si>
  <si>
    <t>APROBADO POR:
(nombre y cargo)</t>
  </si>
  <si>
    <t xml:space="preserve">Se actualiza la matriz teniendo en cuenta la nueva Politica y Metodologia Riesgos y Oportunidades del MinCit. </t>
  </si>
  <si>
    <t>ALEXANDRA VILLESCAS LIBRADO
Profesional Especializado
CRITHIAN ALEJANDRO AMAYA SUAZA
Profesional
LILIANA NUÑEZ MONTAÑA
Profesional Especializado</t>
  </si>
  <si>
    <t>MANUELA MIRANDA CASTRILLÓN
Jefe Oficina Asesora de Planeación Sectorial</t>
  </si>
  <si>
    <t>IVET LORENA SANABRIA
Jefe Oficina Asesora Jurídica</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</si>
  <si>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</si>
  <si>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</si>
  <si>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</si>
  <si>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</si>
  <si>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</si>
  <si>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</si>
  <si>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Manuela Miranda Castrillón
Jefe Oficina Asesora de Planeación Sectorial</t>
  </si>
  <si>
    <t>Nohora Ahigsa Martínez Martínez
Coordinadora Grupo Contabilidad
Diana Carolina Valdeblanquez - Coordinadora Grupo Tesorería
Rafael Chavarro Encizo -
Coordinador Grupo Presupuestos</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</si>
  <si>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</si>
  <si>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</si>
  <si>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DIEGO GUSTAVO FALLA FALLA
Jefe Oficina Control Interno</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</si>
  <si>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</si>
  <si>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</si>
  <si>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</si>
  <si>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t>
  </si>
  <si>
    <t>Manuela Miranda Castrillon
Jefe Oficina Asesora de Planeación Sectorial</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</si>
  <si>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</si>
  <si>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</si>
  <si>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Manulea Miranda Castrillon
Jefe Oficina Asesora de Planeación Sectorial</t>
  </si>
  <si>
    <t>Diana Francina Duran Mejia
Coordiandor Grupo Talento Humano</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</si>
  <si>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</si>
  <si>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</si>
  <si>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</si>
  <si>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</si>
  <si>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</si>
  <si>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</si>
  <si>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</si>
  <si>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</si>
  <si>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</si>
  <si>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</si>
  <si>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</si>
  <si>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</si>
  <si>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Pablo Vargas
Coordinador Grupo de Gestión Documental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</si>
  <si>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</si>
  <si>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</si>
  <si>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</si>
  <si>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</si>
  <si>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</si>
  <si>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</si>
  <si>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</si>
  <si>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</si>
  <si>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Maria Fernanda Prieto - Coordinadora de Comunicaciones 
Laura Camila Diaz Sora
Coordinador(a) Grupo de Relación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</si>
  <si>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</si>
  <si>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</si>
  <si>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</si>
  <si>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</si>
  <si>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</si>
  <si>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 ajustaron los controles teniendo en cuenta las actividades de los procedimientos. </t>
  </si>
  <si>
    <t>Wilmar Dario Gonzalez Buritica - Coordinador Administrativo
Tatiana Teresa Andrade Renteria
Coordinadora Grupo de Contratos</t>
  </si>
  <si>
    <t xml:space="preserve">Se actualizaron los controles de todos los riesgos, de acuerdo a las actividades de los procedimientos del proceso. </t>
  </si>
  <si>
    <t>Se actualizaron los controles teniendo en cuenta la actualización del procedimiento ES-PR-005 Auditoría Interna al Sistema Integrado de Gestión.</t>
  </si>
  <si>
    <t>Se incluyen las actividades de control de los procedimientos GD-PR-016 Préstamos Documentales y GD-PR-017 Documento Electrónico (Act. 3)</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</si>
  <si>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</si>
  <si>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</si>
  <si>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</si>
  <si>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</si>
  <si>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</si>
  <si>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</si>
  <si>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</si>
  <si>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modificó la redacción de los cuatro riesgos, se modificaron los controles teniendo en cuenta la actualización realizada a los procedimientos. </t>
  </si>
  <si>
    <t>JULIAN ALBERTO TRUJILLO MARIN
Jefe Oficina Asesora Jurídica</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</si>
  <si>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</si>
  <si>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</si>
  <si>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</si>
  <si>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Ivonn Moreno Barrera - Profesional
Yamith García - Profesional
Carolina Rivera Garzón - Profesional 
Paula Jimena Montoya - Profesional
Ligia Patricia Rodriguez - Profesional
Paola Gisela Penagos Pastrana - Profesional 
Liliana Núñez Montaña - Profesional</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</si>
  <si>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</si>
  <si>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</si>
  <si>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</si>
  <si>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</si>
  <si>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</si>
  <si>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</si>
  <si>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</si>
  <si>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 xml:space="preserve">Seguimiento matriz riesgos y controles de gestión consolidada </t>
  </si>
  <si>
    <t>Dueños de proceso
Gestores de Riesgo
Contratista OAPS</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</si>
  <si>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</si>
  <si>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 xml:space="preserve">Se eliminaron dos causas del riesgo GTI-R5
Se modifica la valoración del riesgo GJ-R1
Seguimiento matriz riesgos y controles de gestión consolidada </t>
  </si>
  <si>
    <t>Se realiza primer seguimiento cuatrimestral del año 2023, para los riesgos ubicados en zona alta y extrema, conforme a lo establecido por la Política y Metodología para la administración de riesgos y oportunidades DE-DR-001</t>
  </si>
  <si>
    <t xml:space="preserve">Rodrigo Jimenez - Asesor Oficina de Planeación Sectorial
Mónica Vargas - Contratista </t>
  </si>
  <si>
    <t>30/05/23023</t>
  </si>
  <si>
    <t>Se eliminaron los Riesgos PI-R15 y PI-R16, dado que los proyectos ya no se encuentran vigentes</t>
  </si>
  <si>
    <t>ZULMA CHICUASUQUE CALDERON 
Jefe Oficina Asesora de Planeación Sectorial</t>
  </si>
  <si>
    <r>
      <t xml:space="preserve">1.  Según  Acta del 9 de Octubre del 2023, se realizan los siguientes ajustes:
1.1 Para el Riesgo ES-R1, se elimina como responsable a la Oficina y Jefe de la Oficina Asesora de Planeación, ya que desde esta no se realizan auditorías.
1.2. Se elimina el Riesgos ES-R2, dado que ya no se cuenta con el Sistema Integrado de Gestión bajo las normas ISO y por ende no existe la obligación de desarrollar auditorías internas al mismo.
1.3 Para el Riesgo ES-R3, se elimina la responsabilidad del Profesional y/o Jefe de la  Oficina Asesora de Planeación, así como los controles asociados a estos responsables
2. Se eliminaron los Riesgos SG-R1 y SG-R2, dado que estaban asociados al Sistema Integrado de Gestión, el cual ya no esta vigente. Se deja constancia en Acta del 12 de Octubre del 2023.
3. Para el Riesgo PI-R8 se cambia en la columna "Documento evidencia" de (Reporte de seguimiento mensual en el aplicativo SPI (Sistema de Seguimiento a Proyectos de Inversion) del DNP) </t>
    </r>
    <r>
      <rPr>
        <b/>
        <sz val="10"/>
        <color theme="1"/>
        <rFont val="Arial"/>
        <family val="2"/>
      </rPr>
      <t>Por</t>
    </r>
    <r>
      <rPr>
        <sz val="10"/>
        <color theme="1"/>
        <rFont val="Arial"/>
        <family val="2"/>
      </rPr>
      <t>“Informe de seguimiento de monitoreo  de la plataforma  VUCE", de acuerdo con la solicitud realizada por la Jefe de la OSI el día 20 de octubre de 2023.</t>
    </r>
  </si>
  <si>
    <t>Responsables de los Sistemas de Gestión
Contratista Riesgos Oficina de Planeación Sectorial</t>
  </si>
  <si>
    <t>Rodrigo Jimenez - Asesor Oficina de Planeación Sectorial</t>
  </si>
  <si>
    <t xml:space="preserve">
MARTHA PILAR HERNANDEZ
Jefe Oficina Asesora de Planeación Sectorial  (E)</t>
  </si>
  <si>
    <t>1. Según Acta 03 del 07-12-2023, para el proceso de Talento Humano, se elimina el Riesgo TH-R1 y se inlcuyen los riesgos TH-RG1 y TH-RG2 para el Grupo EDL, los cuales se ven reflejados en la Matriz de Riesgos y Controles Consolidada (Transitoria). 
2. Según Acta 04 del 11-12-2023, para el proceso Gestión de Recursos Financieros, se eliminan los riesgos GRF-R1, GRF-R2, GRF-R3, GRF-R4, GRF-R5 y se incluyen los riesgos GRF-RG1, GRF-RG2, GRF-RG3, GRF-RG4, los cuales se ven reflejados en la Matriz de Riesgos y Controles Consolidada (Transitoria)</t>
  </si>
  <si>
    <t>Mónica Vargas Infante
Contratista Riesgos OAPS</t>
  </si>
  <si>
    <t>Rodrigo Antonio Jimenez
Asesor OAPS</t>
  </si>
  <si>
    <t>Zulma Chicuasuque
Jefe Oficina de Planeación Sectorial</t>
  </si>
  <si>
    <t xml:space="preserve">1. Según Acta 05 del 12-02-2024, para el proceso de Evaluación, seguimiento y Control, se eliminan los riesgos ES-R1 y ES-R3 y se incluyen los riesgos ES-GR1 y ES-GR2.
2. Según Acta 07 del 22-03-2024, para el proceso de Direccionamiento Estrategico, se eliminan los riesgos PE-R7, PE-R8, PE-R9, PE-R10, PE-R11, PE-R12 y se incluye el riesgo PE-RG1. </t>
  </si>
  <si>
    <t>De acuerdo con las siguientes actas se formaliza en la Matriz la siguiente información:
1. Acta 08 del 17-04-2024, para el Proceso Disciplinario se incluyen los riesgos TH-RG4, TH-GR5 y TH-RG6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 IC-RG1.</t>
  </si>
  <si>
    <t xml:space="preserve">De acuerdo con las siguientes actas se formaliza en la Matriz la siguiente información:
1. Acta 12 del 18-06-2024, para el proceso Facilitación del Comercio y la Defensa Comercial "Grupo Sistemas Especiales de Importación y Exportación y Comercializadora Internacional" se incluyen los riesgos FC-RG6 y FC-RG7. 
2. Acta 14 del 8-07-2024 para el proceso Administración, Profundización y Aprovechamiento de relaciones y acuerdos comerciales  (DIE – DIES – DRC), se eliminan los riesgos AP-R2, AP-R3, AP-R4 y AP-R5 y se incluye el AP-RG1.
3. Acta 15 del 31-07-2024 para el proceso Relacionamiento con la ciudadanía "Grupo Relación con el Ciudadano", se eliminan los riesgos IC-R3, IC-R4 y se incluyen los riesgos IC-RG2 y IC-RG3.
4. Acta 17 del 30-07-2024 para el proceso Facilitación del Comercio y la defensa comercial, Grupo Registro de Productores de Bienes Nacionales, se eliminan los riesgos FC-R1, FC-R3, y se incluyen los riesgos FC-RG8 y FC-RG9. 
5. Acta 18 del 30-07-2024 para el proceso de Talento Humano se elimina el riesgo TH-R4, y se incluye el riesgo TH-RG3.
6. Acta 19 del 31-07-2024 para el proceso de Adquisición de bienes y servicios - Grupos Contratos se eliminan los riesgos BS-R3 y BS-R4, y se incluyen los riesgos BS-GR1 y BS-RG2. 
7. Por solicitud de la 1° Linea de defensa, de acuerdo con la resolución 0458 de 2023 se elimina el grupo de zonas francas bienes inmuebles, por tanto los riesgos GR-R2, GR-R3 y GR-4 quedan bajo la coordinación del grupo administrativo.
8.  Por solicitud de la 1° Linea de defensa en el monitoreo semestral, se ajusta la evidencia del control PE-RG1-C3,  dejando balance de rechazos.  </t>
  </si>
  <si>
    <t>Luz Belén Fernandez - Subdirectora SDAO
Manuel Andrés Chacón Peña - Director de Relaciones Comerciales - Director de Integración Económica (E)
Alvaro Rodriguez - Director de Inversión Extranjera y Servicios
Ana Carolina Rodriguez - Coordinadora Grupo de Relación con el Ciudadano
Martha Ximena Martinez - Coordinadora Grupo Talento Humano
Claudia Marcela Pinilla - Coordinadora Grupo Contratos</t>
  </si>
  <si>
    <t xml:space="preserve">* Se ajusta el responsable del control IC-RG1-C3, pasando de Gestión documental al grupo de relación con el ciudadano. 
* Se ajusta el responsable del riesgo GR-R2, dado que mediante la Resolución No 0458 de 2023 fue eliminado el Grupo de Zonas Francas Bienes inmuebles, por tanto como responsable del riesgo queda el Grupo administrativa.
* Acta 20 del 12-09-2024 para el proceso "Administración, profundización y aprovechamiento de acuerdos y relaciones comerciales-Oficina de Asuntos Legales Internacionales" se elimina el riesgo AP-R1 y se incluye el riesgo AP-RG2
* Acta 21  del 18-09-2024 para el proceso "Relacionamiento con la Ciudadanía-Grupo de Comunicaciones" se elimina el riesgo IC-R2 y se incluye el riesgo IC-RG4.  
* Acta 22 del del 26-09-2024 para el proceso "Facilitación del comercio y la defensa comercial - Grupo Salvaguardas, aranceles y comercio exterior", se elimina el riesgo FC-R2 y se incluye el riesgo FC-RG10. 
* Acta 23 del 26-09-2024 para el proceso de "Gestión del Talento Humano" se eliminan los riesgos TH-R2, TH-R6 y TH-R8, el riesgo TH-R3 se reformula como TH-RG7, TH-R5 se reformula como TH-RG8, TH-R7 se reformula como TH-RG9 y se crea TH-RG10.
* Acta 25 del 05-11-2024 para el proceso "Desarrollo Empresarial - Dirección de Regulación" se eliminan los riesgos DE-R1, DE-R2, DE-R8, PI-R1, PI-R2, PI-R3 y PI-R4, y se incluyen los riesgos DE-RG1, DE-RG2, DE-RG3 y DE-RG4. 
* Acta 27 del 15-11-2024 para el proceso de "Gestión de Tecnologías de la información" se eliminan los riesgos GT-R1, GT-R2, GT-R3, GT-R4, GT-R5, GT-R6, PI-R8, PI-R12 y se incluyen los riesgos GTI-RG1 y GTI-RG2.  </t>
  </si>
  <si>
    <t>Diego Ferreira - Coordinador Grupo de Relación con el Ciudadano
Ana Lucia Mendez - Grupo Gestión Documental
Mauricio Salcedo - Jefe OALI
Maria Fernanda Prieto - Coordinadora Grupo de Comunicaciones
Martha Ximena Martinez - Coordinadora Grupo Talento Humano
Diana Marcela Pinzón Sierra - Subdirectora Practicas comerciales (E)
Hernan Zuñiga - Director de Regulación
Steven Parra - Jefe Oficina Sistemas de Información</t>
  </si>
  <si>
    <t xml:space="preserve">* Acta 31 del 19-12-2024 para el proceso de "Desarrollo Empresarial - Dirección de Mipymes" se elimanan los riesgos DE-R3, PI-R6, PI-R7 y PI-R10 y se incluyen el riesgo DE-RG5.
* Se eliminan los riesgos PI-R1, PI-R7, PI-R9, PI-R11 asociados a proyectos de inversión dado que estos ya no se encuentran vigentes.
* Acta 32 del 23-12-2024 para el proceso de "Adquisición de Bienes y servicios, se eliminan los riesgos BS-R1 y BS-R2 y se incluyen los riesgos BS-RG3 y BS-RG4. Para el proceso de Gestión de Recursos Fisicos, se elimina el GR-R1 y se incluyen los riesgos GR-GR1, GR-GR2, GR-GR3.  </t>
  </si>
  <si>
    <t>Maria Alexandra Rizo - Director Mipymes
Lorena Santamaria - Coordinadora Administrativa
Rodrigo Antonio Jimenez - Asesor OAPS</t>
  </si>
  <si>
    <t xml:space="preserve">* Acta 34 del 05-05-2025 para el proceso de "Adquisición de Bienes y servicios-Secretaria General grupo pasajes y víaticos", se elimina el riesgo BS-R5 y se incluye el riesgos BS-RG5. </t>
  </si>
  <si>
    <t>Zulma Chicuasuque
Jefe OAPS (E)</t>
  </si>
  <si>
    <t>Francy Liliana Vargas - Coordinadora Víaticos</t>
  </si>
  <si>
    <t>CRITERIOS DE EVALUACIÓN DE LOS CONTROLES</t>
  </si>
  <si>
    <t>Tipo de causa
(Externa ó
Interna)</t>
  </si>
  <si>
    <t>Tipo de Riesgo</t>
  </si>
  <si>
    <t>ZONA RIESGO</t>
  </si>
  <si>
    <t>¿Existe un responsable asignado a la ejecución del control?</t>
  </si>
  <si>
    <t>Frecuencia de ejecución del control</t>
  </si>
  <si>
    <t>ZONA RIESGO RESIDUAL</t>
  </si>
  <si>
    <t>ACCIÓN A TOMAR</t>
  </si>
  <si>
    <t>Seleccione Tipo de Causa</t>
  </si>
  <si>
    <t>Seleccione Tipo de Riesgo</t>
  </si>
  <si>
    <t>Seleccione la probabilidad</t>
  </si>
  <si>
    <t>Seleccione la impacto</t>
  </si>
  <si>
    <t>Seleccione la zona del riesgo</t>
  </si>
  <si>
    <t>Seleccione la acción</t>
  </si>
  <si>
    <t>Ejecución y Administración de Procesos</t>
  </si>
  <si>
    <t>Asignado</t>
  </si>
  <si>
    <t>Automático</t>
  </si>
  <si>
    <t>Fallas Tecnólogicas</t>
  </si>
  <si>
    <t>No Asignado</t>
  </si>
  <si>
    <t>Inadecuado</t>
  </si>
  <si>
    <t>Sin Registro</t>
  </si>
  <si>
    <t>REDUCIR EL RIESGO</t>
  </si>
  <si>
    <t>Relaciones Laborales</t>
  </si>
  <si>
    <t>ALTO</t>
  </si>
  <si>
    <t>EVITAR EL RIESGO</t>
  </si>
  <si>
    <t>Usuarios, productos y practicas</t>
  </si>
  <si>
    <t>ALTA</t>
  </si>
  <si>
    <t>MAYOR</t>
  </si>
  <si>
    <t>EXTREMO</t>
  </si>
  <si>
    <t>COMPARTIR EL RIESGO</t>
  </si>
  <si>
    <t>Legales</t>
  </si>
  <si>
    <t>MUY ALTA</t>
  </si>
  <si>
    <t>CATASTRÓFICO</t>
  </si>
  <si>
    <t>MODERADO (RC/F)</t>
  </si>
  <si>
    <t>Riesgo de seguridad de la información</t>
  </si>
  <si>
    <t>MODERADO (RC-F)</t>
  </si>
  <si>
    <t>ALTO (RC/F)</t>
  </si>
  <si>
    <t>Riesgo de corrupción</t>
  </si>
  <si>
    <t>MAYOR (RC-F)</t>
  </si>
  <si>
    <t>EXTREMO (RC/F)</t>
  </si>
  <si>
    <t>Riesgo de Fraude Interno</t>
  </si>
  <si>
    <t>CATASTRÓFICO (RC-F)</t>
  </si>
  <si>
    <t>Riesgo de Fraude Externo</t>
  </si>
  <si>
    <t>RIESGO DE GESTIÓN</t>
  </si>
  <si>
    <t>RIESGO FISCAL</t>
  </si>
  <si>
    <t>Tipo</t>
  </si>
  <si>
    <t>PROCESO</t>
  </si>
  <si>
    <t>SISTEMA DE GESTIÓN</t>
  </si>
  <si>
    <t>PROYECTO DE INVERSIÓN</t>
  </si>
  <si>
    <t>TIPOLOGÍA DE RIESGO</t>
  </si>
  <si>
    <t>Los riesgos se clasifican así:</t>
  </si>
  <si>
    <t>TIPO</t>
  </si>
  <si>
    <t>CLASIFICACION</t>
  </si>
  <si>
    <t>DESCRIPCIÓN</t>
  </si>
  <si>
    <t>RIESGOS DE GESTION</t>
  </si>
  <si>
    <t>RG - EJECUCION Y ADMINISTRACION DE PROCESOS</t>
  </si>
  <si>
    <t xml:space="preserve">Pérdidas derivadas de errores en la ejecución y administración de procesos. </t>
  </si>
  <si>
    <t>RG - FALLAS TECNOLÓGICAS</t>
  </si>
  <si>
    <r>
      <t xml:space="preserve">Errores en </t>
    </r>
    <r>
      <rPr>
        <i/>
        <sz val="10"/>
        <rFont val="Arial"/>
        <family val="2"/>
      </rPr>
      <t>hardware</t>
    </r>
    <r>
      <rPr>
        <sz val="10"/>
        <rFont val="Arial"/>
        <family val="2"/>
      </rPr>
      <t xml:space="preserve">, </t>
    </r>
    <r>
      <rPr>
        <i/>
        <sz val="10"/>
        <rFont val="Arial"/>
        <family val="2"/>
      </rPr>
      <t>software</t>
    </r>
    <r>
      <rPr>
        <sz val="10"/>
        <rFont val="Arial"/>
        <family val="2"/>
      </rPr>
      <t xml:space="preserve">, telecomunicaciones, interrupción de servicios básicos. </t>
    </r>
  </si>
  <si>
    <t>RG - RELACIONES LABORALES</t>
  </si>
  <si>
    <t xml:space="preserve">Pérdidas que surgen de acciones contrarias a las leyes o acuerdos de empleo, salud o seguridad, del pago de demandas por daños personales o de discriminación. </t>
  </si>
  <si>
    <t>RG - USUARIOS, PRODUCTOS Y PRÁCTICAS</t>
  </si>
  <si>
    <t xml:space="preserve">Fallas negligentes o involuntarias de las obligaciones frente a los usuarios y que impiden satisfacer una obligación profesional frente a éstos. </t>
  </si>
  <si>
    <t>GR - DAÑOS A ACTIVOS FIJOS/ EVENTOS EXTERNOS</t>
  </si>
  <si>
    <t xml:space="preserve">Pérdida por daños o extravíos de los activos fijos por desastres naturales u otros riesgos/eventos externos como atentados, vandalismo, orden público. </t>
  </si>
  <si>
    <t xml:space="preserve">RIESGOS DE SEGURIDAD DE LA INFORMACION </t>
  </si>
  <si>
    <t>Pérdida de confidencialidad,</t>
  </si>
  <si>
    <t xml:space="preserve">Posibilidad de combinación de amenazas y vulnerabilidades en el entorno digital. Puede debilitar el logro de objetivos económicos y sociales, afectar la soberanía nacional, la integridad territorial, el orden constitucional y los intereses nacionales. Incluye aspectos relacionados con el ambiente físico, digital y las personas. </t>
  </si>
  <si>
    <t xml:space="preserve">Pérdida de integridad </t>
  </si>
  <si>
    <t>Pérdida de disponibilidad de los activos de información</t>
  </si>
  <si>
    <t>RIESGOS DE FRAUDE</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</si>
  <si>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</si>
  <si>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</si>
  <si>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</si>
  <si>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</si>
  <si>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 xml:space="preserve">RIESGOS DE CORRUPCIÓN </t>
  </si>
  <si>
    <t xml:space="preserve">Posibilidad de que, por acción u omisión, se use el poder para desviar la gestión de lo público hacia un beneficio privado. </t>
  </si>
  <si>
    <t>TABLA DE PROBABILIDAD</t>
  </si>
  <si>
    <t>TABLAS DE IMPACTO   / CONSECUENCIA RIESGOS</t>
  </si>
  <si>
    <t>FRECUENCIA DE OCURRENCIA</t>
  </si>
  <si>
    <t>NIVEL</t>
  </si>
  <si>
    <t>VALOR IMPACTO   / CONSECUENCIA RIESGOS</t>
  </si>
  <si>
    <t>FRECUENCIA DE LA ACTIVIDAD</t>
  </si>
  <si>
    <t>Riesgos de Gestión y de Seguridad Digital</t>
  </si>
  <si>
    <t>Riesgos de Corrupción y Fraude</t>
  </si>
  <si>
    <t>La actividad que conlleva el riesgo se ejecuta como máximo 2 veces por año.</t>
  </si>
  <si>
    <t xml:space="preserve">El evento puede ocurrir solo en circunstancias excepcionales (poco comunes o anormales). </t>
  </si>
  <si>
    <t>La actividad que conlleva el riesgo se ejecuta de 3 a 24 veces por año.</t>
  </si>
  <si>
    <t xml:space="preserve">El evento puede ocurrir en algún momento. </t>
  </si>
  <si>
    <t>La actividad que conlleva el riesgo se ejecuta de 24 a 500 veces por año.</t>
  </si>
  <si>
    <t>El evento podrá ocurrir en algún momento.</t>
  </si>
  <si>
    <t>La actividad que conlleva el riesgo se ejecuta de 500 veces al año y máximo 5.000 veces por año.</t>
  </si>
  <si>
    <t xml:space="preserve">Es viable que el evento ocurra en la mayoría de las circunstancias. </t>
  </si>
  <si>
    <t>La actividad que conlleva el riesgo se ejecuta más de 5.000 veces por año.</t>
  </si>
  <si>
    <t>Se espera que el evento ocurra en la mayoría de las circunstancias.</t>
  </si>
  <si>
    <t>RIESGO DE SEGURIDAD DE LA INFORMACION</t>
  </si>
  <si>
    <t>DESCRIPTOR</t>
  </si>
  <si>
    <t>ICUANTITATIVAS - ECONOMICA</t>
  </si>
  <si>
    <t>CUALITATIVAS - REPUTACIONAL</t>
  </si>
  <si>
    <t>CATASTRÓFICO
100%</t>
  </si>
  <si>
    <t>-Impacto que afecte la ejecución presupuestal en un valor ≥50%.</t>
  </si>
  <si>
    <t>-Interrupción de las operaciones de la entidad por más de cinco (5) días.</t>
  </si>
  <si>
    <t>-Afectación mayor o igual al 50% de la población.</t>
  </si>
  <si>
    <t>-Afectación muy grave de la integridad de la información debido al interés particular de los empleados y terceros.</t>
  </si>
  <si>
    <t>- Pérdida de cobertura en la prestación de los servicios de la entidad ≥50%.</t>
  </si>
  <si>
    <t>- Intervención por parte de un ente de control u otro ente regulador.</t>
  </si>
  <si>
    <t>-Afectación mayor o igual al 50% del presupuesto anual de seguridad digital.</t>
  </si>
  <si>
    <t>- Afectación muy grave de la disponibilidad de la información debido al interés particular de los empleados y terceros.</t>
  </si>
  <si>
    <t>- Pago de indemnizaciones a terceros por acciones legales que pueden afectar el presupuesto total de la entidad en un valor ≥50%.</t>
  </si>
  <si>
    <t>- Pérdida de información crítica para la entidad que no se puede recuperar.</t>
  </si>
  <si>
    <t>-Afectación muy grave del medio ambiente que requiere de mayor o igual a 3 años de recuperación.</t>
  </si>
  <si>
    <t>- Afectación muy grave de la confidencialidad de la información debido al interés particular de los empleados y terceros.</t>
  </si>
  <si>
    <t>- Pago de sanciones económicas por incumplimiento en la normatividad aplicable ante un ente regulador, las cuales afectan en un valor ≥50% del presupuesto general de la entidad.</t>
  </si>
  <si>
    <t>- Incumplimiento en las metas y objetivos institucionales afectando de forma grave la ejecución presupuestal.</t>
  </si>
  <si>
    <t>MAYOR
80%</t>
  </si>
  <si>
    <t>-Afectación en un valor igual o mayor al 20% e inferior al 50% de la población.</t>
  </si>
  <si>
    <t>-Afectación grave de la integridad de la información debido al interés particular de los empleados y terceros.</t>
  </si>
  <si>
    <t>- Imagen institucional afectada en el orden nacional o regional por actos o hechos de corrupción comprobados.</t>
  </si>
  <si>
    <t>-Afectación en un valor igual o mayor al 20% e inferior al 50% del presupuesto anual de seguridad digital.</t>
  </si>
  <si>
    <t>-Afectación grave de la disponibilidad de la información debido al interés particular de los empleados y terceros.</t>
  </si>
  <si>
    <t>-Impacto que afecte la ejecución presupuestal en un valor ≥20%.</t>
  </si>
  <si>
    <t>-Interrupción de las operaciones de la entidad por más de dos (2) días.</t>
  </si>
  <si>
    <t>-Afectación importante del medio ambiente que requiere de 1 a 3 años de recuperación.</t>
  </si>
  <si>
    <t>-Afectación grave de la confidencialidad de la información debido al interés particular de los empleados y terceros.</t>
  </si>
  <si>
    <t>- Pérdida de cobertura en la prestación de los servicios de la entidad ≥20%.</t>
  </si>
  <si>
    <t>- Pérdida de información crítica que puede ser recuperada de forma parcial o incompleta.</t>
  </si>
  <si>
    <t>MODERADO
60%</t>
  </si>
  <si>
    <t>-Afectación en un valor igual o mayor al 10% y menor al 20% de la población.</t>
  </si>
  <si>
    <t>-Afectación moderada de la integridad de la información debido al interés particular de los empleados y terceros.</t>
  </si>
  <si>
    <t>- Pago de indemnizaciones a terceros por acciones legales que pueden afectar el presupuesto total de la entidad en un valor ≥20%.</t>
  </si>
  <si>
    <t>- Sanción por parte del ente de control u otro ente regulador.</t>
  </si>
  <si>
    <t>-Afectación en un valor igual o mayor al 10% y menor al 20% del presupuesto anual de seguridad digital.</t>
  </si>
  <si>
    <t>-Afectación moderada de la disponibilidad de la información debido al interés particular de los empleados y terceros.</t>
  </si>
  <si>
    <t>- Pago de sanciones económicas por incumplimiento en la normatividad aplicable ante un ente regulador, las cuales afectan en un valor ≥20% del presupuesto general de la entidad.</t>
  </si>
  <si>
    <t>- Incumplimiento en las metas y objetivos institucionales afectando el cumplimiento en las metas de gobierno.</t>
  </si>
  <si>
    <t>- Afectación leve del medio ambiente requiere de 3 meses a 1 año de recuperación.</t>
  </si>
  <si>
    <t>-Afectación moderada de la confidencialidad de la información debido al interés particular de los empleados y terceros.</t>
  </si>
  <si>
    <t>- Imagen institucional afectada en el orden nacional o regional por incumplimientos en la prestación del servicio a los usuarios o ciudadanos.</t>
  </si>
  <si>
    <t>MENOR
40%</t>
  </si>
  <si>
    <t>-Afectación en un valor igual o mayor al 1% y menor al 10% de la población.</t>
  </si>
  <si>
    <t>-Afectación leve de la integridad.</t>
  </si>
  <si>
    <t>-Impacto que afecte la ejecución presupuestal en un valor ≥5%.</t>
  </si>
  <si>
    <t>-Interrupción de las operaciones de la entidad por un (1) día.</t>
  </si>
  <si>
    <t>-Afectación en un valor igual o mayor al 1% y menor al 10% del presupuesto anual de seguridad digital.</t>
  </si>
  <si>
    <t>-Afectación leve de la disponibilidad.</t>
  </si>
  <si>
    <t>- Pérdida de cobertura en la prestación de los servicios de la entidad ≥10%.</t>
  </si>
  <si>
    <t>- Reclamaciones o quejas de los usuarios que podrían implicar una denuncia ante los entes reguladores o una demanda de largo alcance para la entidad.</t>
  </si>
  <si>
    <t>-Afectación leve del medio ambiente requiere de Afectación leve del medio ambiente requiere de 1 a 3 meses de recuperación.</t>
  </si>
  <si>
    <t>-Afectación leve de la confidencialidad.</t>
  </si>
  <si>
    <t>- Pago de indemnizaciones a terceros por acciones legales que pueden afectar el pre-supuesto total de la entidad en un valor ≥5%.</t>
  </si>
  <si>
    <t>- Inoportunidad en la información, ocasionando retrasos en la atención a los usuarios.</t>
  </si>
  <si>
    <t>LEVE
20%</t>
  </si>
  <si>
    <t>-Afectación en un valor menor al 1% de la población.</t>
  </si>
  <si>
    <t>-Sin afectación de la integridad.</t>
  </si>
  <si>
    <t>- Pago de sanciones económicas por incumplimiento en la normatividad aplicable ante un ente regulador, las cuales afectan en un valor ≥5% del presupuesto general de la entidad.</t>
  </si>
  <si>
    <t>- Reproceso de actividades y aumento de carga operativa.</t>
  </si>
  <si>
    <t>-Afectación en un valor menor al 1% del presupuesto anual de seguridad digital.</t>
  </si>
  <si>
    <t>-Sin afectación de la disponibilidad.</t>
  </si>
  <si>
    <t>- Imagen institucional afectada en el orden nacional o regional por retrasos en la prestación del servicio a los usuarios o ciudadanos.</t>
  </si>
  <si>
    <t>-No hay afectación medioambiental.</t>
  </si>
  <si>
    <t>-Sin afectación de la confidencialidad.</t>
  </si>
  <si>
    <t>- Investigaciones penales, fiscales o disciplinarias.</t>
  </si>
  <si>
    <t>-Impacto que afecte la ejecución presupuestal en un valor ≥1%.</t>
  </si>
  <si>
    <t>-Interrupción de las operaciones de la entidad por algunas horas.</t>
  </si>
  <si>
    <t>- Pérdida de cobertura en la prestación de los servicios de la entidad ≥5%.</t>
  </si>
  <si>
    <t>- Quejas de los usuarios relacionadas con la indebida aplicación de la Ley disciplinaria vigente, dentro de las actuaciones disciplinarias.</t>
  </si>
  <si>
    <t>- Pago de indemnizaciones a terceros por acciones legales que pueden afectar el pre-supuesto total de la entidad en un valor ≥1%.</t>
  </si>
  <si>
    <t>- Imagen institucional afectada localmente por retrasos en la prestación del servicio a los usuarios o ciudadanos.</t>
  </si>
  <si>
    <t>- Pago de sanciones económicas por incumplimiento en la normatividad aplicable ante un ente regulador, las cuales afectan en un valor ≥1% del presupuesto general de la entidad.</t>
  </si>
  <si>
    <t>-Impacto que afecte la ejecución presupuestal en un valor ≥0,5%.</t>
  </si>
  <si>
    <t>-No hay interrupción de las operaciones de la entidad.</t>
  </si>
  <si>
    <t>- Pérdida de cobertura en la prestación de los servicios de la entidad ≥1%.</t>
  </si>
  <si>
    <t>- No se generan sanciones económicas o administrativas.</t>
  </si>
  <si>
    <t>- Pago de indemnizaciones a terceros por acciones legales que pueden afectar el presupuesto total de la entidad en un valor ≥0,5%.</t>
  </si>
  <si>
    <t>- No se afecta la imagen institucional de forma significativa.</t>
  </si>
  <si>
    <t>- Pago de sanciones económicas por incumplimiento en la normatividad aplicable ante un ente regulador, las cuales afectan en un valor ≥0,5% del presupuesto general de la entidad.</t>
  </si>
  <si>
    <t>Tabla de preguntas para calificar el impacto / consecuencia – 
RIESGO DE CORRUPCIÓN Y FRAUDE</t>
  </si>
  <si>
    <t>Ver cantidad de preguntas afirmativas se ubican en la siguiente tabla y se determina el impacto / consecuencias del riesgo de corrupción y fraude:</t>
  </si>
  <si>
    <t>No.</t>
  </si>
  <si>
    <t>PREGUNTA: Si el Riesgo de Corrupción o Fraude se materializa podría?</t>
  </si>
  <si>
    <t>RESPUESTA</t>
  </si>
  <si>
    <t>CANTIDAD DE PREGUNTAS AFIRMATIVAS</t>
  </si>
  <si>
    <t>IMPACTO / CONSECUENCIAS CUALITATIVO</t>
  </si>
  <si>
    <t>DOCE a DIECINUEVE preguntas</t>
  </si>
  <si>
    <t>Genera consecuencias desastrosas para la entidad</t>
  </si>
  <si>
    <t xml:space="preserve">¿Afectar al grupo de funcionarios del proceso? </t>
  </si>
  <si>
    <t>SEIS a ONCE preguntas</t>
  </si>
  <si>
    <t>Genera altas consecuencias sobre la entidad.</t>
  </si>
  <si>
    <t xml:space="preserve">¿Afectar el cumplimiento de metas y objetivos de la dependencia? </t>
  </si>
  <si>
    <t>UNA a CINCO pregunta(s)</t>
  </si>
  <si>
    <t>Genera medianas consecuencias sobre la entidad</t>
  </si>
  <si>
    <t xml:space="preserve">¿Afectar el cumplimiento de misión de la entidad? </t>
  </si>
  <si>
    <t xml:space="preserve">¿Afectar el cumplimiento de la misión del sector al que pertenece la entidad? </t>
  </si>
  <si>
    <t xml:space="preserve">¿Generar pérdida de confianza de la entidad, afectando su reputación? </t>
  </si>
  <si>
    <t xml:space="preserve">¿Generar pérdida de recursos económicos? </t>
  </si>
  <si>
    <t xml:space="preserve">¿Afectar la generación de los productos o la prestación de servicios? </t>
  </si>
  <si>
    <t xml:space="preserve">¿Dar lugar al detrimento de calidad de vida de la comunidad por la pérdida del bien, servicios o recursos públicos? </t>
  </si>
  <si>
    <t xml:space="preserve">¿Generar pérdida de información de la entidad? </t>
  </si>
  <si>
    <t xml:space="preserve">¿Generar intervención de los órganos de control, de la Fiscalía u otro ente? </t>
  </si>
  <si>
    <t xml:space="preserve">¿Dar lugar a procesos sancionatorios? </t>
  </si>
  <si>
    <t xml:space="preserve">¿Dar lugar a procesos disciplinarios? </t>
  </si>
  <si>
    <t xml:space="preserve">¿Dar lugar a procesos fiscales? </t>
  </si>
  <si>
    <t xml:space="preserve">¿Dar lugar a procesos penales? </t>
  </si>
  <si>
    <t xml:space="preserve">¿Generar pérdida de credibilidad del sector? </t>
  </si>
  <si>
    <t xml:space="preserve">¿Ocasionar lesiones físicas o pérdida de vidas humanas? </t>
  </si>
  <si>
    <t xml:space="preserve">¿Afectar la imagen regional? </t>
  </si>
  <si>
    <t xml:space="preserve">¿Afectar la imagen nacional? </t>
  </si>
  <si>
    <t xml:space="preserve">¿Generar daño ambiental? </t>
  </si>
  <si>
    <t>TOTAL RESPUESTAS AFIRMATIVAS</t>
  </si>
  <si>
    <t>EVALUACIÓN DEL CONTROL</t>
  </si>
  <si>
    <t>CRITERIO DE EVALUACIÓN</t>
  </si>
  <si>
    <t>DESCRIPCION</t>
  </si>
  <si>
    <t>ASPECTO A EVALUAR EN EL DISEÑO DEL CONTROL</t>
  </si>
  <si>
    <t>PESO</t>
  </si>
  <si>
    <r>
      <t>1.</t>
    </r>
    <r>
      <rPr>
        <b/>
        <sz val="7"/>
        <color theme="1"/>
        <rFont val="Times New Roman"/>
        <family val="1"/>
      </rPr>
      <t xml:space="preserve">   </t>
    </r>
    <r>
      <rPr>
        <b/>
        <sz val="10"/>
        <color theme="1"/>
        <rFont val="Arial"/>
        <family val="2"/>
      </rPr>
      <t>Responsable</t>
    </r>
  </si>
  <si>
    <t>El responsable tiene la autoridad y adecuada segregación de funciones en la ejecución del control</t>
  </si>
  <si>
    <t>-</t>
  </si>
  <si>
    <r>
      <t>2.</t>
    </r>
    <r>
      <rPr>
        <b/>
        <sz val="7"/>
        <color theme="1"/>
        <rFont val="Times New Roman"/>
        <family val="1"/>
      </rPr>
      <t xml:space="preserve">   </t>
    </r>
    <r>
      <rPr>
        <b/>
        <sz val="10"/>
        <color theme="1"/>
        <rFont val="Arial"/>
        <family val="2"/>
      </rPr>
      <t>Frecuencia</t>
    </r>
  </si>
  <si>
    <t>El control se aplica siempre que se realiza la actividad que conlleva el riesgo.</t>
  </si>
  <si>
    <t>El control se aplica aleatoriamente a la actividad que conlleva el riesgo</t>
  </si>
  <si>
    <r>
      <t>3.</t>
    </r>
    <r>
      <rPr>
        <b/>
        <sz val="7"/>
        <color theme="1"/>
        <rFont val="Times New Roman"/>
        <family val="1"/>
      </rPr>
      <t xml:space="preserve">   </t>
    </r>
    <r>
      <rPr>
        <b/>
        <sz val="10"/>
        <color theme="1"/>
        <rFont val="Arial"/>
        <family val="2"/>
      </rPr>
      <t>Propósito</t>
    </r>
  </si>
  <si>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</si>
  <si>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</si>
  <si>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</si>
  <si>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r>
      <t>4.</t>
    </r>
    <r>
      <rPr>
        <b/>
        <sz val="7"/>
        <rFont val="Times New Roman"/>
        <family val="1"/>
      </rPr>
      <t xml:space="preserve">    </t>
    </r>
    <r>
      <rPr>
        <sz val="10"/>
        <color rgb="FF0070C0"/>
        <rFont val="Arial"/>
        <family val="2"/>
      </rPr>
      <t>Implementación</t>
    </r>
  </si>
  <si>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</si>
  <si>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</si>
  <si>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t>5.</t>
    </r>
    <r>
      <rPr>
        <b/>
        <sz val="7"/>
        <rFont val="Times New Roman"/>
        <family val="1"/>
      </rPr>
      <t xml:space="preserve">    </t>
    </r>
    <r>
      <rPr>
        <b/>
        <sz val="10"/>
        <color rgb="FF0070C0"/>
        <rFont val="Arial"/>
        <family val="2"/>
      </rPr>
      <t>Estado de la documentación</t>
    </r>
  </si>
  <si>
    <t>Controles que están documentados en el proceso, ya sea en manuales, procedimientos, flujogramas o cualquier otro documento propio del proceso.</t>
  </si>
  <si>
    <t>Identifica a los controles que pese a que se ejecutan en el proceso no se encuentran documentados en ningún documento propio del proceso.</t>
  </si>
  <si>
    <t>7. Evidencia de la ejecución del control</t>
  </si>
  <si>
    <t>Con registro</t>
  </si>
  <si>
    <t>El control deja un registro permite evidencia la ejecución del control.</t>
  </si>
  <si>
    <t>Sin registro</t>
  </si>
  <si>
    <t>El control no deja registro de la ejecución del control.</t>
  </si>
  <si>
    <t>TOTAL VALORACION CONTROL #______</t>
  </si>
  <si>
    <t>Máximo 50%, mínimo 25%</t>
  </si>
  <si>
    <t>ZONA DE RIESGO</t>
  </si>
  <si>
    <t>Extremo</t>
  </si>
  <si>
    <t xml:space="preserve">Alto </t>
  </si>
  <si>
    <t>Moderado</t>
  </si>
  <si>
    <t>Bajo</t>
  </si>
  <si>
    <t>MAPAS DE CALOR</t>
  </si>
  <si>
    <r>
      <t xml:space="preserve">ZONAS DE </t>
    </r>
    <r>
      <rPr>
        <b/>
        <u/>
        <sz val="11"/>
        <color theme="1"/>
        <rFont val="Arial"/>
        <family val="2"/>
      </rPr>
      <t>RIESGO DE GESTIÓN Y SEGURIDAD DE LA INFORMACION</t>
    </r>
  </si>
  <si>
    <r>
      <t xml:space="preserve">ZONAS DE </t>
    </r>
    <r>
      <rPr>
        <b/>
        <u/>
        <sz val="11"/>
        <color theme="1"/>
        <rFont val="Arial"/>
        <family val="2"/>
      </rPr>
      <t>RIESGO DE CORRUPCIÓN FRAUDE</t>
    </r>
  </si>
  <si>
    <t>Descriptor</t>
  </si>
  <si>
    <t>Nivel</t>
  </si>
  <si>
    <t xml:space="preserve">Nivel </t>
  </si>
  <si>
    <t>Muy Alta</t>
  </si>
  <si>
    <t>Alta</t>
  </si>
  <si>
    <t>Media</t>
  </si>
  <si>
    <t>Baja</t>
  </si>
  <si>
    <t>Muy Baja</t>
  </si>
  <si>
    <t>Leve</t>
  </si>
  <si>
    <t>Menor</t>
  </si>
  <si>
    <t>Mayor</t>
  </si>
  <si>
    <t>Catastrófico</t>
  </si>
  <si>
    <t xml:space="preserve">ZONA DE RIESGO </t>
  </si>
  <si>
    <t>NIVEL DE ACEPTACIÓN DEL RIESGO RESIDUAL</t>
  </si>
  <si>
    <t>Gestión y Seguridad de la Información</t>
  </si>
  <si>
    <t>Corrupción y Fraude</t>
  </si>
  <si>
    <r>
      <t xml:space="preserve">ACEPTAR - </t>
    </r>
    <r>
      <rPr>
        <b/>
        <sz val="10"/>
        <color rgb="FF833C0C"/>
        <rFont val="Arial"/>
        <family val="2"/>
      </rPr>
      <t>EVITAR</t>
    </r>
  </si>
  <si>
    <r>
      <t xml:space="preserve">Ningún </t>
    </r>
    <r>
      <rPr>
        <sz val="10"/>
        <color rgb="FF000000"/>
        <rFont val="Arial"/>
        <family val="2"/>
      </rPr>
      <t>riesgo de corrupción podrá ser aceptado.</t>
    </r>
  </si>
  <si>
    <r>
      <t>EVITAR</t>
    </r>
    <r>
      <rPr>
        <sz val="10"/>
        <color rgb="FF806000"/>
        <rFont val="Arial"/>
        <family val="2"/>
      </rPr>
      <t xml:space="preserve"> - </t>
    </r>
    <r>
      <rPr>
        <b/>
        <sz val="10"/>
        <color rgb="FF833B0C"/>
        <rFont val="Arial"/>
        <family val="2"/>
      </rPr>
      <t>REDUCIR (TRANSFIRIENDO O COMPARTIENDO) - ACEPTAR</t>
    </r>
  </si>
  <si>
    <r>
      <t xml:space="preserve">REDUCIR (TRANSFIRIENDO O COMPARTIENDO) - </t>
    </r>
    <r>
      <rPr>
        <b/>
        <sz val="10"/>
        <color rgb="FF833C0C"/>
        <rFont val="Arial"/>
        <family val="2"/>
      </rPr>
      <t>EVITAR</t>
    </r>
  </si>
  <si>
    <t>Alto</t>
  </si>
  <si>
    <r>
      <t>EVITAR</t>
    </r>
    <r>
      <rPr>
        <sz val="10"/>
        <color rgb="FF806000"/>
        <rFont val="Arial"/>
        <family val="2"/>
      </rPr>
      <t xml:space="preserve"> - </t>
    </r>
    <r>
      <rPr>
        <b/>
        <sz val="10"/>
        <color rgb="FF833B0C"/>
        <rFont val="Arial"/>
        <family val="2"/>
      </rPr>
      <t>REDUCIR (TRANSFIRIENDO O COMPARTIENDO)</t>
    </r>
  </si>
  <si>
    <t>Los riesgos ubicados en esta zona deben contar con un indicador de riesgos</t>
  </si>
  <si>
    <t>FICHA INDICADOR DE RIESGO (ISOLUCIÓN)</t>
  </si>
  <si>
    <t>Nombre del Indicador:</t>
  </si>
  <si>
    <t>Propósito del Indicador:</t>
  </si>
  <si>
    <t>Fuente de Información (Entidad ) (De donde provienen los datos para medir el indicador?):</t>
  </si>
  <si>
    <t>Familia:</t>
  </si>
  <si>
    <t>Medición de Riesgos</t>
  </si>
  <si>
    <t>Proceso:</t>
  </si>
  <si>
    <t>Responsable del Seguimiento (cargo y nombre):</t>
  </si>
  <si>
    <t>Dueño (Nombre de personas para habilitar permiso de reporte):</t>
  </si>
  <si>
    <t>Tendencia:</t>
  </si>
  <si>
    <t>Positiva</t>
  </si>
  <si>
    <t>Negativa</t>
  </si>
  <si>
    <t>Dependencia y Teléfono (Fuente de información):</t>
  </si>
  <si>
    <t>Formula matemática (numerador / denominador):</t>
  </si>
  <si>
    <t>Meta:</t>
  </si>
  <si>
    <t>Unidad de medida:</t>
  </si>
  <si>
    <t>Frecuencia de Medición:</t>
  </si>
  <si>
    <t>Sistema de Gestión:</t>
  </si>
  <si>
    <t>MATRIZ RIESGOS DE GESTIÓN</t>
  </si>
  <si>
    <t>Código: DE-FM-022
Versión: 04
Fecha de Vigencia: 07/10/2025</t>
  </si>
  <si>
    <t>IDENTIFICACIÓN</t>
  </si>
  <si>
    <r>
      <t xml:space="preserve">ANÁLISIS Y VALORACIÓN DEL RIESGO INHERENTE 
</t>
    </r>
    <r>
      <rPr>
        <sz val="11"/>
        <rFont val="Arial"/>
        <family val="2"/>
      </rPr>
      <t>(antes de controles)</t>
    </r>
  </si>
  <si>
    <t>Código del Control</t>
  </si>
  <si>
    <r>
      <t xml:space="preserve">VALORACIÓN DEL RIESGO RESIDUAL 
</t>
    </r>
    <r>
      <rPr>
        <sz val="11"/>
        <rFont val="Arial"/>
        <family val="2"/>
      </rPr>
      <t>(después de controles)</t>
    </r>
  </si>
  <si>
    <t>"SEGUIMIENTO" (Primera Línea de Defensa)</t>
  </si>
  <si>
    <r>
      <t xml:space="preserve">"MONITOREO Y REVISION" 
(Segunda Línea de Defensa)
</t>
    </r>
    <r>
      <rPr>
        <sz val="11"/>
        <color theme="1"/>
        <rFont val="Arial"/>
        <family val="2"/>
      </rPr>
      <t>Comentarios u Observaciones</t>
    </r>
  </si>
  <si>
    <t>Nombre</t>
  </si>
  <si>
    <t>Area</t>
  </si>
  <si>
    <t>Grupo</t>
  </si>
  <si>
    <t>Código del Riesgo</t>
  </si>
  <si>
    <t>Clasificación del Riesgo</t>
  </si>
  <si>
    <t>Descripción del Riesgo
(Qué, Cómo y por Qué?</t>
  </si>
  <si>
    <r>
      <t xml:space="preserve">Causa(S)
</t>
    </r>
    <r>
      <rPr>
        <sz val="11"/>
        <rFont val="Arial"/>
        <family val="2"/>
      </rPr>
      <t>(escribir una causa por fila)</t>
    </r>
  </si>
  <si>
    <r>
      <t xml:space="preserve">Tipo de Causa
</t>
    </r>
    <r>
      <rPr>
        <sz val="11"/>
        <rFont val="Arial"/>
        <family val="2"/>
      </rPr>
      <t>(Externa ó
Interna)</t>
    </r>
  </si>
  <si>
    <t>Consecuencias Potenciales del Riesgo</t>
  </si>
  <si>
    <r>
      <t xml:space="preserve">DESCRIPCIÓN DEL CONTROL
</t>
    </r>
    <r>
      <rPr>
        <sz val="11"/>
        <rFont val="Arial"/>
        <family val="2"/>
      </rPr>
      <t>(Un control por cada causa, si no hay control se escribe "No existe control")</t>
    </r>
  </si>
  <si>
    <t>FRECUENCIA DE APLICACIÓN DEL CONTROL</t>
  </si>
  <si>
    <t>FECHA DE DILIGENCIAMIENTO</t>
  </si>
  <si>
    <t>NOMBRE DE QUIEN DILIGENCIA</t>
  </si>
  <si>
    <r>
      <rPr>
        <sz val="11"/>
        <color rgb="FF000000"/>
        <rFont val="Arial"/>
        <family val="2"/>
      </rPr>
      <t xml:space="preserve">INDIQUE SI EL </t>
    </r>
    <r>
      <rPr>
        <u/>
        <sz val="11"/>
        <color rgb="FF000000"/>
        <rFont val="Arial"/>
        <family val="2"/>
      </rPr>
      <t xml:space="preserve">RIESGO </t>
    </r>
    <r>
      <rPr>
        <sz val="11"/>
        <color rgb="FF000000"/>
        <rFont val="Arial"/>
        <family val="2"/>
      </rPr>
      <t>SE HA MATERIALIZADO</t>
    </r>
  </si>
  <si>
    <r>
      <rPr>
        <sz val="11"/>
        <color rgb="FF000000"/>
        <rFont val="Arial"/>
        <family val="2"/>
      </rPr>
      <t xml:space="preserve">LOS </t>
    </r>
    <r>
      <rPr>
        <u/>
        <sz val="11"/>
        <color rgb="FF000000"/>
        <rFont val="Arial"/>
        <family val="2"/>
      </rPr>
      <t>CONTROLES</t>
    </r>
    <r>
      <rPr>
        <sz val="11"/>
        <color rgb="FF000000"/>
        <rFont val="Arial"/>
        <family val="2"/>
      </rPr>
      <t xml:space="preserve"> ACTUALES SE HAN EJECUTADO ADECUADAMENTE?</t>
    </r>
  </si>
  <si>
    <r>
      <rPr>
        <sz val="11"/>
        <color rgb="FF000000"/>
        <rFont val="Arial"/>
        <family val="2"/>
      </rPr>
      <t xml:space="preserve">LOS </t>
    </r>
    <r>
      <rPr>
        <u/>
        <sz val="11"/>
        <color rgb="FF000000"/>
        <rFont val="Arial"/>
        <family val="2"/>
      </rPr>
      <t>CONTROLES</t>
    </r>
    <r>
      <rPr>
        <sz val="11"/>
        <color rgb="FF000000"/>
        <rFont val="Arial"/>
        <family val="2"/>
      </rPr>
      <t xml:space="preserve"> PUEDEN SER MEJORADOS?</t>
    </r>
  </si>
  <si>
    <r>
      <rPr>
        <sz val="11"/>
        <color rgb="FF000000"/>
        <rFont val="Arial"/>
        <family val="2"/>
      </rPr>
      <t xml:space="preserve">EL </t>
    </r>
    <r>
      <rPr>
        <u/>
        <sz val="11"/>
        <color rgb="FF000000"/>
        <rFont val="Arial"/>
        <family val="2"/>
      </rPr>
      <t>RIESGO</t>
    </r>
    <r>
      <rPr>
        <sz val="11"/>
        <color rgb="FF000000"/>
        <rFont val="Arial"/>
        <family val="2"/>
      </rPr>
      <t xml:space="preserve"> REQUIERE SER MODIFICADO O ACTUALIZADO?</t>
    </r>
  </si>
  <si>
    <t>¿El control tiene asignado un responsable?</t>
  </si>
  <si>
    <t>Cargo Ejecutor del Control</t>
  </si>
  <si>
    <r>
      <rPr>
        <b/>
        <sz val="11"/>
        <rFont val="Arial"/>
        <family val="2"/>
      </rPr>
      <t xml:space="preserve">Periodicidad
</t>
    </r>
    <r>
      <rPr>
        <sz val="11"/>
        <rFont val="Arial"/>
        <family val="2"/>
      </rPr>
      <t>(Semanal, quincenal, mensual etc)</t>
    </r>
  </si>
  <si>
    <t>Continua ó Aleatoria</t>
  </si>
  <si>
    <t>(Prevenir, detectar o corregir)</t>
  </si>
  <si>
    <t>Manual o Automatica</t>
  </si>
  <si>
    <t>Documentado o Sin Documentar</t>
  </si>
  <si>
    <t>Nombre del documento en el cual se encuentra formalizado el control</t>
  </si>
  <si>
    <t>Con Registro o Sin Registro</t>
  </si>
  <si>
    <t>Nombre del documento o medio de la evidencia</t>
  </si>
  <si>
    <t>GESTIÓN DEL TALENTO HUMANO</t>
  </si>
  <si>
    <t>Grupo EDL</t>
  </si>
  <si>
    <t>Coordinador Grupo Talento Humano</t>
  </si>
  <si>
    <t>TH-RG1</t>
  </si>
  <si>
    <t>Posibilidad de afectación reputacional por no reportar oportunamente a la CNSC las novedades de la planta de personal de carrera administrativa debido a la ausencia de mecanismos de seguimiento y control</t>
  </si>
  <si>
    <t>Información desactualizada de novedades de personal que impiden el proceso de inscripción, actualización y cancelación del aplicativo SIMO 4.0 en el RPCA (Registro Público de Carrera Administrativa)</t>
  </si>
  <si>
    <t>No tener la información actualizada</t>
  </si>
  <si>
    <t>TH-RG1-C1</t>
  </si>
  <si>
    <t>El Técnico Administrativo, Revisa y genera la base de datos de los empleos de carrera admininistrativa, con el fin de actualizar la información de de inscripción, actualización y cancelación en el RPCA (Registro Público de Carrera Administrativa) en el aplicativo SIMO 4.0, conservando el Radicado de registro de las novedades en la plataforma SIMO 4.0</t>
  </si>
  <si>
    <t>ASIGNADO</t>
  </si>
  <si>
    <t>Tecnico administrativo</t>
  </si>
  <si>
    <t>Mensual</t>
  </si>
  <si>
    <t>CONTINUA</t>
  </si>
  <si>
    <t>DETECTAR</t>
  </si>
  <si>
    <t>MANUAL</t>
  </si>
  <si>
    <t>SIN DOCUMENTAR</t>
  </si>
  <si>
    <t>CON REGISTRO</t>
  </si>
  <si>
    <t>Radicado de registro de las novedades en la plataforma SIMO 4.0</t>
  </si>
  <si>
    <t>Angela Biviana Diaz Lancheros</t>
  </si>
  <si>
    <t>No se evidenciaron situaciones que generaran afectación reputacional asociada al no reporte oportuno de las novedades durante el periodo evaluado</t>
  </si>
  <si>
    <t>El control se ejecutó mediante el registro oportuno de las novedades de personal en la plataforma SIMO 4.0, conforme a lo establecido</t>
  </si>
  <si>
    <t>Se identifican oportunidades de mejora relacionadas con el seguimiento y control periódico de las novedades registradas</t>
  </si>
  <si>
    <t>El riesgo continua siendo pertinente frente al proceso y al uso del aplicativo SIMO 4.0, por lo cual no requiere modificación en el periodo evaluado</t>
  </si>
  <si>
    <t>Durante el periodo evaluaod se realizó el seguimiento al riesgo, evidenciando la aplicación del control y el cumplimiento en el registro de las novedades de personal</t>
  </si>
  <si>
    <t>La evidencia aportada por la primera línea, se encuentra acorde con lo dispuesto en la columna “Nombre del documento o medio de la evidencia”, por consiguiente, desde la segunda línea defensa no se advierte una posible materialización del riesgo.</t>
  </si>
  <si>
    <t>TH-RG2</t>
  </si>
  <si>
    <t xml:space="preserve">Posibilidad de afectación reputacional por no diligenciamiento completo del formato de la EDL definitiva, debido a que la firma y fecha se realizan de manera manual </t>
  </si>
  <si>
    <t>No hacer la revisión en oportunidad al 100% de los formatos de la EDL definitiva.</t>
  </si>
  <si>
    <t>Se limita el acceso de los servidores públicos a los beneficios económicos, encargos y al plan de incentivos del Ministerio</t>
  </si>
  <si>
    <t>TH-RG2-C1</t>
  </si>
  <si>
    <t>Profesional especializado responsable del proceso EDL, Verifica el registro de los campos del formato EDL una vez diligenciados por los funcionarios públicos del Ministerio, garantizando la completitud de la información para cada uno de  los elementos de la evaluación con el fin de asegurar el cumplimiento de los procedimientos establecidos para la evaluación del desempeño</t>
  </si>
  <si>
    <t>Profesional especializado responsable del proceso EDL</t>
  </si>
  <si>
    <t>Anual</t>
  </si>
  <si>
    <t>Base de Datos</t>
  </si>
  <si>
    <t>En el mes de abril de 2025 se solicitó la eliminación del riesgo, remitido y aprobado por la OAPS; sin embargo, no se evidenció materialización ni impacto en los objetivos del proceso, al tratarse de un aspecto documental con control aplicado adecuadamente. El proceso se realiza una vez al año con corte al 31 de enero.</t>
  </si>
  <si>
    <t>Los ajustes se realizarán de acuerdo con lo solicitado por los responsables.</t>
  </si>
  <si>
    <t>Grupo Nomina</t>
  </si>
  <si>
    <t>TH-RG3</t>
  </si>
  <si>
    <t>Posibilidad de afectación económica por errores en la nómina (liquidación y pago) debido al inadecuado registro de las novedades</t>
  </si>
  <si>
    <t>Errores de digitación en el ingreso de información en el aplicativo de nómina</t>
  </si>
  <si>
    <t>Incumplimiento del objetivo del proceso 
Perdida de recursos
Quejas y reclamos de los usuarios 
Hallazgos de auditorias</t>
  </si>
  <si>
    <t>TH-RG3-C1</t>
  </si>
  <si>
    <t xml:space="preserve">El Profesional y/o técnico del equipo de nómina, revisa que se estén aplicando correctamente la respectivas novedades a la nómina, utilizando los formatos de control respectivos y comparando la información registrada en los soportes allegados, para garantizar la exactitud y equidad en los pagos, la presición en los cálculos salariales y la detección y corrección temprana de errores. </t>
  </si>
  <si>
    <t>Profesional y/o técnico del equipo de nómina del Grupo Talento Humano - GTH</t>
  </si>
  <si>
    <t>DOCUMENTADO</t>
  </si>
  <si>
    <t>Procedimiento TH-PR-020 Nómina (Actividad de descripción de actividades No. 7)</t>
  </si>
  <si>
    <r>
      <rPr>
        <b/>
        <sz val="11"/>
        <rFont val="Arial"/>
        <family val="2"/>
      </rPr>
      <t>Propuesta</t>
    </r>
    <r>
      <rPr>
        <sz val="11"/>
        <rFont val="Arial"/>
        <family val="2"/>
      </rPr>
      <t xml:space="preserve">. TH-FM-078  lista de chequeo </t>
    </r>
  </si>
  <si>
    <t>No se evidenciaron afectaciones económicas derivadas de errores en la liquidación o pago de la nómina durante el periodo evaluado.</t>
  </si>
  <si>
    <t>El control se ejecutó mediante la aplicación de la lista de chequeo y la revisión de las novedades registradas en el aplicativo de nómina, conforme a lo establecido</t>
  </si>
  <si>
    <t>Se identifican oportunidades de mejora relacionadas con la revisión previa de la información registrada</t>
  </si>
  <si>
    <t>El riesgo continúa siendo pertinente frente al proceso de nómina, por lo cual no requiere modificación o actualización en el periodo evaluado.</t>
  </si>
  <si>
    <t>Durante el periodo evaluado se realizó el seguimiento al riesgo, evidenciando la aplicación de los controles definidos y la no materialización de este.</t>
  </si>
  <si>
    <t>De acuerdo con los soportes de aplicación de los controles aportados por la primera línea, estos cumplen de manera parcial con lo dispuesto en la columna “Nombre del documento o medio de la evidencia”, no se adjuntaron las actas que menciona el control 3.Adicionalmente, es un riesgo con frecuencia de monitoreo semestral y los soportes solo se adjuntaron para el último cuatrimestre del año.
Se insta a la tercera línea a aplicar los mecanismos de evaluación para verificar la efectividad de los controles, ante una posible materialización del riesgo.</t>
  </si>
  <si>
    <t>TH-RG3-C2</t>
  </si>
  <si>
    <t>El Profesional y/o técnico del equipo de nómina, revisa el registro final de las novedades en el aplicativo (pre-nómina), verificando que se encuentren incluidas las novedades en el aplicativo contra los listados de deducciones y DIPS por unidad ejecutora para evitar que se presenten inconsistencias.</t>
  </si>
  <si>
    <t>TH-RG3-C3</t>
  </si>
  <si>
    <r>
      <rPr>
        <sz val="11"/>
        <color rgb="FF000000"/>
        <rFont val="Arial"/>
        <family val="2"/>
      </rPr>
      <t>El Profesional y/o técnico del equipo de nómina,</t>
    </r>
    <r>
      <rPr>
        <b/>
        <u/>
        <sz val="11"/>
        <color rgb="FF000000"/>
        <rFont val="Arial"/>
        <family val="2"/>
      </rPr>
      <t xml:space="preserve"> Revisa</t>
    </r>
    <r>
      <rPr>
        <sz val="11"/>
        <color rgb="FF000000"/>
        <rFont val="Arial"/>
        <family val="2"/>
      </rPr>
      <t xml:space="preserve"> que se estén aplicando correctamente la respectivas novedades a la nómina, </t>
    </r>
    <r>
      <rPr>
        <b/>
        <u/>
        <sz val="11"/>
        <color rgb="FF000000"/>
        <rFont val="Arial"/>
        <family val="2"/>
      </rPr>
      <t>utilizando</t>
    </r>
    <r>
      <rPr>
        <sz val="11"/>
        <color rgb="FF000000"/>
        <rFont val="Arial"/>
        <family val="2"/>
      </rPr>
      <t xml:space="preserve"> los formatos de control respectivos y comparando la información registrada en los soportes allegados, </t>
    </r>
    <r>
      <rPr>
        <b/>
        <u/>
        <sz val="11"/>
        <color rgb="FF000000"/>
        <rFont val="Arial"/>
        <family val="2"/>
      </rPr>
      <t>para</t>
    </r>
    <r>
      <rPr>
        <sz val="11"/>
        <color rgb="FF000000"/>
        <rFont val="Arial"/>
        <family val="2"/>
      </rPr>
      <t xml:space="preserve"> garantiazar la exactitud y equidad en los pagos, la presición en los cálculos salariales y la detección y corrección temprana de errores. </t>
    </r>
  </si>
  <si>
    <t>Bimestral</t>
  </si>
  <si>
    <t>PREVENIR</t>
  </si>
  <si>
    <t>Acta o Informe</t>
  </si>
  <si>
    <t>TH-RG3-C4</t>
  </si>
  <si>
    <r>
      <t>El Profesional y/o técnico del equipo de nómina,</t>
    </r>
    <r>
      <rPr>
        <b/>
        <sz val="11"/>
        <rFont val="Arial"/>
        <family val="2"/>
      </rPr>
      <t xml:space="preserve"> </t>
    </r>
    <r>
      <rPr>
        <b/>
        <u/>
        <sz val="11"/>
        <rFont val="Arial"/>
        <family val="2"/>
      </rPr>
      <t>Revisa</t>
    </r>
    <r>
      <rPr>
        <sz val="11"/>
        <rFont val="Arial"/>
        <family val="2"/>
      </rPr>
      <t xml:space="preserve"> el registro final de las novedades en el aplicativo (pre-nómina), </t>
    </r>
    <r>
      <rPr>
        <b/>
        <u/>
        <sz val="11"/>
        <rFont val="Arial"/>
        <family val="2"/>
      </rPr>
      <t>verificando</t>
    </r>
    <r>
      <rPr>
        <sz val="11"/>
        <rFont val="Arial"/>
        <family val="2"/>
      </rPr>
      <t xml:space="preserve"> que se encuentren incluidas  la novedades en el aplicativo contra los listados de deducciones y DIPS por unidad ejecutora </t>
    </r>
    <r>
      <rPr>
        <b/>
        <u/>
        <sz val="11"/>
        <rFont val="Arial"/>
        <family val="2"/>
      </rPr>
      <t>para</t>
    </r>
    <r>
      <rPr>
        <sz val="11"/>
        <rFont val="Arial"/>
        <family val="2"/>
      </rPr>
      <t xml:space="preserve"> evitar que se presenten inconsistencias.</t>
    </r>
  </si>
  <si>
    <t>Grupo de Juzgamiento Disciplinario</t>
  </si>
  <si>
    <t>Coordinador Grupo de Juzgamiento Disciplinario</t>
  </si>
  <si>
    <t>TH-RG4</t>
  </si>
  <si>
    <t>Posibilidad de afectación reputacional por prescripción de la acción disciplinaria debido al vencimiento de terminos</t>
  </si>
  <si>
    <t>Recepción de expedientes por parte de los entes de control con términos a punto de vencer.</t>
  </si>
  <si>
    <t>Acciones disciplinarias de tipo interno y externo</t>
  </si>
  <si>
    <t>TH-RG4-C1</t>
  </si>
  <si>
    <t xml:space="preserve">El Coordinador del grupo de juzgamiento, verifica junto con el abogado sustenciador de Secretaría y personal asistencial, los terminos procesales y el estado actual de los procesos, mediante reuniones bimestrales, dejando constancia por medio de acta o informe. </t>
  </si>
  <si>
    <t>Coordinador del grupo de juzgamiento</t>
  </si>
  <si>
    <t>Luz Stella Botia Carreño</t>
  </si>
  <si>
    <t>Porque se han hecho de manera adecuada los controles</t>
  </si>
  <si>
    <t>Porque  se ha cumplido con las reuniones de seguimiento</t>
  </si>
  <si>
    <t>Porque a la fecha han funcionado de manera adecuada</t>
  </si>
  <si>
    <t>Porque fueron actualizados recientemente</t>
  </si>
  <si>
    <t>ninguno</t>
  </si>
  <si>
    <t xml:space="preserve">Deficiencia o rotación de personal para dar cumplimiento al proceso. </t>
  </si>
  <si>
    <t>No existe control</t>
  </si>
  <si>
    <t>TH-RG5</t>
  </si>
  <si>
    <t>Posibilidad de afectación reputacional por generar nulidad del proceso disciplinario debido a filtración de la información previa a la actuación</t>
  </si>
  <si>
    <t>Ausencia de mecanismos para preservar la información inicial de la queja, informe o denuncia a traves de los distintos medios de recepción (Correo electrónico, aplicativo de gestión documental, la ventanilla de relación con el ciudadano)</t>
  </si>
  <si>
    <t>Acciones disciplinarias</t>
  </si>
  <si>
    <t>TH-RG5-C1</t>
  </si>
  <si>
    <t xml:space="preserve">El secretario ejecutivo del grupo de juzgamiento, custodia los documentos que reposan dentro de los expedientes y controla el prestamo de los mismos, para evaluación y sustentación de los abogados interno y externos (sujetos procesales) exclusivamente para consulta dentro de la oficina de Grupo Disciplinario, dejando constancia que obra dentro de la actuación, y planilla de prestamo de expedientes. </t>
  </si>
  <si>
    <t>Secretario ejecutivo del grupo de juzgamiento</t>
  </si>
  <si>
    <t>Por evento</t>
  </si>
  <si>
    <t>Constancia de consulta por parte de los sujetos procesales
Planilla de prestamo de expedientes por parte del profesional a cargo</t>
  </si>
  <si>
    <t>Porque  se ha  hecho un adecuado  seguimiento de los expedientes</t>
  </si>
  <si>
    <t>TH-RG5-C2</t>
  </si>
  <si>
    <t xml:space="preserve">La secretaria común del grupo de juzgamiento, tiene asignado exclusivamente el rol para alimentar y actualizar la plataforma de información disciplinaria SID. </t>
  </si>
  <si>
    <t>Secretaria Común (Técnico del grupo de juzgamiento)</t>
  </si>
  <si>
    <t>Permanente</t>
  </si>
  <si>
    <t xml:space="preserve">Resolución 326 del 02 Marzo de 2022 </t>
  </si>
  <si>
    <t>Correo electrónico</t>
  </si>
  <si>
    <t>TH-RG6</t>
  </si>
  <si>
    <t>Posibilidad de afectación reputacional por tomar una decisión que no corresponda frente al proceso disciplinario debido a diferencia de criterios de los profesionales a cargo</t>
  </si>
  <si>
    <t>Desconocimiento del expediente o proceso y deficiencia en la practica de pruebas</t>
  </si>
  <si>
    <t>TH-RG6-C1</t>
  </si>
  <si>
    <t xml:space="preserve">El abogado sustanciador, realiza mesas de trabajo con los responsables tanto del área de instrucción, como de juzgamiento, para verificar los conceptos y las pruebas aplicadas, y así tomar la decisión que en derecho corresponda, dejando registro mediante listado de asistencia o correo electrónico. </t>
  </si>
  <si>
    <t>Abogado sustanciador</t>
  </si>
  <si>
    <t>Listas de Asistencia o
Correo electrónico</t>
  </si>
  <si>
    <t>Porque se ha llevado acabo las reuniones de retroalimentacion en las etapas de instruccion y juzgamiento</t>
  </si>
  <si>
    <t>Secretaría General</t>
  </si>
  <si>
    <r>
      <t xml:space="preserve">Coordinador Grupo Talento Humano
</t>
    </r>
    <r>
      <rPr>
        <b/>
        <sz val="11"/>
        <rFont val="Arial"/>
        <family val="2"/>
      </rPr>
      <t>(Situaciones Administrativas)</t>
    </r>
  </si>
  <si>
    <t>TH-RG7</t>
  </si>
  <si>
    <t>Posibilidad de afectación reputacional por vinculación de personas que no cumplen con los requisitos académicos y la experiencia laboral requerida para desempeñar el cargo, debido a la no aplicación de los mecanismos establecidos en los estándares internos de selección de personal</t>
  </si>
  <si>
    <t xml:space="preserve">Falta de verificación de los documentos exigidos para el ingreso </t>
  </si>
  <si>
    <t>Incumplimiento del objetivo del proceso  
Perdida de recursos económicos por re procesos en las actividades de selección
Quejas y reclamos de los usuarios internos o grupos de valor externos
Hallazgos de auditorias internas o externas que den como resultado procesos sancionatorios por hechos comprobados, afectando la imagen del área</t>
  </si>
  <si>
    <t>TH-RG7-C1</t>
  </si>
  <si>
    <r>
      <t>El profesional del grupo de talento humano '</t>
    </r>
    <r>
      <rPr>
        <u/>
        <sz val="11"/>
        <rFont val="Arial"/>
        <family val="2"/>
      </rPr>
      <t>Verifica</t>
    </r>
    <r>
      <rPr>
        <sz val="11"/>
        <rFont val="Arial"/>
        <family val="2"/>
      </rPr>
      <t xml:space="preserve"> el cumplimiento de los requisitos de estudio y experiencia para el cargo a proveer, </t>
    </r>
    <r>
      <rPr>
        <u/>
        <sz val="11"/>
        <rFont val="Arial"/>
        <family val="2"/>
      </rPr>
      <t>validando</t>
    </r>
    <r>
      <rPr>
        <sz val="11"/>
        <rFont val="Arial"/>
        <family val="2"/>
      </rPr>
      <t xml:space="preserve"> los requisitos del cargo Vs. lo señalado en el Manual Específico de Funciones y Competencias Laborales, dejando como evidencia la aplicación del Formato TH-FM-076 - Estudio de requisitos para nombramiento. </t>
    </r>
    <r>
      <rPr>
        <u/>
        <sz val="11"/>
        <rFont val="Arial"/>
        <family val="2"/>
      </rPr>
      <t>para</t>
    </r>
    <r>
      <rPr>
        <sz val="11"/>
        <rFont val="Arial"/>
        <family val="2"/>
      </rPr>
      <t xml:space="preserve"> evitar que personas sin las competencias para gestionar actividades del cargo sean seleccionadas para gestionarlos</t>
    </r>
  </si>
  <si>
    <t>Profesional Grupo Talento Humano (Situaciones Administrativas)</t>
  </si>
  <si>
    <t>Contínua</t>
  </si>
  <si>
    <t>TH-PR-019 Gestión de situaciones Administrativas de Ingreso (Actividad de descripción de actividades No. XX)</t>
  </si>
  <si>
    <t>Formato TH-FM-076 - Estudio de requisitos para nombramiento</t>
  </si>
  <si>
    <t>No se evidenciaron situaciones de vinculación de personal que incumplieran los requisitos académicos o de experiencia durante el periodo evaluado.</t>
  </si>
  <si>
    <t>Los controles se ejecutaron mediante la verificación de los requisitos exigidos para el ingreso y el diligenciamiento de los formatos establecidos para la selección de personal.</t>
  </si>
  <si>
    <t>Se identifican oportunidades de mejora relacionadas con el fortalecimiento del proceso de verificación previa de la documentación presentada por los aspirantes.</t>
  </si>
  <si>
    <t>El riesgo continúa siendo pertinente frente al proceso de vinculación de personal, por lo cual no requiere modificación o actualización en el periodo evaluado.</t>
  </si>
  <si>
    <t>Durante el periodo evaluado se realizó seguimiento al riesgo, evidenciando la aplicación de los controles definidos y la no materialización del mismo.</t>
  </si>
  <si>
    <t>Falta de verificación del cumplimiento de los requisitos correspondientes al empleo</t>
  </si>
  <si>
    <t>TH-RG7-C2</t>
  </si>
  <si>
    <r>
      <t>El Profesional del grupo de talento humano '</t>
    </r>
    <r>
      <rPr>
        <b/>
        <u/>
        <sz val="11"/>
        <rFont val="Arial"/>
        <family val="2"/>
      </rPr>
      <t>Asegura</t>
    </r>
    <r>
      <rPr>
        <sz val="11"/>
        <rFont val="Arial"/>
        <family val="2"/>
      </rPr>
      <t xml:space="preserve"> la entrega completa de soportes que evidencian la experiencia, estudio y demás requisitos administrativos necesarios para ocupar el cargo, </t>
    </r>
    <r>
      <rPr>
        <b/>
        <u/>
        <sz val="11"/>
        <rFont val="Arial"/>
        <family val="2"/>
      </rPr>
      <t>verificando</t>
    </r>
    <r>
      <rPr>
        <sz val="11"/>
        <rFont val="Arial"/>
        <family val="2"/>
      </rPr>
      <t xml:space="preserve"> frente a la hoja de vida entregada por el nuevo servidor que ocupará el cargo, la existencia de los soportes que acreditan la autenticidad de la información y registra en el Formato TH-FM-096 - Listado de Verificación ingreso de personal la existencia y verificación de los mismos </t>
    </r>
    <r>
      <rPr>
        <b/>
        <u/>
        <sz val="11"/>
        <rFont val="Arial"/>
        <family val="2"/>
      </rPr>
      <t>para</t>
    </r>
    <r>
      <rPr>
        <sz val="11"/>
        <rFont val="Arial"/>
        <family val="2"/>
      </rPr>
      <t xml:space="preserve"> validar la información proporcionada por el candidato en su hoja de vida.</t>
    </r>
  </si>
  <si>
    <t>Diario</t>
  </si>
  <si>
    <r>
      <rPr>
        <sz val="11"/>
        <color rgb="FF000000"/>
        <rFont val="Arial"/>
        <family val="2"/>
      </rPr>
      <t xml:space="preserve">TH-PR-019 Gestión de situaciones Administrativas de Ingreso (Actividad de descripción de actividades No. </t>
    </r>
    <r>
      <rPr>
        <b/>
        <sz val="11"/>
        <color rgb="FF000000"/>
        <rFont val="Arial"/>
        <family val="2"/>
      </rPr>
      <t>XX</t>
    </r>
    <r>
      <rPr>
        <sz val="11"/>
        <color rgb="FF000000"/>
        <rFont val="Arial"/>
        <family val="2"/>
      </rPr>
      <t>)</t>
    </r>
  </si>
  <si>
    <t>Formato TH-FM-096 - Listado de Verificación ingreso de personal</t>
  </si>
  <si>
    <r>
      <t xml:space="preserve">Coordinador Grupo Talento Humano
</t>
    </r>
    <r>
      <rPr>
        <b/>
        <sz val="11"/>
        <rFont val="Arial"/>
        <family val="2"/>
      </rPr>
      <t>(Bienestar)
(PIC)</t>
    </r>
  </si>
  <si>
    <t>TH-RG8</t>
  </si>
  <si>
    <t>Posibilidad de afectación económica por realización de actividades del PIC no alineadas con las necesidades específicas de conocimiento y habilidades de los servidores del MinCIT, debido a una inadecuada evaluación de expectativas y requerimientos de los servidores</t>
  </si>
  <si>
    <r>
      <t>Identificación inadecuada de Necesidades Institucionales de Capacitación</t>
    </r>
    <r>
      <rPr>
        <b/>
        <sz val="11"/>
        <rFont val="Arial"/>
        <family val="2"/>
      </rPr>
      <t xml:space="preserve"> </t>
    </r>
    <r>
      <rPr>
        <sz val="11"/>
        <rFont val="Arial"/>
        <family val="2"/>
      </rPr>
      <t>por parte de los Jefes de Dependencia y Coordinadores</t>
    </r>
  </si>
  <si>
    <t xml:space="preserve">Desaprovechamiento de recursos por parte de funcionarios
No uso de actividades de formación </t>
  </si>
  <si>
    <t>TH-RG8-C1</t>
  </si>
  <si>
    <t xml:space="preserve">El profesional del Talento Humano, mediante memorando y/o correo electrónico solicita a los Jefes de dependencia y/o Coordinadores, Identificar  las necesidades Institucionales de capacitación de mayor relevancia para su grupo de trabajo. dejando como evidencia las necesidades de capacitación reportadas.  validando con su grupo de trabajo los requerimientos en cuanto a capacitación y estableciendo las de mayor relevancia, con lo cual se asegura que se cubren las necesidades de los funcionarios del Ministerio en dichas temáticas </t>
  </si>
  <si>
    <t>Jefes de Dependencia y Coordinadores.</t>
  </si>
  <si>
    <t>TH-PR-035 Plan Institucional de Capacitación (Actividad de descripción de actividades No. 2)</t>
  </si>
  <si>
    <t>Formato TH-FM-110 Necesidades Institucionales de capacitación</t>
  </si>
  <si>
    <t>No se evidenciaron afectaciones derivadas de la ejecución de actividades de capacitación no alineadas con las necesidades institucionales durante el periodo evaluado.</t>
  </si>
  <si>
    <t>El control se ejecutó al inicio de la vigencia mediante la identificación de necesidades de capacitación y la formulación y aprobación de PIC el cual se encuentra vigente durante el periodo evaluado</t>
  </si>
  <si>
    <t>Se identifican oportunidades de mejora relacionadas con el fortalecimiento del proceso de levantamiento de necesidades de capacitación.</t>
  </si>
  <si>
    <t>El riesgo se mantiene vigente y acorde con la gestión del Plan Institucional de Capacitación, por lo cual no requiere modificación en el periodo evaluado.</t>
  </si>
  <si>
    <t>Durante el periodo evaluado se realizó seguimiento al riesgo, teniendo en cuenta que el Plan Institucional de Capacitación fue formulado y aprobado al inicio de la vigencia, encontrándose vigente para el semestre evaluado, y evidenciándose la ejecución de las actividades de capacitación conforme a lo programado, así como la disponibilidad de los soportes e informes correspondientes.</t>
  </si>
  <si>
    <t>Temáticas de capacitación, inducción o reinducción que no se alinean con la realidad de las necesidades de conocimiento de los colaboradores para gestionar sus actividades de trabajo</t>
  </si>
  <si>
    <t>TH-RG8-C2</t>
  </si>
  <si>
    <t xml:space="preserve">El profesional de talento humano, consolida y revisa el inventario de necesidades de capacitación reportadas por las áreas, asegurar que se cubren las necesidades, recursos, objetivos, tiempo de ejecución y temáticas en los procesos de capacitación, inducción o reinudcción y posteriormente el Coordinador de Talento Humano, presenta ante el Comité Institucional de Gestión y Desempeño, el  Plan Institucional de Capacitación, con el fin de someterlo a aprobación.  </t>
  </si>
  <si>
    <t>Comité Institucional de Gestión y Desempeño CIGD - presenta: Coordinador Grupo de Gestión del Talento Humano.</t>
  </si>
  <si>
    <t>TH-PR-035 Plan Institucional de Capacitación (Actividad de descripción de actividades No. 6)</t>
  </si>
  <si>
    <t>Acta de CIGD donde se evidencia la aprobación del PIC</t>
  </si>
  <si>
    <r>
      <t xml:space="preserve">Coordinador Grupo Talento Humano
</t>
    </r>
    <r>
      <rPr>
        <b/>
        <sz val="11"/>
        <rFont val="Arial"/>
        <family val="2"/>
      </rPr>
      <t>(Seguridad y salud en le trabajo)</t>
    </r>
  </si>
  <si>
    <t>TH-RG9</t>
  </si>
  <si>
    <t xml:space="preserve">Posibilidad de afectación económica y reputacional por accidentes laborales, lesiones o incluso muertes, debido al incumplimiento de las normativas de seguridad y salud en el trabajo </t>
  </si>
  <si>
    <t>Insuficiente capacitación continua y adecuada a todos los funcionarios y colaboradores sobre los riesgos específicos de su trabajo, las medidas de seguridad necesarias y los procedimientos a seguir en caso de emergencia.</t>
  </si>
  <si>
    <t>Saciones económicas y legales
Cierre temporal o definitivo de la entidad
Multas, indemnizaciones
Accidentes de trabajo y enfermedades laborales
Deterioro de la salud física y mental de los trabajadores</t>
  </si>
  <si>
    <t>TH-RG9-C1</t>
  </si>
  <si>
    <t xml:space="preserve">El profesional grupo de Talento Humano, a partir de resultados de los análisis de riesgos laborales identificados, la revisión de incidentes y accidentes laborales y el cumplimiento de requisitos legales y normativos, define y programa las necesidades de capacitación que fomenten una cultura de seguridad en la organización, verificando el cumplimiento de las mismas. </t>
  </si>
  <si>
    <t>Profesional grupo de Talento Humano</t>
  </si>
  <si>
    <t>DCOUMENTADO</t>
  </si>
  <si>
    <t>TH-PR-032 Reporte e investigación de los incidentes, accidentes de trabajo y enfermedades laborales (Condiciones Generales) (4. CONDICIONES GENERALES. Responsabilidades del Responsable de SST y/o funcionario de Talento Humano)</t>
  </si>
  <si>
    <t>Evidencia de realización de capacitaciones programadas</t>
  </si>
  <si>
    <t>Los controles establecidos permitieron la atención del evento presentado, la realización de la investigación correspondiente y la adopción de medidas correctivas y preventivas.</t>
  </si>
  <si>
    <t>Se identifican oportunidades de mejora relacionadas con el fortalecimiento en las acciones preventivas, orientadas a minimizar la ocurrencia de situaciones similares y correctivas derivadas de las inspecciones.</t>
  </si>
  <si>
    <t>El riesgo se encuentra adecuadamente identificado y los controles definidos continúan siendo pertinentes para su gestión, sin requerir modificaciones en el periodo evaluado.</t>
  </si>
  <si>
    <t>Durante el periodo evaluado se realizó seguimiento al riesgo. En el II semestre se presentó un accidente laboral, el cual fue atendido e investigado conforme a los lineamientos del Sistema de Seguridad y Salud en el Trabajo, evidenciándose la aplicación de los controles establecidos y la definición de acciones preventivas derivadas del análisis del evento..</t>
  </si>
  <si>
    <t>No realización de inspecciones periódicas de las instalaciones, equipos y procesos de trabajo para asegurar el cumplimiento de las normativas de seguridad y salud.</t>
  </si>
  <si>
    <t>TH-RG9-C2</t>
  </si>
  <si>
    <r>
      <t>El Presidente del COPASST</t>
    </r>
    <r>
      <rPr>
        <b/>
        <u/>
        <sz val="11"/>
        <rFont val="Arial"/>
        <family val="2"/>
      </rPr>
      <t>, Hace seguimiento</t>
    </r>
    <r>
      <rPr>
        <sz val="11"/>
        <rFont val="Arial"/>
        <family val="2"/>
      </rPr>
      <t xml:space="preserve"> a la realización de inspecciones a los puestos de trabajo por parte del COPASST, </t>
    </r>
    <r>
      <rPr>
        <b/>
        <u/>
        <sz val="11"/>
        <rFont val="Arial"/>
        <family val="2"/>
      </rPr>
      <t>obteniendo</t>
    </r>
    <r>
      <rPr>
        <sz val="11"/>
        <rFont val="Arial"/>
        <family val="2"/>
      </rPr>
      <t xml:space="preserve"> información de los hallazgos y realizar acompañamiento a la implementación de las acciones </t>
    </r>
    <r>
      <rPr>
        <b/>
        <u/>
        <sz val="11"/>
        <rFont val="Arial"/>
        <family val="2"/>
      </rPr>
      <t>para</t>
    </r>
    <r>
      <rPr>
        <sz val="11"/>
        <rFont val="Arial"/>
        <family val="2"/>
      </rPr>
      <t xml:space="preserve"> evitar o mitigar los riesgos identificados, dejando como evidencia el Informe de Inspecciones del COPASST</t>
    </r>
  </si>
  <si>
    <t>Presidente del COPASST</t>
  </si>
  <si>
    <t>TH-PR-027 Conformación y funcionamiento del Comité Paritario de Seguridad y Salud en el Trabajo - COPASST (Condiciones Generales)</t>
  </si>
  <si>
    <t>Informe de Inspecciones del COPASST
Plan de mejoramiento de situaciones identificadas en las inspecciones</t>
  </si>
  <si>
    <t>No entrega de equipos de protección personal necesarios según los riesgos específicos de cada tarea.</t>
  </si>
  <si>
    <t>TH-RG9-C3</t>
  </si>
  <si>
    <r>
      <rPr>
        <sz val="11"/>
        <color rgb="FF000000"/>
        <rFont val="Arial"/>
        <family val="2"/>
      </rPr>
      <t>El Profesional grupo de Talento Humano,</t>
    </r>
    <r>
      <rPr>
        <b/>
        <u/>
        <sz val="11"/>
        <color rgb="FF000000"/>
        <rFont val="Arial"/>
        <family val="2"/>
      </rPr>
      <t xml:space="preserve"> Verifica</t>
    </r>
    <r>
      <rPr>
        <sz val="11"/>
        <color rgb="FF000000"/>
        <rFont val="Arial"/>
        <family val="2"/>
      </rPr>
      <t xml:space="preserve"> que se realice la entrega de los elementos de protección personal adecuados </t>
    </r>
    <r>
      <rPr>
        <b/>
        <u/>
        <sz val="11"/>
        <color rgb="FF000000"/>
        <rFont val="Arial"/>
        <family val="2"/>
      </rPr>
      <t>conforme con</t>
    </r>
    <r>
      <rPr>
        <sz val="11"/>
        <color rgb="FF000000"/>
        <rFont val="Arial"/>
        <family val="2"/>
      </rPr>
      <t xml:space="preserve"> los riesgos y peligros identificados en la respectiva matriz de identificación a los que estén expuestos los servidores y demás colaboradores en el lugar de trabajo, dejando como evidencia el Formato de entrega de EPPs.    </t>
    </r>
    <r>
      <rPr>
        <b/>
        <u/>
        <sz val="11"/>
        <color rgb="FF000000"/>
        <rFont val="Arial"/>
        <family val="2"/>
      </rPr>
      <t>para</t>
    </r>
    <r>
      <rPr>
        <sz val="11"/>
        <color rgb="FF000000"/>
        <rFont val="Arial"/>
        <family val="2"/>
      </rPr>
      <t xml:space="preserve"> protegerlos  de riesgos específicos presentes en su entorno laboral y prevenirlos de enfermedades laborales, </t>
    </r>
  </si>
  <si>
    <t>TH-PR-028 Elaboración, control, entrega y seguimiento de elementos de Protección Personal – EPP (Condiciones Generales)</t>
  </si>
  <si>
    <t>Listado de entrega de EPPs</t>
  </si>
  <si>
    <t>Falta de investigaciones de incidentes o accidentes laborales para determinar sus causas subyacentes y tomar medidas correctivas para prevenir su recurrencia.</t>
  </si>
  <si>
    <t>TH-RG9-C4</t>
  </si>
  <si>
    <r>
      <t xml:space="preserve">El Profesional grupo de Talento Humano, </t>
    </r>
    <r>
      <rPr>
        <b/>
        <u/>
        <sz val="11"/>
        <rFont val="Arial"/>
        <family val="2"/>
      </rPr>
      <t>Levanta</t>
    </r>
    <r>
      <rPr>
        <sz val="11"/>
        <rFont val="Arial"/>
        <family val="2"/>
      </rPr>
      <t xml:space="preserve"> la información necesaria que permita determinar las causas del incidente o accidente  </t>
    </r>
    <r>
      <rPr>
        <b/>
        <u/>
        <sz val="11"/>
        <rFont val="Arial"/>
        <family val="2"/>
      </rPr>
      <t>generando</t>
    </r>
    <r>
      <rPr>
        <sz val="11"/>
        <rFont val="Arial"/>
        <family val="2"/>
      </rPr>
      <t xml:space="preserve"> los informes de investigación y reportes a la ARL respectivos </t>
    </r>
    <r>
      <rPr>
        <b/>
        <u/>
        <sz val="11"/>
        <rFont val="Arial"/>
        <family val="2"/>
      </rPr>
      <t>para</t>
    </r>
    <r>
      <rPr>
        <sz val="11"/>
        <rFont val="Arial"/>
        <family val="2"/>
      </rPr>
      <t xml:space="preserve"> identificar las causas subyacentes que llevaron al incidente y así prevenir futuros accidentes.</t>
    </r>
  </si>
  <si>
    <t>TH-PR-032 Reporte e investigación de los incidentes, accidentes de trabajo y enfermedades laborales (Condiciones Generales)</t>
  </si>
  <si>
    <t>Formato de reporte de actos y coniciones inseguras 
Formato único de reporte de accidentes de trabajo - FURAT
Formtao de investigación de incidentes y accidentes de trabajo</t>
  </si>
  <si>
    <r>
      <t xml:space="preserve">Coordinador Grupo Talento Humano </t>
    </r>
    <r>
      <rPr>
        <b/>
        <sz val="11"/>
        <rFont val="Arial"/>
        <family val="2"/>
      </rPr>
      <t>(Situaciones Administrativas)</t>
    </r>
  </si>
  <si>
    <t>TH-RG10</t>
  </si>
  <si>
    <t>Posibilidad de afectación reputacional por la inexistencia de información o repositorios de las actividades que se desarrollan en un cargo o dependencia, debido a la ausencia y/o no aplicación de procesos estandarizados de transferencia del conocimiento.</t>
  </si>
  <si>
    <t>Fallas en la aplicacion de mecanismos disponibles para transferir y preservar el conocimiento histórico, tanto tácito como explícito.</t>
  </si>
  <si>
    <t>Retrasos en la ejecución de programas, proyectos o servicios deficientes
Disminución de la productividad y la eficiencia
Sanciones por incumplimiento normativo o legal</t>
  </si>
  <si>
    <t>TH-RG10-C1</t>
  </si>
  <si>
    <r>
      <rPr>
        <sz val="11"/>
        <color rgb="FF000000"/>
        <rFont val="Arial"/>
        <family val="2"/>
      </rPr>
      <t>Profesional y/o técnico del equipo de Situaciones Administrativas del Grupo Talento Humano - GTH, realiza la transferencia de conocimiento por parte del servidor que se retira de la entidad, mediante los formatos del procedimiento que soporten dicha transferencia, como lo son el Formato de transferencia de conocimiento y el  Acta de entrega de puesto de trabajo  y</t>
    </r>
    <r>
      <rPr>
        <b/>
        <u/>
        <sz val="11"/>
        <color rgb="FF000000"/>
        <rFont val="Arial"/>
        <family val="2"/>
      </rPr>
      <t xml:space="preserve"> validar</t>
    </r>
    <r>
      <rPr>
        <b/>
        <sz val="11"/>
        <color rgb="FF000000"/>
        <rFont val="Arial"/>
        <family val="2"/>
      </rPr>
      <t xml:space="preserve"> </t>
    </r>
    <r>
      <rPr>
        <sz val="11"/>
        <color rgb="FF000000"/>
        <rFont val="Arial"/>
        <family val="2"/>
      </rPr>
      <t xml:space="preserve">la información recibida por parte de quien recibe el cargo o el responsable del área o el designado, para </t>
    </r>
    <r>
      <rPr>
        <b/>
        <sz val="11"/>
        <color rgb="FF000000"/>
        <rFont val="Arial"/>
        <family val="2"/>
      </rPr>
      <t>asegurar</t>
    </r>
    <r>
      <rPr>
        <sz val="11"/>
        <color rgb="FF000000"/>
        <rFont val="Arial"/>
        <family val="2"/>
      </rPr>
      <t xml:space="preserve"> que la información entregada por el servidor que se retira realmente corresponda con las funciones del cargo. El grupo talento humano asegura que esta acción se cumpla con  la revisión al diligenciamiento completo en el momenro de la recepción de los documentos solicitados (Se le da alcance en el segundo control).</t>
    </r>
  </si>
  <si>
    <t>Profesional y/o técnico del equipo de Situaciones Administrativas del Grupo Talento Humano - GTH</t>
  </si>
  <si>
    <t>Procedimiento TH-PR-036 Gestión de Situaciones Administrativas de Retiro (Actividad de descripción de actividades No. 6)</t>
  </si>
  <si>
    <t>Formato TH-FM-113 Transferencia de conocimiento y Formato TH-FM-077 Acta de entrega de puesto de trabajo</t>
  </si>
  <si>
    <t>Durante el periodo evaluado no se presentaron situaciones que afectaran la continuidad de las actividades por ausencia de información o pérdida de conocimiento institucional.</t>
  </si>
  <si>
    <t>Los controles se aplicaron en los casos en que se presentaron cambios o movimientos de personal, mediante el diligenciamiento de los formatos de transferencia de conocimiento y actas de entrega de puesto de trabajo</t>
  </si>
  <si>
    <t>Se identifican oportunidades de mejora relacionadas con la estandarización y actualización periódica de la información transferida, con el fin de fortalecer la conservación del conocimiento institucional..</t>
  </si>
  <si>
    <t>El riesgo continúa siendo pertinente, dado que la transferencia de conocimiento es un factor clave para la continuidad de los procesos y la gestión institucional.</t>
  </si>
  <si>
    <t>Durante el periodo evaluado se realizó seguimiento al riesgo, verificando la aplicación de los controles asociados a la transferencia de conocimiento en los casos en que fue requerido.</t>
  </si>
  <si>
    <t>TH-RG10-C2</t>
  </si>
  <si>
    <t>Profesional y/o técnico del equipo de Situaciones Administrativas del Grupo Talento Humano - GTH, revisa que sean entregados los respectivos formatos de transferencia de conocimiento relacionados con la entrega del cargo, cuando se retira un servidor y validar conforme a la lista de chequeo de los documentos de retiro, para asegurar que se archivan con los demás documentos solicitados, para conservar la completitud de estos soportes aportando a la conservación de memoria histórica institucional.</t>
  </si>
  <si>
    <t>Procedimiento TH-PR-036 Gestión de Situaciones Administrativas de Retiro (Actividad de descripción de actividades No. 7)</t>
  </si>
  <si>
    <t>GESTIÓN DE RECURSOS FINANCIEROS</t>
  </si>
  <si>
    <t>Presupuesto</t>
  </si>
  <si>
    <t>Coordinador Grupo Presupuesto</t>
  </si>
  <si>
    <t>GRF-RG1</t>
  </si>
  <si>
    <t>Posibilidad de afectación reputacional por una inadecuada ejecución del gasto debido a trámites de solicitudes inconsistentes por parte de las dependencias</t>
  </si>
  <si>
    <t>Información Inconsistente e Insuficiente</t>
  </si>
  <si>
    <t>Incumplimiento del objetivo y las metas del proceso</t>
  </si>
  <si>
    <t>GRF-RG1-C1</t>
  </si>
  <si>
    <t xml:space="preserve">Los Coordinadores y profesionales de las áreas de Presupuesto, Contabilidad y Tesorería, confrontan y revisan la documentación con sus soportes para los tramites presupuestales, contables y de tesoreria de acuerdo a la normatividad vigente. En caso de presentarse inconsistencias se devuelve al interesado mediante correo electrónico. </t>
  </si>
  <si>
    <t>Coordinadores y Profesionales de las áreas de Presupuesto, Contabilidad y Tesorería</t>
  </si>
  <si>
    <t>Gestión Financiera Cadena presupuestal de Gastos SIIF II (GR-PR-016)</t>
  </si>
  <si>
    <t>Erick Ottovianny Pérez Gaitan</t>
  </si>
  <si>
    <t>El riesgo no se ha materializado por la aplicación de los controles asociados. Los controles se ejecutan de acuerdo al criterio establecido, como se pueden observar en la evidencia aportada.</t>
  </si>
  <si>
    <t>El control se ejecuta oportunamente de acuerdo a la actividad y lineamientos normativos establecidos para cada proceso</t>
  </si>
  <si>
    <t>El control establecido ha evitado la materialización del riesgo, se puede inferir que es efectivo, adecuado y su aplicación es correcta de acuerdo con la evidencia aportada.</t>
  </si>
  <si>
    <t>El riesgo no requiere ser actualizado, cumple con los lineamientos establecidos en la metodología diseñada para su identificación y para la determinación de controles.</t>
  </si>
  <si>
    <t>Sin observación</t>
  </si>
  <si>
    <t>Errores de transcripción en la información</t>
  </si>
  <si>
    <t>GRF-RG1-C2</t>
  </si>
  <si>
    <t>Los Coordinadores y profesionales de las áreas de Presupuesto, Contabilidad y Tesorería, revisan y verifican la información contenida en los Comprobantes SIIF generados frente a los soportes. (presupuestales, contables y de tesoreria); en caso de presentarse inconsistencias se devolvera al interesado mediante correo electrónico.</t>
  </si>
  <si>
    <t>Inoportuna solicitud de tramites presupuestales</t>
  </si>
  <si>
    <t>GRF-RG1-C3</t>
  </si>
  <si>
    <t xml:space="preserve">El Coordinador del área de presupuesto, elabora y envia por medio de Correo electrónico o Gestión Documental al grupo de Talento Humano el cronograma de entrega de nominas y aportes de seguridad social. </t>
  </si>
  <si>
    <t>El Coordinador Grupo de presupuesto</t>
  </si>
  <si>
    <t>Anual - Al inicio de la vigencia</t>
  </si>
  <si>
    <t>Memorando - Gestión Documental o correo eletrónico</t>
  </si>
  <si>
    <t>Radicado GF-2025-00001 Enero 3 de 2025 Cronograma de fecha de entrega de nominas y aportes parafiscales vigencia 2025 plataforma Gestion Documental.</t>
  </si>
  <si>
    <t>GRF-RG1-C4</t>
  </si>
  <si>
    <t xml:space="preserve">Los Coordinadores de la Gestión Financiera (Presupuesto, Contabilidad y Tesorería) Elaboran circular interna de cierre de vigencia, para todas las dependencias del Ministerio y se envia a publicación en la mintranet. </t>
  </si>
  <si>
    <t>Los Coordinadores de la Gestión Financiera (Presupuesto, Contabilidad y Tesorería)</t>
  </si>
  <si>
    <t>Anual - Cierre de vigencia</t>
  </si>
  <si>
    <t>Circular Publicada</t>
  </si>
  <si>
    <t>Circular N° 14 del 04 de noviembre, relacionada con la ejecución presupuestal y cajas menores cierre de la vigencia 2025. Publicada en la intranet.</t>
  </si>
  <si>
    <t>Cambios en la Estructura de Clasificación presupuestal y falta de parametrización y/o vinculación de usos presupuestales.</t>
  </si>
  <si>
    <t>GRF-RG1-C5</t>
  </si>
  <si>
    <t xml:space="preserve">El Coordinador  revisa y verifica la clasificación presupuestal para rubros nuevos contenidos en el proyecto de resolución de desagregación inicial y/o modificaciones presupuestales, con el fin de que se encuentren parámetrizados en la Plataforma SIIF (Sistema Integrado de Información Financiera); en caso de no encontrarse, se informa mediante correo electrónico a la Oficina Asesora de Planeación para su vinculación en el SIIF. </t>
  </si>
  <si>
    <t>El Coordinador del Grupo Presupuesto</t>
  </si>
  <si>
    <t>Anual y Cuando se presenten cambios</t>
  </si>
  <si>
    <t>Identificación de rubros que no corresponden con el objeto del Gasto.</t>
  </si>
  <si>
    <t>GRF-RG1-C6</t>
  </si>
  <si>
    <t xml:space="preserve">El Coordinador y profesional del Grupo Presupuesto, revisa el rubro presupuestal de la solicitud de CDP registrada en el SIIF por el Grupo Administrativa y las enviadas por el Grupo Talento humano, con el fin verificar que el rubro corresponda al objeto del gasto. En caso de no corresponder, se devuelve mediante correo electrónico a la dependencia. </t>
  </si>
  <si>
    <t>El Coordinador  del Grupo Presupuesto</t>
  </si>
  <si>
    <t>Diaria</t>
  </si>
  <si>
    <t>Documento SIIF, CDP o Correo Electrónico</t>
  </si>
  <si>
    <t>Desactualización en temas de la Gestión del Proceso de la Cadena presupuestal de Gastos.</t>
  </si>
  <si>
    <t>GRF-RG1-C7</t>
  </si>
  <si>
    <t>El Coordinador del Grupo presupuesto (Coordinador SIIF), informa a los usuarios del SIIF II, a traves de correo electrónico las circulares de actualización del modulo de ingresos, emitidas por la administración SIIF II del Ministerio de Hacienda, con el fin de que asistan a las capacitaciones. En caso de requerirse una capacitación diferente a la plataforma SIIF la solicitaran las areas la gestion financiera al Grupo de Talento Humano.</t>
  </si>
  <si>
    <t>Coordinador  Grupo  Presupuesto</t>
  </si>
  <si>
    <t>Correo electrónico de comunicación</t>
  </si>
  <si>
    <t>GRF-RG2</t>
  </si>
  <si>
    <t xml:space="preserve">Posibilidad de afectación reputacional por una inadecuada ejecución del ingreso debido a la consiganción y/o cargue erróneo de la información por parte de los usuarios internos o externos. </t>
  </si>
  <si>
    <t>Información inconsistente e insuficiente</t>
  </si>
  <si>
    <t>GRF-RG2-C1</t>
  </si>
  <si>
    <t>Los Coordinadores y profesionales de la gestión financiera (Presupuesto, Contabilidad y Tesoreria), revisan la información de ingresos contra la información cargada en la plataforma SIIF. En caso de presentarse inconsistencia se devuelve al usuario interno o externo para solucionar el registro pendiente de legalizar.</t>
  </si>
  <si>
    <t>Coordinadores y profesionales del Grupo Presupuesto, Contabilidad y Tesoreria</t>
  </si>
  <si>
    <t>Cadena presupuestal de ingresos SIIF II (GR-PR-017)</t>
  </si>
  <si>
    <t>Valores de ingresos pendientes de clasificar</t>
  </si>
  <si>
    <t>GRF-RG2-C2</t>
  </si>
  <si>
    <t xml:space="preserve">Los Coordinadores de presupuesto, contabilidad y tesoreria, informan por correo electrónico el estado de los saldos pendientes por aplicar o legalizar a las demás dependencias para que revisen y legalizen la información </t>
  </si>
  <si>
    <t>Desactualización en temas de la Gestión del Proceso de la Cadena presupuestal de ingresos</t>
  </si>
  <si>
    <t>GRF-RG2-C3</t>
  </si>
  <si>
    <t>Coordinador del Grupo presupuesto</t>
  </si>
  <si>
    <t>Tesorería</t>
  </si>
  <si>
    <t>Coordinador Grupo Tesoreria</t>
  </si>
  <si>
    <t>GRF-RG3</t>
  </si>
  <si>
    <t>Posibilidad de afectación reputacional por inapropiada ejecución del flujo de caja mensualizado debido a la falta de planificación y seguimiento a las obligaciones por parte de las áreas</t>
  </si>
  <si>
    <t xml:space="preserve">Incumplimiento al cronograma mensualizado del PAC, conforme a las directrices dadas por el Ministerio de Hacienda. </t>
  </si>
  <si>
    <t>Disminución de la asignación presupuestal para la siguiente vigencia</t>
  </si>
  <si>
    <t>GRF-RG3-C1</t>
  </si>
  <si>
    <t xml:space="preserve">El Coordinador del grupo de tesorería, remite al grupo de comunicaciones al inicio de la vigencia, la circular que contiene el calendario del Plan Anual Mensualizado de Caja - PAC, previamente aprobado por la Secretaria General, con destino a los usuarios internos y externos. </t>
  </si>
  <si>
    <t>Coordinador del grupo de tesorería</t>
  </si>
  <si>
    <t>Procedimiento elaboración, modificación y seguimiento al PAC "GR-PR-007"</t>
  </si>
  <si>
    <t>Publicación de la Circular</t>
  </si>
  <si>
    <t>DIANA BERNAL CORTES</t>
  </si>
  <si>
    <t>Los controles aplicados se cumplen sim permitir que se materialice el riesgo</t>
  </si>
  <si>
    <t>Se da cumplimiento a las circulares del Ministerio de Hacienda y del Ministerio de Comercio, Industria y Turismo.</t>
  </si>
  <si>
    <t>No, los controles son adecuados y no se ha materializado el riesgo</t>
  </si>
  <si>
    <t>La evidecia aportada por la primera linea, se encuentra acorde con lo dispuesto, por consiguiente, desde la segunda linea de defensa no se advierte una posible materializacion del riesgo.</t>
  </si>
  <si>
    <t>No utilización de recursos aprobados por hacienda y solicitados por las áreas</t>
  </si>
  <si>
    <t>GRF-RG3-C2</t>
  </si>
  <si>
    <t>GRF-RG3-C3</t>
  </si>
  <si>
    <t xml:space="preserve">El Coordinador del grupo de tesorería, informara los saldos de PAC pendientes de ejecutar a los coordinadores y/o Directivos de las áreas administrativa, talento humano, grupo de viaticos, gestión documental, pasivos pensionales, oficina de sistemas, jurídico, mediante correo electrónico.  </t>
  </si>
  <si>
    <t>Correo de información</t>
  </si>
  <si>
    <t>Por exceso de saldos en las cuentas financieras por recursos no utilizados en la ejecución de los proyectos de los patrimonios autónomos</t>
  </si>
  <si>
    <t>GRF-RG3-C4</t>
  </si>
  <si>
    <t xml:space="preserve">El Coordinador del grupo de tesorería, informa mediante circular al inicio de la vigencia correspondiente, los requisitos para realizar las solicitudes de PAC, por parte de las áreas que manejan recursos con cargo a patrimonios autonomos y proyectos de inversión. </t>
  </si>
  <si>
    <t>Circular Programación Mensual del PAC y rdicación de pagos contractuales</t>
  </si>
  <si>
    <t>Contabilidad</t>
  </si>
  <si>
    <t>Coordinador Grupo Contabilidad</t>
  </si>
  <si>
    <t>GRF-RG4</t>
  </si>
  <si>
    <t xml:space="preserve">Posibilidad de afectación reputacional por inconsistencias en la información presentada en los estados financieros de la entidad debido a que el registro de los hechos economicos no se realicen de manera oportuna y/o adecuada </t>
  </si>
  <si>
    <t>Información inconsistente e insuficiente reportada a contabilidad por parte de las áreas</t>
  </si>
  <si>
    <t>GRF-GR4-C1</t>
  </si>
  <si>
    <t xml:space="preserve">El(la) funcionario(a)/contratista designado(a), cada vez que se requiera revisa la información entregada por las áreas o entidades externas, valida la pertinencia de la misma y la clasifica mediante el catalogo de cuentas. En caso de encontrar novedades se requiere aclaración y una vez subsanada se continua con el proceso. </t>
  </si>
  <si>
    <t>Funcionario y/o contratista del Grupo de Contabilidad</t>
  </si>
  <si>
    <t>Procedimiento GR-PR-008 Elaboración de Informes y Estados Financieros</t>
  </si>
  <si>
    <t>Plataforma de Gestión Financiera, correo electrónico o documento de gestión documental</t>
  </si>
  <si>
    <t>SANDRA CONSUELO ACERO MELO</t>
  </si>
  <si>
    <t>En la Central de Cuentas se encontraton radicaciones que no cumplian con los parámetros requeridos para el tipo de cuenta, por esa razón se devolvió la cuenta para subsanación de la misma.</t>
  </si>
  <si>
    <t>Todas las cuentas con novedades fueron subsanadas</t>
  </si>
  <si>
    <t>El control esd adecuado por evitar la materialización del riesgo</t>
  </si>
  <si>
    <t>Ya fue actualizado en noviembre de 2025</t>
  </si>
  <si>
    <t>Las evidencias además con toda su trazabilidad por cada una de las cuentas, se encuentra en la plataforma de Gestión Financiera
https://gestion.mincit.gov.co/Athena/GestionFinanciera/hoja_ruta_2020_trpnall_list.php?orderby=dsysdate</t>
  </si>
  <si>
    <t>Inadecuada aplicación de las políticas contables por parte de las fuentes de información</t>
  </si>
  <si>
    <t>GRF-GR4-C2</t>
  </si>
  <si>
    <t>El(la) funcionario(a)/contratista designado(a), cada vez que se requiera, remite a las fuentes de información recordatorio sobre la información requerida para efectuar los registros contables, según lo definido en las políticas de operación contable del MinCIT. En caso de encontrar inconsistencias se solicitara aclaración y una vez subsanada se continua con el proceso.</t>
  </si>
  <si>
    <t>Manual de políticas de operación contable</t>
  </si>
  <si>
    <t>Correo electrónico y/o documento de gestión documental</t>
  </si>
  <si>
    <t>No se presentó para cierre mensual de octubre y noviembre está en proceso</t>
  </si>
  <si>
    <t>No se presentaron eventos</t>
  </si>
  <si>
    <t xml:space="preserve">Errores de transcripción en el registro de información contable </t>
  </si>
  <si>
    <t>Interna</t>
  </si>
  <si>
    <t>GRF-GR4-C3</t>
  </si>
  <si>
    <t>El(la) funcionario(a)/contratista designado(a), de acuerdo a la periodicidad definida en las politicas de operación contable del Mincit, realiza conciliaciones con la finalidad de asegurar las caracteristicas cualitativas de la información financiera. En caso de exisitir partidas conciliatorias, deberan registrarse en el formato GR-FM-066 Conciliación de saldos.</t>
  </si>
  <si>
    <t>CORREGIR</t>
  </si>
  <si>
    <t>Hojas de trabajo en Excel</t>
  </si>
  <si>
    <t>Las conciliaciones son de periodicidad trimestral</t>
  </si>
  <si>
    <t>Limitaciones de personal para el desarrollo de las funciones</t>
  </si>
  <si>
    <t>GRF-GR4-C4</t>
  </si>
  <si>
    <t>EVALUACIÓN SEGUIMIENTO Y CONTROL</t>
  </si>
  <si>
    <t>Oficina de Control Interno</t>
  </si>
  <si>
    <t>Jefe de Control Interno</t>
  </si>
  <si>
    <t>ES-RG1</t>
  </si>
  <si>
    <t>Posibilidad de afectación reputacional por incumplimiento de las actividades programadas por la OCI en el plan anual de auditorías debido a deficiencias en la planificación y/o ejecución.</t>
  </si>
  <si>
    <t>Rotación o reducción del equipo de auditoría de la OCI</t>
  </si>
  <si>
    <t>* Perdida de la credibilidad y confianza en el trabajo realizado por parte de la Oficina de Control Interno
* Posibles hallazgos por parte de los entes de control</t>
  </si>
  <si>
    <t>ES-GR1-C1</t>
  </si>
  <si>
    <t>El jefe de control interno, verifica que las actividades a desarrollar en el plan anual de auditoria se programen de acuerdo al personal de planta que se encuentra asignado a la oficina, mediante mesa de trabajo y formalizada en acta o ayuda de memoria.</t>
  </si>
  <si>
    <t>Guía para la planeación, ejecución y seguimiento del plan anual de auditoría ES-DR-001</t>
  </si>
  <si>
    <t>Acta o ayuda de memoria</t>
  </si>
  <si>
    <t xml:space="preserve">Martha Lucia Ocampo Rueda </t>
  </si>
  <si>
    <t>El riesgo no se ha materializado, dado que los controles programados se han aplicado conforme a los criterios y la periodicidad establecidos, tal como se evidencia en la documentación aportada</t>
  </si>
  <si>
    <t xml:space="preserve">La ejecución del control, a cargo de la Jefe de la Oficina de Control Interno, se realizó al momento de la formulación del Plan Anual de Auditoría Interna de la vigencia 2025 y cada vez que se programan mesas de trabajo para la verificación de las actividades allí propuestas, teniendo en cuenta, para su desarrollo, el número de personas con que cuenta la oficina. </t>
  </si>
  <si>
    <t>A la fecha, el control establecido ha evitado la materializacion del riesgo identificado, lo que permite concluir, que esta debidamente diseñado, aplicado, y cuenta con las evidencias que asi lo confirma</t>
  </si>
  <si>
    <t>A la fecha, el riesgo identificado y registrado no requiere modificación, dado que cumple con los lineamientos establecidos en la Guía para la Administración del Riesgo</t>
  </si>
  <si>
    <t xml:space="preserve">Las mesas de trabajo se programan a través de la herramienta: Registros de Asistencia y Ayudas de Memoria - RAAM, de ahí se deriva el formato utilizado para la ayuda de memoria y lista de asistemcia. </t>
  </si>
  <si>
    <t>ES-GR1-C2</t>
  </si>
  <si>
    <t xml:space="preserve">El jefe de control interno le aprueba al profesional responsable de la actividad a traves de correo electrónico, la modificación de fechas para la realización de auditorias y seguimientos.   </t>
  </si>
  <si>
    <t>Correo electrónico de aprobación</t>
  </si>
  <si>
    <t>a ejecución del control, a cargo de la Jefe de la Oficina, se aplica cada vez que se aprueba la modificación de fechas para la realización de seguimientos y auditorías.</t>
  </si>
  <si>
    <t>A la fecha, el control establecido ha evitado la materialización del riesgo identificado, lo que permite concluir que se encuentra debidamente diseñado y aplicado, y que cuenta con las evidencias que así lo confirman.</t>
  </si>
  <si>
    <t>No se presentan observaciones.</t>
  </si>
  <si>
    <t>Cambios normativos que incluyan nuevas auditorías.</t>
  </si>
  <si>
    <t>ES-GR1-C3</t>
  </si>
  <si>
    <t>El jefe de control interno, verifica los cambios normativos y los socializa con los profesionales de la oficina, cada vez que tenga conocimiento de los mismos, y conserva evidencia mediante lista de asistencia.</t>
  </si>
  <si>
    <t>Ayudas de memoria</t>
  </si>
  <si>
    <t>La ejecución del control, a cargo de la Jefe de la Oficina, se aplica cada vez que se conocen novedades relacionadas con cambios normativos de interés para la Oficina, lo cual se evidencia en los soportes almacenados en la carpeta compartida</t>
  </si>
  <si>
    <t>Requerimientos de entes externos (denuncias o alertas que requieran auditorías no programadas) o nuevos requerimientos por parte de la administración.</t>
  </si>
  <si>
    <t>ES-GR1-C4</t>
  </si>
  <si>
    <t>ES-GR1-C5</t>
  </si>
  <si>
    <t xml:space="preserve">El jefe de control interno presenta al comité institucional de control interno, el ajuste o modificaciones requeridas por los entes externos o de la administración y que afecten el plan anual de auditoria en cuanto a la eliminación o inclusión de actividades relacionadas con auditorias o informes de ley, y se conserva acta del comité institucional de control interno. </t>
  </si>
  <si>
    <t>Acta de comité Institucional de Control Interno</t>
  </si>
  <si>
    <t>La ejecución del control, a cargo de la Jefe de la Oficina de Control Interno, se aplica cada vez que se verifican las actividades que componen el Plan Anual de Auditoría Interna, aprobado por el Comité de Coordinación de Control Interno. Esta actividad se evidencia en las ayudas de memoria de las mesas de trabajo realizadas durante los meses de julio, agosto, septiembre, octubre y noviembre de 2025.</t>
  </si>
  <si>
    <t>ES-RG2</t>
  </si>
  <si>
    <t>Posibilidad de afectación reputacional por inconsistencias en los informes de auditorias, evaluaciones o de seguimientos debido a deficiencias en la planeación y ejecución de la auditoria.</t>
  </si>
  <si>
    <t>Debilidades en el análisis del contexto interno y externo de la unidad objeto de la auditoría, evaluación o seguimiento y en la presentación de las situaciones identificadas (hallazgos, observaciones).</t>
  </si>
  <si>
    <t>ES-GR2-C1</t>
  </si>
  <si>
    <t xml:space="preserve">El jefe de control interno revisa y aprueba mediante correo electrónico, los papeles de trabajo de las auditorías, evaluaciones y seguimientos presentados por los profesionales del área durante la ejecución de la actividad. </t>
  </si>
  <si>
    <t>Procedimiento ES-PR-004 Evaluación y seguimiento auditoria interna de gestión</t>
  </si>
  <si>
    <t>La Jefe de la Oficina de Control Interno, en ejecución del control establecido, revisó y aprobó mediante correo electrónico los informes de seguimiento. Lo anterior se evidencia en los soportes de correo electrónico generados e ingresados en la carpeta compartida.</t>
  </si>
  <si>
    <t>La evidencia aportada por la primera línea, se encuentra acorde con lo dispuesto en la columna “Nombre del documento o medio de la evidencia”, por consiguiente, desde la segunda línea defensa no se advierte una posible materialización del riesgo. Es importante considerar para futuros monitoreos, anexar evidencia para todos los aspectos relacionados en el control.</t>
  </si>
  <si>
    <t>ES-GR2-C2</t>
  </si>
  <si>
    <t xml:space="preserve">El jefe de control interno revisa y aprueba mediante correo electrónico, el informe preliminar y final de las auditorías, evaluaciones y seguimientos presentados por los profesionales del área al finalizar la actividad. </t>
  </si>
  <si>
    <t xml:space="preserve">La Jefe de la Oficina de Contrpol Interno en ejecucion del control establecido revisó y aprobó mediante correo electrónico los informes de seguimiento. Lo anterior evidenciado en los soportes de correo electrónico que se ubican en la carpeta de evidencias compartidas </t>
  </si>
  <si>
    <t>DIRECCIONAMIENTO ESTRATÉGICO</t>
  </si>
  <si>
    <t>Oficina Asesora de Planeación 
Viceministerios, Directores o Jefes</t>
  </si>
  <si>
    <t>Jefe Oficina Asesora de Planeación
Viceministerios, Directores o Jefes</t>
  </si>
  <si>
    <t>PE-RG1</t>
  </si>
  <si>
    <t>Posibilidad de afectación reputacional por la inadecuada definición de metas del plan estrategico sectorial debido a una deficiencia en los recursos estimados (humanos, financieros entre otros).</t>
  </si>
  <si>
    <t xml:space="preserve">Cambios en el entorno (Político, social, económico, ambiental, entre otros) </t>
  </si>
  <si>
    <t>No cumplimiento del plan estrategico sectorial</t>
  </si>
  <si>
    <t>PE-RG1-C1</t>
  </si>
  <si>
    <t xml:space="preserve">Los gerentes de meta (Viceministros, Directores o Jefes) y/o jefe de planeación, analizan la situación presentada y se determina la necesidad de ajustar o no, las fichas de indicadores o proyectos de inversión. En caso de haber ajuste se debe contar con la aprobación de la Oficina de planeación  </t>
  </si>
  <si>
    <t>Viceministros, Directores o Jefes</t>
  </si>
  <si>
    <t>Formulación y seguimiento de la planeación estrategica sectorial DE-PR-014</t>
  </si>
  <si>
    <t>Formato de modificación de ficha técnica de indicadores DE-FM-041</t>
  </si>
  <si>
    <t>x</t>
  </si>
  <si>
    <t>Porque se ha realizado un adecuado control de riesgos en el período, el cual está documentado en los informes trimestrales que se adjuntan como evidencia.</t>
  </si>
  <si>
    <t>Porque se ha realizado un adecuado control de riesgos en el período, el cual está documentado en los informes trimestral que se adjuntan como evidencia.</t>
  </si>
  <si>
    <t>El control de riesgos no necesita ser mejorado porque es suficinete para garantizar que no se materialicen los riesgos en la OAPS</t>
  </si>
  <si>
    <t>De acuerdo con los soportes anexados por la primer línea de defensa, se evidencia que estos cumplen de manera parcial, dado que para el control 2, no se encuentra los soportes tal como se relaciona en la columna “Nombre del documento o medio de la evidencia”.</t>
  </si>
  <si>
    <t xml:space="preserve">Desconocimiento técnico por parte de las áreas para establecer las metas e indicadores. </t>
  </si>
  <si>
    <t>PE-RG1-C2</t>
  </si>
  <si>
    <t>El profesional de la Oficina de Planeación, desarrolla el plan de capacitaciones anual, el cual es dirigido a las áreas responsables de la formulación de metas e indicadores, orientado a la formulación de indicadores, proyectos de inversión y manejo de plataformas de formulación y seguimiento, conservando registro de asistencia.</t>
  </si>
  <si>
    <t>Profesional de la oficina OAPS</t>
  </si>
  <si>
    <t>Plan de capacitaciones
Registros de asistencia</t>
  </si>
  <si>
    <t>De acuerdo con el plan de capacitaciones correspondiente al segundo semestre de la vigencia 2025, las capacitaciones son dirigidas a las áreas responsables/enlaces de la formulación de metas e indicadores y su respectivo reporte de avance, orientado a la formulación de indicadores, proyectos de inversión y manejo de plataformas de formulación y seguimiento, conservando registro de asistencia.</t>
  </si>
  <si>
    <t>Porque se ha realizado un adecuado control de riesgos en el período, para el cual se adjuntan evidencias.</t>
  </si>
  <si>
    <t>El control no necesita ser mejorado ya que las acciones desarrolladas cumplen con la atención para que no se materialice el riesgo.</t>
  </si>
  <si>
    <t>El control no necesita ser modificado o actualizado ya que las acciones desarrolladas cumplen con la atención para que no se materialice el riesgo.</t>
  </si>
  <si>
    <t>PE-RG1-C3</t>
  </si>
  <si>
    <t xml:space="preserve">El profesional de la Oficina de planeación, revisa la ejecución trimestral del avance de las metas y recomendar al gerente de meta, tomar acciones frente a la meta en caso de incumplimiento o sobre cumplimiento, dejando constancia en la plataforma ER+. </t>
  </si>
  <si>
    <t>Plataforma ER+
Reporte Balance Rechazos</t>
  </si>
  <si>
    <t xml:space="preserve">Porque se realizó el seguimiento periodico del avance de las metas y recomendaciones al gerente de meta para que pueda tomar acciones frente a la meta en caso de incumplimiento o sobre cumplimiento, dejando constancia en la plataforma ER+. </t>
  </si>
  <si>
    <t>Oficina de Estudios Económicos</t>
  </si>
  <si>
    <t>Jefe Oficina de Estudios Económicos</t>
  </si>
  <si>
    <t>PE-RG2</t>
  </si>
  <si>
    <t>Posibilidad afectación reputacional por la producción de información de análisis económico y productos estadísticos de manera incorrecta, incompleta o inconsistente, por debilidades en la aplicación de la metodología de elaboración de documentos de análisis económico.</t>
  </si>
  <si>
    <t xml:space="preserve">Error en el procesamiento de la información económica </t>
  </si>
  <si>
    <t>Quejas de las partes interesadas
Afectación a la toma de decisiones</t>
  </si>
  <si>
    <t>PE-RG2-C1</t>
  </si>
  <si>
    <t xml:space="preserve">Los funcionarios y/o contratistas de la oficina de estudios económicos previo a la publicación de cada informe, solicitan a otro par la revisión de la información, conservando evidencia de la misma en el cuadro de revisión cruzada. En caso de encontrar novedades, quien revisa, comunica a traves de correo electrónico al generador de la información, para que realice el respectivo ajuste. </t>
  </si>
  <si>
    <t>Funcionarios y/o contratistas de la oficina de estudios económicos</t>
  </si>
  <si>
    <t>Cuadro de información cruzada
Correo electrónico ajuste de novedades</t>
  </si>
  <si>
    <t>Martha Alvarez</t>
  </si>
  <si>
    <t>Porque se ha realizado un adecuado control de riesgos en el período, el cual está documentado en los informes mensuales que se adjuntan como evidencia.</t>
  </si>
  <si>
    <t>El control de riesgos no necesita ser mejorado porque es suficinete para garantizar que no se materialicen los riesgos en la OEE</t>
  </si>
  <si>
    <t>Se ha realizado un adecuado control de riesgos en el período, el cual está documentado en los informes mensuales que se adjuntan como evidencia.
Por lo tanto, no necesitan reformularse ni actualizarse. Son suficientes para evitar que el riesgo se materialic</t>
  </si>
  <si>
    <t>De acuerdo con los soportes anexados por la primer línea de defensa, se evidencia que estos cumplen de manera parcial, dado que en los informes no se puede evidenciar el cuadro de información cruzada, solo se hace mención a que esta actividad se realizó. Adicionalmente el código y descripción del riesgo relacionados en el informe, no corresponden a la información vigente.</t>
  </si>
  <si>
    <t>Inadecuado uso de los datos</t>
  </si>
  <si>
    <t>ADMINISTRACIÓN PROFUNDIZACIÓN Y APROVECHAMIENTO DE ACUERDOS Y RELACIONES COMERCIALES</t>
  </si>
  <si>
    <t>Dirección de Integración Económica
Dirección de Inversión Extranjera y de servicios
Dirección de Relaciones Comerciales</t>
  </si>
  <si>
    <t>Director de Integración Económica
Director de Inversión Extranjera y Servicios
Director de Relaciones Comerciales</t>
  </si>
  <si>
    <t>AP-RG1</t>
  </si>
  <si>
    <t>Posibilidad de afectación reputacional por incumplimientos en el acuerdo comercial y/o de inversión debido a la no reciprocidad en los términos del acuerdo pactado</t>
  </si>
  <si>
    <t>Inadecuada aplicación del acuerdo por parte de las empresas comerciales y personas naturales</t>
  </si>
  <si>
    <t>Daño Reputacional</t>
  </si>
  <si>
    <t>AP-RG1-C1</t>
  </si>
  <si>
    <t>Los  Directores, Coordinadores y/o asesores de la DIE, DIES y DRC realizan orientación a las empresas comerciales y personas naturales frente a las inquietudes relacionadas con la interpretación de lo pactado en los acuerdos comerciales y de inversión, a traves de la atención de las consultas, solicitudes o peticiones recibidas y tramitadas mediante comunicación oficial por gestión documental.</t>
  </si>
  <si>
    <t>Los  Directores, Coordinadores y/o asesores de la DIE, DIES, DRC</t>
  </si>
  <si>
    <t>AP-PR-002 Implementación y administración de acuerdos comerciales
AP-PR-003 Administración de relaciones bilaterales
AP-PR-004 Administración con organismos multilaterales
AP-PR-006 Acuerdos de promoción y protección reciproca de inversión APPRI</t>
  </si>
  <si>
    <t>Oficios de respuesta por gestión documental</t>
  </si>
  <si>
    <t>CUATRIMESTRE
SEPTIEMBRE-DICIEMBRE
DIE: 17/12/2025</t>
  </si>
  <si>
    <t>Edgar Enrique Heredia Suárez
DIE: Jose Bello Delegado por Manuel Chacón, Director DIE</t>
  </si>
  <si>
    <t>Para el procedimiento AP-PR-006, durante el periodo septiembre - diciembre, en desarrollo de las funciones de la DIES, no se realizaron rondas de negociación de Acuerdos de Promoción y Protección Reciprocas de Inversión -APPRIS, por lo que el riesgo no se materializo.
DIE: Constantemente se realiza orientación a las empresas comerciales y personas naturales frente a las inquietudes relacionadas con la interpretación de lo pactado en los acuerdos comerciales, a través de la atención de las consultas, solicitudes o peticiones recibidas y tramitadas mediante comunicación oficial por gestión documental. Lo anterior permitió que el riesgo no se haya materializado.</t>
  </si>
  <si>
    <t>Para el procedimiento AP-PR-006, a cargo de la DIES, los controles establecidos permiten realizar vigilancia y hacer seguimiento a los compromisos adquiridos en el marco de los acuerdos internacionales de inversión.
DIE: Las solicitudes realizadas por parte de las empresas comerciales y personas naturales frente a las inquietudes relacionadas con la interpretación de lo pactado en los acuerdos comerciales de América Latina y el Caribe fueron gestionadas y respondidas de acuerdo a los tiempos estipulados por Ley. Lo anterior garantiza que los peticionarios cuenten con la información suministrada por los Administradores de los Acuerdos y evita que el riesgo se materialice.</t>
  </si>
  <si>
    <t> DIE: X</t>
  </si>
  <si>
    <t xml:space="preserve">Para el procedimiento AP-PR-006, a cargo de la DIES, los controles establecidos han sido diseñados y ejecutados correctamente, evaluando su eficacia de manera periódica, por lo que estos controles han permitido mitigar el riesgo al reducir la probabilidad de ocurrencia y el posible impacto de las consecuencias.
DIE: En atención a la mejora continua, en 2024 se actualizó el riesgo y los controles en su totalidad con el apoyo de la OAPS.
De acuerdo a como se encuentra estipulado, el control es efectivo. </t>
  </si>
  <si>
    <t>Para la DIES, y en el proceso de mejora continua, durante el año 2024 se actualizó el riesgo  en su totalidad con el apoyo de la OAPS, por lo que actualmente consideramos no existe la necesidad de modificarlo o mejorarlo. Lo anterior no condiciona a que cuando exista la necesidad el riesgo se deba actualizar.
DIE: En atención a la mejora continua, en 2024 se actualizó el riesgo  en su totalidad con el apoyo de la OAPS, por lo cual no se requiere actualización por el momento. Lo anterior no condiciona a que cuando exista la necesidad el riesgo se deba actualizar.</t>
  </si>
  <si>
    <t>Para el procedimiento AP-PR-006, a cargo de la DIES, no se incluyen anexos, ya que no se activaron los riesgos y no fue necesario implementar los controles debido a la ausencia de rondas de negociación.    
DIE: NO APLICA</t>
  </si>
  <si>
    <t>Incumplimiento de los compromisos por parte del socio comercial (factores políticos, económicos, entre otros)</t>
  </si>
  <si>
    <t>AP-RG1-C2</t>
  </si>
  <si>
    <t>El  Viceministro de comercio exterior y/o Directores de la DIE, DIES, DRC, emiten comunicaciones oficiales entre estados con el proposito de solicitar el cumplimiento de los compromisos pactados en el marco de los acuerdos comerciales y de inversión, a traves de correo electrónico o gestión documental.</t>
  </si>
  <si>
    <t>El  Viceministro de comercio exterior y/o Directores de la DIE, DIES, DRC</t>
  </si>
  <si>
    <t>Correo electrónico - Comunicado Oficial</t>
  </si>
  <si>
    <t>Para el procedimiento AP-PR-006, durante el periodo septiembre - diciembre, en desarrollo de las funciones de la DIES, no se realizaron rondas de negociación de Acuerdos de Promoción y Protección Reciprocas de Inversión -APPRIS, por lo que el riesgo no se materializo.
DIE: Durante el periodo de seguimiento la DIE aplicó el control respectivo y se realizó seguimiento a los compromisos adquiridos en el marco de los Acuerdos y relaciones comerciales de Colombia con los países de América Latina y El Caribe. De acuerdo a lo anterior el riesgo no se ha materializado.</t>
  </si>
  <si>
    <t>Para el procedimiento AP-PR-006, a cargo de la DIES, los controles establecidos permiten realizar vigilancia y hacer seguimiento a los compromisos adquiridos en el marco de los acuerdos internacionales de inversión.
DIE: El seguimiento de los compromisos adquiridos en el marco de los acuerdos comerciales de América Latina y el Caribe – ALC se realizó durante el periodo, por parte de los responsables del control ante las autoridades correspondientes con el propósito de lograr su cumplimiento. El control minimiza los posibles incumplimientos de los compromisos pactados, permitiendo evitar que el riesgo se materialice.</t>
  </si>
  <si>
    <t>  DIE: X</t>
  </si>
  <si>
    <t>Adoptar medidas por parte de Colombia que conlleven al incumplimiento de los compromisos en el marco de los acuerdos comerciales</t>
  </si>
  <si>
    <t>AP-RG1-C3</t>
  </si>
  <si>
    <t>El  Viceministro de comercio exterior y/o Directores de la DIE, DIES, DRC, acompañan la toma de decisiones en la emisión de medidas que puedan afectar los acuerdos comerciales, a través de las mesas de trabajo, dejando constancia mediante actas o minutas.</t>
  </si>
  <si>
    <t>Actas o minutas</t>
  </si>
  <si>
    <t>Para el procedimiento AP-PR-006, durante el periodo septiembre - diciembre, en desarrollo de las funciones de la DIES, no se realizaron rondas de negociación de Acuerdos de Promoción y Protección Reciprocas de Inversión -APPRIS, por lo que el riesgo no se materializo.
DIE: Durante el periodo se llevaron a cabo reuniones en el marco de las mesas y grupos de trabajo definidos en los Acuerdos y relaciones comerciales de Colombia con los países de América Latina y el Caribe, con miras a revisar temas de interés comercial y tomar decisiones o medidas que se requieran, dejando constancia mediante actas o minutas. De acuerdo a lo anterior el riesgo no se ha materializado.</t>
  </si>
  <si>
    <t>Para el procedimiento AP-PR-006, a cargo de la DIES, los controles establecidos permiten realizar vigilancia y hacer seguimiento a los compromisos adquiridos en el marco de los acuerdos internacionales de inversión.
DIE: La asistencia y participación de las diferentes áreas del Viceministerio de Comercio, así como las demás entidades del estado en la toma de decisiones  junto con los países socios evita que el riesgo se materialice.</t>
  </si>
  <si>
    <t xml:space="preserve">Para el procedimiento AP-PR-006, a cargo de la DIES, los controles establecidos han sido diseñados y ejecutados correctamente, evaluando su eficacia de manera periódica, por lo que estos controles han permitido mitigar el riesgo al reducir la probabilidad de ocurrencia y el posible impacto de las consecuencias.
DIE: En atención a la mejora continua, en 2024 se actualizó el riesgo y los controles en su totalidad con el apoyo de la OAPS. De acuerdo a como se encuentra estipulado, el control es efectivo. </t>
  </si>
  <si>
    <t>Oficina de Asuntos Legales Internacionales</t>
  </si>
  <si>
    <t>Jefe Oficina de Asuntos Legales Internacionales</t>
  </si>
  <si>
    <t>AP-RG2</t>
  </si>
  <si>
    <t>Posibilidad de afectación reputacional por no dar cumplimiento de los plazos legales establecidos para dar respuesta a los requerimientos o solicitudes de las partes interesadas debido al inadecuado conteo de los terminos de respuesta de carácter nacional o internacional</t>
  </si>
  <si>
    <t>Desconocimiento del calculo de terminos de acuerdo con el solicitante</t>
  </si>
  <si>
    <t>Perdida de la oportunidad procesal de ejercer la defensa
Aplicación de sanción disciplinaria
Quejas de usuarios</t>
  </si>
  <si>
    <t>AP-RG2-C1</t>
  </si>
  <si>
    <t xml:space="preserve">El asesor y/o Jefe de oficina, en los procesos internacionales, realiza el calculo de los días de respuesta frente a la reglamentación establecida y designa por medio de correo electrónico a los asesores o profesionales para proyectar o sustanciar, estableciendo las condiciones de respuesta. </t>
  </si>
  <si>
    <t>Asesor y Profesional de la OALI</t>
  </si>
  <si>
    <t>Vladimir Garavito Cárdenas</t>
  </si>
  <si>
    <t>Los riesgos no se han materializado porque se cumplen los controles como se evidencia en los archivos adjuntos</t>
  </si>
  <si>
    <t>Se aplicó en un proceso que inicio durante el período evaluado</t>
  </si>
  <si>
    <t>Los controles evidencian eficiencia en el cumplimiento de sus objetivos</t>
  </si>
  <si>
    <t>El riesgo fue reformulado en el año anterior, se encuentra en ejecución para posterior evaluación</t>
  </si>
  <si>
    <t>De acuerdo con los soportes anexados por la primer línea de defensa, se evidencia que estos cumplen de manera parcial, dado que el soporte del control 2 correspondiente al cronograma de tiempos no se adjunto.</t>
  </si>
  <si>
    <t>AP-RG2-C2</t>
  </si>
  <si>
    <t xml:space="preserve">Los Profesionales de la OALI, a partir de la designación de la solicitud o proceso, establecen el plan de acción a seguir determinando los actores, actividades a desarrollar y tiempos de respuesta, dejando como evidencia el cronograma de trabajo. </t>
  </si>
  <si>
    <t>Cronograma de tiempos</t>
  </si>
  <si>
    <t>Demoras en los insumos por parte de las contrapartes institucionales</t>
  </si>
  <si>
    <t>AP-RG2-C3</t>
  </si>
  <si>
    <t xml:space="preserve">El asesor o profesional que lídera el proceso, realiza las solicitudes de información a las contrapartes por medio de oficio, correo electrónico y/o reuniones, en caso de no recibir respuesta oportuna se reitera por medio de llamada o reuniones, dejando como evidencia memorandos o correos o actas. </t>
  </si>
  <si>
    <t>Actas - Memorandos - Correos electrónicos</t>
  </si>
  <si>
    <t>FACILITACIÓN DEL COMERCIO Y LA DEFENSA COMERCIAL</t>
  </si>
  <si>
    <t>Dirección de Comercio Exterior</t>
  </si>
  <si>
    <t>Coordinador Grupo VUCE
Asesores comité de importaciones</t>
  </si>
  <si>
    <t>FC-RG1</t>
  </si>
  <si>
    <t>Posibilidad de afectación reputacional por aprobar o negar una solicitud de registro o licencia sin el cumplimiento de los requisitos debido al desconocimiento de la norma</t>
  </si>
  <si>
    <t>Ausencia de divulgación de las actualizaciones normativas al interior de la entidad y demás autoridades competentes</t>
  </si>
  <si>
    <t>Reprocesos Administrativos</t>
  </si>
  <si>
    <t>FC-RG1-C1</t>
  </si>
  <si>
    <t xml:space="preserve">La Asesora líder del comité de importación y la Coordinadora de la ventanilla unica de comercio exterior VUCE, da a conocer a los funcionarios encargados de la realización de las funciones, los cambios normativos previamente expedidos y divulgados por las autoridades competentes, que puedan afectar la aprobación o negación de una solicitud de licencia o registro de importación, mediante socializaciones presenciales o virtuales y/o correo electrónico. </t>
  </si>
  <si>
    <t>Registro de asistencia y/o Ayuda de memoria y/o Correo electrónico de actualización</t>
  </si>
  <si>
    <t>Franco Salas
Yessica Paéz</t>
  </si>
  <si>
    <t>Se ha enviado a tiempo las novedades, razón por la cual no se ha permitido la materialización del riesgo</t>
  </si>
  <si>
    <t>El riesgo no se ha materializado</t>
  </si>
  <si>
    <t>Los controles han funcionado de forma correcta, por lo que no se considera pertinente cambiarlos</t>
  </si>
  <si>
    <t>Se considera que el riesgo esta bien identificado, y se tiene claro el manejo del mismo</t>
  </si>
  <si>
    <t>Ninguna</t>
  </si>
  <si>
    <t>Desactualización del arancel de vistos buenos de la VUCE. (Aplicativo)</t>
  </si>
  <si>
    <t>FC-RG1-C2</t>
  </si>
  <si>
    <t xml:space="preserve">El Coordinador del grupo de diseño de operaciones de comercio exterior, previa concertación con las entidades de control competentes, solicita a la OSI a traves de los medios dispuestos (correo electrónico, plataforma informatica, memorando etc.) la actualización del arancel de aduanas en el modulo consulta arancel vistos buenos, cuando haya lugar a ello, y verifica que la actualización cumpla con lo requerido. </t>
  </si>
  <si>
    <t>Correo electrónico de solicitud</t>
  </si>
  <si>
    <t xml:space="preserve">El control ha sido efectivo para evitar la materializaión del riesgo, se actualizó el arancel oportunamente de acuerdo a la información suministrada por la entidad de control
 </t>
  </si>
  <si>
    <t>Se han aplicado como medio de prevención para evitar  la materialización del riesgo</t>
  </si>
  <si>
    <t>Los controles han sido efectivos para evitar la materialización del riesgo</t>
  </si>
  <si>
    <t>El riesgo fue actualizado recientemente</t>
  </si>
  <si>
    <t>Se realizó actualización del arancel de manera oportuna</t>
  </si>
  <si>
    <t xml:space="preserve">                            </t>
  </si>
  <si>
    <t>FC-RG2</t>
  </si>
  <si>
    <t>Posibilidad de afectación reputacional por incumplimiento en los tiempos de respuesta a las solicitudes de registro o licencia debido a limitaciones en la funcionalidad de las aplicaciones de la VUCE y/o carencia de personal.</t>
  </si>
  <si>
    <t xml:space="preserve">Incidencias y/o incidentes en las funcionalidades del aplicativo  VUCE-IMPO.      </t>
  </si>
  <si>
    <t>Demandas por parte de los importadores</t>
  </si>
  <si>
    <t>FC-RG2-C1</t>
  </si>
  <si>
    <t>El Coordinador del grupo análisis y gestión de la cadena logistica de comercio exterior GAGCLCE,  reporta en la herramienta dispuesta para este fin, la incidencia o incidente presentado,  y lo prioriza según la necesidad. El profesional del área de tecnología que recibe la incidencia o incidente, hace un análisis, revisa las evidencias y estima los recursos y la articulación con infraestructura tecnologica y monitoreo para su solución. Esta se lleva a cabo, se notifica al equipo funcional para verificar su funcionamiento y dar cierre a la novedad con base en la acción ejecutada.</t>
  </si>
  <si>
    <t>Jefe OSI</t>
  </si>
  <si>
    <t>Repositorio VUCE</t>
  </si>
  <si>
    <t>Registro de incidencia en JIRA</t>
  </si>
  <si>
    <t>CUATRIMESTRE
SEPTIEMBRE-DICIEMBRE</t>
  </si>
  <si>
    <t>Las incidencias registradas en JIRA son objeto de análisis y gestión conforme a la clasificación previamente establecida (menor, mayor o bloqueante), considerando tanto su impacto como el estado del trámite. A partir de dicha clasificación, se implementan las acciones correspondientes dentro de los plazos definidos, asegurando la continuidad del procesamiento hasta su conclusión, ya sea mediante atención en línea o mediante la autorización para proseguir con los procedimientos estipulados en los protocolos vigentes.</t>
  </si>
  <si>
    <t>La continuidad en la ejecución de los trámites se garantiza mediante el reporte oportuno de incidencias en el aplicativo JIRA, donde son registradas y gestionadas por la Oficina de Sistemas conforme a los procedimientos establecidos. Dicho proceso incluye análisis funcional y técnico, implementación de soluciones, seguimiento del ciclo de vida de la incidencia y, cuando corresponde, coordinación para revisión conjunta con terceros involucrados.</t>
  </si>
  <si>
    <t>Se garantiza una respuesta oportuna por parte de la Oficina de Sistemas de Información (OSI) mediante la disponibilidad de desarrolladores especializados en el aplicativo SIIS y la atención ágil de las incidencias reportadas. Asimismo, el fortalecimiento de la interoperabilidad entre las entidades contribuye a la disminución de incidencias, optimizando el intercambio de información y la gestión integrada de los datos.</t>
  </si>
  <si>
    <t>Se reconoce la existencia permanente del riesgo de impacto funcional y técnico, por lo que se prioriza su identificación temprana y evaluación sistemática para implementar medidas preventivas que reduzcan la probabilidad de ocurrencia. Asimismo, se establecen acciones correctivas oportunas para mitigar cualquier efecto residual, garantizando la continuidad operativa y la calidad del servicio.</t>
  </si>
  <si>
    <t xml:space="preserve">La evidencia aportada por la primera línea, se encuentra acorde con lo dispuesto en la columna “Nombre del documento o medio de la evidencia”, por consiguiente, desde la segunda línea defensa no se advierte una posible materialización del riesgo. Se sugiere para futuros monitoreos, realizar aportes de evidecias con un mayor alcance para el periodo evaluado, asó como diligenciar la columna de quien diligencia. </t>
  </si>
  <si>
    <t>Rotación de personal e inoportuna suplencia del mismo</t>
  </si>
  <si>
    <t>Fallas tecnologicas de carácter externo atribuibles al usuario final (red de internet, conexión a internet, factores relacionados con software)</t>
  </si>
  <si>
    <t>Grupo Diseño de Operaciones de Comercio Exterior</t>
  </si>
  <si>
    <t>Director de Comercio Exterior</t>
  </si>
  <si>
    <t>FC-RG3</t>
  </si>
  <si>
    <t>Posibilidad de afectación reputacional por inconsistencias contenidas en las circulares y/o documentos soporte para el cumplimiento de los requisitos previos a los trámites de importaciones y exportaciones ante la VUCE, debido a errores internos o externos</t>
  </si>
  <si>
    <t xml:space="preserve">Novedades posteriores a la expedición de la circular o documento soporte que regula el tramite, por errores presentados en la información de origen interno o externo </t>
  </si>
  <si>
    <t>Omisión de tramites previos a su proceso de comercio exterior por parte del usuario</t>
  </si>
  <si>
    <t>FC-RG3-C1</t>
  </si>
  <si>
    <t xml:space="preserve">El Coordinador del grupo de diseño de operaciones de comercio exterior, realiza el ajuste de la circular y/o documento soporte y lo remite a traves de correo electrónico para revisión y/o ajustes por parte de la Dirección de Comercio Exterior. Una vez se cuente con el visto bueno, se publica en la página de la VUCE. 
En el evento que la inconsistencia o error en la información sea de origen externo, el Coordinador del grupo de diseño de operaciones de comercio exterior, informa a la Dirección de Comercio Exterior y remite la novedad a la entidad competente, para que proceda con el ajuste de la misma. </t>
  </si>
  <si>
    <t>Coordinador del grupo de diseño de operaciones de comercio exterior</t>
  </si>
  <si>
    <t>Correo electrónico
Soporte de publicación en página web</t>
  </si>
  <si>
    <t>Yuli Alejandra Guayara Amazo</t>
  </si>
  <si>
    <t>Se realizaron las actualizaciones requeridas a la circular de vistos buenos para los tramites de importaciones y sus respectivas publicaciones en la página de la VUCE.</t>
  </si>
  <si>
    <t>Se actualizaron las guias y anexos de vistos buenos importaciones, teniendo en cuenta la información suministrada por las entidades competentes.</t>
  </si>
  <si>
    <t xml:space="preserve">Los controles actuales son efectivos y han permitido hacer el correcto seguimiento. </t>
  </si>
  <si>
    <t xml:space="preserve">Se actualizó recientemente </t>
  </si>
  <si>
    <t>La actualización de la circular de vistos buenos de importaciones se realizó como consecuencia de cambios normativos. En este caso, dicha actualización no obedece a la existencia de inconsistencias o errores, y los controles establecidos se han aplicado de manera efectiva.</t>
  </si>
  <si>
    <t>FC-RG4</t>
  </si>
  <si>
    <t>Posibilidad de afectación reputacional por errores en la administración de los diferentes contingentes a cargo del grupo debido a errores internos o externos</t>
  </si>
  <si>
    <t>Suministro de información erronea o extemporanea por parte de las instituciones o autoridades involucradas que afectan el proceso</t>
  </si>
  <si>
    <t>Afectación de la operación de los usuarios</t>
  </si>
  <si>
    <t>FC-RG4-C1</t>
  </si>
  <si>
    <t>El Coordinador del grupo de diseño de operaciones de comercio exterior, realiza el anáisis del tipo de inconsistencia y se comunica con las instituciones o autoridades involucradas para determinar la acción a realizar: modificación de asignación, ajuste a la circular, entre otras.  
Una vez determinado el tipo de acción se remite a traves de correo electrónico a la Dirección de comercio exterior para su análisis, revisión y toma de decisiones; determinando la acción a realizar ajuste o modificación a la circular, entre otros.</t>
  </si>
  <si>
    <t>Administración de Contingentes (FC-PR-019)</t>
  </si>
  <si>
    <t>Oficio a autoridades
Correo electrónico</t>
  </si>
  <si>
    <t xml:space="preserve">Se realizo asignación del contingente conforme a los lineamientos de la normatividad vigente </t>
  </si>
  <si>
    <t>No se ha materializado el riesgo, los controles son efectivos.</t>
  </si>
  <si>
    <t>Los controles actuales son efectivos y han permitido hacer una correcta administración de los contingentes.</t>
  </si>
  <si>
    <t>Se actualizo recientemente</t>
  </si>
  <si>
    <t>Errores en la información contenida en la circular expedida por la entidad</t>
  </si>
  <si>
    <t>FC-RG4-C2</t>
  </si>
  <si>
    <t xml:space="preserve">El Coordinador del grupo de diseño de operaciones de comercio exterior, realiza el ajuste de la circular y la remite a traves de correo electrónico para consideración, revisión y/o ajustes y posterior firma por parte de la Dirección de comercio exterior, una vez se cuente con el visto bueno se publica en la página de la VUCE.  </t>
  </si>
  <si>
    <t>Se expidieron las Circulares de contingentes de exportación de manera oportuna y de acuerdo a la normatividad vigente.</t>
  </si>
  <si>
    <t>Grupo Análisis y Gestión de la Cadena Logística de Comercio Exterior</t>
  </si>
  <si>
    <t>FC-RG5</t>
  </si>
  <si>
    <t>Posibilidad de afectación reputacional por perjuicios a los actores de la cadena logística, debido a fallas en las funcionalidades del aplicativo o interoperabilidades con las entidades que intervienen para la inspección de la carga en puertos y aeropuertos y/o uso inadecuado del aplicativo por parte de los usuarios declarantes, entidades de control o puertos.</t>
  </si>
  <si>
    <t>Incidencias o incidentes en las funcionalidades del aplicativo  VUCE-SIIS o incidentes con las entidades que interoperan en el aplicativo.</t>
  </si>
  <si>
    <t>Aumento de costos y tiempos para los usuarios
Perdida del control de la información de inspecciones</t>
  </si>
  <si>
    <t>FC-RG5-C1</t>
  </si>
  <si>
    <t>Celmira Cubillos Quintero</t>
  </si>
  <si>
    <t>Las incidencias registradas en JIRA son analizadas y gestionadas conforme a la clasificación definida (menor, mayor o bloqueante), considerando su impacto y el estado del trámite. Con base en dicha clasificación, se ejecutan las acciones correspondientes dentro de los tiempos establecidos, garantizando la continuidad del procesamiento del trámite hasta su cierre, ya sea mediante atención en línea o mediante la autorización para continuar con los procedimientos definidos en los protocolos vigentes.</t>
  </si>
  <si>
    <t>Los trámites continúan su ejecución mientras las incidencias son reportadas de manera oportuna en el aplicativo JIRA, donde son gestionadas por la Oficina de sistemas para su análisis, solución, seguimiento y, cuando aplica, revisión conjunta con terceros.</t>
  </si>
  <si>
    <t>Garantizar respuesta oportuna de la Oficina de Sistemas de Información (OSI), mediante la disponibilidad de desarrolladores con experticia en el aplicativo SIIS y la atención ágil de las incidencias reportadas. De igual manera, el fortalecimiento de la interoperabilidad entre las entidades contribuirá a la reducción de incidencias, al optimizar el intercambio de información y la gestión integrada de los datos.</t>
  </si>
  <si>
    <t>Siempre existe el riesgo de que se presenten errores tanto en el funcionamiento del sistema como en los procedimientos y actuaciones de los diferentes actores involucrados.</t>
  </si>
  <si>
    <t>FC-RG5-C2</t>
  </si>
  <si>
    <t xml:space="preserve">Los integrantes del grupo GAGCLCE, autorizan a traves de correo electrónico a los usuarios declarantes realizar el trámite manual de la operación ,con el fin de que los mismos puedan continuar con su trámite fuera del aplicativo. </t>
  </si>
  <si>
    <t>Integrantes del Grupo GAGCLCE</t>
  </si>
  <si>
    <t>Seguimiento a las solicitudes realizadas en el sistema de inspección simultanea - SIIS de la VUCE (FC-PR-011)</t>
  </si>
  <si>
    <t>Correo electrónico de autorización</t>
  </si>
  <si>
    <t>Todos los correos recibidos son atendidos, analizados y clasificados de acuerdo con el estado de la solicitud. En los casos en que se identifiquen bloqueos por fallas técnicas en la VUCE o en las entidades participantes, o cuando se trate de situaciones asociadas a procedimientos, se adoptan las acciones correspondientes, garantizando en todo momento la continuidad del trámite mediante la autorización de gestión manual, conforme a los procedimientos y protocolos establecidos.</t>
  </si>
  <si>
    <t>Los requerimientos de los usuarios son atendidos de manera oportuna y continua, de domingo a domingo, por el Grupo SIIS, garantizando que aquellos trámites que no puedan continuar a través del SIIS cuenten con la autorización correspondiente para su gestión con las autoridades de control por mecanismos alternos.</t>
  </si>
  <si>
    <t>Teniendo en cuenta el alto volumen de solicitudes de trámite manual se observa que una parte significativa de las incidencias reportadas está asociada al nivel de conocimiento de los usuarios sobre el uso del sistema y los procedimientos establecidos por cada entidad.Así mismo las fallas técnicas o actividades de mantenimiento en los SIE de las Entidades, presenta un alto  número de casos reportados, por lo cual la mejora es brindar más capacitaciones y el establecer planes de contingencia por las Entidades de control en el caso de las fallas técnicas.</t>
  </si>
  <si>
    <t>Los sistemas electrónicos (SIE) de las entidades de control y seguimiento —SIIS, DIAN, ICA, PONAL e INVIMA— se encuentran en un proceso de mejora continua, por lo que existe el riesgo de indisponibilidad temporal del servicio en determinados momentos.</t>
  </si>
  <si>
    <t xml:space="preserve">Se requiere ajustar la evidencia para este control, dado que por la magnitud de correos es imposible registrarlos todos. Por ello, se lleva un control diario  en una matriz en excel, donde se específica el número de correos recibidos y tramites autorizados, la cual será la evidencia para los próximos seguimientos </t>
  </si>
  <si>
    <t>FC-RG5-C3</t>
  </si>
  <si>
    <t xml:space="preserve">La Coordinación del grupo GAGCLCE, de acuerdo con las fallas presentadas, declara la contingencia mediante noticia publicada en la página VUCE,con el fin de que los usuarios puedan continuar con su trámite fuera del aplicativo. </t>
  </si>
  <si>
    <t xml:space="preserve">Coordinador del grupo GAGCLCE </t>
  </si>
  <si>
    <t>Noticia publicada</t>
  </si>
  <si>
    <t>Se implementan de manera oportuna los controles preventivos y de contingencia ante la ocurrencia de fallas técnicas en las Entidades de Control o Seguimiento, definiendo y ejecutando las acciones necesarias para mitigar los impactos operativos, mediante la priorización de la atención a los usuarios y la gestión de trámites según la criticidad del tipo de carga y el nivel de urgencia del proceso.</t>
  </si>
  <si>
    <t>Sí, dado que se han implementado las medidas necesarias para minimizar el impacto en la gestión de las solicitudes, mediante la activación de los protocolos de contingencia que definen los tipos de falla y los procedimientos a aplicar mientras se restablece la operación.</t>
  </si>
  <si>
    <t>Contar con alertas tempranas sobre los mantenimientos programados en los sistemas de las entidades de control o seguimiento, así como garantizar la divulgación oportuna de las fallas que se presenten y de las acciones a implementar por cada entidad, permite una gestión preventiva y una adecuada mitigación de los impactos operativos.</t>
  </si>
  <si>
    <t>En función del tiempo requerido para restablecer los servicios que se encuentren indisponibles, es fundamental que cada entidad de control cuente con infraestructura de respaldo, de manera que las fallas o mantenimientos puedan gestionarse de forma transparente para los usuarios.</t>
  </si>
  <si>
    <t>Desconocimiento de los requisitos de exportación por parte del usuario declarante al momento de diligenciar la información en el sistema.</t>
  </si>
  <si>
    <t>FC-RG5-C4</t>
  </si>
  <si>
    <t>El Coordinador del grupo análisis y gestión de la cadena logistica de comercio exterior GAGCLCE o facilitador en el puerto o aeropuerto, identifica las tematicas a reforzar a los actores y coordina la capacitación especializada con los expertos en el tema, de manera presencial o virtual, dejando constancia mediante lista de asistencia.</t>
  </si>
  <si>
    <t>Coordinador del grupo GAGCLCE o Facilitador</t>
  </si>
  <si>
    <t>Semestral</t>
  </si>
  <si>
    <t>Lista de asistencia</t>
  </si>
  <si>
    <t>A través de reuniones periódicas con los diferentes actores del sistema, se identifican las temáticas en las que es necesario fortalecer el conocimiento, especialmente frente a cambios o actualizaciones en la normatividad aplicable a la salida de mercancías del territorio aduanero nacional. Asimismo, estos espacios permiten actualizar y estandarizar procedimientos que se ajustan de manera continua como resultado de la optimización progresiva de los procesos logísticos.</t>
  </si>
  <si>
    <t>Se dispone de diversos canales de comunicación para la divulgación y el refuerzo de conocimientos sobre las temáticas priorizadas, tales como seminarios web, miércoles de capacitación, guías, folletos y espacios de encuentro e intercambio con los distintos actores del sistema, articulados a través del Grupo SIIS, ProColombia, FITAC, ANALDEX, entre otros. Adicionalmente, en cada puerto se cuenta con el apoyo de los facilitadores para fortalecer la apropiación de los procedimientos.</t>
  </si>
  <si>
    <t>Se propone la implementación de cursos en modalidad e-learning que fomenten la adquisición de conocimientos en las diferentes temáticas del sistema, promoviendo un aprendizaje dinámico, autónomo y accesible para todos los usuarios.</t>
  </si>
  <si>
    <t>Dado el carácter dinámico del comercio exterior y la alta rotación de personal en las empresas, se hace necesario actualizar de manera permanente a los responsables de la gestión de los trámites de exportación.</t>
  </si>
  <si>
    <t xml:space="preserve">Falta de personal o alta rotación del mismo en las agencias de aduana y las entidades. </t>
  </si>
  <si>
    <t>Sistemas Especiales de Importación y Exportación y Comercializadora Internacional</t>
  </si>
  <si>
    <t>FC-RG6</t>
  </si>
  <si>
    <t>Posibilidad de afectación  reputacional por aprobar o negar una solicitud de autorización como sociedad de comercializadora internacional,  usuario plan vallejo o reposición de materias primas  sin el cumplimiento de los requisitos legales</t>
  </si>
  <si>
    <t>Desconocimiento de la normatividad vigente o aplicable.</t>
  </si>
  <si>
    <t>Posibles demandas</t>
  </si>
  <si>
    <t>FC-RG6-C1</t>
  </si>
  <si>
    <t xml:space="preserve">La Coordinadora del Grupo Sistemas Especiales de Importación y Exportación y Comercializadora Internacional, genera espacios mensuales de revisión de la normatividad vigente, sobre casos practicos de las solicitudes efectuadas por los usuarios. Adicionalmente, ante inquietudes juridicas el grupo solicita concepto a la oficina asesora juridica del ministerio con la finalidad de obtener lineamientos de evaluación.  </t>
  </si>
  <si>
    <t>Coordinadora de Sistemas Especiales de Importación y Exportación y Comercializadora Internacional</t>
  </si>
  <si>
    <t>Lista de asistencia o Memorando de solicitud de concepto a la OAJ</t>
  </si>
  <si>
    <t>Juan Sebasitán Cáceres Muñoz</t>
  </si>
  <si>
    <t>Las reuniones de Grupo son el espacio propicio para resolver las dudas técnicas, financieras y jurídicas frente a la evaluación de las solicitudes.</t>
  </si>
  <si>
    <t xml:space="preserve">Se programan reuniones periódicamente por parte de la coordinación. </t>
  </si>
  <si>
    <t>Se consideran acordes.</t>
  </si>
  <si>
    <t>Se considera que es acorde.</t>
  </si>
  <si>
    <t>Omisión en la revisión de algún requisito.</t>
  </si>
  <si>
    <t>FC-RG6-C2</t>
  </si>
  <si>
    <t xml:space="preserve">Los análistas tecnicos, financieros y jurídicos proyectan la aprobación o negación de la solicitud, para el visto bueno de la Coordinación y Subdirección, quien remite para tramite final y visto bueno por parte del despacho de la Dirección de Comercio Exterior. </t>
  </si>
  <si>
    <t>Análistas Técnicos</t>
  </si>
  <si>
    <t>Semanal</t>
  </si>
  <si>
    <t>* Autorización reposición de materias primas e insumos mediante los sistemas de importación y exportación (FC-PR-016)
* Evaluación de programas nuevos (MP-MK-BK-Repuestos y servicios, sus modificaciones y terminaciones) (FC-PR-018)
* Solicitud de autorización de solicitudes de sociedades de comercialización internacional (FC-PR-015)</t>
  </si>
  <si>
    <t>Resolución de aprobación o negación</t>
  </si>
  <si>
    <t xml:space="preserve">Los filtros en la revisión minimizan la posible ocurrencia de errores. </t>
  </si>
  <si>
    <t>Siempre se respetan los lineamentos de revisión de los actos administrativos en las diferentes áreas.</t>
  </si>
  <si>
    <t>Se consideran que es acorde.</t>
  </si>
  <si>
    <t>FC-RG7</t>
  </si>
  <si>
    <t>Posibilidad de afectación reputacional por aprobar o negar solicitudes realizadas por los usuarios de sociedad de comercializadora internacional,  usuario plan vallejo, reposición de materias primas o estudios de demostración que no tengan operaciones reales, debido a la ausencia de interoperabilidad con DIAN o fallas tecnicas en los aplicativos o modulos de la VUCE</t>
  </si>
  <si>
    <t>Cuando el volumen de operaciones de comercio a verificar excede la capacidad operativa</t>
  </si>
  <si>
    <t>Afectación a la industria nacional</t>
  </si>
  <si>
    <t>FC-RG7-C1</t>
  </si>
  <si>
    <t>El analista realiza un muestreo de las operaciones de comercio exterior, con el fin de verificar manualmente la veracidad de los registros; en caso de evidenciar inconsistencias se requiere mediante oficio a la empresa, para subsanar las mismas. O en su defecto, se emite el oficio de aprobación del estudio.</t>
  </si>
  <si>
    <t>Oficio de requerimiento a la empresa o Oficio de aprobación</t>
  </si>
  <si>
    <t xml:space="preserve">Los analistas requieren a empresas ante inconsistencias en la información presentada en la evaluación de los estudios de demostración. </t>
  </si>
  <si>
    <t>Dentro de los tiempos de evaluación que brinda la normatividad se requiere a la empresa para precisar sus operaciones de comercio exterior.</t>
  </si>
  <si>
    <t>Mediante interoperabilidad con DIAN se pueden reducir los requerimientos a los usaurios.</t>
  </si>
  <si>
    <t xml:space="preserve">Fallas en el aplicativo que impidan la verificación de la información presentada por el usuario. </t>
  </si>
  <si>
    <t>FC-RG7-C2</t>
  </si>
  <si>
    <t xml:space="preserve">El profesional del área funcional o de la operación, reporta en el aplicativo JIRA, el incidente presentado y el profesional del área de tecnología que recibe la incidencia, revisa los soportes y estima los recursos para su solución. Esta se lleva a cabo, se notifica al equipo funcional para verificar su funcionamiento y dar cierre a la novedad con base en la acción ejecutada. </t>
  </si>
  <si>
    <t>Profesional área funcional</t>
  </si>
  <si>
    <t xml:space="preserve">Gracias a la comunicación interna y externa los errores informáticos se resuelven antes de las radicaciones o evaluaciones de las solicitudes. </t>
  </si>
  <si>
    <t>El reporte de incidencias en la plataforma jira refleja las actuaciones del Grupo y de la Oficina de Sistemas de Información.</t>
  </si>
  <si>
    <t>No disponibilidad y no confiabilidad (rezago) de la información de consulta en bacex o DIAN</t>
  </si>
  <si>
    <t>FC-RG7-C3</t>
  </si>
  <si>
    <t xml:space="preserve">La Coordinadora del Grupo Sistemas Especiales de Importación y Exportación y Comercializadora Internacional, solicita a la DIAN, mediante correo electrónico o plataforma de PQRSD, información estadistica de las operaciones de comercio exterior, para la toma de decisiones. </t>
  </si>
  <si>
    <t>Coordinador Grupo Sistemas Especiales de Importación y Exportación</t>
  </si>
  <si>
    <t>correo electrónico o radicado plataforma de PQRSD</t>
  </si>
  <si>
    <t>Para la expedición de actos administrativos el Grupo cuenta con la respuesta a consultas DIAN</t>
  </si>
  <si>
    <t>Cada asignación de una solicitud genera automáticamente las consultas pertinentes a la DIAN</t>
  </si>
  <si>
    <t>Grupo Registro de Productores de bienes nacionales</t>
  </si>
  <si>
    <t>FC-RG8</t>
  </si>
  <si>
    <t>Posibilidad de afectación reputacional por incumplimiento en los tiempos de respuesta a las solicitudes presentadas ante el grupo, debido a fallas en los recursos tecnologicos y/o carencia de personal idoneo.</t>
  </si>
  <si>
    <t>Falta de personal de soporte tecnológico</t>
  </si>
  <si>
    <t>Quejas, reclamos o derechos de petición</t>
  </si>
  <si>
    <t>Miguel Antonio Pachón Pérez</t>
  </si>
  <si>
    <t xml:space="preserve">Perfil técnico no afín con las funciones del procedimiento </t>
  </si>
  <si>
    <t>FC-R8-C1</t>
  </si>
  <si>
    <t>El coordinador del grupo realiza la inducción y capacitación de los temas inherentes a éste, realizando seguimiento a las actividades realizadas por los funcionarios durantes el mes y dejando constancia mediante informe de gestión mensual.</t>
  </si>
  <si>
    <t>Coordinador Grupo</t>
  </si>
  <si>
    <t>Informe de Gestión</t>
  </si>
  <si>
    <t>FC-RG8-C1</t>
  </si>
  <si>
    <t>No se han presentado problemas reales o notificaciones que indiquen que se ha materializado el riesgo</t>
  </si>
  <si>
    <t>Se revisa permanentemente los procesos y medidas de contingencia para validar su pertinencia</t>
  </si>
  <si>
    <t>Con el propósito de optimizar el control,  Gestionando el monitoreo y revisión continuo de los riesgos</t>
  </si>
  <si>
    <t>Se han aplicado las medidas adecuadas para evitar daños y perjuicios a la Entidad.</t>
  </si>
  <si>
    <t>FC-RG9</t>
  </si>
  <si>
    <t>Posibilidad de afectación reputacional por aprobar o negar una solicitud (Registro, planilla, de transformación o ensamble), sin la verificación en sitio del proceso productivo debido a la falta de visita técnica</t>
  </si>
  <si>
    <t>No autorización de las comisiones en atención a las directrices presidenciales de austeridad del gasto y recorte presupuestal</t>
  </si>
  <si>
    <t>FC-R9-C1</t>
  </si>
  <si>
    <t xml:space="preserve">El funcionario evaluador requiere al solicitante del trámite los documentos que permitan constatar la trazabilidad del proceso productivo y valida que correspondan con la solicitud presentada, registrando la información en el aplicativo respectivo, para emitir la respuesta al trámite. </t>
  </si>
  <si>
    <t>Profesionales o Tecnicos</t>
  </si>
  <si>
    <t>FC-PR-003 Solicitud de registro de productor de bienes nacionales
FC-PR-004 Verificación y concepto de producción nacional para las licencias de importación
Resolución 2436 de 2016</t>
  </si>
  <si>
    <t>Respuesta de trámites</t>
  </si>
  <si>
    <t>FC-RG9-C1</t>
  </si>
  <si>
    <t>Se revisa en forma detallada las solicitudes presentadas por los usuarios y en el evento de requerir información adicional o aclaraicones,se le hace el requerimiento correspondiente</t>
  </si>
  <si>
    <t>Subdirección de Practica comerciales (Grupo Salvaguardias-aranceles y comercio exterior)</t>
  </si>
  <si>
    <t>FC-RG10</t>
  </si>
  <si>
    <t>Posibilidad de afectación reputacional por errores en el documento técnico generado por el grupo salvaguardias, aranceles y comercio exterior debido a omisión de información al comité</t>
  </si>
  <si>
    <t>Error en la aplicación de las fórmulas de las variables de análisis</t>
  </si>
  <si>
    <t>Reclamaciones y/o solicitud de medios de control de los actos administrativos</t>
  </si>
  <si>
    <t>FC-RG10-C1</t>
  </si>
  <si>
    <t xml:space="preserve">El profesional encargado de la solicitud, verifica que la información de la base de datos se encuentre completa contrastandola con la información publicada en la DIAN, y se revisa que las formulas se encuentren aplicadas de forma correcta, conservando las hojas de calculo. </t>
  </si>
  <si>
    <t>Profesional de la subdirección de practicas comerciales</t>
  </si>
  <si>
    <t>Capturas de la información de la página DIAN</t>
  </si>
  <si>
    <t>Daniela Rodríguez</t>
  </si>
  <si>
    <t>Porque el control responde a las necesidades que representa el riesgo y la persona encargada de generar la base de datos ha contrastado la información de forma efectiva.</t>
  </si>
  <si>
    <t>Porque se ha ejecutado el control como una forma de verificar la información y evitar omisión de datos</t>
  </si>
  <si>
    <t xml:space="preserve">Porque no hay otra manera de ejercer el control
</t>
  </si>
  <si>
    <t>El riesgo ya fue actualizado en un a serie de reuniones que se tuvieron con la OAPS</t>
  </si>
  <si>
    <t>Ninguno</t>
  </si>
  <si>
    <t>De acuerdo con el reporte realizado por la primera línea, el riesgo no se ha materializado, sin embargo no fue posible evidenciar la aplicación de los control, dado que no se adjuntaron los soportes.
Se insta a la tercera línea a aplicar los mecanismos de evaluación para verificar la efectividad de los controles, ante una posible materialización del riesgo.</t>
  </si>
  <si>
    <t>Error en la generación de bases de datos y análisis de información</t>
  </si>
  <si>
    <t>FC-RG10-C2</t>
  </si>
  <si>
    <t>El profesional de la Subdirección de prácticas comerciales, responsable del acceso a la base de datos suminisitrada por la Oficina de estudios económicos, utiliza el formato (hoja de cálculo adaptada) de importaciones y exportaciones, y selecciona los perídos y subpartidas requeridas, verificando que coincida con lo requerido por el analista que lleva el proceso de investigación, dejando como constancia la base de datos remitida por correo electrónico.</t>
  </si>
  <si>
    <t>Correo electrónico con Base de datos</t>
  </si>
  <si>
    <t>RELACIONAMIENTO CON LA CIUDADANÍA</t>
  </si>
  <si>
    <t>Grupo de Relación con el Ciudadano</t>
  </si>
  <si>
    <t>Coordinador del  Grupo de Relación con el Ciudadano</t>
  </si>
  <si>
    <t>IC-RG1</t>
  </si>
  <si>
    <t xml:space="preserve">Posibilidad de afectación reputacional por no gestionar las PQRSD en los tiempos establecidos en la normatividad vigente, debido al no seguimiento a la plataforma de gestión documental por parte de las áreas. </t>
  </si>
  <si>
    <t>Falta de responsables para la revisión y seguimiento a la plataforma en cada área</t>
  </si>
  <si>
    <t>Sanciones Disciplinarias</t>
  </si>
  <si>
    <t>IC-RG1-C1</t>
  </si>
  <si>
    <t xml:space="preserve">El Profesional del Grupo de relación con el ciudadano, encargado de administrar las PQRSD realiza un reporte semanal de las que estan proximas a vencer, y lo comunica a traves de memorando a las áreas pertinentes, solicitando su pronta gestión con el fin de evitar el vencimiento de los terminos. </t>
  </si>
  <si>
    <t>Profesional del Grupo de relación con el ciudadano</t>
  </si>
  <si>
    <t>Memorando de Solicitud a las áreas
Registros de asistencia</t>
  </si>
  <si>
    <t>tatiana román</t>
  </si>
  <si>
    <t>Se ha ejecutado el control establecido</t>
  </si>
  <si>
    <t>Se han enviado los memorandos a las áreas</t>
  </si>
  <si>
    <t>Los actuales funcionan correctamente</t>
  </si>
  <si>
    <t>El existente funciona correctamente</t>
  </si>
  <si>
    <t>ninguna</t>
  </si>
  <si>
    <t>De acuerdo con los soportes anexados por la primer línea de defensa, se evidencia que estos cumplen de manera parcial, dado que no es posible evidenciar la solicitud de a las áreas en relación con las novedades de información, temáticas y/o responsables.</t>
  </si>
  <si>
    <t>No finalizar el ciclo de la PQRSD en la plataforma de Gestión Documental</t>
  </si>
  <si>
    <t>Asignación inadecuada de las PQRSD al interior de las áreas</t>
  </si>
  <si>
    <t>IC-RG1-C2</t>
  </si>
  <si>
    <t>El Coordinador del Grupo de relación con el ciudadano verifica mensualmente, o cuando se requiera, mediante memorando y/o correo electrónico, las novedades de información, tematicas y responsables con las áreas y en caso de tenerlas, se comunica a los responsables de la asignación de las PQRSD.</t>
  </si>
  <si>
    <t>Coordinador del Grupo de relación con el ciudadano</t>
  </si>
  <si>
    <t>Mensual o Por evento</t>
  </si>
  <si>
    <t>Memorando y/o Correo electrónico de Solicitud a las áreas</t>
  </si>
  <si>
    <t>Se han aplicado los controles de manera correcta.</t>
  </si>
  <si>
    <t>Porque se pide a las áreas que actualicen la información de temas del área</t>
  </si>
  <si>
    <t>Funcionan correctamente</t>
  </si>
  <si>
    <t>Los controles funcionan correctamente</t>
  </si>
  <si>
    <t>Desconocimiento del CPACA y/o del Sistema de Gestión documental al interior de las áreas</t>
  </si>
  <si>
    <t>IC-RG1-C3</t>
  </si>
  <si>
    <t xml:space="preserve">Los profesionales del grupo de relación con el ciudadano, realizarán capacitaciones semestrales en el manejo del módulo PQRS, así como en la normatividad relacionada (Código del Procedimiento Administrativo y de lo contencioso administrativo), conservando el registro de asistencia. </t>
  </si>
  <si>
    <t>Profesionales del Grupo de Relación con Ciudadano</t>
  </si>
  <si>
    <t>Listados de Asistencia</t>
  </si>
  <si>
    <t>Porque se han aplicado los controles correctamente</t>
  </si>
  <si>
    <t>Porque se han realizado las capacitaciones a la comunidad Ministerial</t>
  </si>
  <si>
    <t>Los controles actuales funcionan</t>
  </si>
  <si>
    <t>Porque los actuales funcionan bien</t>
  </si>
  <si>
    <t>Fallas tecnologícas y operativas que no permitan evidenciar el ingreso de la PQRSD a la plataforma</t>
  </si>
  <si>
    <t>IC-RG1-C4</t>
  </si>
  <si>
    <t>El profesional del grupo de relación con el ciudadano, verifica semanalmente los buzones de spam o aquellos donde las PQRSD puedan quedarse archivadas automaticamente, y en caso de encontrarla darles el trámite de acuerdo con la normatividad.</t>
  </si>
  <si>
    <t>Pantallazos de spam</t>
  </si>
  <si>
    <t>Los controles se han aplicado correctamente</t>
  </si>
  <si>
    <t>Porque se ha revisado la carpeta de spam frecuentemente</t>
  </si>
  <si>
    <t>Los controles actuales funcionan correctamente</t>
  </si>
  <si>
    <t>El actual está descrito correctamente</t>
  </si>
  <si>
    <t>IC-RG2</t>
  </si>
  <si>
    <t xml:space="preserve">Posibilidad de afectación reputacional por entregar respuestas diferentes ante una misma solicitud al ciudadano, debido a la asignación de la solicitud a funcionarios diferentes. </t>
  </si>
  <si>
    <t xml:space="preserve">Debido al ingreso de la solicitud por distintos canales. </t>
  </si>
  <si>
    <t>Posibles demandas
Sanciones disciplinarias</t>
  </si>
  <si>
    <t>IC-RG2-C1</t>
  </si>
  <si>
    <t>El equipo encargado de clasificación y asignación de PQRSD, deben verificar en la plataforma de Gestión Documental que la solicitud no esté duplicada y se haya asignado con anterioridad a otro funcionario, en caso de estar duplicada se relacionara con el primer radicado de ingreso.</t>
  </si>
  <si>
    <t>Coordinadora de Relación con el ciudadano</t>
  </si>
  <si>
    <t>IC-PR-009 Peticiones, quejas, reclamos, solicitudes y denuncias</t>
  </si>
  <si>
    <t>Memorando de Solicitud</t>
  </si>
  <si>
    <t>Tatiana Román</t>
  </si>
  <si>
    <t>Se envían los memorandos a las áreas con la información solicitada</t>
  </si>
  <si>
    <t>El actual está bien establecido</t>
  </si>
  <si>
    <t>IC-RG2-C2</t>
  </si>
  <si>
    <t>Los profesionales de la administración del Sistema de Gestión Documental realizarán capacitaciones semestrales al personal del Ministerio sobre los lineamientos para la gestión de las PQRSD, así como en la normatividad relacionada.</t>
  </si>
  <si>
    <t>Profesionales del Sistema de Gestión Documentales</t>
  </si>
  <si>
    <t>Listas de asistencia
Ayudas memoria</t>
  </si>
  <si>
    <t>Se aplicaron los controles correctamente</t>
  </si>
  <si>
    <t>Si. porque se han realizado las capacitaciones a la comunidad Ministerial</t>
  </si>
  <si>
    <t>El riesgo está bien identificado</t>
  </si>
  <si>
    <t>La necesidad que tiene el ciudadano de obtener respuesta a su solicitud de información</t>
  </si>
  <si>
    <t>Debilidad en el sistema para reconocer la duplicidad de las solicitudes presentadas por el mismo peticionario</t>
  </si>
  <si>
    <t>IC-RG2-C3</t>
  </si>
  <si>
    <t>Se revisan los radicados y se hace seguimiento a traves del SGD a los mismos. Se envia los memorandos a las áreas.</t>
  </si>
  <si>
    <t>IC-RG3</t>
  </si>
  <si>
    <t>Posibilidad de afectación reputacional, dado que los espacios de participación ciudadana y rendición de cuentas no generen la retroalimentación requerida para la alta dirección, debido a la desarticulación de la información entre el área misional y relación con el ciudadano</t>
  </si>
  <si>
    <t>Desconocimiento de la normatividad relacionada con los espacios de participación ciudadana, por parte de las áreas misionales</t>
  </si>
  <si>
    <t>IC-RG3-C1</t>
  </si>
  <si>
    <t xml:space="preserve">Los líderes de la política de Participación Ciudadana realizan capacitaciones semestrales en el cumplimiento de los requisitos de la misma, dirigidas a las áreas misionales conservando el registro de asistencia. </t>
  </si>
  <si>
    <t>DOCUMENTDO</t>
  </si>
  <si>
    <t>IC-PR-032 Participación Ciudadana</t>
  </si>
  <si>
    <t>Listas de asistencia</t>
  </si>
  <si>
    <t>La evidencia aportada por la primera línea, se encuentra acorde con lo dispuesto en la columna “Nombre del documento o medio de la evidencia”, por consiguiente, desde la segunda línea defensa no se advierte una posible materialización del riesgo. Se aclara que el soporte para el control 2, no se adjunta dado que tendra fecha de aplicación posterior al reporte de riesgos.</t>
  </si>
  <si>
    <t>IC-RG3-C2</t>
  </si>
  <si>
    <t xml:space="preserve">Los Líderes de la Política de participación ciudadana verifican semestralmente el cumplimiento de los requisitos de la misma, y deja constancia a traves de informe de participación ciudadana y del seguimiento a la estrategia de participación ciudadana de la entidad. </t>
  </si>
  <si>
    <t>Informe de participación ciudadana</t>
  </si>
  <si>
    <t>Porque se requiere la información oportuna para el seguimiento de los espacios de participación ciudadana</t>
  </si>
  <si>
    <t>El riesgo está bien formulado</t>
  </si>
  <si>
    <t>El seguimiento a la estrategia de participación ciudadana para el segundo semestre se realizará con corte a 31 de diciembre. Por eso no se publica.</t>
  </si>
  <si>
    <t>Grupo Comunicaciones</t>
  </si>
  <si>
    <t>Coordinadora de Comunicaciones</t>
  </si>
  <si>
    <t>IC-RG4</t>
  </si>
  <si>
    <t>Posibilidad de afectación reputacional por publicar información inexacta o inoportuna, debido a falta de claridad y demoras en los insumos recibidos</t>
  </si>
  <si>
    <t>Información equivocada por parte de las fuentes internas y externas y/o interpretación errónea por parte del periodista del ministerio.</t>
  </si>
  <si>
    <t>Afectación en la credibilidad de la información emitida por el MINCIT 
Quejas o reclamos de las partes interesadas</t>
  </si>
  <si>
    <t>IC-RG4-C1</t>
  </si>
  <si>
    <t xml:space="preserve">El gestor de contenido de la sede electrónica y el encargado de comunicación interna revisan la información a publicar y solicitan, mediante correo electrónico, al usuario aclaración, en caso de ser necesario.  </t>
  </si>
  <si>
    <t>Gestor de Contenido</t>
  </si>
  <si>
    <t xml:space="preserve">IC-PR-011 Administración de contenidos de la información de la página web
IC-PR-026 Infomación y comunicación en medios internos </t>
  </si>
  <si>
    <t>Seguimiento puntos de control</t>
  </si>
  <si>
    <t>Diamilia Aguirre</t>
  </si>
  <si>
    <t>Porque se ha logrado evitar la publicación de información inexacta.</t>
  </si>
  <si>
    <t>Las personas encargadas conocen muy bien cómo aplicar los controles y lo hacen con facilidad como un paso más en el desarrollo de sus tareas diarias.</t>
  </si>
  <si>
    <t xml:space="preserve">Han mostrado efectividad y son acciones inherentes al ejercicio del periodismo. </t>
  </si>
  <si>
    <t>Porque abarca el riesgo que se presenta en el ejercicio del periodismo de forma adecuada.</t>
  </si>
  <si>
    <t>IC-RG4-C2</t>
  </si>
  <si>
    <t xml:space="preserve">Los encargados de la edición periodistica revisan los contenidos textuales y gráficos previo a la publicación, y solicitan ajustes, si son necesarios, para garantizar la pertinencia de la información. </t>
  </si>
  <si>
    <t>Encargados de edición periodistica</t>
  </si>
  <si>
    <t>IC-PR-027 Producción y Difusión de materiales periodisticos</t>
  </si>
  <si>
    <t>Correos electrónicos</t>
  </si>
  <si>
    <t>Porque los boletines y las piezas han cumplido los pasos de revisión requeridos para que la información publicada sea correcta.</t>
  </si>
  <si>
    <t>Porque la editora de contenidos textuales y digitales ha hecho las revisiones necesarias.</t>
  </si>
  <si>
    <t>IC-RG4-C3</t>
  </si>
  <si>
    <t xml:space="preserve">El gestor de contenido de la sede electrónica reporta por correo electrónico al usuario la publicación y solicita la verificación de la misma. </t>
  </si>
  <si>
    <t>IC-PR-011 Administración de contenidos de la información de la página web</t>
  </si>
  <si>
    <t>Porque el control preventivo ha sido eficaz, por lo que no ha sido necesario aplicar el control correctivo.</t>
  </si>
  <si>
    <t>Para este periodo no se aplicó este control correctivo en la web, como resultado de la oportuna y correcta aplicación del primer control preventivo.</t>
  </si>
  <si>
    <t>Demoras en el envío de información por parte de las fuentes internas y externas</t>
  </si>
  <si>
    <t>ADQUISICIÓN DE BIENES Y SERVICIOS</t>
  </si>
  <si>
    <t>Grupo Contratos</t>
  </si>
  <si>
    <t>Coordinador Grupo Contratos</t>
  </si>
  <si>
    <t>BS-RG1</t>
  </si>
  <si>
    <t xml:space="preserve">Posibilidad de afectación reputacional por no liquidar los contratos estatales dentro del tiempo convencional  debido a la desatención del supervisor a los plazos y condiciones de los contratos. </t>
  </si>
  <si>
    <t>Falta de seguimiento y control por parte de los supervisores al plazo convencional para la liquidación del contrato estatal</t>
  </si>
  <si>
    <t>Sanciones Administrativas</t>
  </si>
  <si>
    <t>BS-RG1-C1</t>
  </si>
  <si>
    <t xml:space="preserve">Los profesionales del grupo de contratos, análizan y verifican los contratos que por ley deben ser liquidados y reportan al supervisor la alerta del plazo maximo con que se cuenta para liquidar el contrato de manera bilateral,  mediante memorando por gestión documental  </t>
  </si>
  <si>
    <t>Guía para la Contratación</t>
  </si>
  <si>
    <t>Memorando Gestión Documental</t>
  </si>
  <si>
    <t>JHON EDGAR AVILES GONZALEZ</t>
  </si>
  <si>
    <t xml:space="preserve">Se ha gestionado en debida forma las alertas a los supervisores para generar la liquidación de los contratos </t>
  </si>
  <si>
    <t>Han permitido la no materialización del riesgo como medida preventiva y alertas</t>
  </si>
  <si>
    <t xml:space="preserve">Buscando la mejora continua y fortaleciendo las buenas practicas en materia contractual </t>
  </si>
  <si>
    <t>Se encuentra reformulado</t>
  </si>
  <si>
    <t>BS-RG2</t>
  </si>
  <si>
    <t>Posibilidad de afectación reputacional porque la documentación soporte para un contrato de servicios profesionales y de apoyo a la gestión con personas naturales que carezcan de las condiciones y requisitos exigidos conforme a la idoneidad y experiencia solicitada, debido a una inadecuada verificación de los mismos</t>
  </si>
  <si>
    <t>Desconocimiento de los requisitos de ley o internos conforme a la particularidad de cada contrato</t>
  </si>
  <si>
    <t>BS-RG2-C1</t>
  </si>
  <si>
    <t>El grupo de contratos, aplica la lista de chequeo de acuerdo con la tipologia contractual, asegurando el cumplimiento de los requisitos; en caso de inconsistencias se notifica al área solicitante para subsanar el requisito. Una vez se cuenta con la información se deja constancia en el portal estatal para la contratación pública.</t>
  </si>
  <si>
    <t>Versión definitiva de la documentación que soporta la contratación, publicada en la plataforma de contratación estatal</t>
  </si>
  <si>
    <t xml:space="preserve">Se realiza la verificación por parte del abogado de la completitud de los documentos establecidos en la lista de chequeo para la contratación de prestadores de servicios profesionales y de apoyo a la gestión </t>
  </si>
  <si>
    <t>Ha permitido realizar una verificación detallada del cargue de la totalidad de los documentos establecidos en la lista de chequeo.</t>
  </si>
  <si>
    <t>BS-RG3</t>
  </si>
  <si>
    <t>Posibilidad de afectación económica o reputacional por no publicar el plan anual de adquisiciones en el tiempo establecido debido a contratiempos en la parte operativa y tecnológica</t>
  </si>
  <si>
    <t xml:space="preserve">Inconsistencias en la información registrada por las áreas en el aplicativo. </t>
  </si>
  <si>
    <t>No ejecutar los recursos en su totalidad con posibles sanciones disciplinarias</t>
  </si>
  <si>
    <t>BS-RG3-C1</t>
  </si>
  <si>
    <t>El profesional o técnico del grupo administrativa, descarga del aplicativo la información registrada por las áreas y verifica que la información cumpla con los parámetros establecidos por el SECOP,  en caso de encontrar inconsistencias, se reporta al área para su respectivo ajuste; una vez la información cumple los parámetros se envía a grupo de contratos para la segunda revisión y con el visto bueno de esta área, se solicita a Secretaria General la aprobación final.</t>
  </si>
  <si>
    <t>Profesional o tecnico del grupo administrativo</t>
  </si>
  <si>
    <t>Procedimiento para la elaboración del Plan Anual de Adqusiciones BS-PR-017</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</si>
  <si>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t>
  </si>
  <si>
    <t>Rotación de personal</t>
  </si>
  <si>
    <t>BS-RG3-C2</t>
  </si>
  <si>
    <t>El profesional o técnico del grupo administrativa, realiza capacitación al grupo administrativa y grupo contratos, sobre la guía para generación del plan anual de adquisiciones, dejando como evidencia registros de asistencia. (semestral)</t>
  </si>
  <si>
    <t>Profesional del Grupo Administrativa</t>
  </si>
  <si>
    <t>Fallas de la plataforma interna y la dispuesta por Min. Hacienda</t>
  </si>
  <si>
    <t>BS-RG3-C3</t>
  </si>
  <si>
    <t>El profesional o técnico del grupo administrativa, en caso de presentarse fallas en el aplicativo interno, se asegura que se lleve a cabo el registro de la información de forma manual en el formato establecido por el SECOP y se remite a través de correo electrónico a las áreas, así mismo se recibe la información y se consolida para el posterior cargue en el SECOP.</t>
  </si>
  <si>
    <t>BS-RG4</t>
  </si>
  <si>
    <t>Posibilidad de afectación económica o reputacional por incumplimiento normativo en el manejo de la caja menor por parte de las áreas debido a no realizar el proceso de apertura, reembolsos y cierre de caja menor a satisfacción</t>
  </si>
  <si>
    <t>Cambios en los responsables del manejo de caja menor</t>
  </si>
  <si>
    <t xml:space="preserve">Reintegrar los recursos </t>
  </si>
  <si>
    <t>BS-RG4-C1</t>
  </si>
  <si>
    <t xml:space="preserve">El funcionario desiganado del grupo administrativa, realiza acompañamiento técnico a los responsables de caja menor que soliciten apoyo para adelantar las actividades de apertura, reembolsos y cierre de caja menor, dejando constancia mediante medios virtuales y/o registros de asistencia. </t>
  </si>
  <si>
    <t>Medios virtuales y/o 
Registro de asistencia</t>
  </si>
  <si>
    <t>ALEXANDER MELO</t>
  </si>
  <si>
    <t>No se ha presentado situaciones que evidencien la materialización del riesgo.</t>
  </si>
  <si>
    <t>Se orienta a los responsables de caja menor en caso de dudas e inquietud respecto al manejo de las cajas menores.</t>
  </si>
  <si>
    <t>Se considera que todo control puede ser mejorado con el fin de garantizar la eficiencia en los procesos que se llevan a cabo.</t>
  </si>
  <si>
    <t>El riesgo se encuentra reformulado</t>
  </si>
  <si>
    <t xml:space="preserve">Desconocimiento del procedimiento y la normatividad sobre las cajas menores. </t>
  </si>
  <si>
    <t>BS-RG4-C2</t>
  </si>
  <si>
    <t>El funcionario desiganado del grupo administrativa, realiza una capacitación semestral del procedimiento de caja menor a los responsables de cajas menores o cuando se presenten cambios, conservando registro de asistencia, adicionalmente comparte por correo electrónico las capacitaciones que realiza Minhacienda.</t>
  </si>
  <si>
    <t>Registro de asistencia
Correo electrónico</t>
  </si>
  <si>
    <t>Se comparte las capacitaciones que brinda MinHacienda, para que los responsables de Caja Menor se inscriban y asistan a la reunión de manera virtual.</t>
  </si>
  <si>
    <t>El control se podría actualizar, teniendo en cuenta que quedó sujeto solo a las capacitaciones que realiza MinHacienda. Sin embargo, desde el Grupo Administrativa también se lleva a cabo capacitaciones.</t>
  </si>
  <si>
    <t>Coordinador(a) de viáticos</t>
  </si>
  <si>
    <t>BS-RG5</t>
  </si>
  <si>
    <t>Posibilidad de afectación económica por gestión inoportuna e incumplimiento de los requisitos en las solicitudes de trámites de viáticos y comisiones, debido a la inadecuada aplicación del procedimiento.</t>
  </si>
  <si>
    <t>Registro incorrecto de la información en la solicitud de la comisión por parte del solicitante</t>
  </si>
  <si>
    <t>* Pérdida de recursos económicos por pagos indebidos o mal justificados y sobrecostos
* Sanciones legales y administrativas para la entidad y los responsables
* Ineficiencia en la ejecución presupuestaria
* Reprocesos</t>
  </si>
  <si>
    <t>BS-RG5-C1</t>
  </si>
  <si>
    <t xml:space="preserve">Los funcionarios y/o contratistas, revisa por medio del aplicativo la solicitud de comisión que contenga las autorizaciones, la fecha de inicio, la fecha final y el valor de la comisión, de acuerdo a la normatividad vigente; en caso de inconsistencias la solicitud será rechazada para el ajuste pertinente. Una vez subsanadas la inconsistencias se dará continuidad a la solicitud, conservando la trazabilidad en el expediente de la comisión.  </t>
  </si>
  <si>
    <t>Funcionarios y Contratistas</t>
  </si>
  <si>
    <t>Articulo 60 de la ley 80 de 1993
Articulo 11 de la ley 1150 de 2007
Manual de contratación V4</t>
  </si>
  <si>
    <t>Reporte de comisiones herramienta tecnológica (SISCO)</t>
  </si>
  <si>
    <t>ALEJANDRA TORRES</t>
  </si>
  <si>
    <t xml:space="preserve"> De acuerdo con las verificaciones y controles que se realizan, no se ha materializado ninguna situación irregular.</t>
  </si>
  <si>
    <t>De acuerdo con los controles que se realizan para que las solicitudes se tramiten correctamente, y considerando el apoyo que se brinda a los comisionados, no se presentan solicitudes de comisión con datos erróneos que requieran ser devueltas para su corrección.</t>
  </si>
  <si>
    <t>El control que se realiza, esta generando el cumplimiento y evita que las solicitudes este incorrectas.</t>
  </si>
  <si>
    <t>El riesgo fue ajustado a mitad del año 2025.</t>
  </si>
  <si>
    <t xml:space="preserve">Inconsistencia en los soportes para gestionar oportunamente las tareas de aprobación de comisiones y viáticos en el aplicativo de comisiones. </t>
  </si>
  <si>
    <t>BS-PR-018 Procedimiento Comisiones de Servicios y Viáticos</t>
  </si>
  <si>
    <t>El control que se realiza, esta generando el cumolimiento y evita que las solicitudes este incorrectas.</t>
  </si>
  <si>
    <t>Falta de verificación en la información suministrada de los ticketes por parte del solicitante y el tramitador</t>
  </si>
  <si>
    <t>BS-RG5-C2</t>
  </si>
  <si>
    <t xml:space="preserve">Los funcionarios y/o contratistas, verifican la información registrada en el tiquete del pasajero, incluyendo nombre completo, número de documento, fecha y hora del viaje, ruta, aerolínea, número de vuelo, clase, asiento asignado y cualquier restricción o condición especial asociada al viaje; en caso de inconsistencias el solicitante debe reportar inmediatamente al grupo de pasajes y viaticos el mismo día de su expedición, para realizar los ajustes pertinentes y dar continuidad a la comisión; conservando el tiquete y la factura.    </t>
  </si>
  <si>
    <t>Correos electrónicos de solicitud de ajuste
Tiquete y factura</t>
  </si>
  <si>
    <t>Si, ya que cuando se emite un tiquete, la agencia de viajes remite al pasajero para su revision, pero adicional el grupo de viativos verifica que la informacion este correcta a ls autorizada.</t>
  </si>
  <si>
    <t>Se esta generando el control correcto.</t>
  </si>
  <si>
    <t>No correspondencia de los soportes de legalización de comisión, frente a las condiciones previamente aprobadas de viaje</t>
  </si>
  <si>
    <t>BS-RG5-C3</t>
  </si>
  <si>
    <t xml:space="preserve">Los funcionarios y/o contratistas, verifican los anexos cargados en el aplicativo como soportes de legalización de la comisión, en caso de inconsistencias la legalización será rechazada para el ajuste pertinente. Una vez subsanadas la inconsistencia se dará continuidad al cierre oportuno de la comisión, conservando la trazabilidad en el expediente de la comisión.  </t>
  </si>
  <si>
    <t>Lista de chequeo de legalizacion, herramienta tecnológica (SISCO)</t>
  </si>
  <si>
    <t xml:space="preserve"> De acuerdo con las verificaciones y controles que se realizan, se devuelven a revision de los comisionados y para el ajuste correspondiente.</t>
  </si>
  <si>
    <t>Al realizar la verificacion de la legalizaciom , permite evidenciar las fallas que presenta y notificar al comisionado en los tiempos.</t>
  </si>
  <si>
    <t>Ya que el control que se esta generando, permite que toda la docuemntacion se cargie correctamente en cada comision y quede archivada en el sistema de gestion docuemntal</t>
  </si>
  <si>
    <t>GESTIÓN TIC</t>
  </si>
  <si>
    <t>Oficina Sistemas de Información</t>
  </si>
  <si>
    <t>GTI-RG1</t>
  </si>
  <si>
    <t xml:space="preserve">Posibilidad de afectación económica o reputacional por perdida o alteración de los datos debido a las brechas de seguridad en la plataforma tecnológica (on premise y nube) </t>
  </si>
  <si>
    <t>Debilidad en los servicios tecnológicos y en la adopción de mejores prácticas que permitan asegurar la información en los desarrollos, infraestructura y proyectos</t>
  </si>
  <si>
    <t>Combinación de amenazas y vulnerabilidades en el entorno físico y/o digital que impactan en el desarrollo de los proyectos tecnológicos y disponibilidad de los servicios e infraestructura tecnológica.</t>
  </si>
  <si>
    <t>GTI-RG1-C1</t>
  </si>
  <si>
    <t>El Jefe de la OSI realiza mesas técnicas con los Coordinadores del área de tecnología,  para hacer el seguimiento y evaluación de las iniciativas de la Hoja de Ruta del PETI, que incorporen el aseguramiento de los servicios tecnológicos, soportado en mejores prácticas, como parte de la ejecución de los desarrollos, infraestructura y proyectos, dejando como evidencia ayudas de memoria y el documento del PETI.</t>
  </si>
  <si>
    <t>Jefe Oficina de Sistemas</t>
  </si>
  <si>
    <t>Trimestral</t>
  </si>
  <si>
    <t>GTI-PR-001 Arquitectura Empresarial</t>
  </si>
  <si>
    <t xml:space="preserve">Jefe OSI - Profesional Especializado </t>
  </si>
  <si>
    <t>Con el objetivo de garantizar la ejecución de los proyectos de TI y fortalecer la gestión tecnológica, se realizó el seguimiento y la evaluación de las iniciativas del PETI. Asimismo, se presentó ante el Comité Institucional de Gestión y Desempeño el informe de gestión del PETI correspondiente a la vigencia 2025, junto con la proyección para 2026.</t>
  </si>
  <si>
    <t>Mediante el seguimiento y la evaluación de las iniciativas del PETI se verifica la correcta ejecución de los proyectos de Tecnologías de la Información y la gestión tecnológica desarrollada. Asimismo, se presentó ante el Comité Institucional de Gestión y Desempeño el informe de gestión del PETI correspondiente a la vigencia 2025, junto con la proyección estratégica para 2026.</t>
  </si>
  <si>
    <t>Una vez la OAPS comunique la actualización de los riesgos de gestión, la OSI procederá a actualizar la documentación del nuevo Proceso de Gobierno de Información y Estadística, en concordancia con el alcance definido para el gobierno y gestión de TI.</t>
  </si>
  <si>
    <t>No aplica, dado que el riesgo fue reformulado en 2024. Sin embargo, una vez la OAPS concluya la revisión de los riesgos documentados, la OSI procederá a actualizar la documentación del Proceso de Gobierno de Información y Estadística, en concordancia con el alcance definido para el nuevo proceso.</t>
  </si>
  <si>
    <t>Insuficiencia de los recursos requeridos que apalanquen la gestión, administración y aseguramiento de los servicios tecnológicos.</t>
  </si>
  <si>
    <t>Limitación en el desarrollo de los proyectos de TI y adquisición de  capacidades tecnológicas requeridas para la adecuada gestión de los procesos institucionales.</t>
  </si>
  <si>
    <t>GTI-RG1-C2</t>
  </si>
  <si>
    <t>El Jefe y/o Coordinadores de los Grupos de la OSI, determinan la necesidad de priorizar los frentes de seguridad para actualizar los planes, programas y proyectos definiendo las alternativas para la consolidación de los mismos, documentadas en ayudas de memoria.</t>
  </si>
  <si>
    <t xml:space="preserve">GTI-PR-001 Arquitectura Empresaria </t>
  </si>
  <si>
    <t>Con el objetivo de garantizar la ejecución de los proyectos de Tecnologías de la Información y fortalecer la gestión tecnológica, se realizó el seguimiento y la evaluación de las iniciativas del PETI, con el fin de determinar y priorizar los frentes estratégicos en materia tecnológica para su actualización. Asimismo, se presentó ante el Comité Institucional de Gestión y Desempeño el informe de gestión del PETI correspondiente a la vigencia 2025, junto con la proyección para 2026.</t>
  </si>
  <si>
    <t xml:space="preserve">Inoportunidad en la remediación de las vulnerabilidades detectadas en la infraestructura tecnológica. </t>
  </si>
  <si>
    <t>Pérdida o alteración de la información debido a la falta de capacidades de aseguramiento de los servicios e infraestructura tecnológica.</t>
  </si>
  <si>
    <t>GTI-RG1-C3</t>
  </si>
  <si>
    <t xml:space="preserve">El Jefe y/o Coordinadores de los Grupos de la OSI, revisa los resultados de vulnerabilidad, designa los responsables para realizar el análisis y establecer el plan de remediación (directa o compensatorio), para autorizar en comité de cambios. </t>
  </si>
  <si>
    <t>GTI-PR-005 Gestión de Incidentes de Seguridad y Privacidad de la  Información</t>
  </si>
  <si>
    <t>Caso valorado en la Herramienta Mesa de Ayuda, Correo electrónico</t>
  </si>
  <si>
    <t>La gestión de vulnerabilidades contempla la implementación del proceso de gestión de cambios para la remediación de vulnerabilidades técnicas, así como la ejecución de pruebas de verificación (retest) sobre los activos corregidos. Adicionalmente, se realizan análisis de seguridad bajo demanda, en concordancia con los servicios próximos a ser desplegados en entornos de producción.</t>
  </si>
  <si>
    <t>La gestión de vulnerabilidades incluye la implementación del proceso de gestión de cambios para la remediación de vulnerabilidades técnicas, así como la ejecución de pruebas de verificación (retest) sobre los activos corregidos. Adicionalmente, se realizan análisis de seguridad bajo demanda, en función de los servicios próximos a ser desplegados en entornos de producción.</t>
  </si>
  <si>
    <t>Pueden mejorarse acorde con el entorno tecnológico, si se requiere o se hace necesario.</t>
  </si>
  <si>
    <t>GTI-RG2</t>
  </si>
  <si>
    <t xml:space="preserve">
Posibilidad de afectación económica o reputacional por proyectos tecnológicos de la OSI que no cumplan con el alcance, tiempo y presupuestos definidos debido a limitaciones en el desarrollo del mismo</t>
  </si>
  <si>
    <t xml:space="preserve">Decisiones de la alta gerencia en el desarrollo de los proyectos, que afecten su continuidad.  </t>
  </si>
  <si>
    <t>GTI-RG2-C1</t>
  </si>
  <si>
    <t xml:space="preserve">El Líder del proyecto y el Jefe de la OSI, realizan la gestión de control de cambios del proyecto, de acuerdo con las nuevas definiciones, dejando como evidencia el control de cambios del proyecto y/o acta. </t>
  </si>
  <si>
    <t>Con el objetivo de garantizar la adecuada ejecución de los proyectos de Tecnologías de la Información, se realizó el seguimiento y la evaluación de las iniciativas del PETI, con el fin de identificar aquellos proyectos que requerían redefinir su alcance. Asimismo, se presentó ante el Comité Institucional de Gestión y Desempeño el informe de gestión del PETI correspondiente a la vigencia 2025, junto con la proyección estratégica para 2026.</t>
  </si>
  <si>
    <t>Una vez la OAPS comunique la actualización de los riesgos de gestión, la OSI procederá a actualizar la documentación del nuevo Proceso de Gobierno de Información y Estadística, en concordancia con el alcance definido para la gestión de proyectos de TI.</t>
  </si>
  <si>
    <t>DESARROLLO EMPRESARIAL</t>
  </si>
  <si>
    <t>Dirección de Regulación 
(Subsistema Nacional de la Calidad)</t>
  </si>
  <si>
    <t>Director de Regulación</t>
  </si>
  <si>
    <t>DE-RG1</t>
  </si>
  <si>
    <t>Posibilidad de afectación económica por la deficiente elaboración de la regulación de precios de medicamentos y dispositivos médicos debido a la omisión en la aplicación de la metodología establecida por la comisión.</t>
  </si>
  <si>
    <t xml:space="preserve">Verificación incompleta de la información de medicamentos y dispositivos médicos </t>
  </si>
  <si>
    <t>Demandas</t>
  </si>
  <si>
    <t>DE-RG1-C1</t>
  </si>
  <si>
    <t xml:space="preserve">Los profesionales vinculados al grupo técnico asesor de la comisión nacional de precios de medicamentos y dispositivos médicos, verifica respecto de la metodología vigente (mercados relevantes, precios de referencia internacional y nacional, revisión de comentarios, respuestas a los comentarios), dejando evidencia por medio de correo electrónico a la Dirección de Regulación.  </t>
  </si>
  <si>
    <t>Profesionales vinculados al grupo técnico asesor de la comisión nacional de precios de medicamentos y dispositivos medicos</t>
  </si>
  <si>
    <t>Álvaro Estrada</t>
  </si>
  <si>
    <t>Desde el GTA de la CNPMDM se realizó la revisión respectiva</t>
  </si>
  <si>
    <t>Los profesionales vinculados, verifican respecto de la metodología vigente y dejan evidencia.</t>
  </si>
  <si>
    <t>Los controles se ajustan de acuerdo a las condiciones y funcionamiento del grupo tecnico del ministerio conforme a las dispoiciones de la comisión.</t>
  </si>
  <si>
    <t>Se encuentra conforme con la actividad desarrollada y el impacto que de ella se deriva</t>
  </si>
  <si>
    <t>Se revisaron los mercados relevantes, se revisó el borrador de circula, se efectuaron los comentarios y observaciones respectivos, ajustandose el procedimiento a la circular 18 de 2024 de la Comision Nacional de Precios de Medicamentos y Dispositivos Médicos, la cual establece la metodología de control de precios de este tipo de productos.</t>
  </si>
  <si>
    <t xml:space="preserve">La evidencia aportada por la primera línea, se encuentra acorde con lo dispuesto en la columna “Nombre del documento o medio de la evidencia”, por consiguiente, desde la segunda línea defensa no se advierte una posible materialización del riesgo. Se aclara que las actividades relacionadas a los controles 2 y 3, se encuentran en curso a la fecha de realización del reporte de riesgos, por ende no se cargan soportes. </t>
  </si>
  <si>
    <t>Información errada de aspectos técnicos suministrada por parte de la secretaría técnica de la comisión</t>
  </si>
  <si>
    <t>DE-RG1-C2</t>
  </si>
  <si>
    <t>Los profesionales vinculados al grupo técnico asesor del Ministerio de Comercio de la comisión nacional de precios de medicamentos y dispositivos médicos, debe recibir la información técnica de los actores regulados (industria farmacéutica), para generar los espacios de revisión con la secretaría técnica de la comisión y tomar las decisiones de ajuste en caso de que apliquen, dejando constancia mediante acta de reunión de comisión.</t>
  </si>
  <si>
    <t>Actas de reunión</t>
  </si>
  <si>
    <t>Nelson Rivera</t>
  </si>
  <si>
    <t>Porque se están realizando las actividades de acuerdo con  lo establecido por la Comisión Nacional de Precios de Medicamentos y Dispositivos Médicos</t>
  </si>
  <si>
    <t>Porque se estan ejecutando  de manera oportuna, aplicando las herramientas necesarias según se requiera, para asegurar  su efectividad, evitando la materialización del riesgo.</t>
  </si>
  <si>
    <t>Si, ya que todo proceso administrativo es objeto de mejora; no obstante, recientemente fueron reformulados</t>
  </si>
  <si>
    <t xml:space="preserve">Este riesgo fue recientemente reformulado en cumplimiento de los parámetros establecidos en la Política y Metodología para la gestión del riesgo  y  la Guía del DAFP. </t>
  </si>
  <si>
    <t>La actividad se encuentra en proceso, al momento de diligenciar la matriz. La circular de control de precios de medicamentos se encuentra ad portas de Consulta Pública por parte de los actores. Una vez finalizado, desde el equipo técnico se recogerán las observaciones respectivas.</t>
  </si>
  <si>
    <t>No retroalimentación de los comentarios realizados por la industria farmaceutica y recibidos por la secretaría técnica, en los tiempos requeridos para una correcta verificación</t>
  </si>
  <si>
    <t>DE-RG1-C3</t>
  </si>
  <si>
    <t xml:space="preserve">Los profesionales vinculados al grupo técnico asesor de la comisión nacional de precios de medicamentos y dispositivos médicos, revisa los comentarios realizados por las principales agremiaciones y deja constancia de la posición del ministerio ante la secretaria técnica, por medio de correo electrónico. </t>
  </si>
  <si>
    <t>La actividad se encuentra  en proceso, al momento de diligenciar la matriz. La circular de control de precios de medicamentos se encuentra ad portas de Consulta Pública por parte de los actores. Una vez finalizado, desde el equipo técnico se recogerán las observaciones respectivas.</t>
  </si>
  <si>
    <t>DE-RG2</t>
  </si>
  <si>
    <t>Posibilidad de afectación económica por una inadecuada identificación de la problemática de un producto bajo la competencia del sector comercio, debido a un mal análisis técnico.</t>
  </si>
  <si>
    <t>Debilidad en las competencias específicas del profesional frente al tema especializado.</t>
  </si>
  <si>
    <t>•	Afectación a la producción nacional
•	obstáculos técnicos innecesarios al comercio</t>
  </si>
  <si>
    <t>DE-RG2-C1</t>
  </si>
  <si>
    <t>La Dirección de regulación se encarga desde la planeación de asignar los profesionales idóneos para llevar a cabo los análisis técnicos. A partir de ello el profesional realiza la apropiación conceptual frente al tema de evaluación soportado en las diferentes fuentes de información, dejando como evidencia el análisis de la problematica y/o el documento final de análisis de impacto normativo o evaluación ex post.</t>
  </si>
  <si>
    <t>Profesionales del Grupo de Reglamentos técnicos</t>
  </si>
  <si>
    <t>Análisis de la problematica y/o el documento final de análisis de impacto normativo o evaluación ex post</t>
  </si>
  <si>
    <t>Los profesionales designados, cuentan con las competencias requeridas para la gestión relacionada.</t>
  </si>
  <si>
    <t>Los controles han sido definidos correctamente, por lo que logran impedir la materialización del riesgo.</t>
  </si>
  <si>
    <t>Para el segundo semestre del 2025 no se adelantaron acciones relacionadas con elaboración de análisis de impacto normativo, ni tampoco reglamentos técnicos. Razón por la cual no se generaron riesgos de gestión, y no se adjuntan evidencias.</t>
  </si>
  <si>
    <t xml:space="preserve">De acuerdo con el reporte realizado por la primera línea, las actividades que con llevan al riesgo, no fueron desarrolladas en el segundo semestre 2025. </t>
  </si>
  <si>
    <t>Deficiencia o inexistencia de las fuentes de información para el correcto análisis de la problemática.</t>
  </si>
  <si>
    <t>DE-RG2-C2</t>
  </si>
  <si>
    <t>Sesgo al interior de la dependencia frente a la definición del problema.</t>
  </si>
  <si>
    <t>DE-RG2-C3</t>
  </si>
  <si>
    <t xml:space="preserve">Los Profesionales del Grupo de Reglamentos técnicos, realizan al interior del grupo, un ejercicio en que se comparte o divulga el contenido del análisis de la problemática; y a partir de ello se somete a consulta publica, a través de la página web del ministerio.  </t>
  </si>
  <si>
    <t>CON REGISTO</t>
  </si>
  <si>
    <t>Correo solicitud de la consulta pública, ayuda de memoria, lista de asistencia y/o correos electrónicos</t>
  </si>
  <si>
    <t>Para el segundo semestre del 2025 no se adelantaron acciones relacionadas con elaboración de análisis de impacto normativo, ni tampoco reglamentos técnicos. Razón por la cual no se generaron riesgos de gestión y no se adjuntan evidencias.</t>
  </si>
  <si>
    <t>Decisiones de tipo político o jurídico y/o social contrarias al análisis técnico.</t>
  </si>
  <si>
    <t>DE-RG2-C4</t>
  </si>
  <si>
    <t>DE-RG3</t>
  </si>
  <si>
    <t>Posibilidad de afectación económica, por errores en el proyecto de reglamentación técnica, debido a un deficiente análisis técnico</t>
  </si>
  <si>
    <t>No incorporación de los requisitos necesarios y suficientes para proteger el objetivo legítimo</t>
  </si>
  <si>
    <t>DE-RG3-C1</t>
  </si>
  <si>
    <t xml:space="preserve">Los Profesionales del Grupo de Reglamentos técnicos elaboran la evaluación ex post a los reglamentos técnicos del Ministerio, dejando como evidencia el Análisis de Impacto Normativo-AIN. </t>
  </si>
  <si>
    <t>AIN, documento de evaluación</t>
  </si>
  <si>
    <t xml:space="preserve">Los Profesionales elaboran las evaluaciones ex post a los reglamentos técnicos </t>
  </si>
  <si>
    <r>
      <rPr>
        <sz val="11"/>
        <color rgb="FF000000"/>
        <rFont val="Arial"/>
        <family val="2"/>
      </rPr>
      <t>Desde la Dirección de Regulación no se han adelantado evaluaciones ex post</t>
    </r>
    <r>
      <rPr>
        <sz val="12"/>
        <color rgb="FF000000"/>
        <rFont val="Segoe UI"/>
        <family val="2"/>
      </rPr>
      <t> </t>
    </r>
    <r>
      <rPr>
        <sz val="12"/>
        <color rgb="FF000000"/>
        <rFont val="Aptos"/>
        <family val="2"/>
      </rPr>
      <t>competencia del Ministerio de Comercio, Industria y Turismo, por lo cual, no se ha materializado el escenario de riesgo descrito y no se adjuntan evidencias</t>
    </r>
  </si>
  <si>
    <t>No contar con el concepto previo (hecho con base en transparencia, requisitos, evaluación de la conformidad) por parte de la Dirección de Regulación</t>
  </si>
  <si>
    <t>DE-RG3-C2</t>
  </si>
  <si>
    <t xml:space="preserve">Los Profesionales del Grupo de reglamentos técnicos, revisan que los requisitos de evaluación de la conformidad estén alineados con los acuerdos de obstáculos técnicos al comercio, dejando constancia mediante comunicación oficial emitida por la Dirección de Regulación. </t>
  </si>
  <si>
    <t>Comunicación oficial de la Dirección de Regulación</t>
  </si>
  <si>
    <t xml:space="preserve">Los Profesionales revisan que los requisitos de evaluación de la conformidad estén alineados con los acuerdos de obstáculos técnicos al comercio. </t>
  </si>
  <si>
    <r>
      <rPr>
        <sz val="11"/>
        <color rgb="FF000000"/>
        <rFont val="Arial"/>
        <family val="2"/>
      </rPr>
      <t>Desde la Dirección de Regulación no se han adelantado evaluaciones de la conformidad</t>
    </r>
    <r>
      <rPr>
        <sz val="12"/>
        <color rgb="FF000000"/>
        <rFont val="Aptos"/>
        <family val="2"/>
      </rPr>
      <t>, por lo cual, no se ha materializado el escenario de riesgo descrito y no se adjuntan evidencias</t>
    </r>
  </si>
  <si>
    <t>No tener en cuenta apreciaciones u observaciones de los actores</t>
  </si>
  <si>
    <t>DE-RG3-C3</t>
  </si>
  <si>
    <t xml:space="preserve">Los profesionales del Grupo de Reglamentos técnicos, elaboran el informe de observaciones con las apreciaciones de la Dirección de regulación y se remiten al área jurídica para la expedición del acto administrativo. </t>
  </si>
  <si>
    <t>Informe de observaciones</t>
  </si>
  <si>
    <t>Los profesionales elaboran informes de observaciones con las apreciaciones de la Dirección de regulación.</t>
  </si>
  <si>
    <r>
      <rPr>
        <sz val="11"/>
        <color rgb="FF000000"/>
        <rFont val="Arial"/>
        <family val="2"/>
      </rPr>
      <t>Desde la Dirección de Regulación no se han elaborado informes de observaciones</t>
    </r>
    <r>
      <rPr>
        <sz val="12"/>
        <color rgb="FF000000"/>
        <rFont val="Aptos"/>
        <family val="2"/>
      </rPr>
      <t xml:space="preserve"> por lo cual, no se ha materializado el escenario de riesgo descrito y no se adjuntan evidencias</t>
    </r>
  </si>
  <si>
    <t>Dirección de Regulación 
(Comercio Interno)</t>
  </si>
  <si>
    <t>DE-RG4</t>
  </si>
  <si>
    <t>Posibilidad de afectación reputacional por errores en el proyecto de acto administrativo frente a la regulación de comercio interno de competencia de la dirección de regulación debido a la inadecuada identificación de la problemática.</t>
  </si>
  <si>
    <t>Desconocimiento del sector</t>
  </si>
  <si>
    <t>DE-RG4-C1</t>
  </si>
  <si>
    <t xml:space="preserve">La Dirección de regulación se encarga de la planeación y asignación de los profesionales idoneos para obtener los análisis técnicos y demás información relevante para estructurar el proyecto normativo o las posibles soluciones a la problematica, dejando como evidencia el proyecto de acto administrativo o documento con las recomendaciones. </t>
  </si>
  <si>
    <t>Dirección
Profesionales</t>
  </si>
  <si>
    <t>Proyecto de acto administrativo o documento con las recomendaciones</t>
  </si>
  <si>
    <t xml:space="preserve">Jeaneth Alejandra Garzón </t>
  </si>
  <si>
    <t>Los profesionales designados, cuentan con las competencias requeridas para obtener los análisis técnicos y demás información relevante para estructurar el proyecto normativo.</t>
  </si>
  <si>
    <t>En el cuatrimestre objeto de reporte, la dirección de regulación desarrolló el proyecto de  Resolución: “Por el cual se modifica unos formularios del Registro de Garantías
Mobiliarias para incorporar información destinada al seguimiento de la herramienta de
acceso al crédito” Se adjuntan evidencias.</t>
  </si>
  <si>
    <t>•	La evidencia aportada por la primera línea, se encuentra acorde con lo dispuesto en la columna “Nombre del documento o medio de la evidencia”, por consiguiente, desde la segunda línea defensa no se advierte una posible materialización del riesgo.</t>
  </si>
  <si>
    <t>DE-RG4-C2</t>
  </si>
  <si>
    <t xml:space="preserve">El equipo técnico de la dirección prepara los documentos y remite a traves de memorando del Director de Regulación a la Oficina Jurídica, con el fin de que efectúe el control de legalidad del proyecto normativo para su expedición. </t>
  </si>
  <si>
    <t>Memorando o remisión</t>
  </si>
  <si>
    <t>El equipo técnico de la dirección prepara los documentos y remite a traves de memorando del Director de Regulación a la Oficina Jurídica</t>
  </si>
  <si>
    <t>En el cuatrimestre objeto de reporte, la dirección de regulación desarrolló el proyecto de  Resolución: “Por el cual se modifica unos formularios del Registro de Garantías
Mobiliarias para incorporar información destinada al seguimiento de la herramienta de
acceso al crédito”. Se adjuntan evidencias.</t>
  </si>
  <si>
    <t>Dirección de Mipymes</t>
  </si>
  <si>
    <t>Director de Mipymes</t>
  </si>
  <si>
    <t>DE-RG5</t>
  </si>
  <si>
    <t>Posibilidad de afectación reputacional por el no cumplimiento de las metas asociadas a los proyectos de inversión y plan estratégico sectorial debido a sobre estimación o subestimación de las mismas</t>
  </si>
  <si>
    <t>Fallas e inexistencia de seguimiento a algunos de los instrumentos ejecutados durante la vigencia fiscal</t>
  </si>
  <si>
    <t>Hallazgos de entes de control interno y/o externos de tipo administrativo, disciplinario y fiscal</t>
  </si>
  <si>
    <t>DE-RG5-C1</t>
  </si>
  <si>
    <t xml:space="preserve">La dirección de MiPymes, realizará seguimiento mensual al cumplimiento de las metas de los diferentes instrumentos de la dirección, identificando las alertas y proponiendo las acciones para el cumplimiento de las metas, dejando como constancia acta interna de seguimiento. </t>
  </si>
  <si>
    <t>Acta Interna de seguimiento</t>
  </si>
  <si>
    <t xml:space="preserve">los controles que se realizan no permiten que elk riesgo se materialice </t>
  </si>
  <si>
    <t>a pesar de los cambios en los patrimonios los controles ya establecidos se continuan realizando</t>
  </si>
  <si>
    <t>se encuentran en etapas iniciales de ejecucion de los controles</t>
  </si>
  <si>
    <t>este riesgo fue actualizado en  el año 2024 para comenzar su aplicación en el 2025</t>
  </si>
  <si>
    <t xml:space="preserve">No hay evaluación de impacto expost de los instrumentos ejecutados, ni aleatorización previa a la intervención.  </t>
  </si>
  <si>
    <t>DE-RG5-C2</t>
  </si>
  <si>
    <t>La dirección de Mipymes hará seguimiento anual a la aplicación de las evaluaciones expost a los instrumentos, dejando como evidencia un informe técnico.</t>
  </si>
  <si>
    <t>Informe Técnico</t>
  </si>
  <si>
    <t>a la fecha no se ha realizado evaluacion expost se espera realizar el primer semestre del año 2026</t>
  </si>
  <si>
    <t>no se ha materializado las evaluaciones expost de los diferentes instrumentos  y orgramas ya que continuan en ejecucion</t>
  </si>
  <si>
    <t>la evaluacion expost se hace una vez los programas finalicen analizando su impacto.</t>
  </si>
  <si>
    <t xml:space="preserve">Modificación en la apropiación de los recursos para la ejecución de los instrumentos. </t>
  </si>
  <si>
    <t>DE-RG5-C3</t>
  </si>
  <si>
    <t xml:space="preserve">La dirección de MiPymes, una vez recibe la confirmación del presupuesto asignado para la vigencia, revisará y ajustará si es necesario la apropiación y  las metas asignadas a los instrumentos, la constancia de este ajuste quedará mediante correo electrónico de la dirección de MiPymes a la oficina asesora de planeación del ministerio. </t>
  </si>
  <si>
    <t>Durante el semestre se eralizo los controles dando como resultado el control y planeacion de acuerdo a los parametros establecidos para esto</t>
  </si>
  <si>
    <t>GESTIÓN DE RECURSOS FISICOS</t>
  </si>
  <si>
    <t xml:space="preserve">Mantenimiento </t>
  </si>
  <si>
    <t>Coordinador Administrativo</t>
  </si>
  <si>
    <t>GR-RG1</t>
  </si>
  <si>
    <t>Posibilidad de afectación económica o reputacional por daños y/o deterioro en los bienes muebles o inmuebles debido a fallas en las redes eléctricas y/o hidrosanitarias.</t>
  </si>
  <si>
    <t>Por obsolescencia, Fugas, filtraciones, aumento de presiones, cortes de suministro de energía o aumentos de carga eléctrica</t>
  </si>
  <si>
    <t>Interrupciones de las labores de las dependencias afectadas y costos adicionales en mantenimientos correctivos</t>
  </si>
  <si>
    <t>GR-RG1-C1</t>
  </si>
  <si>
    <t xml:space="preserve">El auxiliar de servicios generales con el apoyo de los operarios de la empresa contratista, verifica el correcto funcionamiento de las instalaciones eléctricas e hidrosanitarias, de acuerdo con los parámetros establecidos en el plan anual de mantenimiento, aplicando para ello las listas de chequeo de mantenimiento preventivos y correctivos. </t>
  </si>
  <si>
    <t>Auxiliar de servicios generales</t>
  </si>
  <si>
    <t>Reporte Mintranet</t>
  </si>
  <si>
    <t>Listas de mantenimiento preventivos y correctivos y/o informe mensual</t>
  </si>
  <si>
    <t>Jaime Francisco Ruiz Díaz</t>
  </si>
  <si>
    <t>Los controles se han aplicado de forma correcta, evitando daños mayores</t>
  </si>
  <si>
    <t>Los controles han funcionando informando sobre los daños a corregir</t>
  </si>
  <si>
    <t>Funcionan de forma adecuada y no requieren modificación.</t>
  </si>
  <si>
    <t>Por obsolescencia, Fugas, filtraciones, aumento de presiones, cortes de suministro de energía o aumentos de carga eléctrica, asociada a las redes del edificio (externas a las del MINCIT)</t>
  </si>
  <si>
    <t>GR-RG1-C2</t>
  </si>
  <si>
    <t xml:space="preserve">Falta de consciencia en el buen uso y manejo de las baterías sanitarias, muebles y enseres de oficina. </t>
  </si>
  <si>
    <t>GR-RG1-C3</t>
  </si>
  <si>
    <t>El Profesional del área de mantenimiento, promueve mediante campañas de comunicación el correcto uso de las baterías sanitarias, muebles y enseres de línea blanca, a través de la mintranet y/o piezas graficas en los espacios físicos.</t>
  </si>
  <si>
    <t xml:space="preserve">Profesional del Area de mantenimiento </t>
  </si>
  <si>
    <t>Publicación en MIntranet y memorandos internos de preparación de publicación</t>
  </si>
  <si>
    <t>Campañas publicadas o piezas graficas</t>
  </si>
  <si>
    <t>Se ha promovido el uso correcto de los equipos</t>
  </si>
  <si>
    <t>No se han presentado daños importantes debido al uso correcto de euipos</t>
  </si>
  <si>
    <t>GR-RG3</t>
  </si>
  <si>
    <t>Posibilidad de afectación económica o reputacional porque la aseguradora no responda por los bienes muebles e inmuebles asegurados debido al inadecuado reporte del siniestro</t>
  </si>
  <si>
    <t xml:space="preserve">Realizar el reporte por fuera de los tiempos establecidos. </t>
  </si>
  <si>
    <t xml:space="preserve">* Sobre costos en reparaciones y reposiciones de equipos
* Interrupción en la prestación de las labores de acuerdo a la intensidad del siniestro. </t>
  </si>
  <si>
    <t>GR-RG3-C1</t>
  </si>
  <si>
    <t>El profesional o técnico del grupo administrativa, realizará campañas informativas, sobre la importancia de reportar de inmediato al grupo administrativa los siniestros presentados en los bienes muebles e inmuebles del Ministerio, dejando constancia a través de medios virtuales. (semestral)</t>
  </si>
  <si>
    <t xml:space="preserve">GUÍA PARA EL MANEJO ADMINISTRATIVO DE LOS BIENES DE PROPIEDAD DE LA NACIÓN - MINISTERIO DE COMERCIO, INDUSTRIA Y TURISMO </t>
  </si>
  <si>
    <t>Publicaciones - Noticias</t>
  </si>
  <si>
    <t>No se ha presentado ningún siniestro en que la aseguradora no responda</t>
  </si>
  <si>
    <t>Los siniestros reportados han tenido respuesta por parte de la aseguradora</t>
  </si>
  <si>
    <t>Se incluyo dentro del documento: "GUÍA PARA EL MANEJO ADMINISTRATIVO DE LOS BIENES DE PROPIEDAD DE LA NACIÓN - MINISTERIO DE COMERCIO, INDUSTRIA Y TURISMO " publicado en diciembre de 2025 en Isolución, un capítulo para el tema de seguros de bienes y se trabajó a fines del 2025 en un proyecto de procedimiento para la gestión de seguros que será publicado en 2026, una vez sea revisado y aprobado.</t>
  </si>
  <si>
    <t>No realizar el reporte o realizarlo incompleto</t>
  </si>
  <si>
    <t>GR-RG3-C2</t>
  </si>
  <si>
    <t xml:space="preserve">El profesional o técnico del grupo administrativa, garantizará que el reporte cumpla con los parámetros y términos exigidos por la compañía aseguradora, validando los soportes con el corredor de seguros y dejando como constancia el radicado. </t>
  </si>
  <si>
    <t>Radicado del Siniestro</t>
  </si>
  <si>
    <t>No se ha presentado ningun siniestro en que la aseguradora no responda</t>
  </si>
  <si>
    <t>Merdiante la implmentación de la Guia de Bienes de propiedad de la nacion-MINCIT, se tiene un documento con mejor divulgación y que puede ser consultado de forma permanente al quedar publicado en Isolución dentro de MINTRANET</t>
  </si>
  <si>
    <t>Con la Guia de manejo administrativo de Bienes, se mejora el proceso al quedar documentado y tener una fuente de consulta permanente</t>
  </si>
  <si>
    <t>FORTALECIMIENTO DE LA COMPETIVIDAD Y PROMOCIÓN DEL TURISMO</t>
  </si>
  <si>
    <t>Grupo de Calidad, Seguridad y Cooperación Internacional</t>
  </si>
  <si>
    <t>Coordinador del Grupo de Calidad, Seguridad y Cooperación Internacional</t>
  </si>
  <si>
    <t>FP-RG1</t>
  </si>
  <si>
    <t>Posibilidad de afectación reputacional o económica por publicar información desactualizada del programa de rutas turísticas seguras en la página web debido a la no convocatoria de los actores que integran la mesa de trabajo de rutas seguras</t>
  </si>
  <si>
    <t>Debido a la falta de oportunidad en la solicitud por parte del Ministerio, para la validación de la propuesta del programa de rutas turísticas seguras a los actores involucrados</t>
  </si>
  <si>
    <t>Imagen institucional afectada
Quejas 
Información no confiable</t>
  </si>
  <si>
    <t>FP-RG1-C1</t>
  </si>
  <si>
    <t xml:space="preserve">El Director de calidad y desarrollo sostenible junto con el coordinador del grupo de calidad se reúnen y evalúan  cuando se requiera la pertinencia de realizar la mesa de trabajo  para la revisión de la propuesta de rutas seguras o la ratificación del programa actual de rutas seguras, formalizando la decisión mediante ayuda de memoria. En caso de decidir realizar la mesa de trabajo para la revisión de la propuesta de rutas seguras, se remitirá  mediante oficio convocatoria para la mesa de trabajo , verificando por medio de correo electrónico el acuse de recibido del oficio de citación y propuesta enviado con un mes de antelación a la fecha de la realización de la mesa de trabajo a los actores involucrados. En caso de ratificación del programa de rutas turísticas seguras desde la Dirección de calidad y desarrollo sostenible del turismos se remitirá oficio para solicitar la ratificación del programa vigente. </t>
  </si>
  <si>
    <t xml:space="preserve">Director de calidad y desarrollo sostenible
Coordinador del grupo de calidad </t>
  </si>
  <si>
    <t>Rutas turísticas seguras FP-PR-008</t>
  </si>
  <si>
    <t xml:space="preserve">Ayuda de memoria 
Oficio convocatoria - Programa de rutas seguras 
Oficio de ratificación - Programa de rutas seguras </t>
  </si>
  <si>
    <t>Karen Tatiana Masmela Fonseca</t>
  </si>
  <si>
    <t>Durante el período evaluado el riesgo no se ha materializado, en razón a que los controles establecidos y la periodicidad definida para su ejecución han resultado suficientes y efectivos para su mitigación.</t>
  </si>
  <si>
    <t>Los controles establecidos se han ejecutado de manera adecuada, conforme a lo definido en la matriz de riesgos.</t>
  </si>
  <si>
    <t>Los controles definidos son suficientes y adecuados para la gestión del riesgo. Adicionalmente, estos fueron verificados recientemente, sin evidenciarse debilidades.</t>
  </si>
  <si>
    <t>El riesgo no requiere ser modificado ni actualizado en el presente seguimiento, teniendo en cuenta que la matriz de riesgos fue actualizada el 17 de septiembre y, a la fecha, no se han identificado cambios adicionales en los controles, causas responsables que ameriten una nueva modificación.</t>
  </si>
  <si>
    <t>Se anexa como evidencia la ayuda de memoria de la reunión en la cual se presenta la propuesta de Rutas Turísticas Seguras para el período comprendido entre marzo de 2025 y marzo de 2026, así como los oficios de ratificación de las entidades que hacen parte de la mesa de trabajo.</t>
  </si>
  <si>
    <t>Debido a la desactualización de la base de datos de los actores involucrados en el programa de rutas turísticas seguras.</t>
  </si>
  <si>
    <t>FP-RG1-C2</t>
  </si>
  <si>
    <t>El profesional o técnico asignado actualiza anualmente el archivo base de datos de los actores involucrados, antes de enviar el oficio de citación y propuesta de rutas seguras, mediante la validación de los directorios activos de la entidad y se confirma via llamada telefonica el funcionario responsable o enlace para efectuar la confirmación de la participación de la entidad en la mesa de trabajo.</t>
  </si>
  <si>
    <t>Profesional o tecnico</t>
  </si>
  <si>
    <t>Rutas turisticas seguras FP-PR-008</t>
  </si>
  <si>
    <t>Base de Datos de actores involucrados</t>
  </si>
  <si>
    <t>Se anexa como evidencia la base de datos de los actores involucrados.</t>
  </si>
  <si>
    <t>FP-RG2</t>
  </si>
  <si>
    <t>Posibilidad de afectación reputacional o económica por la desalineación de los documentos normativos con respecto a las políticas, programas, planes y/o necesidades del sector turismo debido a la 
* Desarticulación entre el Ministerio, el organismo nacional de normalización y/o las unidades sectoriales de normalización</t>
  </si>
  <si>
    <t>Falta de coordinación y seguimiento del Ministerio en los procesos de normalización del sector</t>
  </si>
  <si>
    <t>Imagen institucional afectada 
Quejas de los usuarios</t>
  </si>
  <si>
    <t>FP-RG2-C1</t>
  </si>
  <si>
    <t>Ejecutar el Comité Nacional de Calidad Turística, como instancia de articulación de los diferentes actores del sector, con el propósito de identificar necesidades y definir la hoja de ruta en términos de normalización en turismo, de acuerdo con la frecuencia y funciones establecidas en la Resolución 0612 de 2024. 
En caso de que no se pueda ejecutar el comité, se dejará constancia documentada de los motivos por los cuales no se pudo realizar, y se procederá a reprogramar la reunión.</t>
  </si>
  <si>
    <t>Dirección de calidad y desarrollo sostenible del turismo</t>
  </si>
  <si>
    <t>Acta de comité Nacional de Calidad turistica</t>
  </si>
  <si>
    <t>Se anexa el acta de comité Nacional de Calidad Turistica en borrador, dado que el acta se encuentra pendiente de aprobación.</t>
  </si>
  <si>
    <t>FP-RG2-C2</t>
  </si>
  <si>
    <t>El Coordinador del grupo, de manera trimestral, realiza seguimiento a la ejecución de los compromisos establecidos en el Comité Nacional de Calidad Turística. Si en el desarrollo del seguimiento se evidencia que los compromisos no se están cumpliendo en los términos establecidos por el comité, se realizará el requerimiento al debido responsable vía correo electrónico.</t>
  </si>
  <si>
    <t>Coordinador del grupo de calidad, seguridad y cooperación internacional</t>
  </si>
  <si>
    <t>Plan de acción Comité Nacional de Calidad turistica
Correo electrónico - Novedades en incumplimientos</t>
  </si>
  <si>
    <t>Se anexa el Acta del Comité Nacional de Calidad Turística, en la cual se consignan los compromisos adquiridos por el Comité, específicamente en el numeral 7. A la fecha, el plan de acción aún no ha sido definido, dado que el acta se encuentra pendiente de aprobación.</t>
  </si>
  <si>
    <t>No asistencia de un representante técnico del Ministerio a las reuniones del comité técnico y/o grupos de trabajo de normalización.</t>
  </si>
  <si>
    <t>FP-RG2-C3</t>
  </si>
  <si>
    <t>El Coordinador del grupo, de manera anual o cuando se requiera, revisa los cronogramas de normalización y designa mediante correo electrónico el representante técnico apropiado para cada proceso de normalización, de acuerdo con las temáticas de los documentos normativos. En caso de que no haya disponibilidad de un experto técnico para asistir a los comités técnicos y/o grupos de trabajo, se adelantará por parte del MinCIT, al menos la revisión del documento normativo en etapa de consulta pública.</t>
  </si>
  <si>
    <t>Coordinación del grupo de calidad, seguridad y cooperación internacional</t>
  </si>
  <si>
    <t>Anual o Por evento</t>
  </si>
  <si>
    <t>Correo electronico para la designación
Registro en e-conecta o proyecto de norma con observaciones</t>
  </si>
  <si>
    <t>Se anexa el correo electrónico mediante el cual se realiza la designación del representante técnico encargado de la revisión de los borradores de cada proceso de normalización, el cual no ha presentado cambios desde el año 2024. Así mismo, se anexan dos documentos normativos en versión borrador, que incluyen la revisión y los comentarios realizados por los expertos técnicos.</t>
  </si>
  <si>
    <t xml:space="preserve">Ejecutar los procesos de normalización sin la convocatoria a las diferentes partes interesadas del sector. </t>
  </si>
  <si>
    <t>FP-RG2-C4</t>
  </si>
  <si>
    <t>El Coordinador del grupo, cada vez que se requiera, verifica las convocatorias realizadas por el ONN (Organismo Nacional de Normalización) y/o las USN (Unidad Sectorial de Normalización) y, en caso de ser necesario, sugerir la convocatoria adicional de otras partes interesadas que no se hayan tenido en cuenta, vía correo electrónico.</t>
  </si>
  <si>
    <t>Se anexan correos electrónicos como evidencia de las invitaciones y convocatorias realizadas a los comités técnicos en el marco de los procesos de normalización.</t>
  </si>
  <si>
    <t>GESTIÓN DOCUMENTAL</t>
  </si>
  <si>
    <t>Grupo de Gestión Documental</t>
  </si>
  <si>
    <t>Coordinador de Gestión Documental</t>
  </si>
  <si>
    <t>GD-RG1</t>
  </si>
  <si>
    <t>Posibilidad de afectación económica por pérdida, deterioro o uso indebido de la información documental de la entidad debido a factores operativos y de infraestructura</t>
  </si>
  <si>
    <t>Condiciones inadecuadas de almacenamiento (humedad, temperatura, luz)</t>
  </si>
  <si>
    <t>GD-RG1-C1</t>
  </si>
  <si>
    <t xml:space="preserve">El funcionario del grupo de gestión documental, mensualmente verifica el estado de las condiciones de: limpieza y desinfección de las áreas de archivo de la Entidad (pisos, puertas, estanterías, luminarias  y mobiliario), 
* Formato de saneamiento ambiental GD-FM-064
* Formato de limpieza y desinfección área archivo GD-FM-062
* Formato monitoreo y control de condiciones ambientales GD-FM-066 
En caso de evidenciar anomalias, se reporta a traves de correo electrónico al grupo administrativa. </t>
  </si>
  <si>
    <t>Funcionario del grupo de gestión documental</t>
  </si>
  <si>
    <t xml:space="preserve">* Formato de saneamiento ambiental GD-FM-064
* Formato de limpieza y desinfección área archivo GD-FM-062
* Formato monitoreo y control de condiciones ambientales GD-FM-066 </t>
  </si>
  <si>
    <t>Ana Lucia Méndez</t>
  </si>
  <si>
    <t>El riesgo no se ha materializado debido a que las áreas del Archivo Central cuentan con controles ambientales que mantienen parámetros dentro de los rangos establecidos por la normativa archivística. Para garantizar la preservación del patrimonio documental, se implementan controles mensuales mediante formatos de registro de humedad, temperatura e incidencia lumínica. Estos registros son revisados por el responsable del área para la toma de acciones correctivas inmediatas en caso de desviaciones</t>
  </si>
  <si>
    <t>Los controles (bitácoras mensuales de humedad, temperatura y luz) se ejecutan con periodicidad definida y son revisados por el responsable. La evidencia demuestra que los parámetros se han mantenido dentro de los rangos normativos, previniendo la materialización del riesgo</t>
  </si>
  <si>
    <t>El control es efectivo y adecuado para el riesgo.</t>
  </si>
  <si>
    <t>El riesgo está correctamente definido  y los controles aplicados son la respuesta directa y efectiva</t>
  </si>
  <si>
    <t>Incorrecta clasificación, organización o eliminación  de documentos</t>
  </si>
  <si>
    <t>GD-RG1-C2</t>
  </si>
  <si>
    <t xml:space="preserve">El funcionario del grupo de gestión documental, mensualmente realiza la verificación de los inventarios documentales, para validar la aplicación de las Tablas de Retención por parte de las áreas y Valoración Documental, diligenciando el formato unico de inventario documental FUID y conservando la información de la actividad en el informe mensual de seguimiento. En caso de evidenciar novedades se realiza memorando a la secretaria general informando la situación presentada.  </t>
  </si>
  <si>
    <t>Informe mensual de seguimiento</t>
  </si>
  <si>
    <t>El riesgo está controlado gracias a la asignación de estas funciones a personal archivístico  calificado requerido y debidamente certificado. Adicionalmente, se ejecuta un plan de capacitación continua que actualiza al equipo en las Tablas de Retención Documental (TRD), Tablas de Valoración Documental (TVD) y procedimientos de depuración, asegurando la correcta aplicación de los ciclos vitales de los documentos</t>
  </si>
  <si>
    <t>El control se ejecuta adecuadamente al contar con personal calificado y un plan de capacitación continua documentado. La correcta aplicación de TRD/TVD y los procedimientos de eliminación autorizada actúan como barrera efectiva</t>
  </si>
  <si>
    <t>Acceso no autorizado a los archivos de la entidad</t>
  </si>
  <si>
    <t>GD-RG1-C3</t>
  </si>
  <si>
    <t xml:space="preserve">El Coordinador del grupo de Gestión Documental, cada vez que se requiera, autoriza el ingreso al archivo central, al funcionario del área solicitante, quien en compañia de un funcionario del área de gestión documental podrá realizar la consulta de la información. Conservando registro de los ingresos en el formato registro de consultas al archivo central. Si no cuenta con la autorización, no será permitido el ingreso. </t>
  </si>
  <si>
    <t>Coordinador del grupo de Gestión Documental</t>
  </si>
  <si>
    <t>Formato Control de accesos</t>
  </si>
  <si>
    <t>El acceso físico a las áreas críticas de archivo es restringido, permitido exclusivamente al personal del Grupo de Gestión Documental y a personal autorizado previa justificación. Se cuenta con un sistema de registro de visitas que documenta la identidad, dependencia, hora y motivo del ingreso de toda persona externa al grupo. El acceso lógico a los sistemas electrónicos está gestionado mediante perfiles de usuario con privilegios definidos</t>
  </si>
  <si>
    <t>Los controles de acceso restringido y registro de visitas se aplican de manera consistente. La evidencia de las listas de registro y los perfiles de usuario en el sistema confirman su ejecución adecuada y efectiva para prevenir accesos no autorizados</t>
  </si>
  <si>
    <t>Gestión documental inadecuada por falta de capacitación del personal en la política de gestión documental</t>
  </si>
  <si>
    <t>GD-RG1-C4</t>
  </si>
  <si>
    <t xml:space="preserve">El funcionario del grupo de gestión documental, semestralmente realiza sensibilización a los servidores publicos y contratistas de la entidad en normativa y herramientas para el fortalecimiento del conocimiento en la aplicación de la política de gestión documental. La evidencia del desarrollo del control podra ser verificada mediante los registros de control de asistencia y ayuda de memoria. En caso de no asistencia se reportará por medio de memorando al responsable del área y secretaria general. </t>
  </si>
  <si>
    <t>Listados de Asistencia
Ayuda de memoria</t>
  </si>
  <si>
    <t>Justificación y Acciones de Control: Para mitigar este riesgo, se desarrollan periódicamente jornadas de sensibilización y capacitación dirigidas a funcionarios y contratistas de todas las dependencias. Estas sesiones tienen como objetivo fortalecer el conocimiento y la aplicación correcta de la Política Institucional de Gestión Documental, los flujos de trabajo en las aplicaciones corporativas y los procedimientos archivísticos estandarizados</t>
  </si>
  <si>
    <t>La ejecución es adecuada, evidenciada por el cronograma cumplido de sensibilizaciones, los materiales utilizados y las listas de asistencia. Este control proactivo es la razón principal por la que el riesgo no se materializa</t>
  </si>
  <si>
    <t>Debilidades en el seguimiento y control de los documentos en préstamo</t>
  </si>
  <si>
    <t>GD-RG1-C5</t>
  </si>
  <si>
    <t xml:space="preserve">El funcionario del grupo de gestión documental, cada vez que se requiera, presta el expediente al funcionario del área solicitante, diligenciando el formato relación prestamo de documentos. En caso de que la documentación no sea devuelta en los terminos establecidos, se envía al área memorando, solicitando el reintegro o renovación del prestamo. </t>
  </si>
  <si>
    <t xml:space="preserve">Registro y trazabilidad de préstamos documentales </t>
  </si>
  <si>
    <t>Justificación y Acciones de Control: Existe un procedimiento riguroso para el préstamo documental, respaldado por un sistema de trazabilidad dual (físico y electrónico). Toda salida de documentos se registra en una base de datos con fechas de préstamo y devolución, responsable y firma digital. Paralelamente, se mantiene un comprobante físico (carpeta de préstamo) como respaldo. Esto permite un seguimiento automatizado de vencimientos y la generación de recordatorios</t>
  </si>
  <si>
    <t>El control dual (sistema electrónico + formato físico) se ejecuta rigurosamente. Los reportes de seguimiento y los recordatorios generados demuestran una operación adecuada que ha evitado pérdidas o extravíos</t>
  </si>
  <si>
    <t xml:space="preserve">Desastres Naturales  o eventos imprevistos </t>
  </si>
  <si>
    <t>GD-RG1-C6</t>
  </si>
  <si>
    <t xml:space="preserve">El Coordinador del grupo de Gestión Documental, anualmente incluye en el plan institucional de archivo (PINAR) actividades de digitalización de los documentos de acuerdo a la tabla de retención documental. 
En caso de no llevarse a cabo dicha actividad, se informa ante el comité institucional de gestión y desempeño las razones de la no ejecución, quedando registro en el acta de comité. </t>
  </si>
  <si>
    <t>PINAR
Informes Comité Gestión y desempeño</t>
  </si>
  <si>
    <t>Justificación y Acciones de Control: Como parte del Plan Institucional de Archivos - PINAR, la coordinadora de Gestión Documental ha incluido y ejecuta actividades específicas de preservación y contingencia. Estas incluyen la identificación y protección prioritaria de documentos vitales, la definición de rutas de evacuación seguras para documentos, y la promoción de la digitalización como estrategia de respaldo. Estas acciones son preventivas y buscan minimizar el impacto de un evento imprevisto. Todo queda plasmado en el PINAR</t>
  </si>
  <si>
    <t>Los controles se ejecutan como actividades planificadas dentro del PINAR (identificación de documentos vitales, planes de contingencia). Su naturaleza es preventiva y se han implementado según lo establecido</t>
  </si>
  <si>
    <t>Coordinador Gestión Documental</t>
  </si>
  <si>
    <t>GD-RG2</t>
  </si>
  <si>
    <t>Posiblilidad de afectación reputaciónal por la gestión inadecuada de las comunicaciones oficiales debido a errores en la clasificación, radicación y seguimiento de los documentos</t>
  </si>
  <si>
    <t xml:space="preserve">Desconocimiento de los servidores públicos en el proceso de gestión documental de la entidad </t>
  </si>
  <si>
    <t>GD-RG2-C1</t>
  </si>
  <si>
    <t xml:space="preserve">El Coordinador del grupo o el funcionario encargado, semestralmente, sensibiliza al personal de las dependencias en el uso correcto del Sistema de Gestión Documental Electrónico de Archivo - SGDEA, conservando registro de asistencia. 
En caso de no contar con la asistencia de los funcionarios de las dependencias, se informará mediante correo electrónico al responsable de la misma. </t>
  </si>
  <si>
    <t>Justificación y Acciones de Control: Este riesgo se mitiga de manera proactiva a través de un programa continuo de sensibilizaciones dirigido a todas las dependencias. El enfoque de estas jornadas es práctico, abarcando el uso correcto del Sistema de Gestión Documental Electrónico de Archivo - SGDEA y fortaleciendo las competencias en los procesos archivísticos y de manejo de correspondencia (tanto interna como externa), con el fin de garantizar la uniformidad y calidad en toda la entidad</t>
  </si>
  <si>
    <t>La ejecución del programa de sensibilizaciones a dependencias es adecuada y constante, tal como lo muestran las minutas y guías de procedimiento. Este control ataca directamente la causa del riesgo</t>
  </si>
  <si>
    <t xml:space="preserve">Falta de control por parte de las dependencias a las comunicaciones asignadas </t>
  </si>
  <si>
    <t>GD-RG2-C2</t>
  </si>
  <si>
    <t xml:space="preserve">El funcionario del grupo de gestión documental, realiza mensualmente seguimiento al estado de los documentos mediante el tablero de control, y en caso de encontrar novedades se informa al responsable de la dependencia mediante correo electrónico. </t>
  </si>
  <si>
    <t xml:space="preserve">Reporte Informe de Correspondencia detallado - Gestión Doc. </t>
  </si>
  <si>
    <t>https://mincitco-my.sharepoint.com/:f:/g/personal/cguerrat_mincit_gov_co/IgC03HYe_2t5RouuMGlVO_DjAQT7c3RvbbW9bTT8xQxQ0RY?e=YUSDoa</t>
  </si>
  <si>
    <t>Justificación y Acciones de Control: El riesgo está controlado mediante un proceso proactivo de supervisión y acompañamiento. El Grupo de Gestión Documental no solo radica, sino que realiza una validación y seguimiento constante de su estado. Esto se hace a través de reportes automatizados del Sistema de Gestión Documental Electrónico, que alertan sobre comunicaciones próximas a vencer o vencidas, permitiendo la notificación oportuna a las dependencias responsables para garantizar una respuesta dentro de los plazos establecidos por la normativa</t>
  </si>
  <si>
    <t>El control de seguimiento y validación constante se ejecuta adecuadamente mediante reportes del sistema y notificaciones. Esto es corroborado por los indicadores de cumplimiento en los tiempos de respuesta</t>
  </si>
  <si>
    <t xml:space="preserve">1. Según Acta 05 del 12-02-2024, para el proceso de Evaluación, seguimiento y Control, se eliminan los riesgos ES-R1 y ES-R2, y se incluyen los riesgos ES-GR1 y ES-GR2.
2. Según Acta 07 del 22-03-2024, para el proceso de Direccionamiento Estrategico, se eliminan los riesgos PE-R7, PE-R8, PE-R9, PE-R10, PE-R11, PE-R12 y se incluye el riesgo PE-RG1. </t>
  </si>
  <si>
    <r>
      <t>De acuerdo con las siguientes actas se formaliza en la Matriz la siguiente información:
1. Acta 08 del 17-04</t>
    </r>
    <r>
      <rPr>
        <sz val="11"/>
        <rFont val="Arial"/>
        <family val="2"/>
      </rPr>
      <t>-2024, para el Proceso Disciplinario se incluyen los riesgos TH-RG4, TH-GR5 y TH-RG6</t>
    </r>
    <r>
      <rPr>
        <sz val="11"/>
        <color rgb="FFFF0000"/>
        <rFont val="Arial"/>
        <family val="2"/>
      </rPr>
      <t xml:space="preserve"> </t>
    </r>
    <r>
      <rPr>
        <sz val="11"/>
        <color theme="1"/>
        <rFont val="Arial"/>
        <family val="2"/>
      </rPr>
      <t xml:space="preserve">
2. Acta 09 del 15-04-2024, para el Proceso de Facilitación del comercio y la defensa comercial, se elimina el riesgo FC-R4 y se incluyen los riesgos FC-RG1 y FC-RG2. 
3. Acta 10 del 16-05-2023, para el proceso de Facilitación del Comercio y la defensa comercial, se incluyen los riesgos FC-RG3, FC-RG4 y FC-RG5.
4. Acta 11 del 17-05-2024, para el proceso de Relacionamiento con la ciudadanía, se elimina el riesgo IC-R1 y se incluye el riesgo IC-RG1.</t>
    </r>
  </si>
  <si>
    <t>De acuerdo con las siguientes actas se formaliza en la Matriz la siguiente información:
1. Acta 12 del 18-06-2024, para el proceso Facilitación del Comercio y la Defensa Comercial "Grupo Sistemas Especiales de Importación y Exportación y Comercializadora Internacional" se incluyen los riesgos FC-RG6 y FC-RG7. 
2. Acta 14 del 8-07-2024 para el proceso Administración, Profundización y Aprovechamiento de relaciones y acuerdos comerciales  (DIE – DIES – DRC), se eliminan los riesgos AP-R2, AP-R3, AP-R4 y AP-R5 y se incluye el AP-RG1.
3. Acta 15 del 31-07-2024 para el proceso Relacionamiento con la ciudadanía "Grupo Relación con el Ciudadano", se eliminan los riesgos IC-R3, IC-R4 y se incluyen los riesgos IC-RG2 y IC-RG3.
4. Acta 17 del 30-07-2024 para el proceso Facilitación del Comercio y la defensa comercial, Grupo Registro de Productores de Bienes Nacionales, se eliminan los riesgos FC-R1, FC-R3, y se incluyen los riesgos FC-RG8 y FC-RG9. 
5. Acta 18 del 30-07-2024 para el proceso de Talento Humano se elimina el riesgo TH-R4, y se incluye el riesgo TH-RG3.
6. Acta 19 del 31-07-2024 para el proceso de Adquisición de bienes y servicios - Grupos Contratos se eliminan los riesgos BS-R3 y BS-R4, y se incluyen los riesgos BS-GR1 y BS-RG2. 
7.  Por solicitud de la 1° Linea de defensa en el monitoreo semestral, se ajusta la evidencia del control PE-RG1-C3,  dejando balance de rechazos.</t>
  </si>
  <si>
    <t xml:space="preserve">* Acta 31 del 19-12-2024 para el proceso de "Desarrollo Empresarial - Dirección de Mipymes" se elimanan los riesgos DE-R3, PI-R6, PI-R7 y PI-R10 y se incluyen el riesgo DE-RG5.
* Se eliminan los riesgos PI-R1, PI-R7, PI-R9, PI-R11 asociados a proyectos de inversión dado que estos ya no se encuentran vigentes.
* Acta 32 del 23-12-2024 para el proceso de "Adquisición de Bienes y servicios, se eliminan los riesgos BS-R1 y BS-R2 y se incluyen los riesgos BS-RG3 y BS-RG4. Para el proceso de Gestión de Recursos Fisicos, se elimina el GR-R1 y se incluyen los riesgos GR-GR1, GR-GR2, GR-GR3.  </t>
  </si>
  <si>
    <t xml:space="preserve">* Acta 39 del 17-09-2025 para el proceso de "FORTALECIMIENTO DE LA COMPETITIVIDAD Y PROMOCIÓN DEL TURISMO - Grupo de Calidad, Seguridad y Cooperación Internacional”,  se eliminan los riesgos FP-R6 y FP-R7 y se incluyen los riesgos FP-RG1 y FP-RG2.
* Se elimina el riesgo GR-RG2 del proceso de Gestión de Recursos Físicos, de acuerdo con la solicitud realizada  a través del memorando GA-2025-000350. 
* Se ajusta responsable y complemento para los controles BS-RG4-C1 y BS-GR4-C2, relacionados al riesgo BS-RG4 del proceso Bienes y servicios - Grupo Administrativa. </t>
  </si>
  <si>
    <t xml:space="preserve">John Alexander Ramos Calderon
Director de Calidad y Desarrollo Sosteniblel del  Turismo  
Yeison Rolando Valderrama
Coordinador Grupo Administrativa </t>
  </si>
  <si>
    <t xml:space="preserve">* Acta 40 del 24-10- 2025 para el proceso de “DIRECCIONAMIENTO ESTRATÉGICO – Oficina de Estudios Económicos”, se elimina el riesgo PE-R6 y se incluye el riesgo PE-RG2.
* Acta 41 del 21-11- 2025 para el proceso de GESTIÓN DE RECURSOS FINANCIEROS-Grupo Contabilidad, se ajusta el GRF-RG4.
*Acta 42 del - 2025 para el proceso de “GESTIÓN DOCUMENTAL”, se eliminan los riesgos GD-R1 y GD-R2, y se incluyen los riesgos GD-RG1 y GD-RG2.   </t>
  </si>
  <si>
    <t>Mario Alejandro Valencia 
Jefe Oficina Estudios Económicos
Yuri Heltmhurg García 
Secretario General
Ana Lucia Mendez
Coord. Grupo Gestión Documental</t>
  </si>
  <si>
    <r>
      <t xml:space="preserve">Responsable(s) del Riesgo
</t>
    </r>
    <r>
      <rPr>
        <sz val="10"/>
        <rFont val="Arial"/>
        <family val="2"/>
      </rPr>
      <t>(cargo)</t>
    </r>
  </si>
  <si>
    <r>
      <t xml:space="preserve">TIPO DE CAUSA
</t>
    </r>
    <r>
      <rPr>
        <sz val="10"/>
        <rFont val="Arial"/>
        <family val="2"/>
      </rPr>
      <t>(Externa ó Interna)</t>
    </r>
  </si>
  <si>
    <t>Sanciones por parte de los entes de control
Reprocesos</t>
  </si>
  <si>
    <r>
      <t xml:space="preserve">DESCRIPCIÓN DEL CONTROL
</t>
    </r>
    <r>
      <rPr>
        <sz val="10"/>
        <rFont val="Arial"/>
        <family val="2"/>
      </rPr>
      <t>(Un control por cada causa, si no hay control se escribe "No existe control")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</si>
</sst>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71" x14ac:knownFonts="1">
    <font>
      <sz val="11"/>
      <color theme="1"/>
      <name val="Calibri"/>
      <family val="2"/>
      <scheme val="minor"/>
    </font>
    <font>
      <b/>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1"/>
      <color theme="1"/>
      <name val="Arial"/>
      <family val="2"/>
    </font>
    <font>
      <b/>
      <sz val="11"/>
      <color theme="1"/>
      <name val="Arial"/>
      <family val="2"/>
    </font>
    <font>
      <sz val="10"/>
      <color theme="1"/>
      <name val="Arial"/>
      <family val="2"/>
    </font>
    <font>
      <sz val="10"/>
      <color indexed="8"/>
      <name val="Arial"/>
      <family val="2"/>
    </font>
    <font>
      <b/>
      <sz val="10"/>
      <name val="Arial"/>
      <family val="2"/>
    </font>
    <font>
      <b/>
      <sz val="10"/>
      <color indexed="8"/>
      <name val="Arial"/>
      <family val="2"/>
    </font>
    <font>
      <b/>
      <sz val="12"/>
      <name val="Arial"/>
      <family val="2"/>
    </font>
    <font>
      <sz val="8"/>
      <name val="Arial"/>
      <family val="2"/>
    </font>
    <font>
      <b/>
      <sz val="11"/>
      <name val="Arial"/>
      <family val="2"/>
    </font>
    <font>
      <b/>
      <sz val="10"/>
      <color theme="1"/>
      <name val="Arial"/>
      <family val="2"/>
    </font>
    <font>
      <b/>
      <sz val="10"/>
      <color rgb="FF000000"/>
      <name val="Arial"/>
      <family val="2"/>
    </font>
    <font>
      <sz val="10"/>
      <color rgb="FF000000"/>
      <name val="Arial"/>
      <family val="2"/>
    </font>
    <font>
      <b/>
      <sz val="9"/>
      <color theme="1"/>
      <name val="Arial"/>
      <family val="2"/>
    </font>
    <font>
      <b/>
      <sz val="12"/>
      <color theme="1"/>
      <name val="Arial"/>
      <family val="2"/>
    </font>
    <font>
      <b/>
      <sz val="12"/>
      <color rgb="FF000000"/>
      <name val="Arial"/>
      <family val="2"/>
    </font>
    <font>
      <b/>
      <u/>
      <sz val="11"/>
      <color theme="1"/>
      <name val="Arial"/>
      <family val="2"/>
    </font>
    <font>
      <b/>
      <sz val="9"/>
      <name val="Arial"/>
      <family val="2"/>
    </font>
    <font>
      <b/>
      <sz val="8"/>
      <name val="Arial"/>
      <family val="2"/>
    </font>
    <font>
      <sz val="12"/>
      <name val="Arial"/>
      <family val="2"/>
    </font>
    <font>
      <sz val="10"/>
      <color rgb="FF333333"/>
      <name val="Arial"/>
      <family val="2"/>
    </font>
    <font>
      <sz val="9"/>
      <color theme="1"/>
      <name val="Arial"/>
      <family val="2"/>
    </font>
    <font>
      <b/>
      <sz val="10"/>
      <color rgb="FF0070C0"/>
      <name val="Arial"/>
      <family val="2"/>
    </font>
    <font>
      <b/>
      <sz val="11"/>
      <color rgb="FF0070C0"/>
      <name val="Arial"/>
      <family val="2"/>
    </font>
    <font>
      <sz val="10"/>
      <color rgb="FF0070C0"/>
      <name val="Arial"/>
      <family val="2"/>
    </font>
    <font>
      <sz val="11"/>
      <color rgb="FF0070C0"/>
      <name val="Arial"/>
      <family val="2"/>
    </font>
    <font>
      <sz val="11"/>
      <color theme="1"/>
      <name val="Calibri"/>
      <family val="2"/>
      <scheme val="minor"/>
    </font>
    <font>
      <i/>
      <sz val="10"/>
      <name val="Arial"/>
      <family val="2"/>
    </font>
    <font>
      <b/>
      <sz val="10"/>
      <color rgb="FFFFFFFF"/>
      <name val="Arial"/>
      <family val="2"/>
    </font>
    <font>
      <sz val="11"/>
      <name val="Arial"/>
      <family val="2"/>
    </font>
    <font>
      <b/>
      <sz val="10"/>
      <color rgb="FF833B0C"/>
      <name val="Arial"/>
      <family val="2"/>
    </font>
    <font>
      <b/>
      <sz val="10"/>
      <color rgb="FF833C0C"/>
      <name val="Arial"/>
      <family val="2"/>
    </font>
    <font>
      <sz val="10"/>
      <color rgb="FF806000"/>
      <name val="Arial"/>
      <family val="2"/>
    </font>
    <font>
      <b/>
      <sz val="7"/>
      <color theme="1"/>
      <name val="Times New Roman"/>
      <family val="1"/>
    </font>
    <font>
      <b/>
      <sz val="7"/>
      <name val="Times New Roman"/>
      <family val="1"/>
    </font>
    <font>
      <b/>
      <sz val="9"/>
      <color rgb="FF0070C0"/>
      <name val="Arial"/>
      <family val="2"/>
    </font>
    <font>
      <u/>
      <sz val="10"/>
      <name val="Arial"/>
      <family val="2"/>
    </font>
    <font>
      <sz val="11"/>
      <color rgb="FFFF0000"/>
      <name val="Arial"/>
      <family val="2"/>
    </font>
    <font>
      <u/>
      <sz val="11"/>
      <color theme="10"/>
      <name val="Calibri"/>
      <family val="2"/>
      <scheme val="minor"/>
    </font>
    <font>
      <sz val="8"/>
      <name val="Calibri"/>
      <family val="2"/>
      <scheme val="minor"/>
    </font>
    <font>
      <b/>
      <sz val="7"/>
      <color theme="1"/>
      <name val="Arial"/>
      <family val="2"/>
    </font>
    <font>
      <sz val="11"/>
      <color indexed="8"/>
      <name val="Arial"/>
      <family val="2"/>
    </font>
    <font>
      <u/>
      <sz val="11"/>
      <name val="Arial"/>
      <family val="2"/>
    </font>
    <font>
      <sz val="11"/>
      <color theme="9" tint="-0.249977111117893"/>
      <name val="Arial"/>
      <family val="2"/>
    </font>
    <font>
      <b/>
      <i/>
      <sz val="11"/>
      <name val="Arial"/>
      <family val="2"/>
    </font>
    <font>
      <sz val="11"/>
      <color rgb="FF000000"/>
      <name val="Arial"/>
      <family val="2"/>
    </font>
    <font>
      <sz val="18"/>
      <color theme="1"/>
      <name val="Arial"/>
      <family val="2"/>
    </font>
    <font>
      <b/>
      <u/>
      <sz val="11"/>
      <name val="Arial"/>
      <family val="2"/>
    </font>
    <font>
      <b/>
      <sz val="12"/>
      <color indexed="8"/>
      <name val="Arial"/>
      <family val="2"/>
    </font>
    <font>
      <sz val="11"/>
      <name val="Arial"/>
      <family val="2"/>
    </font>
    <font>
      <sz val="10"/>
      <name val="Arial"/>
      <family val="2"/>
    </font>
    <font>
      <b/>
      <sz val="11"/>
      <name val="Arial"/>
      <family val="2"/>
    </font>
    <font>
      <b/>
      <sz val="11"/>
      <color theme="9" tint="-0.499984740745262"/>
      <name val="Arial"/>
      <family val="2"/>
    </font>
    <font>
      <b/>
      <i/>
      <sz val="11"/>
      <name val="Arial"/>
      <family val="2"/>
    </font>
    <font>
      <sz val="10"/>
      <color rgb="FF000000"/>
      <name val="Arial"/>
      <family val="2"/>
    </font>
    <font>
      <sz val="11"/>
      <color rgb="FF000000"/>
      <name val="Arial"/>
      <family val="2"/>
    </font>
    <font>
      <u/>
      <sz val="11"/>
      <color rgb="FF000000"/>
      <name val="Arial"/>
      <family val="2"/>
    </font>
    <font>
      <sz val="10"/>
      <color rgb="FF000000"/>
      <name val="Arial"/>
      <family val="2"/>
    </font>
    <font>
      <sz val="12"/>
      <color rgb="FF000000"/>
      <name val="Segoe UI"/>
      <family val="2"/>
    </font>
    <font>
      <sz val="12"/>
      <color rgb="FF000000"/>
      <name val="Aptos"/>
      <family val="2"/>
    </font>
    <font>
      <b/>
      <u/>
      <sz val="11"/>
      <color rgb="FF000000"/>
      <name val="Arial"/>
      <family val="2"/>
    </font>
    <font>
      <b/>
      <sz val="11"/>
      <color rgb="FF000000"/>
      <name val="Arial"/>
      <family val="2"/>
    </font>
    <font>
      <sz val="11"/>
      <color rgb="FF000000"/>
      <name val="Arial"/>
      <family val="2"/>
    </font>
    <font>
      <sz val="11"/>
      <name val="Calibri"/>
      <family val="2"/>
      <scheme val="minor"/>
    </font>
    <font>
      <b/>
      <sz val="14"/>
      <color indexed="8"/>
      <name val="Arial"/>
      <family val="2"/>
    </font>
    <font>
      <b/>
      <sz val="11"/>
      <color indexed="8"/>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DEEAF6"/>
        <bgColor indexed="64"/>
      </patternFill>
    </fill>
    <fill>
      <patternFill patternType="solid">
        <fgColor theme="5" tint="0.59999389629810485"/>
        <bgColor indexed="64"/>
      </patternFill>
    </fill>
    <fill>
      <patternFill patternType="solid">
        <fgColor rgb="FFFFCC66"/>
        <bgColor indexed="64"/>
      </patternFill>
    </fill>
    <fill>
      <patternFill patternType="solid">
        <fgColor rgb="FFFFFF99"/>
        <bgColor indexed="64"/>
      </patternFill>
    </fill>
    <fill>
      <patternFill patternType="solid">
        <fgColor rgb="FFDCEAFA"/>
        <bgColor indexed="64"/>
      </patternFill>
    </fill>
    <fill>
      <patternFill patternType="solid">
        <fgColor rgb="FFFFE599"/>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66"/>
        <bgColor indexed="64"/>
      </patternFill>
    </fill>
    <fill>
      <patternFill patternType="solid">
        <fgColor rgb="FFCCFFFF"/>
        <bgColor indexed="64"/>
      </patternFill>
    </fill>
    <fill>
      <patternFill patternType="solid">
        <fgColor rgb="FFD9D9D9"/>
        <bgColor indexed="64"/>
      </patternFill>
    </fill>
    <fill>
      <patternFill patternType="solid">
        <fgColor rgb="FF00B050"/>
        <bgColor indexed="64"/>
      </patternFill>
    </fill>
    <fill>
      <patternFill patternType="solid">
        <fgColor rgb="FFFFF2CC"/>
        <bgColor indexed="64"/>
      </patternFill>
    </fill>
    <fill>
      <patternFill patternType="solid">
        <fgColor rgb="FFFFFF00"/>
        <bgColor rgb="FF000000"/>
      </patternFill>
    </fill>
    <fill>
      <patternFill patternType="solid">
        <fgColor rgb="FFFFFF00"/>
        <bgColor indexed="64"/>
      </patternFill>
    </fill>
    <fill>
      <patternFill patternType="solid">
        <fgColor rgb="FFBEFEFE"/>
        <bgColor indexed="64"/>
      </patternFill>
    </fill>
    <fill>
      <patternFill patternType="solid">
        <fgColor rgb="FFFFFFFF"/>
        <bgColor rgb="FF000000"/>
      </patternFill>
    </fill>
  </fills>
  <borders count="8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medium">
        <color rgb="FFFFFFFF"/>
      </top>
      <bottom/>
      <diagonal/>
    </border>
    <border>
      <left/>
      <right style="medium">
        <color rgb="FFFFFFFF"/>
      </right>
      <top style="medium">
        <color rgb="FFFFFFFF"/>
      </top>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right/>
      <top style="thick">
        <color rgb="FFFFFFFF"/>
      </top>
      <bottom/>
      <diagonal/>
    </border>
    <border>
      <left/>
      <right style="thick">
        <color rgb="FFFFFFFF"/>
      </right>
      <top style="thick">
        <color rgb="FFFFFFFF"/>
      </top>
      <bottom/>
      <diagonal/>
    </border>
    <border>
      <left/>
      <right/>
      <top/>
      <bottom style="thick">
        <color rgb="FFFFFFFF"/>
      </bottom>
      <diagonal/>
    </border>
    <border>
      <left/>
      <right style="thick">
        <color rgb="FFFFFFFF"/>
      </right>
      <top/>
      <bottom style="thick">
        <color rgb="FFFFFFFF"/>
      </bottom>
      <diagonal/>
    </border>
    <border>
      <left style="medium">
        <color rgb="FFFFFFFF"/>
      </left>
      <right style="thick">
        <color rgb="FFFFFFFF"/>
      </right>
      <top/>
      <bottom style="thick">
        <color rgb="FFFFFFFF"/>
      </bottom>
      <diagonal/>
    </border>
    <border>
      <left style="medium">
        <color rgb="FFFFFFFF"/>
      </left>
      <right style="medium">
        <color rgb="FFFFFFFF"/>
      </right>
      <top/>
      <bottom style="thick">
        <color rgb="FFFFFFFF"/>
      </bottom>
      <diagonal/>
    </border>
    <border>
      <left style="thick">
        <color rgb="FFFFFFFF"/>
      </left>
      <right/>
      <top style="thick">
        <color rgb="FFFFFFFF"/>
      </top>
      <bottom/>
      <diagonal/>
    </border>
    <border>
      <left style="thick">
        <color rgb="FFFFFFFF"/>
      </left>
      <right/>
      <top/>
      <bottom style="thick">
        <color rgb="FFFFFFFF"/>
      </bottom>
      <diagonal/>
    </border>
    <border>
      <left style="medium">
        <color rgb="FFFFFFFF"/>
      </left>
      <right style="medium">
        <color rgb="FFFFFFFF"/>
      </right>
      <top style="thick">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top/>
      <bottom style="thin">
        <color indexed="64"/>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rgb="FF000000"/>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indexed="64"/>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s>
  <cellStyleXfs count="7">
    <xf numFmtId="0" fontId="0" fillId="0" borderId="0"/>
    <xf numFmtId="0" fontId="2" fillId="0" borderId="0"/>
    <xf numFmtId="9" fontId="31" fillId="0" borderId="0" applyFont="0" applyFill="0" applyBorder="0" applyAlignment="0" applyProtection="0"/>
    <xf numFmtId="0" fontId="43" fillId="0" borderId="0" applyNumberFormat="0" applyFill="0" applyBorder="0" applyAlignment="0" applyProtection="0"/>
    <xf numFmtId="41" fontId="31" fillId="0" borderId="0" applyFont="0" applyFill="0" applyBorder="0" applyAlignment="0" applyProtection="0"/>
    <xf numFmtId="41" fontId="31" fillId="0" borderId="0" applyFont="0" applyFill="0" applyBorder="0" applyAlignment="0" applyProtection="0"/>
    <xf numFmtId="0" fontId="43" fillId="0" borderId="0" applyNumberFormat="0" applyFill="0" applyBorder="0" applyAlignment="0" applyProtection="0"/>
  </cellStyleXfs>
  <cellXfs count="1053">
    <xf numFmtId="0" fontId="0" fillId="0" borderId="0" xfId="0"/>
    <xf numFmtId="0" fontId="0" fillId="0" borderId="1" xfId="0" applyBorder="1"/>
    <xf numFmtId="0" fontId="1" fillId="0" borderId="1" xfId="0" applyFont="1" applyBorder="1"/>
    <xf numFmtId="0" fontId="8" fillId="0" borderId="0" xfId="0" applyFont="1"/>
    <xf numFmtId="0" fontId="8" fillId="0" borderId="0" xfId="0" applyFont="1" applyAlignment="1">
      <alignment horizontal="center" vertical="center"/>
    </xf>
    <xf numFmtId="0" fontId="2" fillId="0" borderId="0" xfId="0" applyFont="1" applyAlignment="1">
      <alignment horizontal="center" vertical="center"/>
    </xf>
    <xf numFmtId="0" fontId="6" fillId="0" borderId="0" xfId="0" applyFont="1"/>
    <xf numFmtId="0" fontId="6" fillId="0" borderId="0" xfId="0" applyFont="1" applyAlignment="1">
      <alignment horizontal="justify" vertical="center"/>
    </xf>
    <xf numFmtId="0" fontId="8" fillId="0" borderId="0" xfId="0" applyFont="1" applyAlignment="1">
      <alignment vertical="center" wrapText="1"/>
    </xf>
    <xf numFmtId="0" fontId="10" fillId="8" borderId="4" xfId="0" applyFont="1" applyFill="1" applyBorder="1" applyAlignment="1">
      <alignment horizontal="center" vertical="center" wrapText="1"/>
    </xf>
    <xf numFmtId="0" fontId="8" fillId="0" borderId="18" xfId="0" applyFont="1" applyBorder="1" applyAlignment="1">
      <alignment horizontal="justify" vertical="center" wrapText="1"/>
    </xf>
    <xf numFmtId="0" fontId="5" fillId="0" borderId="0" xfId="0" applyFont="1"/>
    <xf numFmtId="0" fontId="15" fillId="11" borderId="17" xfId="0" applyFont="1" applyFill="1" applyBorder="1" applyAlignment="1">
      <alignment horizontal="center" vertical="center" wrapText="1"/>
    </xf>
    <xf numFmtId="0" fontId="0" fillId="0" borderId="17" xfId="0" applyBorder="1"/>
    <xf numFmtId="0" fontId="7" fillId="11" borderId="17" xfId="0" applyFont="1" applyFill="1" applyBorder="1" applyAlignment="1">
      <alignment horizontal="center" vertical="center" wrapText="1"/>
    </xf>
    <xf numFmtId="0" fontId="7" fillId="0" borderId="1" xfId="0" applyFont="1" applyBorder="1" applyAlignment="1">
      <alignment horizontal="justify" vertical="center" wrapText="1"/>
    </xf>
    <xf numFmtId="0" fontId="7" fillId="6"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7" fillId="12"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13" borderId="31"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41" xfId="0" applyFont="1" applyFill="1" applyBorder="1" applyAlignment="1">
      <alignment horizontal="justify" vertical="center" wrapText="1"/>
    </xf>
    <xf numFmtId="0" fontId="7" fillId="13" borderId="4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0" borderId="1" xfId="0" applyFont="1" applyBorder="1"/>
    <xf numFmtId="0" fontId="2" fillId="0" borderId="1" xfId="0" applyFont="1" applyBorder="1" applyAlignment="1" applyProtection="1">
      <alignment vertical="center" wrapText="1"/>
      <protection locked="0"/>
    </xf>
    <xf numFmtId="0" fontId="25" fillId="0" borderId="1" xfId="0" applyFont="1" applyBorder="1" applyAlignment="1" applyProtection="1">
      <alignment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6" fillId="0" borderId="0" xfId="0" applyFont="1" applyAlignment="1">
      <alignment horizontal="center" vertical="center"/>
    </xf>
    <xf numFmtId="0" fontId="1" fillId="0" borderId="0" xfId="0" applyFont="1"/>
    <xf numFmtId="0" fontId="1" fillId="0" borderId="1" xfId="0" applyFont="1" applyBorder="1" applyAlignment="1">
      <alignment wrapText="1"/>
    </xf>
    <xf numFmtId="0" fontId="8" fillId="0" borderId="0" xfId="0" applyFont="1" applyAlignment="1">
      <alignment vertical="center"/>
    </xf>
    <xf numFmtId="9" fontId="6" fillId="13" borderId="30" xfId="0" applyNumberFormat="1" applyFont="1" applyFill="1" applyBorder="1" applyAlignment="1">
      <alignment horizontal="center" vertical="center" wrapText="1"/>
    </xf>
    <xf numFmtId="9" fontId="7" fillId="13" borderId="32" xfId="0" applyNumberFormat="1" applyFont="1" applyFill="1" applyBorder="1" applyAlignment="1">
      <alignment horizontal="center" vertical="center" wrapText="1"/>
    </xf>
    <xf numFmtId="0" fontId="7" fillId="13" borderId="34" xfId="0" applyFont="1" applyFill="1" applyBorder="1" applyAlignment="1">
      <alignment horizontal="center" vertical="center" wrapText="1"/>
    </xf>
    <xf numFmtId="9" fontId="8" fillId="0" borderId="1" xfId="0" applyNumberFormat="1" applyFont="1" applyBorder="1" applyAlignment="1">
      <alignment horizontal="center" vertical="center"/>
    </xf>
    <xf numFmtId="0" fontId="26" fillId="7" borderId="46" xfId="0" applyFont="1" applyFill="1" applyBorder="1" applyAlignment="1">
      <alignment horizontal="center" vertical="center" wrapText="1"/>
    </xf>
    <xf numFmtId="0" fontId="26" fillId="7" borderId="47" xfId="0" applyFont="1" applyFill="1" applyBorder="1" applyAlignment="1">
      <alignment horizontal="center" vertical="center" wrapText="1"/>
    </xf>
    <xf numFmtId="0" fontId="26" fillId="6" borderId="48" xfId="0" applyFont="1" applyFill="1" applyBorder="1" applyAlignment="1">
      <alignment horizontal="center" vertical="center" wrapText="1"/>
    </xf>
    <xf numFmtId="0" fontId="26" fillId="12" borderId="49" xfId="0" applyFont="1" applyFill="1" applyBorder="1" applyAlignment="1">
      <alignment horizontal="center" vertical="center" wrapText="1"/>
    </xf>
    <xf numFmtId="0" fontId="26" fillId="12" borderId="50" xfId="0" applyFont="1" applyFill="1" applyBorder="1" applyAlignment="1">
      <alignment horizontal="center" vertical="center" wrapText="1"/>
    </xf>
    <xf numFmtId="0" fontId="26" fillId="7" borderId="50" xfId="0" applyFont="1" applyFill="1" applyBorder="1" applyAlignment="1">
      <alignment horizontal="center" vertical="center" wrapText="1"/>
    </xf>
    <xf numFmtId="0" fontId="26" fillId="6" borderId="51" xfId="0"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2" xfId="0" applyFont="1" applyFill="1" applyBorder="1" applyAlignment="1">
      <alignment horizontal="center" vertical="center" wrapText="1"/>
    </xf>
    <xf numFmtId="0" fontId="26" fillId="5" borderId="53" xfId="0" applyFont="1" applyFill="1" applyBorder="1" applyAlignment="1">
      <alignment horizontal="center" vertical="center" wrapText="1"/>
    </xf>
    <xf numFmtId="0" fontId="26" fillId="12" borderId="53" xfId="0" applyFont="1" applyFill="1" applyBorder="1" applyAlignment="1">
      <alignment horizontal="center" vertical="center" wrapText="1"/>
    </xf>
    <xf numFmtId="0" fontId="26" fillId="7" borderId="53" xfId="0" applyFont="1" applyFill="1" applyBorder="1" applyAlignment="1">
      <alignment horizontal="center" vertical="center" wrapText="1"/>
    </xf>
    <xf numFmtId="0" fontId="26" fillId="6" borderId="54" xfId="0" applyFont="1" applyFill="1" applyBorder="1" applyAlignment="1">
      <alignment horizontal="center" vertical="center" wrapText="1"/>
    </xf>
    <xf numFmtId="0" fontId="26" fillId="7" borderId="49" xfId="0" applyFont="1" applyFill="1" applyBorder="1" applyAlignment="1">
      <alignment horizontal="center" vertical="center" wrapText="1"/>
    </xf>
    <xf numFmtId="0" fontId="26" fillId="12" borderId="52" xfId="0" applyFont="1" applyFill="1" applyBorder="1" applyAlignment="1">
      <alignment horizontal="center" vertical="center" wrapText="1"/>
    </xf>
    <xf numFmtId="0" fontId="29" fillId="0" borderId="18" xfId="0" applyFont="1" applyBorder="1" applyAlignment="1">
      <alignment horizontal="justify" vertical="center" wrapText="1"/>
    </xf>
    <xf numFmtId="0" fontId="6" fillId="0" borderId="0" xfId="0" applyFont="1" applyAlignment="1">
      <alignment horizontal="center"/>
    </xf>
    <xf numFmtId="0" fontId="8" fillId="0" borderId="4" xfId="0" applyFont="1" applyBorder="1" applyAlignment="1">
      <alignment horizontal="center" vertical="center" wrapText="1"/>
    </xf>
    <xf numFmtId="0" fontId="8" fillId="3" borderId="1" xfId="0" applyFont="1" applyFill="1" applyBorder="1" applyAlignment="1">
      <alignment vertical="center" wrapText="1"/>
    </xf>
    <xf numFmtId="0" fontId="8" fillId="3" borderId="0" xfId="0" applyFont="1" applyFill="1" applyAlignment="1">
      <alignment vertical="center"/>
    </xf>
    <xf numFmtId="0" fontId="8" fillId="3" borderId="0" xfId="0" applyFont="1" applyFill="1" applyAlignment="1">
      <alignment vertical="center" wrapText="1"/>
    </xf>
    <xf numFmtId="0" fontId="8" fillId="3" borderId="0" xfId="0" applyFont="1" applyFill="1" applyAlignment="1">
      <alignment horizontal="center" vertical="center"/>
    </xf>
    <xf numFmtId="9" fontId="6" fillId="0" borderId="0" xfId="2" applyFont="1" applyFill="1"/>
    <xf numFmtId="9" fontId="6" fillId="0" borderId="0" xfId="2" applyFont="1" applyFill="1" applyAlignment="1">
      <alignment horizontal="center"/>
    </xf>
    <xf numFmtId="0" fontId="15" fillId="8" borderId="0" xfId="0" applyFont="1" applyFill="1" applyAlignment="1">
      <alignment horizontal="center" vertical="center"/>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0" fillId="0" borderId="1" xfId="0" applyFont="1" applyBorder="1" applyAlignment="1">
      <alignment horizontal="center" vertical="center" wrapText="1"/>
    </xf>
    <xf numFmtId="9" fontId="17" fillId="0" borderId="1"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20" borderId="17"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justify" vertical="center" wrapText="1"/>
    </xf>
    <xf numFmtId="0" fontId="15" fillId="20" borderId="13" xfId="0" applyFont="1" applyFill="1" applyBorder="1" applyAlignment="1">
      <alignment horizontal="center" vertical="center" wrapText="1"/>
    </xf>
    <xf numFmtId="0" fontId="16" fillId="20" borderId="13"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17" fillId="0" borderId="18" xfId="0" applyFont="1" applyBorder="1" applyAlignment="1">
      <alignment horizontal="center" vertical="center" wrapText="1"/>
    </xf>
    <xf numFmtId="9" fontId="8" fillId="0" borderId="18" xfId="0" applyNumberFormat="1" applyFont="1" applyBorder="1" applyAlignment="1">
      <alignment horizontal="center" vertical="center" wrapText="1"/>
    </xf>
    <xf numFmtId="0" fontId="15" fillId="21" borderId="16" xfId="0" applyFont="1" applyFill="1" applyBorder="1" applyAlignment="1">
      <alignment horizontal="center" vertical="center" wrapText="1"/>
    </xf>
    <xf numFmtId="0" fontId="15" fillId="12" borderId="16" xfId="0" applyFont="1" applyFill="1" applyBorder="1" applyAlignment="1">
      <alignment horizontal="center" vertical="center" wrapText="1"/>
    </xf>
    <xf numFmtId="0" fontId="15" fillId="7" borderId="16" xfId="0" applyFont="1" applyFill="1" applyBorder="1" applyAlignment="1">
      <alignment horizontal="center" vertical="center" wrapText="1"/>
    </xf>
    <xf numFmtId="0" fontId="33" fillId="6" borderId="16" xfId="0" applyFont="1" applyFill="1" applyBorder="1" applyAlignment="1">
      <alignment horizontal="center" vertical="center" wrapText="1"/>
    </xf>
    <xf numFmtId="0" fontId="22" fillId="11" borderId="17" xfId="0" applyFont="1" applyFill="1" applyBorder="1" applyAlignment="1">
      <alignment horizontal="center" vertical="center" wrapText="1"/>
    </xf>
    <xf numFmtId="0" fontId="10" fillId="0" borderId="17" xfId="0" applyFont="1" applyBorder="1" applyAlignment="1">
      <alignment horizontal="center" vertical="center" wrapText="1"/>
    </xf>
    <xf numFmtId="9" fontId="2" fillId="0" borderId="17" xfId="0" applyNumberFormat="1" applyFont="1" applyBorder="1" applyAlignment="1">
      <alignment horizontal="center" vertical="center" wrapText="1"/>
    </xf>
    <xf numFmtId="0" fontId="10" fillId="4" borderId="17" xfId="0" applyFont="1" applyFill="1" applyBorder="1" applyAlignment="1">
      <alignment horizontal="center" vertical="center" wrapText="1"/>
    </xf>
    <xf numFmtId="9" fontId="2" fillId="4" borderId="17" xfId="0" applyNumberFormat="1" applyFont="1" applyFill="1" applyBorder="1" applyAlignment="1">
      <alignment horizontal="center" vertical="center" wrapText="1"/>
    </xf>
    <xf numFmtId="0" fontId="0" fillId="0" borderId="0" xfId="0" applyAlignment="1">
      <alignment horizontal="center"/>
    </xf>
    <xf numFmtId="0" fontId="0" fillId="4" borderId="17" xfId="0" applyFill="1" applyBorder="1" applyAlignment="1">
      <alignment horizontal="center" vertical="center" wrapText="1"/>
    </xf>
    <xf numFmtId="0" fontId="5" fillId="0" borderId="0" xfId="0" applyFont="1" applyAlignment="1">
      <alignment horizontal="center"/>
    </xf>
    <xf numFmtId="0" fontId="7" fillId="11" borderId="56" xfId="0" applyFont="1" applyFill="1" applyBorder="1" applyAlignment="1">
      <alignment horizontal="center" vertical="center" wrapText="1"/>
    </xf>
    <xf numFmtId="0" fontId="7" fillId="11" borderId="57" xfId="0" applyFont="1" applyFill="1" applyBorder="1" applyAlignment="1">
      <alignment horizontal="center" vertical="center" wrapText="1"/>
    </xf>
    <xf numFmtId="0" fontId="16" fillId="0" borderId="59" xfId="0" applyFont="1" applyBorder="1" applyAlignment="1">
      <alignment horizontal="center" vertical="center" wrapText="1"/>
    </xf>
    <xf numFmtId="0" fontId="16" fillId="0" borderId="61" xfId="0" applyFont="1" applyBorder="1" applyAlignment="1">
      <alignment horizontal="center" vertical="center" wrapText="1"/>
    </xf>
    <xf numFmtId="0" fontId="17" fillId="0" borderId="62" xfId="0" applyFont="1" applyBorder="1" applyAlignment="1">
      <alignment horizontal="center" vertical="center" wrapText="1"/>
    </xf>
    <xf numFmtId="0" fontId="7" fillId="0" borderId="56" xfId="0" applyFont="1" applyBorder="1" applyAlignment="1">
      <alignment horizontal="center" vertical="center" wrapText="1"/>
    </xf>
    <xf numFmtId="0" fontId="6" fillId="0" borderId="57" xfId="0" applyFont="1" applyBorder="1" applyAlignment="1">
      <alignment horizontal="justify" vertical="center" wrapText="1"/>
    </xf>
    <xf numFmtId="0" fontId="0" fillId="0" borderId="58" xfId="0" applyBorder="1"/>
    <xf numFmtId="0" fontId="7" fillId="0" borderId="59" xfId="0" applyFont="1" applyBorder="1" applyAlignment="1">
      <alignment horizontal="center" vertical="center" wrapText="1"/>
    </xf>
    <xf numFmtId="0" fontId="6" fillId="0" borderId="1" xfId="0" applyFont="1" applyBorder="1" applyAlignment="1">
      <alignment horizontal="justify" vertical="center" wrapText="1"/>
    </xf>
    <xf numFmtId="0" fontId="0" fillId="0" borderId="60" xfId="0" applyBorder="1"/>
    <xf numFmtId="0" fontId="7" fillId="0" borderId="61" xfId="0" applyFont="1" applyBorder="1" applyAlignment="1">
      <alignment horizontal="center" vertical="center" wrapText="1"/>
    </xf>
    <xf numFmtId="0" fontId="6" fillId="0" borderId="62" xfId="0" applyFont="1" applyBorder="1" applyAlignment="1">
      <alignment horizontal="justify" vertical="center" wrapText="1"/>
    </xf>
    <xf numFmtId="0" fontId="0" fillId="0" borderId="63" xfId="0" applyBorder="1"/>
    <xf numFmtId="0" fontId="15" fillId="22" borderId="17" xfId="0" applyFont="1" applyFill="1" applyBorder="1" applyAlignment="1">
      <alignment horizontal="center" vertical="center" wrapText="1"/>
    </xf>
    <xf numFmtId="0" fontId="27" fillId="22" borderId="13" xfId="0" applyFont="1" applyFill="1" applyBorder="1" applyAlignment="1">
      <alignment horizontal="center" vertical="center" wrapText="1"/>
    </xf>
    <xf numFmtId="0" fontId="15" fillId="22" borderId="13" xfId="0" applyFont="1" applyFill="1" applyBorder="1" applyAlignment="1">
      <alignment horizontal="center" vertical="center" wrapText="1"/>
    </xf>
    <xf numFmtId="0" fontId="8" fillId="0" borderId="18" xfId="0" applyFont="1" applyBorder="1" applyAlignment="1">
      <alignment horizontal="center" vertical="center" wrapText="1"/>
    </xf>
    <xf numFmtId="0" fontId="29" fillId="0" borderId="18" xfId="0" applyFont="1" applyBorder="1" applyAlignment="1">
      <alignment horizontal="center" vertical="center" wrapText="1"/>
    </xf>
    <xf numFmtId="9" fontId="17" fillId="0" borderId="18" xfId="0" applyNumberFormat="1" applyFont="1" applyBorder="1" applyAlignment="1">
      <alignment horizontal="center" vertical="center" wrapText="1"/>
    </xf>
    <xf numFmtId="9" fontId="29" fillId="0" borderId="18" xfId="0" applyNumberFormat="1" applyFont="1" applyBorder="1" applyAlignment="1">
      <alignment horizontal="center" vertical="center" wrapText="1"/>
    </xf>
    <xf numFmtId="0" fontId="16" fillId="20" borderId="17" xfId="0" applyFont="1" applyFill="1" applyBorder="1" applyAlignment="1">
      <alignment horizontal="center" vertical="center" wrapText="1"/>
    </xf>
    <xf numFmtId="0" fontId="7" fillId="0" borderId="0" xfId="0" applyFont="1" applyAlignment="1">
      <alignment horizontal="center" vertical="center"/>
    </xf>
    <xf numFmtId="0" fontId="6" fillId="0" borderId="0" xfId="0" applyFont="1" applyAlignment="1">
      <alignment horizontal="left" vertical="center"/>
    </xf>
    <xf numFmtId="0" fontId="2" fillId="3" borderId="1" xfId="0" applyFont="1" applyFill="1" applyBorder="1" applyAlignment="1">
      <alignment horizontal="justify" vertical="center" wrapText="1"/>
    </xf>
    <xf numFmtId="0" fontId="2" fillId="0" borderId="1" xfId="0" applyFont="1" applyBorder="1" applyAlignment="1" applyProtection="1">
      <alignment horizontal="justify" vertical="center" wrapText="1"/>
      <protection locked="0"/>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3" borderId="1" xfId="0" applyFont="1" applyFill="1" applyBorder="1" applyAlignment="1" applyProtection="1">
      <alignment horizontal="center" vertical="center" wrapText="1"/>
      <protection locked="0"/>
    </xf>
    <xf numFmtId="0" fontId="42" fillId="0" borderId="0" xfId="0" applyFont="1"/>
    <xf numFmtId="0" fontId="8" fillId="0" borderId="1" xfId="0" applyFont="1" applyBorder="1" applyAlignment="1">
      <alignment horizontal="left" vertical="center" wrapText="1"/>
    </xf>
    <xf numFmtId="0" fontId="8" fillId="3" borderId="0" xfId="0" applyFont="1" applyFill="1"/>
    <xf numFmtId="9" fontId="2" fillId="0" borderId="1" xfId="2"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0" borderId="1" xfId="0" applyFont="1" applyBorder="1" applyAlignment="1">
      <alignment horizontal="justify" vertical="center" wrapText="1"/>
    </xf>
    <xf numFmtId="0" fontId="2" fillId="3" borderId="1" xfId="0" applyFont="1" applyFill="1" applyBorder="1" applyAlignment="1" applyProtection="1">
      <alignment horizontal="justify" vertical="center" wrapText="1"/>
      <protection locked="0"/>
    </xf>
    <xf numFmtId="0" fontId="8" fillId="3" borderId="1" xfId="0" applyFont="1" applyFill="1" applyBorder="1" applyAlignment="1">
      <alignment horizontal="left" vertical="center" wrapText="1"/>
    </xf>
    <xf numFmtId="0" fontId="6" fillId="3" borderId="0" xfId="0" applyFont="1" applyFill="1"/>
    <xf numFmtId="0" fontId="8" fillId="0" borderId="1" xfId="0" applyFont="1" applyBorder="1" applyAlignment="1">
      <alignment horizontal="left" vertical="center"/>
    </xf>
    <xf numFmtId="164" fontId="2" fillId="0" borderId="0" xfId="0" applyNumberFormat="1" applyFont="1" applyAlignment="1">
      <alignment horizontal="center"/>
    </xf>
    <xf numFmtId="0" fontId="2" fillId="0" borderId="0" xfId="0" applyFont="1"/>
    <xf numFmtId="0" fontId="2" fillId="0" borderId="0" xfId="0" applyFont="1" applyAlignment="1">
      <alignment horizontal="center"/>
    </xf>
    <xf numFmtId="14" fontId="8" fillId="0" borderId="1" xfId="0" applyNumberFormat="1" applyFont="1" applyBorder="1" applyAlignment="1">
      <alignment horizontal="center" vertical="center"/>
    </xf>
    <xf numFmtId="14" fontId="2"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34" fillId="0" borderId="1" xfId="0" applyFont="1" applyBorder="1" applyAlignment="1">
      <alignment vertical="center" wrapText="1"/>
    </xf>
    <xf numFmtId="0" fontId="6" fillId="0" borderId="59" xfId="0" applyFont="1" applyBorder="1" applyAlignment="1">
      <alignment horizontal="center" vertical="center"/>
    </xf>
    <xf numFmtId="0" fontId="10" fillId="0" borderId="21" xfId="0" applyFont="1" applyBorder="1" applyAlignment="1">
      <alignment horizontal="center" vertical="center" wrapText="1"/>
    </xf>
    <xf numFmtId="9" fontId="2" fillId="0" borderId="1" xfId="2" applyFont="1" applyFill="1" applyBorder="1" applyAlignment="1" applyProtection="1">
      <alignment horizontal="center" vertical="center" wrapText="1"/>
      <protection locked="0"/>
    </xf>
    <xf numFmtId="0" fontId="8" fillId="0" borderId="1" xfId="0" applyFont="1" applyBorder="1" applyAlignment="1">
      <alignment horizontal="justify" vertical="center" wrapText="1"/>
    </xf>
    <xf numFmtId="0" fontId="7" fillId="0" borderId="0" xfId="0" applyFont="1" applyAlignment="1">
      <alignment horizontal="center"/>
    </xf>
    <xf numFmtId="9" fontId="2" fillId="0" borderId="1" xfId="0" applyNumberFormat="1" applyFont="1" applyBorder="1" applyAlignment="1">
      <alignment horizontal="center" vertical="center"/>
    </xf>
    <xf numFmtId="0" fontId="2" fillId="0" borderId="0" xfId="0" applyFont="1" applyAlignment="1">
      <alignment horizontal="center" wrapText="1"/>
    </xf>
    <xf numFmtId="14" fontId="8" fillId="3"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center"/>
    </xf>
    <xf numFmtId="0" fontId="6" fillId="3" borderId="0" xfId="0" applyFont="1" applyFill="1" applyAlignment="1">
      <alignment horizontal="left" vertical="center"/>
    </xf>
    <xf numFmtId="0" fontId="7" fillId="3" borderId="0" xfId="0" applyFont="1" applyFill="1" applyAlignment="1">
      <alignment horizontal="center" vertical="center"/>
    </xf>
    <xf numFmtId="0" fontId="8" fillId="3" borderId="0" xfId="0" applyFont="1" applyFill="1" applyAlignment="1">
      <alignment horizontal="center"/>
    </xf>
    <xf numFmtId="9" fontId="8" fillId="3" borderId="0" xfId="2" applyFont="1" applyFill="1"/>
    <xf numFmtId="9" fontId="8" fillId="3" borderId="0" xfId="2" applyFont="1" applyFill="1" applyAlignment="1">
      <alignment horizontal="center"/>
    </xf>
    <xf numFmtId="0" fontId="8" fillId="3" borderId="0" xfId="0" applyFont="1" applyFill="1" applyAlignment="1">
      <alignment horizontal="left" vertical="center"/>
    </xf>
    <xf numFmtId="0" fontId="15" fillId="3" borderId="0" xfId="0" applyFont="1" applyFill="1" applyAlignment="1">
      <alignment horizontal="center" vertical="center"/>
    </xf>
    <xf numFmtId="0" fontId="10" fillId="3" borderId="0" xfId="0" applyFont="1" applyFill="1" applyAlignment="1">
      <alignment horizontal="center" vertical="center" wrapText="1"/>
    </xf>
    <xf numFmtId="0" fontId="11" fillId="3" borderId="0" xfId="0" applyFont="1" applyFill="1" applyAlignment="1" applyProtection="1">
      <alignment horizontal="right" vertical="center"/>
      <protection locked="0"/>
    </xf>
    <xf numFmtId="0" fontId="2" fillId="3" borderId="0" xfId="0" applyFont="1" applyFill="1" applyAlignment="1" applyProtection="1">
      <alignment horizontal="center" vertical="center" wrapText="1"/>
      <protection locked="0"/>
    </xf>
    <xf numFmtId="9" fontId="2" fillId="3" borderId="0" xfId="2" applyFont="1" applyFill="1" applyBorder="1" applyAlignment="1" applyProtection="1">
      <alignment vertical="center" wrapText="1"/>
      <protection locked="0"/>
    </xf>
    <xf numFmtId="9" fontId="2" fillId="3" borderId="0" xfId="2" applyFont="1" applyFill="1" applyBorder="1" applyAlignment="1" applyProtection="1">
      <alignment horizontal="center" vertical="center" wrapText="1"/>
      <protection locked="0"/>
    </xf>
    <xf numFmtId="0" fontId="2" fillId="3" borderId="0" xfId="0" applyFont="1" applyFill="1" applyAlignment="1" applyProtection="1">
      <alignment vertical="center" wrapText="1"/>
      <protection locked="0"/>
    </xf>
    <xf numFmtId="0" fontId="11" fillId="3" borderId="0" xfId="0" applyFont="1" applyFill="1" applyAlignment="1">
      <alignment vertical="center"/>
    </xf>
    <xf numFmtId="9" fontId="11" fillId="3" borderId="0" xfId="2" applyFont="1" applyFill="1" applyBorder="1" applyAlignment="1">
      <alignment vertical="center"/>
    </xf>
    <xf numFmtId="0" fontId="9" fillId="3" borderId="0" xfId="0" applyFont="1" applyFill="1" applyAlignment="1" applyProtection="1">
      <alignment vertical="center"/>
      <protection locked="0"/>
    </xf>
    <xf numFmtId="9" fontId="9" fillId="3" borderId="0" xfId="2" applyFont="1" applyFill="1" applyBorder="1" applyAlignment="1" applyProtection="1">
      <alignment vertical="center"/>
      <protection locked="0"/>
    </xf>
    <xf numFmtId="0" fontId="9" fillId="3" borderId="0" xfId="0" applyFont="1" applyFill="1" applyAlignment="1" applyProtection="1">
      <alignment horizontal="left" vertical="center"/>
      <protection locked="0"/>
    </xf>
    <xf numFmtId="0" fontId="9" fillId="3" borderId="0" xfId="0" applyFont="1" applyFill="1" applyAlignment="1" applyProtection="1">
      <alignment horizontal="center" vertical="center"/>
      <protection locked="0"/>
    </xf>
    <xf numFmtId="0" fontId="11" fillId="3" borderId="0" xfId="0" applyFont="1" applyFill="1" applyAlignment="1" applyProtection="1">
      <alignment horizontal="center" vertical="center"/>
      <protection locked="0"/>
    </xf>
    <xf numFmtId="0" fontId="9" fillId="3" borderId="0" xfId="0" applyFont="1" applyFill="1" applyAlignment="1" applyProtection="1">
      <alignment horizontal="justify" vertical="center"/>
      <protection locked="0"/>
    </xf>
    <xf numFmtId="9" fontId="9" fillId="3" borderId="0" xfId="2" applyFont="1" applyFill="1" applyBorder="1" applyAlignment="1" applyProtection="1">
      <alignment horizontal="justify" vertical="center"/>
      <protection locked="0"/>
    </xf>
    <xf numFmtId="0" fontId="2" fillId="3" borderId="0" xfId="0" applyFont="1" applyFill="1" applyAlignment="1">
      <alignment horizontal="center" vertical="center" wrapText="1"/>
    </xf>
    <xf numFmtId="0" fontId="2" fillId="3" borderId="0" xfId="0" applyFont="1" applyFill="1" applyAlignment="1">
      <alignment horizontal="left" vertical="center" wrapText="1"/>
    </xf>
    <xf numFmtId="0" fontId="2" fillId="3" borderId="0" xfId="0" applyFont="1" applyFill="1" applyAlignment="1">
      <alignment horizontal="center" vertical="center"/>
    </xf>
    <xf numFmtId="0" fontId="10" fillId="3" borderId="0" xfId="0" applyFont="1" applyFill="1" applyAlignment="1">
      <alignment horizontal="center" vertical="center"/>
    </xf>
    <xf numFmtId="0" fontId="11" fillId="3" borderId="0" xfId="0" applyFont="1" applyFill="1" applyAlignment="1">
      <alignment horizontal="left" vertical="center" wrapText="1"/>
    </xf>
    <xf numFmtId="0" fontId="2" fillId="3" borderId="0" xfId="0" applyFont="1" applyFill="1" applyAlignment="1">
      <alignment horizontal="justify" vertical="center" wrapText="1"/>
    </xf>
    <xf numFmtId="9" fontId="2" fillId="3" borderId="0" xfId="2" applyFont="1" applyFill="1" applyBorder="1" applyAlignment="1">
      <alignment horizontal="justify" vertical="center" wrapText="1"/>
    </xf>
    <xf numFmtId="9" fontId="2" fillId="3" borderId="0" xfId="2" applyFont="1" applyFill="1" applyBorder="1" applyAlignment="1">
      <alignment horizontal="center" vertical="center" wrapText="1"/>
    </xf>
    <xf numFmtId="0" fontId="10" fillId="3" borderId="0" xfId="0" applyFont="1" applyFill="1" applyAlignment="1">
      <alignment horizontal="left" vertical="center"/>
    </xf>
    <xf numFmtId="9" fontId="2" fillId="3" borderId="0" xfId="2" applyFont="1" applyFill="1" applyBorder="1" applyAlignment="1">
      <alignment vertical="center" wrapText="1"/>
    </xf>
    <xf numFmtId="0" fontId="8" fillId="0" borderId="1" xfId="0" applyFont="1" applyBorder="1" applyAlignment="1" applyProtection="1">
      <alignment horizontal="justify" vertical="center" wrapText="1"/>
      <protection locked="0"/>
    </xf>
    <xf numFmtId="0" fontId="6" fillId="0" borderId="0" xfId="0" applyFont="1" applyAlignment="1">
      <alignment horizontal="center" wrapText="1"/>
    </xf>
    <xf numFmtId="9" fontId="2" fillId="3" borderId="1" xfId="2" applyFont="1" applyFill="1" applyBorder="1" applyAlignment="1" applyProtection="1">
      <alignment horizontal="center" vertical="center" wrapText="1"/>
      <protection locked="0"/>
    </xf>
    <xf numFmtId="0" fontId="34" fillId="0" borderId="68" xfId="0" applyFont="1" applyBorder="1" applyAlignment="1">
      <alignment horizontal="justify" vertical="center" wrapText="1"/>
    </xf>
    <xf numFmtId="0" fontId="34" fillId="0" borderId="0" xfId="0" applyFont="1" applyAlignment="1">
      <alignment horizontal="center"/>
    </xf>
    <xf numFmtId="0" fontId="34" fillId="0" borderId="0" xfId="0" applyFont="1" applyAlignment="1">
      <alignment horizontal="center" vertical="center"/>
    </xf>
    <xf numFmtId="0" fontId="34" fillId="0" borderId="1" xfId="0" applyFont="1" applyBorder="1" applyAlignment="1">
      <alignment horizontal="center" vertical="center" wrapText="1"/>
    </xf>
    <xf numFmtId="0" fontId="34" fillId="0" borderId="0" xfId="0" applyFont="1" applyAlignment="1">
      <alignment horizontal="justify" vertical="center" wrapText="1"/>
    </xf>
    <xf numFmtId="0" fontId="34" fillId="0" borderId="0" xfId="0" applyFont="1" applyAlignment="1">
      <alignment horizontal="center" vertical="center" wrapText="1"/>
    </xf>
    <xf numFmtId="9" fontId="34" fillId="0" borderId="0" xfId="2" applyFont="1" applyFill="1" applyBorder="1" applyAlignment="1">
      <alignment horizontal="center" vertical="center" wrapText="1"/>
    </xf>
    <xf numFmtId="0" fontId="34" fillId="0" borderId="0" xfId="0" applyFont="1" applyAlignment="1">
      <alignment horizontal="left" vertical="center" wrapText="1"/>
    </xf>
    <xf numFmtId="0" fontId="14" fillId="0" borderId="0" xfId="0" applyFont="1" applyAlignment="1">
      <alignment horizontal="center" vertical="center"/>
    </xf>
    <xf numFmtId="0" fontId="14" fillId="0" borderId="0" xfId="0" applyFont="1" applyAlignment="1">
      <alignment horizontal="left" vertical="center"/>
    </xf>
    <xf numFmtId="0" fontId="14" fillId="3" borderId="7" xfId="0" applyFont="1" applyFill="1" applyBorder="1" applyAlignment="1">
      <alignment horizontal="center" vertical="center" wrapText="1"/>
    </xf>
    <xf numFmtId="0" fontId="34" fillId="0" borderId="0" xfId="0" applyFont="1" applyAlignment="1">
      <alignment vertical="center" wrapText="1"/>
    </xf>
    <xf numFmtId="0" fontId="34" fillId="23" borderId="1"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6" fillId="0" borderId="1" xfId="0" applyFont="1" applyBorder="1" applyAlignment="1">
      <alignment vertical="center" wrapText="1"/>
    </xf>
    <xf numFmtId="0" fontId="34" fillId="0" borderId="1" xfId="0" applyFont="1" applyBorder="1" applyAlignment="1" applyProtection="1">
      <alignment vertical="center" wrapText="1"/>
      <protection locked="0"/>
    </xf>
    <xf numFmtId="0" fontId="34" fillId="0" borderId="1" xfId="0" applyFont="1" applyBorder="1" applyAlignment="1" applyProtection="1">
      <alignment horizontal="center" vertical="center" wrapText="1"/>
      <protection locked="0"/>
    </xf>
    <xf numFmtId="9" fontId="34" fillId="0" borderId="1" xfId="2" applyFont="1" applyFill="1" applyBorder="1" applyAlignment="1" applyProtection="1">
      <alignment horizontal="center" vertical="center" wrapText="1"/>
      <protection locked="0"/>
    </xf>
    <xf numFmtId="0" fontId="34" fillId="3" borderId="1" xfId="1" applyFont="1" applyFill="1" applyBorder="1" applyAlignment="1" applyProtection="1">
      <alignment horizontal="center" vertical="center" wrapText="1"/>
      <protection locked="0"/>
    </xf>
    <xf numFmtId="9" fontId="34" fillId="0" borderId="1" xfId="2"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6" fillId="0" borderId="1" xfId="0" applyFont="1" applyBorder="1" applyAlignment="1">
      <alignment vertical="center"/>
    </xf>
    <xf numFmtId="0" fontId="6" fillId="0" borderId="1" xfId="0" applyFont="1" applyBorder="1" applyAlignment="1">
      <alignment horizontal="center" vertical="center" wrapText="1"/>
    </xf>
    <xf numFmtId="0" fontId="34" fillId="3" borderId="1" xfId="0" applyFont="1" applyFill="1" applyBorder="1" applyAlignment="1" applyProtection="1">
      <alignment vertical="center" wrapText="1"/>
      <protection locked="0"/>
    </xf>
    <xf numFmtId="0" fontId="34" fillId="3" borderId="1" xfId="0" applyFont="1" applyFill="1" applyBorder="1" applyAlignment="1" applyProtection="1">
      <alignment vertical="center"/>
      <protection locked="0"/>
    </xf>
    <xf numFmtId="0" fontId="34" fillId="3" borderId="1" xfId="0" applyFont="1" applyFill="1" applyBorder="1" applyAlignment="1">
      <alignment vertical="center" wrapText="1"/>
    </xf>
    <xf numFmtId="0" fontId="34" fillId="3" borderId="1" xfId="0" applyFont="1" applyFill="1" applyBorder="1" applyAlignment="1" applyProtection="1">
      <alignment horizontal="center" vertical="center"/>
      <protection locked="0"/>
    </xf>
    <xf numFmtId="0" fontId="34" fillId="3" borderId="1" xfId="0" applyFont="1" applyFill="1" applyBorder="1" applyAlignment="1" applyProtection="1">
      <alignment horizontal="left" vertical="center" wrapText="1"/>
      <protection locked="0"/>
    </xf>
    <xf numFmtId="0" fontId="34" fillId="3" borderId="1" xfId="0" applyFont="1" applyFill="1" applyBorder="1" applyAlignment="1">
      <alignment horizontal="justify" vertical="center" wrapText="1"/>
    </xf>
    <xf numFmtId="0" fontId="34" fillId="3" borderId="1" xfId="0" applyFont="1" applyFill="1" applyBorder="1" applyAlignment="1">
      <alignment vertical="center"/>
    </xf>
    <xf numFmtId="0" fontId="6" fillId="0" borderId="2" xfId="0" applyFont="1" applyBorder="1" applyAlignment="1">
      <alignment horizontal="center" vertical="center"/>
    </xf>
    <xf numFmtId="0" fontId="34" fillId="0" borderId="2" xfId="0" applyFont="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34" fillId="0" borderId="2" xfId="0" applyFont="1" applyBorder="1" applyAlignment="1">
      <alignment horizontal="justify" vertical="center" wrapText="1"/>
    </xf>
    <xf numFmtId="0" fontId="34" fillId="0" borderId="1" xfId="0" applyFont="1" applyBorder="1" applyAlignment="1">
      <alignment horizontal="justify" vertical="center" wrapText="1"/>
    </xf>
    <xf numFmtId="0" fontId="34" fillId="3" borderId="1" xfId="0" applyFont="1" applyFill="1" applyBorder="1" applyAlignment="1" applyProtection="1">
      <alignment horizontal="justify" vertical="center" wrapText="1"/>
      <protection locked="0"/>
    </xf>
    <xf numFmtId="9" fontId="34" fillId="0" borderId="2" xfId="2" applyFont="1" applyFill="1" applyBorder="1" applyAlignment="1" applyProtection="1">
      <alignment horizontal="center" vertical="center" wrapText="1"/>
      <protection locked="0"/>
    </xf>
    <xf numFmtId="0" fontId="34" fillId="3" borderId="2" xfId="1" applyFont="1" applyFill="1" applyBorder="1" applyAlignment="1" applyProtection="1">
      <alignment horizontal="center" vertical="center" wrapText="1"/>
      <protection locked="0"/>
    </xf>
    <xf numFmtId="9" fontId="34" fillId="0" borderId="2" xfId="2" applyFont="1" applyFill="1" applyBorder="1" applyAlignment="1" applyProtection="1">
      <alignment horizontal="center" vertical="center" wrapText="1"/>
    </xf>
    <xf numFmtId="0" fontId="14" fillId="0" borderId="2" xfId="0" applyFont="1" applyBorder="1" applyAlignment="1">
      <alignment horizontal="center" vertical="center" wrapText="1"/>
    </xf>
    <xf numFmtId="0" fontId="34" fillId="0" borderId="1" xfId="0" applyFont="1" applyBorder="1" applyAlignment="1" applyProtection="1">
      <alignment horizontal="justify" vertical="center" wrapText="1"/>
      <protection locked="0"/>
    </xf>
    <xf numFmtId="0" fontId="34" fillId="0" borderId="1" xfId="0" applyFont="1" applyBorder="1" applyAlignment="1">
      <alignment horizontal="center" vertical="center"/>
    </xf>
    <xf numFmtId="0" fontId="34" fillId="0" borderId="3" xfId="0" applyFont="1" applyBorder="1" applyAlignment="1">
      <alignment horizontal="center" vertical="center" wrapText="1"/>
    </xf>
    <xf numFmtId="9" fontId="6" fillId="0" borderId="2" xfId="0" applyNumberFormat="1" applyFont="1" applyBorder="1" applyAlignment="1">
      <alignment horizontal="center" vertical="center"/>
    </xf>
    <xf numFmtId="0" fontId="6" fillId="0" borderId="0" xfId="0" applyFont="1" applyAlignment="1">
      <alignment vertical="center"/>
    </xf>
    <xf numFmtId="0" fontId="34" fillId="0" borderId="3" xfId="0" applyFont="1" applyBorder="1" applyAlignment="1" applyProtection="1">
      <alignment horizontal="center" vertical="center" wrapText="1"/>
      <protection locked="0"/>
    </xf>
    <xf numFmtId="0" fontId="34" fillId="0" borderId="3" xfId="0" applyFont="1" applyBorder="1" applyAlignment="1">
      <alignment horizontal="justify" vertical="center" wrapText="1"/>
    </xf>
    <xf numFmtId="0" fontId="34" fillId="3" borderId="1" xfId="0" applyFont="1" applyFill="1" applyBorder="1" applyAlignment="1">
      <alignment horizontal="center" vertical="center" wrapText="1"/>
    </xf>
    <xf numFmtId="0" fontId="34" fillId="3" borderId="1" xfId="0" applyFont="1" applyFill="1" applyBorder="1" applyAlignment="1">
      <alignment horizontal="center" vertical="center"/>
    </xf>
    <xf numFmtId="0" fontId="34" fillId="3" borderId="1" xfId="0" applyFont="1" applyFill="1" applyBorder="1" applyAlignment="1">
      <alignment horizontal="left" vertical="center" wrapText="1"/>
    </xf>
    <xf numFmtId="0" fontId="34" fillId="3" borderId="3" xfId="0" applyFont="1" applyFill="1" applyBorder="1" applyAlignment="1" applyProtection="1">
      <alignment horizontal="center" vertical="center" wrapText="1"/>
      <protection locked="0"/>
    </xf>
    <xf numFmtId="0" fontId="34" fillId="0" borderId="3" xfId="0" applyFont="1" applyBorder="1" applyAlignment="1">
      <alignment horizontal="center" vertical="center"/>
    </xf>
    <xf numFmtId="0" fontId="34" fillId="0" borderId="1" xfId="0" applyFont="1" applyBorder="1" applyAlignment="1">
      <alignment horizontal="left" vertical="center" wrapText="1"/>
    </xf>
    <xf numFmtId="0" fontId="34" fillId="3" borderId="1" xfId="0" applyFont="1" applyFill="1" applyBorder="1" applyAlignment="1" applyProtection="1">
      <alignment horizontal="center" vertical="center" wrapText="1"/>
      <protection locked="0"/>
    </xf>
    <xf numFmtId="0" fontId="34" fillId="0" borderId="6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34" fillId="0" borderId="1" xfId="0" applyFont="1" applyBorder="1" applyAlignment="1" applyProtection="1">
      <alignment horizontal="center" vertical="center"/>
      <protection locked="0"/>
    </xf>
    <xf numFmtId="0" fontId="34" fillId="0" borderId="2" xfId="0" applyFont="1" applyBorder="1" applyAlignment="1" applyProtection="1">
      <alignment horizontal="justify" vertical="center" wrapText="1"/>
      <protection locked="0"/>
    </xf>
    <xf numFmtId="0" fontId="14" fillId="0" borderId="68" xfId="0" applyFont="1" applyBorder="1" applyAlignment="1">
      <alignment horizontal="center" vertical="center" wrapText="1"/>
    </xf>
    <xf numFmtId="0" fontId="34" fillId="0" borderId="68" xfId="0" applyFont="1" applyBorder="1" applyAlignment="1">
      <alignment horizontal="center" vertical="center"/>
    </xf>
    <xf numFmtId="0" fontId="34" fillId="0" borderId="68" xfId="0" applyFont="1" applyBorder="1" applyAlignment="1">
      <alignment horizontal="center" vertical="center" wrapText="1"/>
    </xf>
    <xf numFmtId="0" fontId="34" fillId="0" borderId="70" xfId="0" applyFont="1" applyBorder="1" applyAlignment="1">
      <alignment horizontal="center" vertical="center" wrapText="1"/>
    </xf>
    <xf numFmtId="0" fontId="14" fillId="3" borderId="1" xfId="0" applyFont="1" applyFill="1" applyBorder="1" applyAlignment="1">
      <alignment horizontal="center" vertical="center" wrapText="1"/>
    </xf>
    <xf numFmtId="0" fontId="34" fillId="0" borderId="67" xfId="0" applyFont="1" applyBorder="1" applyAlignment="1">
      <alignment horizontal="center" vertical="center"/>
    </xf>
    <xf numFmtId="0" fontId="34" fillId="0" borderId="67" xfId="0" applyFont="1" applyBorder="1" applyAlignment="1">
      <alignment horizontal="center" vertical="center" wrapText="1"/>
    </xf>
    <xf numFmtId="0" fontId="6" fillId="0" borderId="1" xfId="0" applyFont="1" applyBorder="1" applyAlignment="1">
      <alignment horizontal="left" vertical="center" wrapText="1"/>
    </xf>
    <xf numFmtId="0" fontId="34" fillId="3" borderId="2" xfId="0" applyFont="1" applyFill="1" applyBorder="1" applyAlignment="1">
      <alignment horizontal="center" vertical="center" wrapText="1"/>
    </xf>
    <xf numFmtId="0" fontId="14" fillId="0" borderId="1" xfId="0" applyFont="1" applyBorder="1" applyAlignment="1">
      <alignment horizontal="center" vertical="center"/>
    </xf>
    <xf numFmtId="164" fontId="34" fillId="3" borderId="1" xfId="0" applyNumberFormat="1" applyFont="1" applyFill="1" applyBorder="1" applyAlignment="1" applyProtection="1">
      <alignment horizontal="center" vertical="center"/>
      <protection locked="0"/>
    </xf>
    <xf numFmtId="9" fontId="34" fillId="0" borderId="2" xfId="0" applyNumberFormat="1" applyFont="1" applyBorder="1" applyAlignment="1">
      <alignment horizontal="center" vertical="center" wrapText="1"/>
    </xf>
    <xf numFmtId="0" fontId="6" fillId="3" borderId="1" xfId="0" applyFont="1" applyFill="1" applyBorder="1" applyAlignment="1" applyProtection="1">
      <alignment vertical="center" wrapText="1"/>
      <protection locked="0"/>
    </xf>
    <xf numFmtId="0" fontId="34" fillId="0" borderId="64" xfId="0" applyFont="1" applyBorder="1" applyAlignment="1">
      <alignment horizontal="center" vertical="center"/>
    </xf>
    <xf numFmtId="0" fontId="34" fillId="0" borderId="1" xfId="0" applyFont="1" applyBorder="1" applyAlignment="1">
      <alignment vertical="center"/>
    </xf>
    <xf numFmtId="0" fontId="50" fillId="0" borderId="1" xfId="0" applyFont="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34" fillId="3" borderId="1" xfId="0" quotePrefix="1" applyFont="1" applyFill="1" applyBorder="1" applyAlignment="1">
      <alignment horizontal="justify" vertical="center" wrapText="1"/>
    </xf>
    <xf numFmtId="0" fontId="34" fillId="0" borderId="0" xfId="0" applyFont="1"/>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4" fontId="6" fillId="0" borderId="1" xfId="0" applyNumberFormat="1" applyFont="1" applyBorder="1" applyAlignment="1">
      <alignment horizontal="center" vertical="center"/>
    </xf>
    <xf numFmtId="14" fontId="34" fillId="0" borderId="1" xfId="0" applyNumberFormat="1" applyFont="1" applyBorder="1" applyAlignment="1">
      <alignment horizontal="center" vertical="center" wrapText="1"/>
    </xf>
    <xf numFmtId="0" fontId="51" fillId="0" borderId="0" xfId="0" applyFont="1"/>
    <xf numFmtId="0" fontId="34" fillId="4" borderId="3" xfId="0" applyFont="1" applyFill="1" applyBorder="1" applyAlignment="1">
      <alignment horizontal="justify" vertical="center" wrapText="1"/>
    </xf>
    <xf numFmtId="0" fontId="34" fillId="0" borderId="67" xfId="0" applyFont="1" applyBorder="1" applyAlignment="1">
      <alignment horizontal="justify" vertical="center" wrapText="1"/>
    </xf>
    <xf numFmtId="0" fontId="6" fillId="3" borderId="2" xfId="0" applyFont="1" applyFill="1" applyBorder="1" applyAlignment="1">
      <alignment horizontal="center" vertical="center" wrapText="1"/>
    </xf>
    <xf numFmtId="0" fontId="14" fillId="0" borderId="67" xfId="0" applyFont="1" applyBorder="1" applyAlignment="1">
      <alignment horizontal="center" vertical="center" wrapText="1"/>
    </xf>
    <xf numFmtId="0" fontId="8" fillId="3" borderId="1" xfId="0" applyFont="1" applyFill="1" applyBorder="1" applyAlignment="1">
      <alignment horizontal="justify" vertical="center" wrapText="1"/>
    </xf>
    <xf numFmtId="9" fontId="2" fillId="0" borderId="1" xfId="2" applyFont="1" applyFill="1" applyBorder="1" applyAlignment="1" applyProtection="1">
      <alignment horizontal="center" vertical="center" wrapText="1"/>
    </xf>
    <xf numFmtId="0" fontId="2" fillId="3" borderId="1" xfId="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9" fontId="10"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2" fillId="23" borderId="1" xfId="0" applyFont="1" applyFill="1" applyBorder="1" applyAlignment="1">
      <alignment horizontal="center" vertical="center" wrapText="1"/>
    </xf>
    <xf numFmtId="9" fontId="34" fillId="0" borderId="1" xfId="2" applyFont="1" applyFill="1" applyBorder="1" applyAlignment="1" applyProtection="1">
      <alignment vertical="center" wrapText="1"/>
      <protection locked="0"/>
    </xf>
    <xf numFmtId="0" fontId="14" fillId="0" borderId="1" xfId="0" applyFont="1" applyBorder="1" applyAlignment="1">
      <alignment vertical="center" wrapText="1"/>
    </xf>
    <xf numFmtId="0" fontId="45" fillId="17"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8" fillId="3" borderId="1" xfId="0" applyFont="1" applyFill="1" applyBorder="1" applyAlignment="1" applyProtection="1">
      <alignment vertical="center" wrapText="1"/>
      <protection locked="0"/>
    </xf>
    <xf numFmtId="0" fontId="2" fillId="4" borderId="1" xfId="0" applyFont="1" applyFill="1" applyBorder="1" applyAlignment="1">
      <alignment horizontal="justify" vertical="center" wrapText="1"/>
    </xf>
    <xf numFmtId="0" fontId="2" fillId="3" borderId="1" xfId="0" quotePrefix="1" applyFont="1" applyFill="1" applyBorder="1" applyAlignment="1">
      <alignment horizontal="justify" vertical="center" wrapText="1"/>
    </xf>
    <xf numFmtId="0" fontId="8" fillId="0" borderId="1" xfId="0" applyFont="1" applyBorder="1" applyAlignment="1">
      <alignment vertical="center" wrapText="1"/>
    </xf>
    <xf numFmtId="0" fontId="8" fillId="0" borderId="1" xfId="0" applyFont="1" applyBorder="1" applyAlignment="1">
      <alignment horizontal="left"/>
    </xf>
    <xf numFmtId="0" fontId="8" fillId="0" borderId="1" xfId="0" applyFont="1" applyBorder="1" applyAlignment="1">
      <alignment horizontal="center"/>
    </xf>
    <xf numFmtId="0" fontId="18" fillId="0" borderId="3" xfId="0" applyFont="1" applyBorder="1" applyAlignment="1">
      <alignment horizontal="center" vertical="center"/>
    </xf>
    <xf numFmtId="0" fontId="15" fillId="0" borderId="3" xfId="0" applyFont="1" applyBorder="1" applyAlignment="1">
      <alignment horizontal="center" vertical="center" wrapText="1"/>
    </xf>
    <xf numFmtId="0" fontId="48" fillId="0" borderId="1" xfId="0" applyFont="1" applyBorder="1" applyAlignment="1">
      <alignment horizontal="justify" vertical="center" wrapText="1"/>
    </xf>
    <xf numFmtId="0" fontId="48" fillId="0" borderId="3" xfId="0" applyFont="1" applyBorder="1" applyAlignment="1">
      <alignment horizontal="justify" vertical="center" wrapText="1"/>
    </xf>
    <xf numFmtId="0" fontId="6" fillId="0" borderId="64" xfId="0" applyFont="1" applyBorder="1" applyAlignment="1">
      <alignment horizontal="justify" vertical="center" wrapText="1"/>
    </xf>
    <xf numFmtId="0" fontId="8" fillId="3" borderId="1" xfId="0" applyFont="1" applyFill="1" applyBorder="1" applyAlignment="1" applyProtection="1">
      <alignment horizontal="justify" vertical="center" wrapText="1"/>
      <protection locked="0"/>
    </xf>
    <xf numFmtId="9" fontId="34" fillId="0" borderId="6" xfId="2" applyFont="1" applyFill="1" applyBorder="1" applyAlignment="1" applyProtection="1">
      <alignment horizontal="center" vertical="center" wrapText="1"/>
      <protection locked="0"/>
    </xf>
    <xf numFmtId="9" fontId="6" fillId="0" borderId="0" xfId="2" applyFont="1" applyFill="1" applyAlignment="1">
      <alignment horizontal="center" vertical="center"/>
    </xf>
    <xf numFmtId="0" fontId="6" fillId="0" borderId="0" xfId="0" applyFont="1" applyAlignment="1">
      <alignment horizontal="center" vertical="center" wrapText="1"/>
    </xf>
    <xf numFmtId="164" fontId="34" fillId="0" borderId="0" xfId="0" applyNumberFormat="1" applyFont="1" applyAlignment="1">
      <alignment horizontal="center" vertical="center"/>
    </xf>
    <xf numFmtId="0" fontId="34" fillId="0" borderId="0" xfId="0" applyFont="1" applyAlignment="1">
      <alignment vertical="center"/>
    </xf>
    <xf numFmtId="9" fontId="34" fillId="3" borderId="1" xfId="2" applyFont="1" applyFill="1" applyBorder="1" applyAlignment="1" applyProtection="1">
      <alignment horizontal="center" vertical="center" wrapText="1"/>
      <protection locked="0"/>
    </xf>
    <xf numFmtId="9" fontId="34" fillId="3" borderId="1" xfId="2" applyFont="1" applyFill="1" applyBorder="1" applyAlignment="1" applyProtection="1">
      <alignment horizontal="center" vertical="center" wrapText="1"/>
    </xf>
    <xf numFmtId="0" fontId="34" fillId="3" borderId="64" xfId="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9" fontId="34" fillId="0" borderId="3" xfId="2" applyFont="1" applyFill="1" applyBorder="1" applyAlignment="1" applyProtection="1">
      <alignment horizontal="center" vertical="center" wrapText="1"/>
      <protection locked="0"/>
    </xf>
    <xf numFmtId="0" fontId="34" fillId="0" borderId="70" xfId="0" applyFont="1" applyBorder="1" applyAlignment="1">
      <alignment horizontal="justify" vertical="center" wrapText="1"/>
    </xf>
    <xf numFmtId="0" fontId="34" fillId="0" borderId="1" xfId="0" applyFont="1" applyBorder="1" applyAlignment="1">
      <alignment horizontal="justify" vertical="center"/>
    </xf>
    <xf numFmtId="0" fontId="14" fillId="0" borderId="70" xfId="0" applyFont="1" applyBorder="1" applyAlignment="1">
      <alignment horizontal="center" vertical="center" wrapText="1"/>
    </xf>
    <xf numFmtId="0" fontId="34" fillId="0" borderId="70" xfId="0" applyFont="1" applyBorder="1" applyAlignment="1">
      <alignment horizontal="center" vertical="center"/>
    </xf>
    <xf numFmtId="14" fontId="2" fillId="0" borderId="1" xfId="0" applyNumberFormat="1" applyFont="1" applyBorder="1" applyAlignment="1" applyProtection="1">
      <alignment horizontal="center" vertical="center" wrapText="1"/>
      <protection locked="0"/>
    </xf>
    <xf numFmtId="0" fontId="2" fillId="0" borderId="4" xfId="0" applyFont="1" applyBorder="1" applyAlignment="1" applyProtection="1">
      <alignment horizontal="justify" vertical="center" wrapText="1"/>
      <protection locked="0"/>
    </xf>
    <xf numFmtId="164" fontId="2" fillId="3" borderId="1" xfId="0" applyNumberFormat="1" applyFont="1" applyFill="1" applyBorder="1" applyAlignment="1" applyProtection="1">
      <alignment horizontal="center" vertical="center" wrapText="1"/>
      <protection locked="0"/>
    </xf>
    <xf numFmtId="14" fontId="34" fillId="3" borderId="1" xfId="0" applyNumberFormat="1" applyFont="1" applyFill="1" applyBorder="1" applyAlignment="1" applyProtection="1">
      <alignment horizontal="center" vertical="center" wrapText="1"/>
      <protection locked="0"/>
    </xf>
    <xf numFmtId="164" fontId="34" fillId="0" borderId="1" xfId="0" applyNumberFormat="1" applyFont="1" applyBorder="1" applyAlignment="1">
      <alignment horizontal="center" vertical="center" wrapText="1"/>
    </xf>
    <xf numFmtId="164" fontId="34" fillId="0" borderId="1" xfId="0" applyNumberFormat="1" applyFont="1" applyBorder="1" applyAlignment="1" applyProtection="1">
      <alignment horizontal="center" vertical="center" wrapText="1"/>
      <protection locked="0"/>
    </xf>
    <xf numFmtId="164" fontId="34" fillId="3" borderId="1" xfId="0" applyNumberFormat="1" applyFont="1" applyFill="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vertical="center"/>
    </xf>
    <xf numFmtId="9" fontId="2" fillId="0" borderId="6" xfId="0" applyNumberFormat="1" applyFont="1" applyBorder="1" applyAlignment="1">
      <alignment horizontal="center" vertical="center" wrapText="1"/>
    </xf>
    <xf numFmtId="0" fontId="13" fillId="14" borderId="2" xfId="0" applyFont="1" applyFill="1" applyBorder="1" applyAlignment="1">
      <alignment horizontal="center" vertical="center" wrapText="1"/>
    </xf>
    <xf numFmtId="9" fontId="6" fillId="0" borderId="68" xfId="0" applyNumberFormat="1" applyFont="1" applyBorder="1" applyAlignment="1">
      <alignment horizontal="center" vertical="center"/>
    </xf>
    <xf numFmtId="9" fontId="6" fillId="3" borderId="68" xfId="0" applyNumberFormat="1" applyFont="1" applyFill="1" applyBorder="1" applyAlignment="1">
      <alignment horizontal="center" vertical="center"/>
    </xf>
    <xf numFmtId="0" fontId="34" fillId="0" borderId="73" xfId="0" applyFont="1" applyBorder="1" applyAlignment="1">
      <alignment horizontal="center" vertical="center" wrapText="1"/>
    </xf>
    <xf numFmtId="0" fontId="34" fillId="0" borderId="4" xfId="0" applyFont="1" applyBorder="1" applyAlignment="1">
      <alignment horizontal="center" vertical="center" wrapText="1"/>
    </xf>
    <xf numFmtId="0" fontId="34" fillId="3" borderId="4" xfId="0" applyFont="1" applyFill="1" applyBorder="1" applyAlignment="1">
      <alignment horizontal="center" vertical="center" wrapText="1"/>
    </xf>
    <xf numFmtId="0" fontId="34" fillId="3" borderId="4" xfId="0" applyFont="1" applyFill="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0" fontId="34" fillId="0" borderId="74" xfId="0" applyFont="1" applyBorder="1" applyAlignment="1">
      <alignment horizontal="center" vertical="center" wrapText="1"/>
    </xf>
    <xf numFmtId="0" fontId="34" fillId="0" borderId="75" xfId="0" applyFont="1" applyBorder="1" applyAlignment="1">
      <alignment horizontal="center" vertical="center" wrapText="1"/>
    </xf>
    <xf numFmtId="0" fontId="34" fillId="0" borderId="76" xfId="0" applyFont="1" applyBorder="1" applyAlignment="1">
      <alignment horizontal="center" vertical="center" wrapText="1"/>
    </xf>
    <xf numFmtId="0" fontId="34" fillId="0" borderId="4" xfId="0" applyFont="1" applyBorder="1" applyAlignment="1">
      <alignment horizontal="center" vertical="center"/>
    </xf>
    <xf numFmtId="0" fontId="6" fillId="0" borderId="65" xfId="0" applyFont="1" applyBorder="1" applyAlignment="1">
      <alignment horizontal="center" vertical="center" wrapText="1"/>
    </xf>
    <xf numFmtId="0" fontId="34" fillId="3" borderId="4" xfId="0" applyFont="1" applyFill="1" applyBorder="1" applyAlignment="1">
      <alignment horizontal="center" vertical="center"/>
    </xf>
    <xf numFmtId="0" fontId="34" fillId="0" borderId="4" xfId="0" applyFont="1" applyBorder="1" applyAlignment="1">
      <alignment horizontal="left" vertical="center" wrapText="1"/>
    </xf>
    <xf numFmtId="0" fontId="34" fillId="0" borderId="10" xfId="0" applyFont="1" applyBorder="1" applyAlignment="1" applyProtection="1">
      <alignment horizontal="center" vertical="center" wrapText="1"/>
      <protection locked="0"/>
    </xf>
    <xf numFmtId="0" fontId="34" fillId="0" borderId="6" xfId="0" applyFont="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xf>
    <xf numFmtId="14" fontId="34" fillId="3" borderId="1" xfId="0" applyNumberFormat="1" applyFont="1" applyFill="1" applyBorder="1" applyAlignment="1">
      <alignment horizontal="center" vertical="center" wrapText="1"/>
    </xf>
    <xf numFmtId="0" fontId="14" fillId="3" borderId="2"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50" fillId="3" borderId="1" xfId="0" applyFont="1" applyFill="1" applyBorder="1" applyAlignment="1">
      <alignment horizontal="center" vertical="center"/>
    </xf>
    <xf numFmtId="0" fontId="14" fillId="3" borderId="64" xfId="0" applyFont="1" applyFill="1" applyBorder="1" applyAlignment="1">
      <alignment horizontal="center" vertical="center" wrapText="1"/>
    </xf>
    <xf numFmtId="0" fontId="34" fillId="3" borderId="2" xfId="0" applyFont="1" applyFill="1" applyBorder="1" applyAlignment="1" applyProtection="1">
      <alignment vertical="center" wrapText="1"/>
      <protection locked="0"/>
    </xf>
    <xf numFmtId="0" fontId="34" fillId="3" borderId="80" xfId="0" applyFont="1" applyFill="1" applyBorder="1" applyAlignment="1" applyProtection="1">
      <alignment vertical="center" wrapText="1"/>
      <protection locked="0"/>
    </xf>
    <xf numFmtId="0" fontId="54" fillId="3" borderId="1" xfId="0" applyFont="1" applyFill="1" applyBorder="1" applyAlignment="1" applyProtection="1">
      <alignment horizontal="center" vertical="center"/>
      <protection locked="0"/>
    </xf>
    <xf numFmtId="0" fontId="54" fillId="0" borderId="1" xfId="0" applyFont="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34" fillId="24" borderId="1" xfId="0" applyFont="1" applyFill="1" applyBorder="1" applyAlignment="1" applyProtection="1">
      <alignment horizontal="center" vertical="center" wrapText="1"/>
      <protection locked="0"/>
    </xf>
    <xf numFmtId="9" fontId="34" fillId="24" borderId="1" xfId="2" applyFont="1" applyFill="1" applyBorder="1" applyAlignment="1" applyProtection="1">
      <alignment horizontal="center" vertical="center" wrapText="1"/>
      <protection locked="0"/>
    </xf>
    <xf numFmtId="0" fontId="34" fillId="24" borderId="1" xfId="1" applyFont="1" applyFill="1" applyBorder="1" applyAlignment="1" applyProtection="1">
      <alignment horizontal="center" vertical="center" wrapText="1"/>
      <protection locked="0"/>
    </xf>
    <xf numFmtId="9" fontId="34" fillId="24" borderId="1" xfId="2" applyFont="1" applyFill="1" applyBorder="1" applyAlignment="1" applyProtection="1">
      <alignment horizontal="center" vertical="center" wrapText="1"/>
    </xf>
    <xf numFmtId="0" fontId="14" fillId="24" borderId="2" xfId="0" applyFont="1" applyFill="1" applyBorder="1" applyAlignment="1">
      <alignment horizontal="center" vertical="center" wrapText="1"/>
    </xf>
    <xf numFmtId="0" fontId="14" fillId="24" borderId="1" xfId="0" applyFont="1" applyFill="1" applyBorder="1" applyAlignment="1">
      <alignment horizontal="center" vertical="center" wrapText="1"/>
    </xf>
    <xf numFmtId="9" fontId="6" fillId="24" borderId="68" xfId="0" applyNumberFormat="1" applyFont="1" applyFill="1" applyBorder="1" applyAlignment="1">
      <alignment horizontal="center" vertical="center"/>
    </xf>
    <xf numFmtId="9" fontId="2" fillId="3" borderId="1" xfId="2" applyFont="1" applyFill="1" applyBorder="1" applyAlignment="1" applyProtection="1">
      <alignment horizontal="center" vertical="center" wrapText="1"/>
    </xf>
    <xf numFmtId="0" fontId="54" fillId="26" borderId="6" xfId="0" applyFont="1" applyFill="1" applyBorder="1" applyAlignment="1">
      <alignment horizontal="center" vertical="center"/>
    </xf>
    <xf numFmtId="0" fontId="54" fillId="26" borderId="79" xfId="0" applyFont="1" applyFill="1" applyBorder="1" applyAlignment="1">
      <alignment horizontal="center" vertical="center"/>
    </xf>
    <xf numFmtId="0" fontId="6" fillId="3" borderId="2" xfId="0" applyFont="1" applyFill="1" applyBorder="1" applyAlignment="1">
      <alignment horizontal="center" vertical="center"/>
    </xf>
    <xf numFmtId="9" fontId="6" fillId="0" borderId="1" xfId="2" applyFont="1" applyFill="1" applyBorder="1" applyAlignment="1" applyProtection="1">
      <alignment horizontal="center" vertical="center" wrapText="1"/>
      <protection locked="0"/>
    </xf>
    <xf numFmtId="9" fontId="6" fillId="0" borderId="1" xfId="2" applyFont="1" applyFill="1" applyBorder="1" applyAlignment="1" applyProtection="1">
      <alignment horizontal="center" vertical="center" wrapText="1"/>
    </xf>
    <xf numFmtId="9" fontId="7" fillId="0" borderId="1" xfId="2" applyFont="1" applyFill="1" applyBorder="1" applyAlignment="1" applyProtection="1">
      <alignment horizontal="center" vertical="center" wrapText="1"/>
      <protection locked="0"/>
    </xf>
    <xf numFmtId="9" fontId="7" fillId="0" borderId="1" xfId="2" applyFont="1" applyFill="1" applyBorder="1" applyAlignment="1" applyProtection="1">
      <alignment horizontal="center" vertical="center" wrapText="1"/>
    </xf>
    <xf numFmtId="9" fontId="7" fillId="0" borderId="68" xfId="0" applyNumberFormat="1" applyFont="1" applyBorder="1" applyAlignment="1">
      <alignment horizontal="center" vertical="center"/>
    </xf>
    <xf numFmtId="0" fontId="7" fillId="0" borderId="0" xfId="0" applyFont="1"/>
    <xf numFmtId="0" fontId="54" fillId="3" borderId="1" xfId="0" applyFont="1" applyFill="1" applyBorder="1" applyAlignment="1" applyProtection="1">
      <alignment horizontal="justify" vertical="center" wrapText="1"/>
      <protection locked="0"/>
    </xf>
    <xf numFmtId="0" fontId="34" fillId="3" borderId="67" xfId="0" applyFont="1" applyFill="1" applyBorder="1" applyAlignment="1">
      <alignment horizontal="center" vertical="center"/>
    </xf>
    <xf numFmtId="0" fontId="54" fillId="3" borderId="67" xfId="0" applyFont="1" applyFill="1" applyBorder="1" applyAlignment="1">
      <alignment horizontal="center" vertical="center" wrapText="1"/>
    </xf>
    <xf numFmtId="9" fontId="34" fillId="3" borderId="2" xfId="2" applyFont="1" applyFill="1" applyBorder="1" applyAlignment="1" applyProtection="1">
      <alignment horizontal="center" vertical="center" wrapText="1"/>
      <protection locked="0"/>
    </xf>
    <xf numFmtId="0" fontId="34" fillId="3" borderId="67" xfId="0" applyFont="1" applyFill="1" applyBorder="1" applyAlignment="1">
      <alignment horizontal="justify" vertical="center" wrapText="1"/>
    </xf>
    <xf numFmtId="0" fontId="34" fillId="3" borderId="67" xfId="0" applyFont="1" applyFill="1" applyBorder="1" applyAlignment="1">
      <alignment horizontal="center" vertical="center" wrapText="1"/>
    </xf>
    <xf numFmtId="0" fontId="54" fillId="3" borderId="76" xfId="0" applyFont="1" applyFill="1" applyBorder="1" applyAlignment="1">
      <alignment horizontal="center" vertical="center" wrapText="1"/>
    </xf>
    <xf numFmtId="0" fontId="57" fillId="0" borderId="0" xfId="0" applyFont="1"/>
    <xf numFmtId="0" fontId="57" fillId="0" borderId="0" xfId="0" applyFont="1" applyAlignment="1">
      <alignment vertical="center"/>
    </xf>
    <xf numFmtId="164" fontId="34" fillId="3" borderId="3" xfId="0" applyNumberFormat="1" applyFont="1" applyFill="1" applyBorder="1" applyAlignment="1" applyProtection="1">
      <alignment horizontal="center" vertical="center" wrapText="1"/>
      <protection locked="0"/>
    </xf>
    <xf numFmtId="164" fontId="34" fillId="3" borderId="80" xfId="0" applyNumberFormat="1" applyFont="1" applyFill="1" applyBorder="1" applyAlignment="1" applyProtection="1">
      <alignment horizontal="center" vertical="center" wrapText="1"/>
      <protection locked="0"/>
    </xf>
    <xf numFmtId="164" fontId="54" fillId="3" borderId="3" xfId="0" applyNumberFormat="1" applyFont="1" applyFill="1" applyBorder="1" applyAlignment="1" applyProtection="1">
      <alignment horizontal="center" vertical="center" wrapText="1"/>
      <protection locked="0"/>
    </xf>
    <xf numFmtId="164" fontId="54" fillId="0" borderId="3" xfId="0" applyNumberFormat="1" applyFont="1" applyBorder="1" applyAlignment="1" applyProtection="1">
      <alignment horizontal="center" vertical="center" wrapText="1"/>
      <protection locked="0"/>
    </xf>
    <xf numFmtId="14" fontId="54" fillId="0" borderId="1" xfId="0" applyNumberFormat="1" applyFont="1" applyBorder="1" applyAlignment="1">
      <alignment horizontal="center" vertical="center" wrapText="1"/>
    </xf>
    <xf numFmtId="0" fontId="54" fillId="0" borderId="6" xfId="0" applyFont="1" applyBorder="1" applyAlignment="1">
      <alignment horizontal="center" vertical="center" wrapText="1"/>
    </xf>
    <xf numFmtId="0" fontId="58" fillId="0" borderId="6" xfId="0" applyFont="1" applyBorder="1" applyAlignment="1">
      <alignment horizontal="center" vertical="center"/>
    </xf>
    <xf numFmtId="0" fontId="54" fillId="0" borderId="6" xfId="0" applyFont="1" applyBorder="1" applyAlignment="1">
      <alignment horizontal="center" vertical="center"/>
    </xf>
    <xf numFmtId="0" fontId="54" fillId="0" borderId="79" xfId="0" applyFont="1" applyBorder="1" applyAlignment="1">
      <alignment horizontal="center" vertical="center"/>
    </xf>
    <xf numFmtId="14" fontId="54" fillId="0" borderId="3" xfId="0" applyNumberFormat="1" applyFont="1" applyBorder="1" applyAlignment="1">
      <alignment horizontal="center" vertical="center" wrapText="1"/>
    </xf>
    <xf numFmtId="0" fontId="54" fillId="0" borderId="79" xfId="0" applyFont="1" applyBorder="1" applyAlignment="1">
      <alignment horizontal="center" vertical="center" wrapText="1"/>
    </xf>
    <xf numFmtId="0" fontId="58" fillId="0" borderId="79" xfId="0" applyFont="1" applyBorder="1" applyAlignment="1">
      <alignment horizontal="center" vertical="center"/>
    </xf>
    <xf numFmtId="0" fontId="60" fillId="0" borderId="79" xfId="0" applyFont="1" applyBorder="1" applyAlignment="1">
      <alignment horizontal="center" vertical="center" wrapText="1"/>
    </xf>
    <xf numFmtId="0" fontId="54" fillId="26" borderId="79" xfId="0" applyFont="1" applyFill="1" applyBorder="1" applyAlignment="1">
      <alignment horizontal="center" vertical="center" wrapText="1"/>
    </xf>
    <xf numFmtId="0" fontId="62" fillId="0" borderId="79" xfId="0" applyFont="1" applyBorder="1" applyAlignment="1">
      <alignment horizontal="center" vertical="center"/>
    </xf>
    <xf numFmtId="0" fontId="56" fillId="26" borderId="79" xfId="0" applyFont="1" applyFill="1" applyBorder="1" applyAlignment="1">
      <alignment horizontal="center" vertical="center" wrapText="1"/>
    </xf>
    <xf numFmtId="0" fontId="60" fillId="26" borderId="79" xfId="0" applyFont="1" applyFill="1" applyBorder="1" applyAlignment="1">
      <alignment horizontal="center" vertical="center"/>
    </xf>
    <xf numFmtId="0" fontId="56" fillId="26" borderId="79" xfId="0" applyFont="1" applyFill="1" applyBorder="1" applyAlignment="1">
      <alignment horizontal="center" vertical="center"/>
    </xf>
    <xf numFmtId="14" fontId="54" fillId="0" borderId="3" xfId="0" applyNumberFormat="1" applyFont="1" applyBorder="1" applyAlignment="1">
      <alignment horizontal="center" vertical="center"/>
    </xf>
    <xf numFmtId="0" fontId="62" fillId="0" borderId="79" xfId="0" applyFont="1" applyBorder="1" applyAlignment="1">
      <alignment horizontal="center" vertical="center" wrapText="1"/>
    </xf>
    <xf numFmtId="0" fontId="60" fillId="0" borderId="79" xfId="0" applyFont="1" applyBorder="1" applyAlignment="1">
      <alignment horizontal="center" vertical="center"/>
    </xf>
    <xf numFmtId="0" fontId="60" fillId="0" borderId="3" xfId="0" applyFont="1" applyBorder="1" applyAlignment="1" applyProtection="1">
      <alignment horizontal="justify" vertical="center" wrapText="1"/>
      <protection locked="0"/>
    </xf>
    <xf numFmtId="0" fontId="60" fillId="0" borderId="1" xfId="0" applyFont="1" applyBorder="1" applyAlignment="1" applyProtection="1">
      <alignment horizontal="justify" vertical="center" wrapText="1"/>
      <protection locked="0"/>
    </xf>
    <xf numFmtId="0" fontId="67" fillId="0" borderId="0" xfId="0" applyFont="1" applyAlignment="1">
      <alignment horizontal="center" vertical="center" wrapText="1"/>
    </xf>
    <xf numFmtId="0" fontId="60" fillId="3" borderId="1" xfId="0" applyFont="1" applyFill="1" applyBorder="1" applyAlignment="1">
      <alignment horizontal="justify" vertical="center" wrapText="1"/>
    </xf>
    <xf numFmtId="0" fontId="34" fillId="0" borderId="6" xfId="0" applyFont="1" applyBorder="1" applyAlignment="1">
      <alignment horizontal="center" vertical="center"/>
    </xf>
    <xf numFmtId="0" fontId="34" fillId="0" borderId="79" xfId="0" applyFont="1" applyBorder="1" applyAlignment="1">
      <alignment horizontal="center" vertical="center"/>
    </xf>
    <xf numFmtId="0" fontId="7" fillId="3" borderId="7" xfId="0" applyFont="1" applyFill="1" applyBorder="1" applyAlignment="1">
      <alignment horizontal="center" vertical="center"/>
    </xf>
    <xf numFmtId="0" fontId="34" fillId="3" borderId="2" xfId="0" applyFont="1" applyFill="1" applyBorder="1" applyAlignment="1" applyProtection="1">
      <alignment horizontal="justify" vertical="center" wrapText="1"/>
      <protection locked="0"/>
    </xf>
    <xf numFmtId="0" fontId="34" fillId="0" borderId="2" xfId="0" applyFont="1" applyBorder="1" applyAlignment="1">
      <alignment horizontal="center" vertical="center"/>
    </xf>
    <xf numFmtId="14" fontId="14" fillId="3" borderId="7" xfId="0" applyNumberFormat="1" applyFont="1" applyFill="1" applyBorder="1" applyAlignment="1">
      <alignment horizontal="center" vertical="center"/>
    </xf>
    <xf numFmtId="164" fontId="34" fillId="0" borderId="2" xfId="0" applyNumberFormat="1" applyFont="1" applyBorder="1" applyAlignment="1" applyProtection="1">
      <alignment horizontal="center" vertical="center" wrapText="1"/>
      <protection locked="0"/>
    </xf>
    <xf numFmtId="164" fontId="2" fillId="0" borderId="2" xfId="0" applyNumberFormat="1" applyFont="1" applyBorder="1" applyAlignment="1" applyProtection="1">
      <alignment horizontal="center" vertical="center" wrapText="1"/>
      <protection locked="0"/>
    </xf>
    <xf numFmtId="164" fontId="2" fillId="0" borderId="64" xfId="0" applyNumberFormat="1" applyFont="1" applyBorder="1" applyAlignment="1" applyProtection="1">
      <alignment horizontal="center" vertical="center"/>
      <protection locked="0"/>
    </xf>
    <xf numFmtId="164" fontId="2" fillId="0" borderId="3" xfId="0" applyNumberFormat="1" applyFont="1" applyBorder="1" applyAlignment="1" applyProtection="1">
      <alignment horizontal="center" vertical="center"/>
      <protection locked="0"/>
    </xf>
    <xf numFmtId="0" fontId="7" fillId="3" borderId="7" xfId="0" applyFont="1" applyFill="1" applyBorder="1" applyAlignment="1">
      <alignment horizontal="center" vertical="center"/>
    </xf>
    <xf numFmtId="0" fontId="23" fillId="12"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9" fontId="23" fillId="16" borderId="1" xfId="2" applyFont="1" applyFill="1" applyBorder="1" applyAlignment="1">
      <alignment horizontal="center" vertical="center" wrapText="1"/>
    </xf>
    <xf numFmtId="0" fontId="10" fillId="14" borderId="4" xfId="0" applyFont="1" applyFill="1" applyBorder="1" applyAlignment="1">
      <alignment horizontal="center" vertical="center" wrapText="1"/>
    </xf>
    <xf numFmtId="0" fontId="10" fillId="14" borderId="5" xfId="0" applyFont="1" applyFill="1" applyBorder="1" applyAlignment="1">
      <alignment horizontal="center" vertical="center" wrapText="1"/>
    </xf>
    <xf numFmtId="0" fontId="10" fillId="14" borderId="6" xfId="0" applyFont="1" applyFill="1" applyBorder="1" applyAlignment="1">
      <alignment horizontal="center" vertical="center" wrapText="1"/>
    </xf>
    <xf numFmtId="0" fontId="34" fillId="0" borderId="4" xfId="0" applyFont="1" applyBorder="1" applyAlignment="1">
      <alignment horizontal="justify" vertical="center" wrapText="1"/>
    </xf>
    <xf numFmtId="0" fontId="34" fillId="0" borderId="5" xfId="0" applyFont="1" applyBorder="1" applyAlignment="1">
      <alignment horizontal="justify" vertical="center" wrapText="1"/>
    </xf>
    <xf numFmtId="0" fontId="34" fillId="0" borderId="6" xfId="0" applyFont="1" applyBorder="1" applyAlignment="1">
      <alignment horizontal="justify"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7" fillId="25" borderId="1" xfId="0" applyFont="1" applyFill="1" applyBorder="1" applyAlignment="1">
      <alignment horizontal="center" vertical="center" wrapText="1"/>
    </xf>
    <xf numFmtId="0" fontId="18" fillId="17" borderId="1" xfId="0" applyFont="1" applyFill="1" applyBorder="1" applyAlignment="1">
      <alignment horizontal="center" vertical="center" wrapText="1"/>
    </xf>
    <xf numFmtId="0" fontId="15" fillId="17"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2" fillId="17"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4"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164" fontId="2" fillId="23" borderId="1" xfId="0" applyNumberFormat="1" applyFont="1" applyFill="1" applyBorder="1" applyAlignment="1">
      <alignment horizontal="center" vertical="center" wrapText="1"/>
    </xf>
    <xf numFmtId="0" fontId="2" fillId="23" borderId="1" xfId="0" applyFont="1" applyFill="1" applyBorder="1" applyAlignment="1">
      <alignment horizontal="center" vertical="center" wrapText="1"/>
    </xf>
    <xf numFmtId="0" fontId="8" fillId="3" borderId="0" xfId="0" applyFont="1" applyFill="1" applyAlignment="1">
      <alignment horizontal="center"/>
    </xf>
    <xf numFmtId="0" fontId="9" fillId="3" borderId="0" xfId="0" applyFont="1" applyFill="1" applyAlignment="1">
      <alignment horizontal="justify" vertical="center"/>
    </xf>
    <xf numFmtId="0" fontId="2" fillId="3" borderId="1" xfId="0" applyFont="1" applyFill="1" applyBorder="1" applyAlignment="1" applyProtection="1">
      <alignment horizontal="center" vertical="center"/>
      <protection locked="0"/>
    </xf>
    <xf numFmtId="0" fontId="15" fillId="3" borderId="0" xfId="0" applyFont="1" applyFill="1" applyAlignment="1">
      <alignment horizontal="right"/>
    </xf>
    <xf numFmtId="0" fontId="15" fillId="3" borderId="7" xfId="0" applyFont="1" applyFill="1" applyBorder="1" applyAlignment="1">
      <alignment horizontal="left" vertical="center" wrapText="1"/>
    </xf>
    <xf numFmtId="0" fontId="14" fillId="10" borderId="1" xfId="0" applyFont="1" applyFill="1" applyBorder="1" applyAlignment="1">
      <alignment horizontal="center" vertical="center" wrapText="1"/>
    </xf>
    <xf numFmtId="0" fontId="10" fillId="14" borderId="1" xfId="0" applyFont="1" applyFill="1" applyBorder="1" applyAlignment="1">
      <alignment horizontal="center" vertical="center"/>
    </xf>
    <xf numFmtId="0" fontId="7" fillId="15" borderId="1" xfId="0" applyFont="1" applyFill="1" applyBorder="1" applyAlignment="1">
      <alignment horizontal="center" vertical="center"/>
    </xf>
    <xf numFmtId="0" fontId="6" fillId="0" borderId="1" xfId="0" applyFont="1" applyBorder="1" applyAlignment="1">
      <alignment horizontal="center"/>
    </xf>
    <xf numFmtId="0" fontId="9" fillId="3" borderId="0" xfId="0" applyFont="1" applyFill="1" applyAlignment="1" applyProtection="1">
      <alignment horizontal="justify" vertical="center"/>
      <protection locked="0"/>
    </xf>
    <xf numFmtId="0" fontId="10" fillId="3" borderId="0" xfId="0" applyFont="1" applyFill="1" applyAlignment="1">
      <alignment horizontal="center" vertical="center" wrapText="1"/>
    </xf>
    <xf numFmtId="0" fontId="10" fillId="12"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4" fillId="18"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1" xfId="0" applyFont="1" applyFill="1" applyBorder="1" applyAlignment="1" applyProtection="1">
      <alignment horizontal="justify" vertical="center" wrapText="1"/>
      <protection locked="0"/>
    </xf>
    <xf numFmtId="0" fontId="2" fillId="3" borderId="1" xfId="0" applyFont="1" applyFill="1" applyBorder="1" applyAlignment="1" applyProtection="1">
      <alignment horizontal="center" vertical="center" wrapText="1"/>
      <protection locked="0"/>
    </xf>
    <xf numFmtId="0" fontId="6" fillId="3"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9" fontId="2" fillId="0" borderId="1" xfId="2" applyFont="1" applyFill="1" applyBorder="1" applyAlignment="1" applyProtection="1">
      <alignment horizontal="center" vertical="center" wrapText="1"/>
      <protection locked="0"/>
    </xf>
    <xf numFmtId="0" fontId="2" fillId="3" borderId="1" xfId="1" applyFill="1" applyBorder="1" applyAlignment="1" applyProtection="1">
      <alignment horizontal="center" vertical="center" wrapText="1"/>
      <protection locked="0"/>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pplyProtection="1">
      <alignment horizontal="justify" vertical="center" wrapText="1"/>
      <protection locked="0"/>
    </xf>
    <xf numFmtId="0" fontId="10" fillId="0" borderId="1" xfId="0" applyFont="1" applyBorder="1" applyAlignment="1">
      <alignment horizontal="center" vertical="center" wrapText="1"/>
    </xf>
    <xf numFmtId="9" fontId="2" fillId="0" borderId="1" xfId="2" applyFont="1" applyFill="1" applyBorder="1" applyAlignment="1" applyProtection="1">
      <alignment horizontal="center" vertical="center" wrapText="1"/>
    </xf>
    <xf numFmtId="0" fontId="2" fillId="0" borderId="1" xfId="0" applyFont="1" applyBorder="1" applyAlignment="1">
      <alignment horizontal="center" vertical="center" wrapText="1"/>
    </xf>
    <xf numFmtId="9" fontId="8" fillId="0" borderId="1" xfId="0" applyNumberFormat="1" applyFont="1" applyBorder="1" applyAlignment="1">
      <alignment horizontal="center" vertical="center"/>
    </xf>
    <xf numFmtId="0" fontId="2" fillId="0" borderId="1" xfId="0" applyFont="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center" wrapText="1"/>
      <protection locked="0"/>
    </xf>
    <xf numFmtId="164" fontId="2" fillId="3" borderId="1" xfId="0" applyNumberFormat="1" applyFont="1" applyFill="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4" fontId="2" fillId="0" borderId="1" xfId="0" applyNumberFormat="1" applyFont="1" applyBorder="1" applyAlignment="1" applyProtection="1">
      <alignment horizontal="left" vertical="center" wrapText="1"/>
      <protection locked="0"/>
    </xf>
    <xf numFmtId="164" fontId="2" fillId="0" borderId="1" xfId="0" applyNumberFormat="1" applyFont="1" applyBorder="1" applyAlignment="1" applyProtection="1">
      <alignment horizontal="center" vertical="center" wrapText="1"/>
      <protection locked="0"/>
    </xf>
    <xf numFmtId="164" fontId="2" fillId="0" borderId="1" xfId="0" applyNumberFormat="1" applyFont="1" applyBorder="1" applyAlignment="1" applyProtection="1">
      <alignment horizontal="center" vertical="center"/>
      <protection locked="0"/>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pplyProtection="1">
      <alignment horizontal="left" vertical="center" wrapText="1"/>
      <protection locked="0"/>
    </xf>
    <xf numFmtId="14" fontId="2" fillId="0" borderId="1" xfId="0" applyNumberFormat="1" applyFont="1" applyBorder="1" applyAlignment="1" applyProtection="1">
      <alignment horizontal="center" vertical="center" wrapText="1"/>
      <protection locked="0"/>
    </xf>
    <xf numFmtId="9" fontId="2" fillId="0" borderId="1" xfId="0" applyNumberFormat="1" applyFont="1" applyBorder="1" applyAlignment="1">
      <alignment horizontal="center" vertical="center"/>
    </xf>
    <xf numFmtId="9" fontId="2" fillId="0" borderId="6" xfId="0" applyNumberFormat="1" applyFont="1" applyBorder="1" applyAlignment="1">
      <alignment horizontal="center" vertical="center" wrapText="1"/>
    </xf>
    <xf numFmtId="0" fontId="2" fillId="0" borderId="1" xfId="0" applyFont="1" applyBorder="1" applyAlignment="1">
      <alignment horizontal="justify" vertical="center" wrapText="1"/>
    </xf>
    <xf numFmtId="9" fontId="10" fillId="0" borderId="1" xfId="0" applyNumberFormat="1" applyFont="1" applyBorder="1" applyAlignment="1">
      <alignment horizontal="center" vertical="center"/>
    </xf>
    <xf numFmtId="164" fontId="59" fillId="0" borderId="1" xfId="0" applyNumberFormat="1" applyFont="1" applyBorder="1" applyAlignment="1" applyProtection="1">
      <alignment horizontal="left" vertical="center" wrapText="1"/>
      <protection locked="0"/>
    </xf>
    <xf numFmtId="0" fontId="8" fillId="0" borderId="1" xfId="0" applyFont="1" applyBorder="1" applyAlignment="1">
      <alignment horizontal="left" vertical="center" wrapText="1"/>
    </xf>
    <xf numFmtId="164" fontId="2" fillId="0" borderId="1" xfId="0" applyNumberFormat="1" applyFont="1" applyBorder="1" applyAlignment="1" applyProtection="1">
      <alignment horizontal="left" vertical="center" wrapText="1"/>
      <protection locked="0"/>
    </xf>
    <xf numFmtId="0" fontId="59" fillId="0" borderId="1" xfId="0" applyFont="1" applyBorder="1" applyAlignment="1" applyProtection="1">
      <alignment horizontal="left" vertical="center" wrapText="1"/>
      <protection locked="0"/>
    </xf>
    <xf numFmtId="0" fontId="55" fillId="0" borderId="1" xfId="0" applyFont="1" applyBorder="1" applyAlignment="1" applyProtection="1">
      <alignment horizontal="left" vertical="center" wrapText="1"/>
      <protection locked="0"/>
    </xf>
    <xf numFmtId="0" fontId="2" fillId="3" borderId="2" xfId="0" applyFont="1" applyFill="1" applyBorder="1" applyAlignment="1" applyProtection="1">
      <alignment horizontal="center" vertical="center" wrapText="1"/>
      <protection locked="0"/>
    </xf>
    <xf numFmtId="0" fontId="2" fillId="3" borderId="64"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55" fillId="0" borderId="2" xfId="0" applyFont="1" applyBorder="1" applyAlignment="1">
      <alignment horizontal="center" vertical="center"/>
    </xf>
    <xf numFmtId="0" fontId="55" fillId="0" borderId="3" xfId="0" applyFont="1" applyBorder="1" applyAlignment="1">
      <alignment horizontal="center" vertical="center"/>
    </xf>
    <xf numFmtId="0" fontId="55" fillId="0" borderId="2" xfId="0" applyFont="1" applyBorder="1" applyAlignment="1">
      <alignment horizontal="left" vertical="center"/>
    </xf>
    <xf numFmtId="0" fontId="55" fillId="0" borderId="3" xfId="0" applyFont="1" applyBorder="1" applyAlignment="1">
      <alignment horizontal="left" vertical="center"/>
    </xf>
    <xf numFmtId="0" fontId="55" fillId="0" borderId="2" xfId="0" applyFont="1" applyBorder="1" applyAlignment="1">
      <alignment horizontal="left" vertical="center" wrapText="1"/>
    </xf>
    <xf numFmtId="0" fontId="55" fillId="0" borderId="3" xfId="0" applyFont="1" applyBorder="1" applyAlignment="1">
      <alignment horizontal="left" vertical="center" wrapText="1"/>
    </xf>
    <xf numFmtId="164" fontId="55" fillId="0" borderId="1" xfId="0" applyNumberFormat="1" applyFont="1" applyBorder="1" applyAlignment="1" applyProtection="1">
      <alignment horizontal="center" vertical="center" wrapText="1"/>
      <protection locked="0"/>
    </xf>
    <xf numFmtId="164" fontId="55" fillId="0" borderId="1" xfId="0" applyNumberFormat="1" applyFont="1" applyBorder="1" applyAlignment="1" applyProtection="1">
      <alignment horizontal="left" vertical="center" wrapText="1"/>
      <protection locked="0"/>
    </xf>
    <xf numFmtId="164" fontId="55" fillId="0" borderId="1" xfId="0" applyNumberFormat="1" applyFont="1" applyBorder="1" applyAlignment="1" applyProtection="1">
      <alignment horizontal="left" vertical="center"/>
      <protection locked="0"/>
    </xf>
    <xf numFmtId="0" fontId="8" fillId="0" borderId="1" xfId="0" applyFont="1" applyBorder="1" applyAlignment="1" applyProtection="1">
      <alignment horizontal="justify" vertical="center" wrapText="1"/>
      <protection locked="0"/>
    </xf>
    <xf numFmtId="0" fontId="2" fillId="3" borderId="1" xfId="0" applyFont="1" applyFill="1" applyBorder="1" applyAlignment="1" applyProtection="1">
      <alignment horizontal="left" vertical="center" wrapText="1"/>
      <protection locked="0"/>
    </xf>
    <xf numFmtId="0" fontId="2" fillId="3" borderId="1" xfId="0" applyFont="1" applyFill="1" applyBorder="1" applyAlignment="1" applyProtection="1">
      <alignment vertical="center"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165" fontId="8" fillId="0" borderId="2" xfId="4" applyNumberFormat="1" applyFont="1" applyFill="1" applyBorder="1" applyAlignment="1">
      <alignment horizontal="center" vertical="center"/>
    </xf>
    <xf numFmtId="165" fontId="8" fillId="0" borderId="64" xfId="4" applyNumberFormat="1" applyFont="1" applyFill="1" applyBorder="1" applyAlignment="1">
      <alignment horizontal="center" vertical="center"/>
    </xf>
    <xf numFmtId="165" fontId="8" fillId="0" borderId="3" xfId="4" applyNumberFormat="1" applyFont="1" applyFill="1" applyBorder="1" applyAlignment="1">
      <alignment horizontal="center" vertical="center"/>
    </xf>
    <xf numFmtId="0" fontId="8" fillId="0" borderId="4"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6" xfId="0" applyFont="1" applyBorder="1" applyAlignment="1">
      <alignment horizontal="center" vertical="center" wrapText="1"/>
    </xf>
    <xf numFmtId="165" fontId="8" fillId="3" borderId="2" xfId="4" applyNumberFormat="1" applyFont="1" applyFill="1" applyBorder="1" applyAlignment="1">
      <alignment horizontal="center" vertical="center"/>
    </xf>
    <xf numFmtId="165" fontId="8" fillId="3" borderId="64" xfId="4" applyNumberFormat="1" applyFont="1" applyFill="1" applyBorder="1" applyAlignment="1">
      <alignment horizontal="center" vertical="center"/>
    </xf>
    <xf numFmtId="165" fontId="8" fillId="3" borderId="3" xfId="4" applyNumberFormat="1" applyFont="1" applyFill="1" applyBorder="1" applyAlignment="1">
      <alignment horizontal="center" vertical="center"/>
    </xf>
    <xf numFmtId="0" fontId="8" fillId="3" borderId="4" xfId="0" applyFont="1" applyFill="1" applyBorder="1" applyAlignment="1">
      <alignment horizontal="justify" vertical="center" wrapText="1"/>
    </xf>
    <xf numFmtId="0" fontId="8" fillId="3" borderId="5" xfId="0" applyFont="1" applyFill="1" applyBorder="1" applyAlignment="1">
      <alignment horizontal="justify" vertical="center" wrapText="1"/>
    </xf>
    <xf numFmtId="0" fontId="8" fillId="3" borderId="6" xfId="0" applyFont="1" applyFill="1" applyBorder="1" applyAlignment="1">
      <alignment horizontal="justify" vertical="center" wrapText="1"/>
    </xf>
    <xf numFmtId="0" fontId="8" fillId="3" borderId="1" xfId="0" applyFont="1" applyFill="1" applyBorder="1" applyAlignment="1">
      <alignment horizontal="justify" vertical="center" wrapText="1"/>
    </xf>
    <xf numFmtId="14" fontId="2" fillId="3" borderId="1" xfId="0" applyNumberFormat="1" applyFont="1" applyFill="1" applyBorder="1" applyAlignment="1">
      <alignment horizontal="center" vertical="center" wrapText="1"/>
    </xf>
    <xf numFmtId="0" fontId="2" fillId="0" borderId="4"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3" borderId="4" xfId="0" applyNumberFormat="1" applyFont="1" applyFill="1" applyBorder="1" applyAlignment="1">
      <alignment horizontal="center" vertical="center" wrapText="1"/>
    </xf>
    <xf numFmtId="14" fontId="2" fillId="3" borderId="5" xfId="0" applyNumberFormat="1"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0" fontId="15" fillId="0" borderId="1" xfId="0" applyFont="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8" fillId="3" borderId="2" xfId="0" applyFont="1" applyFill="1" applyBorder="1" applyAlignment="1" applyProtection="1">
      <alignment horizontal="center" vertical="center" wrapText="1"/>
      <protection locked="0"/>
    </xf>
    <xf numFmtId="0" fontId="8" fillId="3" borderId="64"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64" xfId="0" applyFont="1" applyBorder="1" applyAlignment="1">
      <alignment horizontal="center" vertical="center"/>
    </xf>
    <xf numFmtId="0" fontId="2" fillId="4" borderId="64" xfId="0" applyFont="1" applyFill="1" applyBorder="1" applyAlignment="1">
      <alignment horizontal="center" vertical="center" wrapText="1"/>
    </xf>
    <xf numFmtId="0" fontId="15" fillId="8" borderId="7" xfId="0" applyFont="1" applyFill="1" applyBorder="1" applyAlignment="1">
      <alignment horizontal="center" vertical="center"/>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3" xfId="0" applyFont="1" applyBorder="1" applyAlignment="1">
      <alignment horizontal="justify" vertical="center" wrapText="1"/>
    </xf>
    <xf numFmtId="0" fontId="7" fillId="0" borderId="0" xfId="0" applyFont="1" applyAlignment="1">
      <alignment horizontal="center" vertical="center"/>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5" xfId="0" applyFont="1" applyBorder="1" applyAlignment="1">
      <alignment horizontal="justify" vertical="center" wrapText="1"/>
    </xf>
    <xf numFmtId="0" fontId="2" fillId="0" borderId="16" xfId="0" applyFont="1" applyBorder="1" applyAlignment="1">
      <alignment horizontal="justify" vertical="center" wrapText="1"/>
    </xf>
    <xf numFmtId="0" fontId="10" fillId="0" borderId="14" xfId="0" applyFont="1" applyBorder="1" applyAlignment="1">
      <alignment horizontal="center" vertical="center" wrapText="1"/>
    </xf>
    <xf numFmtId="0" fontId="10" fillId="0" borderId="16" xfId="0" applyFont="1" applyBorder="1" applyAlignment="1">
      <alignment horizontal="center" vertical="center" wrapText="1"/>
    </xf>
    <xf numFmtId="0" fontId="10" fillId="20" borderId="11" xfId="0" applyFont="1" applyFill="1" applyBorder="1" applyAlignment="1">
      <alignment horizontal="center" vertical="center" wrapText="1"/>
    </xf>
    <xf numFmtId="0" fontId="10" fillId="20" borderId="13" xfId="0" applyFont="1" applyFill="1" applyBorder="1" applyAlignment="1">
      <alignment horizontal="center" vertical="center" wrapText="1"/>
    </xf>
    <xf numFmtId="0" fontId="10" fillId="0" borderId="15"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4" xfId="0" applyFont="1" applyBorder="1" applyAlignment="1">
      <alignment horizontal="justify" vertical="center" wrapText="1"/>
    </xf>
    <xf numFmtId="0" fontId="15" fillId="11"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4"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8" fillId="0" borderId="19" xfId="0" applyFont="1" applyBorder="1" applyAlignment="1">
      <alignment horizontal="left" vertical="center" wrapText="1"/>
    </xf>
    <xf numFmtId="0" fontId="8" fillId="0" borderId="21" xfId="0" applyFont="1" applyBorder="1" applyAlignment="1">
      <alignment horizontal="left" vertical="center" wrapText="1"/>
    </xf>
    <xf numFmtId="0" fontId="5" fillId="0" borderId="23" xfId="0" applyFont="1" applyBorder="1" applyAlignment="1">
      <alignment horizontal="left" vertical="center" wrapText="1"/>
    </xf>
    <xf numFmtId="0" fontId="5" fillId="0" borderId="18" xfId="0" applyFont="1" applyBorder="1" applyAlignment="1">
      <alignment horizontal="left" vertical="center" wrapText="1"/>
    </xf>
    <xf numFmtId="0" fontId="19" fillId="0" borderId="0" xfId="0" applyFont="1" applyAlignment="1">
      <alignment horizontal="center"/>
    </xf>
    <xf numFmtId="0" fontId="22" fillId="11" borderId="17" xfId="0" applyFont="1" applyFill="1" applyBorder="1" applyAlignment="1">
      <alignment horizontal="center" vertical="center" wrapText="1"/>
    </xf>
    <xf numFmtId="0" fontId="34" fillId="0" borderId="17" xfId="0" applyFont="1" applyBorder="1" applyAlignment="1">
      <alignment horizontal="center" vertical="center" wrapText="1"/>
    </xf>
    <xf numFmtId="0" fontId="15" fillId="9" borderId="12" xfId="0" applyFont="1" applyFill="1" applyBorder="1" applyAlignment="1">
      <alignment horizontal="center" vertical="center" wrapText="1"/>
    </xf>
    <xf numFmtId="0" fontId="15" fillId="9" borderId="13"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17" fillId="0" borderId="1" xfId="0" applyFont="1" applyBorder="1" applyAlignment="1">
      <alignment horizontal="center" vertical="center" wrapText="1"/>
    </xf>
    <xf numFmtId="0" fontId="17" fillId="0" borderId="60" xfId="0" applyFont="1" applyBorder="1" applyAlignment="1">
      <alignment horizontal="center" vertical="center" wrapText="1"/>
    </xf>
    <xf numFmtId="0" fontId="7" fillId="11" borderId="17" xfId="0" applyFont="1" applyFill="1" applyBorder="1" applyAlignment="1">
      <alignment horizontal="center" vertical="center" wrapText="1"/>
    </xf>
    <xf numFmtId="0" fontId="7" fillId="0" borderId="0" xfId="0" applyFont="1" applyAlignment="1">
      <alignment horizontal="center" wrapText="1"/>
    </xf>
    <xf numFmtId="0" fontId="17" fillId="0" borderId="62" xfId="0" applyFont="1" applyBorder="1" applyAlignment="1">
      <alignment horizontal="center" vertical="center" wrapText="1"/>
    </xf>
    <xf numFmtId="0" fontId="17" fillId="0" borderId="63" xfId="0" applyFont="1" applyBorder="1" applyAlignment="1">
      <alignment horizontal="center" vertical="center" wrapText="1"/>
    </xf>
    <xf numFmtId="0" fontId="7" fillId="11" borderId="57" xfId="0" applyFont="1" applyFill="1" applyBorder="1" applyAlignment="1">
      <alignment horizontal="center" vertical="center" wrapText="1"/>
    </xf>
    <xf numFmtId="0" fontId="7" fillId="11" borderId="58"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62" xfId="0" applyFont="1" applyBorder="1" applyAlignment="1">
      <alignment horizontal="left" vertical="center" wrapText="1"/>
    </xf>
    <xf numFmtId="0" fontId="7" fillId="0" borderId="11" xfId="0" applyFont="1" applyBorder="1" applyAlignment="1">
      <alignment horizontal="right" vertical="center"/>
    </xf>
    <xf numFmtId="0" fontId="7" fillId="0" borderId="13" xfId="0" applyFont="1" applyBorder="1" applyAlignment="1">
      <alignment horizontal="right" vertical="center"/>
    </xf>
    <xf numFmtId="0" fontId="17" fillId="0" borderId="57" xfId="0" applyFont="1" applyBorder="1" applyAlignment="1">
      <alignment horizontal="left" vertical="center" wrapText="1"/>
    </xf>
    <xf numFmtId="0" fontId="7" fillId="11" borderId="14"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40" fillId="0" borderId="23" xfId="0" applyFont="1" applyBorder="1" applyAlignment="1">
      <alignment vertical="center" wrapText="1"/>
    </xf>
    <xf numFmtId="0" fontId="40" fillId="0" borderId="55" xfId="0" applyFont="1" applyBorder="1" applyAlignment="1">
      <alignment vertical="center" wrapText="1"/>
    </xf>
    <xf numFmtId="0" fontId="40" fillId="0" borderId="18" xfId="0" applyFont="1" applyBorder="1" applyAlignment="1">
      <alignment vertical="center" wrapText="1"/>
    </xf>
    <xf numFmtId="0" fontId="7" fillId="0" borderId="0" xfId="0" applyFont="1" applyAlignment="1">
      <alignment horizontal="center"/>
    </xf>
    <xf numFmtId="0" fontId="10" fillId="0" borderId="14" xfId="0" applyFont="1" applyBorder="1" applyAlignment="1">
      <alignment horizontal="left" vertical="center" wrapText="1" indent="2"/>
    </xf>
    <xf numFmtId="0" fontId="10" fillId="0" borderId="16" xfId="0" applyFont="1" applyBorder="1" applyAlignment="1">
      <alignment horizontal="left" vertical="center" wrapText="1" indent="2"/>
    </xf>
    <xf numFmtId="0" fontId="15" fillId="0" borderId="14" xfId="0" applyFont="1" applyBorder="1" applyAlignment="1">
      <alignment horizontal="left" vertical="center" wrapText="1"/>
    </xf>
    <xf numFmtId="0" fontId="15" fillId="0" borderId="16" xfId="0" applyFont="1" applyBorder="1" applyAlignment="1">
      <alignment horizontal="left" vertical="center" wrapText="1"/>
    </xf>
    <xf numFmtId="0" fontId="27" fillId="0" borderId="22" xfId="0" applyFont="1" applyBorder="1" applyAlignment="1">
      <alignment vertical="center" wrapText="1"/>
    </xf>
    <xf numFmtId="0" fontId="27" fillId="0" borderId="20" xfId="0" applyFont="1" applyBorder="1" applyAlignment="1">
      <alignment vertical="center" wrapText="1"/>
    </xf>
    <xf numFmtId="0" fontId="27" fillId="0" borderId="24" xfId="0" applyFont="1" applyBorder="1" applyAlignment="1">
      <alignment vertical="center" wrapText="1"/>
    </xf>
    <xf numFmtId="0" fontId="27" fillId="0" borderId="19" xfId="0" applyFont="1" applyBorder="1" applyAlignment="1">
      <alignment vertical="center" wrapText="1"/>
    </xf>
    <xf numFmtId="0" fontId="27" fillId="0" borderId="0" xfId="0" applyFont="1" applyAlignment="1">
      <alignment vertical="center" wrapText="1"/>
    </xf>
    <xf numFmtId="0" fontId="27" fillId="0" borderId="21" xfId="0" applyFont="1" applyBorder="1" applyAlignment="1">
      <alignment vertical="center" wrapText="1"/>
    </xf>
    <xf numFmtId="0" fontId="15" fillId="0" borderId="14" xfId="0" applyFont="1" applyBorder="1" applyAlignment="1">
      <alignment horizontal="left" vertical="center" wrapText="1" indent="2"/>
    </xf>
    <xf numFmtId="0" fontId="15" fillId="0" borderId="16" xfId="0" applyFont="1" applyBorder="1" applyAlignment="1">
      <alignment horizontal="left" vertical="center" wrapText="1" indent="2"/>
    </xf>
    <xf numFmtId="0" fontId="8" fillId="0" borderId="14" xfId="0" applyFont="1" applyBorder="1" applyAlignment="1">
      <alignment horizontal="justify" vertical="center" wrapText="1"/>
    </xf>
    <xf numFmtId="0" fontId="8" fillId="0" borderId="16" xfId="0" applyFont="1" applyBorder="1" applyAlignment="1">
      <alignment horizontal="justify" vertical="center" wrapText="1"/>
    </xf>
    <xf numFmtId="0" fontId="15" fillId="0" borderId="15" xfId="0" applyFont="1" applyBorder="1" applyAlignment="1">
      <alignment horizontal="left" vertical="center" wrapText="1" indent="2"/>
    </xf>
    <xf numFmtId="0" fontId="7" fillId="13" borderId="43" xfId="0" applyFont="1" applyFill="1" applyBorder="1" applyAlignment="1">
      <alignment horizontal="center" vertical="center" wrapText="1"/>
    </xf>
    <xf numFmtId="0" fontId="7" fillId="13" borderId="37"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3" borderId="44" xfId="0" applyFont="1" applyFill="1" applyBorder="1" applyAlignment="1">
      <alignment horizontal="center" vertical="center" wrapText="1"/>
    </xf>
    <xf numFmtId="0" fontId="7" fillId="13" borderId="39" xfId="0" applyFont="1" applyFill="1" applyBorder="1" applyAlignment="1">
      <alignment horizontal="center" vertical="center" wrapText="1"/>
    </xf>
    <xf numFmtId="0" fontId="7" fillId="13" borderId="40" xfId="0" applyFont="1" applyFill="1" applyBorder="1" applyAlignment="1">
      <alignment horizontal="center" vertical="center" wrapText="1"/>
    </xf>
    <xf numFmtId="0" fontId="36" fillId="4" borderId="17"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7" fillId="13" borderId="45" xfId="0" applyFont="1" applyFill="1" applyBorder="1" applyAlignment="1">
      <alignment horizontal="center" vertical="center" wrapText="1"/>
    </xf>
    <xf numFmtId="0" fontId="7" fillId="13" borderId="42"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13" borderId="25" xfId="0" applyFont="1" applyFill="1" applyBorder="1" applyAlignment="1">
      <alignment horizontal="center" vertical="center" wrapText="1"/>
    </xf>
    <xf numFmtId="0" fontId="7" fillId="13" borderId="26" xfId="0" applyFont="1" applyFill="1" applyBorder="1" applyAlignment="1">
      <alignment horizontal="center" vertical="center" wrapText="1"/>
    </xf>
    <xf numFmtId="0" fontId="7" fillId="13" borderId="32" xfId="0" applyFont="1" applyFill="1" applyBorder="1" applyAlignment="1">
      <alignment horizontal="center" vertical="center" wrapText="1"/>
    </xf>
    <xf numFmtId="0" fontId="7" fillId="13" borderId="27" xfId="0" applyFont="1" applyFill="1" applyBorder="1" applyAlignment="1">
      <alignment horizontal="center" vertical="center" wrapText="1"/>
    </xf>
    <xf numFmtId="0" fontId="7" fillId="13" borderId="28" xfId="0" applyFont="1" applyFill="1" applyBorder="1" applyAlignment="1">
      <alignment horizontal="center" vertical="center" wrapText="1"/>
    </xf>
    <xf numFmtId="0" fontId="7" fillId="13" borderId="33" xfId="0" applyFont="1" applyFill="1" applyBorder="1" applyAlignment="1">
      <alignment horizontal="center" vertical="center" wrapText="1"/>
    </xf>
    <xf numFmtId="0" fontId="7" fillId="13" borderId="29" xfId="0" applyFont="1" applyFill="1" applyBorder="1" applyAlignment="1">
      <alignment horizontal="center" vertical="center" wrapText="1"/>
    </xf>
    <xf numFmtId="0" fontId="7" fillId="13" borderId="30" xfId="0" applyFont="1" applyFill="1" applyBorder="1" applyAlignment="1">
      <alignment horizontal="center" vertical="center" wrapText="1"/>
    </xf>
    <xf numFmtId="0" fontId="7" fillId="13" borderId="34" xfId="0" applyFont="1" applyFill="1" applyBorder="1" applyAlignment="1">
      <alignment horizontal="center" vertical="center" wrapText="1"/>
    </xf>
    <xf numFmtId="0" fontId="7" fillId="13" borderId="31"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3" borderId="36" xfId="0" applyFont="1" applyFill="1" applyBorder="1" applyAlignment="1">
      <alignment horizontal="center" vertical="center" wrapText="1"/>
    </xf>
    <xf numFmtId="0" fontId="15" fillId="20" borderId="17" xfId="0" applyFont="1" applyFill="1" applyBorder="1" applyAlignment="1">
      <alignment horizontal="center" vertical="center" wrapText="1"/>
    </xf>
    <xf numFmtId="0" fontId="16" fillId="20"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9" fontId="6" fillId="24" borderId="68" xfId="0" applyNumberFormat="1" applyFont="1" applyFill="1" applyBorder="1" applyAlignment="1">
      <alignment horizontal="center" vertical="center"/>
    </xf>
    <xf numFmtId="0" fontId="34" fillId="0" borderId="9"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7" xfId="0" applyFont="1" applyBorder="1" applyAlignment="1" applyProtection="1">
      <alignment horizontal="center" vertical="center" wrapText="1"/>
      <protection locked="0"/>
    </xf>
    <xf numFmtId="0" fontId="14" fillId="0" borderId="68" xfId="0" applyFont="1" applyBorder="1" applyAlignment="1">
      <alignment horizontal="center" vertical="center" wrapText="1"/>
    </xf>
    <xf numFmtId="14" fontId="34" fillId="0" borderId="2" xfId="0" applyNumberFormat="1" applyFont="1" applyBorder="1" applyAlignment="1" applyProtection="1">
      <alignment horizontal="center" vertical="center" wrapText="1"/>
      <protection locked="0"/>
    </xf>
    <xf numFmtId="14" fontId="34" fillId="0" borderId="3" xfId="0" applyNumberFormat="1" applyFont="1" applyBorder="1" applyAlignment="1" applyProtection="1">
      <alignment horizontal="center" vertical="center" wrapText="1"/>
      <protection locked="0"/>
    </xf>
    <xf numFmtId="14" fontId="34" fillId="0" borderId="64" xfId="0" applyNumberFormat="1" applyFont="1" applyBorder="1" applyAlignment="1">
      <alignment horizontal="center" vertical="center" wrapText="1"/>
    </xf>
    <xf numFmtId="14" fontId="34" fillId="0" borderId="3" xfId="0" applyNumberFormat="1" applyFont="1" applyBorder="1" applyAlignment="1">
      <alignment horizontal="center" vertical="center" wrapText="1"/>
    </xf>
    <xf numFmtId="14" fontId="34" fillId="0" borderId="2" xfId="0" applyNumberFormat="1" applyFont="1" applyBorder="1" applyAlignment="1">
      <alignment horizontal="center" vertical="center" wrapText="1"/>
    </xf>
    <xf numFmtId="164" fontId="34" fillId="0" borderId="2" xfId="0" applyNumberFormat="1" applyFont="1" applyBorder="1" applyAlignment="1" applyProtection="1">
      <alignment horizontal="center" vertical="center" wrapText="1"/>
      <protection locked="0"/>
    </xf>
    <xf numFmtId="164" fontId="34" fillId="0" borderId="3" xfId="0" applyNumberFormat="1" applyFont="1" applyBorder="1" applyAlignment="1" applyProtection="1">
      <alignment horizontal="center" vertical="center" wrapText="1"/>
      <protection locked="0"/>
    </xf>
    <xf numFmtId="164" fontId="34" fillId="0" borderId="64" xfId="0" applyNumberFormat="1" applyFont="1" applyBorder="1" applyAlignment="1" applyProtection="1">
      <alignment horizontal="center" vertical="center" wrapText="1"/>
      <protection locked="0"/>
    </xf>
    <xf numFmtId="0" fontId="34" fillId="0" borderId="10" xfId="0" applyFont="1" applyBorder="1" applyAlignment="1" applyProtection="1">
      <alignment horizontal="center" vertical="center" wrapText="1"/>
      <protection locked="0"/>
    </xf>
    <xf numFmtId="0" fontId="34" fillId="0" borderId="78" xfId="0" applyFont="1" applyBorder="1" applyAlignment="1" applyProtection="1">
      <alignment horizontal="center" vertical="center" wrapText="1"/>
      <protection locked="0"/>
    </xf>
    <xf numFmtId="0" fontId="34" fillId="0" borderId="79" xfId="0" applyFont="1" applyBorder="1" applyAlignment="1" applyProtection="1">
      <alignment horizontal="center" vertical="center" wrapText="1"/>
      <protection locked="0"/>
    </xf>
    <xf numFmtId="0" fontId="34" fillId="3" borderId="10" xfId="0" applyFont="1" applyFill="1" applyBorder="1" applyAlignment="1" applyProtection="1">
      <alignment horizontal="center" vertical="center" wrapText="1"/>
      <protection locked="0"/>
    </xf>
    <xf numFmtId="0" fontId="34" fillId="3" borderId="78" xfId="0" applyFont="1" applyFill="1" applyBorder="1" applyAlignment="1" applyProtection="1">
      <alignment horizontal="center" vertical="center" wrapText="1"/>
      <protection locked="0"/>
    </xf>
    <xf numFmtId="0" fontId="34" fillId="3" borderId="79" xfId="0" applyFont="1" applyFill="1" applyBorder="1" applyAlignment="1" applyProtection="1">
      <alignment horizontal="center" vertical="center" wrapText="1"/>
      <protection locked="0"/>
    </xf>
    <xf numFmtId="14" fontId="34" fillId="3" borderId="2" xfId="0" applyNumberFormat="1" applyFont="1" applyFill="1" applyBorder="1" applyAlignment="1">
      <alignment horizontal="center" vertical="center" wrapText="1"/>
    </xf>
    <xf numFmtId="14" fontId="34" fillId="3" borderId="3" xfId="0" applyNumberFormat="1" applyFont="1" applyFill="1" applyBorder="1" applyAlignment="1">
      <alignment horizontal="center" vertical="center" wrapText="1"/>
    </xf>
    <xf numFmtId="164" fontId="34" fillId="3" borderId="2" xfId="0" applyNumberFormat="1" applyFont="1" applyFill="1" applyBorder="1" applyAlignment="1" applyProtection="1">
      <alignment horizontal="center" vertical="center" wrapText="1"/>
      <protection locked="0"/>
    </xf>
    <xf numFmtId="164" fontId="34" fillId="3" borderId="3" xfId="0" applyNumberFormat="1" applyFont="1" applyFill="1" applyBorder="1" applyAlignment="1" applyProtection="1">
      <alignment horizontal="center" vertical="center" wrapText="1"/>
      <protection locked="0"/>
    </xf>
    <xf numFmtId="164" fontId="34" fillId="3" borderId="64" xfId="0" applyNumberFormat="1" applyFont="1" applyFill="1" applyBorder="1" applyAlignment="1" applyProtection="1">
      <alignment horizontal="center" vertical="center" wrapText="1"/>
      <protection locked="0"/>
    </xf>
    <xf numFmtId="14" fontId="34" fillId="3" borderId="2" xfId="0" applyNumberFormat="1" applyFont="1" applyFill="1" applyBorder="1" applyAlignment="1" applyProtection="1">
      <alignment horizontal="center" vertical="center" wrapText="1"/>
      <protection locked="0"/>
    </xf>
    <xf numFmtId="14" fontId="34" fillId="3" borderId="64" xfId="0" applyNumberFormat="1" applyFont="1" applyFill="1" applyBorder="1" applyAlignment="1" applyProtection="1">
      <alignment horizontal="center" vertical="center" wrapText="1"/>
      <protection locked="0"/>
    </xf>
    <xf numFmtId="14" fontId="34" fillId="3" borderId="3" xfId="0" applyNumberFormat="1" applyFont="1" applyFill="1" applyBorder="1" applyAlignment="1" applyProtection="1">
      <alignment horizontal="center" vertical="center" wrapText="1"/>
      <protection locked="0"/>
    </xf>
    <xf numFmtId="14" fontId="34" fillId="3" borderId="64" xfId="0" applyNumberFormat="1" applyFont="1" applyFill="1" applyBorder="1" applyAlignment="1">
      <alignment horizontal="center" vertical="center" wrapText="1"/>
    </xf>
    <xf numFmtId="0" fontId="54" fillId="0" borderId="2" xfId="0" applyFont="1" applyBorder="1" applyAlignment="1">
      <alignment horizontal="center" vertical="center" wrapText="1"/>
    </xf>
    <xf numFmtId="0" fontId="54" fillId="0" borderId="64" xfId="0" applyFont="1" applyBorder="1" applyAlignment="1">
      <alignment horizontal="center" vertical="center" wrapText="1"/>
    </xf>
    <xf numFmtId="0" fontId="54" fillId="0" borderId="8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81" xfId="0" applyFont="1" applyBorder="1" applyAlignment="1">
      <alignment horizontal="center" vertical="center" wrapText="1"/>
    </xf>
    <xf numFmtId="0" fontId="34" fillId="0" borderId="64" xfId="0" applyFont="1" applyBorder="1" applyAlignment="1">
      <alignment horizontal="center" vertical="center" wrapText="1"/>
    </xf>
    <xf numFmtId="0" fontId="6" fillId="3" borderId="2" xfId="0" applyFont="1" applyFill="1" applyBorder="1" applyAlignment="1">
      <alignment horizontal="center" vertical="center" wrapText="1"/>
    </xf>
    <xf numFmtId="0" fontId="6" fillId="3" borderId="64"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34" fillId="0" borderId="2" xfId="0" applyFont="1" applyBorder="1" applyAlignment="1" applyProtection="1">
      <alignment horizontal="center" vertical="center" wrapText="1"/>
      <protection locked="0"/>
    </xf>
    <xf numFmtId="0" fontId="34" fillId="0" borderId="3" xfId="0" applyFont="1" applyBorder="1" applyAlignment="1" applyProtection="1">
      <alignment horizontal="center" vertical="center" wrapText="1"/>
      <protection locked="0"/>
    </xf>
    <xf numFmtId="0" fontId="34" fillId="3" borderId="2" xfId="0" applyFont="1" applyFill="1" applyBorder="1" applyAlignment="1" applyProtection="1">
      <alignment horizontal="center" vertical="center" wrapText="1"/>
      <protection locked="0"/>
    </xf>
    <xf numFmtId="0" fontId="34" fillId="3" borderId="64" xfId="0" applyFont="1" applyFill="1" applyBorder="1" applyAlignment="1" applyProtection="1">
      <alignment horizontal="center" vertical="center" wrapText="1"/>
      <protection locked="0"/>
    </xf>
    <xf numFmtId="0" fontId="34" fillId="3" borderId="3" xfId="0" applyFont="1" applyFill="1" applyBorder="1" applyAlignment="1" applyProtection="1">
      <alignment horizontal="center" vertical="center" wrapText="1"/>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4" fillId="3" borderId="2" xfId="1" applyFont="1" applyFill="1" applyBorder="1" applyAlignment="1" applyProtection="1">
      <alignment horizontal="center" vertical="center" wrapText="1"/>
      <protection locked="0"/>
    </xf>
    <xf numFmtId="0" fontId="34" fillId="3" borderId="64" xfId="1" applyFont="1" applyFill="1" applyBorder="1" applyAlignment="1" applyProtection="1">
      <alignment horizontal="center" vertical="center" wrapText="1"/>
      <protection locked="0"/>
    </xf>
    <xf numFmtId="0" fontId="34" fillId="3" borderId="3" xfId="1" applyFont="1" applyFill="1" applyBorder="1" applyAlignment="1" applyProtection="1">
      <alignment horizontal="center" vertical="center" wrapText="1"/>
      <protection locked="0"/>
    </xf>
    <xf numFmtId="0" fontId="34" fillId="0" borderId="2" xfId="0" applyFont="1" applyBorder="1" applyAlignment="1" applyProtection="1">
      <alignment horizontal="justify" vertical="center" wrapText="1"/>
      <protection locked="0"/>
    </xf>
    <xf numFmtId="0" fontId="34" fillId="0" borderId="3" xfId="0" applyFont="1" applyBorder="1" applyAlignment="1" applyProtection="1">
      <alignment horizontal="justify" vertical="center" wrapText="1"/>
      <protection locked="0"/>
    </xf>
    <xf numFmtId="0" fontId="14" fillId="0" borderId="64" xfId="0" applyFont="1" applyBorder="1" applyAlignment="1">
      <alignment horizontal="center" vertical="center" wrapText="1"/>
    </xf>
    <xf numFmtId="0" fontId="34" fillId="0" borderId="64" xfId="0" applyFont="1" applyBorder="1" applyAlignment="1" applyProtection="1">
      <alignment horizontal="center" vertical="center" wrapText="1"/>
      <protection locked="0"/>
    </xf>
    <xf numFmtId="0" fontId="34" fillId="0" borderId="64" xfId="0" applyFont="1" applyBorder="1" applyAlignment="1" applyProtection="1">
      <alignment horizontal="justify" vertical="center" wrapText="1"/>
      <protection locked="0"/>
    </xf>
    <xf numFmtId="0" fontId="34" fillId="3" borderId="2" xfId="0" applyFont="1" applyFill="1" applyBorder="1" applyAlignment="1" applyProtection="1">
      <alignment horizontal="justify" vertical="center" wrapText="1"/>
      <protection locked="0"/>
    </xf>
    <xf numFmtId="0" fontId="34" fillId="3" borderId="64" xfId="0" applyFont="1" applyFill="1" applyBorder="1" applyAlignment="1" applyProtection="1">
      <alignment horizontal="justify" vertical="center" wrapText="1"/>
      <protection locked="0"/>
    </xf>
    <xf numFmtId="0" fontId="34" fillId="3" borderId="65" xfId="0" applyFont="1" applyFill="1" applyBorder="1" applyAlignment="1" applyProtection="1">
      <alignment horizontal="justify" vertical="center" wrapText="1"/>
      <protection locked="0"/>
    </xf>
    <xf numFmtId="0" fontId="34" fillId="3" borderId="3" xfId="0" applyFont="1" applyFill="1" applyBorder="1" applyAlignment="1" applyProtection="1">
      <alignment horizontal="justify" vertical="center" wrapText="1"/>
      <protection locked="0"/>
    </xf>
    <xf numFmtId="9" fontId="6" fillId="0" borderId="68" xfId="0" applyNumberFormat="1"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4" xfId="0" applyFont="1" applyBorder="1" applyAlignment="1">
      <alignment horizontal="center" vertical="center"/>
    </xf>
    <xf numFmtId="0" fontId="34" fillId="0" borderId="5" xfId="0" applyFont="1" applyBorder="1" applyAlignment="1">
      <alignment horizontal="justify" vertical="center"/>
    </xf>
    <xf numFmtId="0" fontId="34" fillId="0" borderId="6" xfId="0" applyFont="1" applyBorder="1" applyAlignment="1">
      <alignment horizontal="justify" vertical="center"/>
    </xf>
    <xf numFmtId="0" fontId="6" fillId="0" borderId="1" xfId="0" applyFont="1" applyBorder="1" applyAlignment="1">
      <alignment horizontal="justify"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14" fontId="34" fillId="0" borderId="1" xfId="0" applyNumberFormat="1" applyFont="1" applyBorder="1" applyAlignment="1">
      <alignment horizontal="center" vertical="center" wrapText="1"/>
    </xf>
    <xf numFmtId="0" fontId="34" fillId="0" borderId="1" xfId="0" applyFont="1" applyBorder="1" applyAlignment="1">
      <alignment horizontal="justify" vertical="center" wrapText="1"/>
    </xf>
    <xf numFmtId="0" fontId="34"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64" xfId="0" applyFont="1" applyBorder="1" applyAlignment="1">
      <alignment horizontal="center" vertical="center"/>
    </xf>
    <xf numFmtId="0" fontId="34" fillId="3" borderId="1" xfId="0" applyFont="1" applyFill="1" applyBorder="1" applyAlignment="1">
      <alignment horizontal="center" vertical="center" wrapText="1"/>
    </xf>
    <xf numFmtId="0" fontId="34" fillId="3" borderId="2" xfId="0" applyFont="1" applyFill="1" applyBorder="1" applyAlignment="1">
      <alignment horizontal="center" vertical="center" wrapText="1"/>
    </xf>
    <xf numFmtId="0" fontId="34" fillId="3" borderId="3" xfId="0" applyFont="1" applyFill="1" applyBorder="1" applyAlignment="1">
      <alignment horizontal="center" vertical="center" wrapText="1"/>
    </xf>
    <xf numFmtId="0" fontId="14" fillId="0" borderId="2" xfId="0" applyFont="1" applyBorder="1" applyAlignment="1" applyProtection="1">
      <alignment horizontal="center" vertical="center" wrapText="1"/>
      <protection locked="0"/>
    </xf>
    <xf numFmtId="0" fontId="34" fillId="3" borderId="64" xfId="0" applyFont="1" applyFill="1" applyBorder="1" applyAlignment="1">
      <alignment horizontal="center" vertical="center" wrapText="1"/>
    </xf>
    <xf numFmtId="0" fontId="34"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3" xfId="0" applyFont="1" applyBorder="1" applyAlignment="1">
      <alignment horizontal="center" vertical="center" wrapText="1"/>
    </xf>
    <xf numFmtId="0" fontId="34" fillId="3" borderId="64" xfId="0" applyFont="1" applyFill="1" applyBorder="1" applyAlignment="1">
      <alignment horizontal="justify" vertical="center" wrapText="1"/>
    </xf>
    <xf numFmtId="0" fontId="34" fillId="3" borderId="3" xfId="0" applyFont="1" applyFill="1" applyBorder="1" applyAlignment="1">
      <alignment horizontal="justify" vertical="center" wrapText="1"/>
    </xf>
    <xf numFmtId="0" fontId="34" fillId="3" borderId="1" xfId="0" applyFont="1" applyFill="1" applyBorder="1" applyAlignment="1" applyProtection="1">
      <alignment horizontal="justify" vertical="center" wrapText="1"/>
      <protection locked="0"/>
    </xf>
    <xf numFmtId="0" fontId="2" fillId="3" borderId="1" xfId="0" applyFont="1" applyFill="1" applyBorder="1" applyAlignment="1">
      <alignment horizontal="justify" vertical="center" wrapText="1"/>
    </xf>
    <xf numFmtId="0" fontId="34" fillId="0" borderId="71" xfId="0" applyFont="1" applyBorder="1" applyAlignment="1" applyProtection="1">
      <alignment horizontal="center" vertical="center" wrapText="1"/>
      <protection locked="0"/>
    </xf>
    <xf numFmtId="0" fontId="34" fillId="0" borderId="72" xfId="0" applyFont="1" applyBorder="1" applyAlignment="1" applyProtection="1">
      <alignment horizontal="center" vertical="center" wrapText="1"/>
      <protection locked="0"/>
    </xf>
    <xf numFmtId="0" fontId="34" fillId="0" borderId="2" xfId="0" applyFont="1" applyBorder="1" applyAlignment="1">
      <alignment horizontal="justify" vertical="center" wrapText="1"/>
    </xf>
    <xf numFmtId="0" fontId="34" fillId="0" borderId="3" xfId="0" applyFont="1" applyBorder="1" applyAlignment="1">
      <alignment horizontal="justify" vertical="center" wrapText="1"/>
    </xf>
    <xf numFmtId="0" fontId="34" fillId="0" borderId="69" xfId="0" applyFont="1" applyBorder="1" applyAlignment="1">
      <alignment horizontal="justify" vertical="center" wrapText="1"/>
    </xf>
    <xf numFmtId="0" fontId="34" fillId="0" borderId="69" xfId="0" applyFont="1" applyBorder="1" applyAlignment="1">
      <alignment horizontal="justify"/>
    </xf>
    <xf numFmtId="0" fontId="34" fillId="4" borderId="64" xfId="0" applyFont="1" applyFill="1" applyBorder="1" applyAlignment="1">
      <alignment horizontal="justify" vertical="center" wrapText="1"/>
    </xf>
    <xf numFmtId="0" fontId="34" fillId="4" borderId="3" xfId="0" applyFont="1" applyFill="1" applyBorder="1" applyAlignment="1">
      <alignment horizontal="justify" vertical="center" wrapText="1"/>
    </xf>
    <xf numFmtId="0" fontId="34" fillId="0" borderId="1" xfId="0" applyFont="1" applyBorder="1" applyAlignment="1" applyProtection="1">
      <alignment horizontal="center" vertical="center" wrapText="1"/>
      <protection locked="0"/>
    </xf>
    <xf numFmtId="0" fontId="34" fillId="3" borderId="2" xfId="0" applyFont="1" applyFill="1" applyBorder="1" applyAlignment="1">
      <alignment horizontal="justify" vertical="center" wrapText="1"/>
    </xf>
    <xf numFmtId="0" fontId="34" fillId="4" borderId="2" xfId="0" applyFont="1" applyFill="1" applyBorder="1" applyAlignment="1">
      <alignment horizontal="justify" vertical="center" wrapText="1"/>
    </xf>
    <xf numFmtId="0" fontId="34" fillId="0" borderId="64" xfId="0" applyFont="1" applyBorder="1" applyAlignment="1">
      <alignment horizontal="justify" vertical="center" wrapText="1"/>
    </xf>
    <xf numFmtId="0" fontId="34" fillId="3" borderId="1" xfId="0" applyFont="1" applyFill="1" applyBorder="1" applyAlignment="1" applyProtection="1">
      <alignment horizontal="center" vertical="center" wrapText="1"/>
      <protection locked="0"/>
    </xf>
    <xf numFmtId="0" fontId="34" fillId="3" borderId="1" xfId="0" applyFont="1" applyFill="1" applyBorder="1" applyAlignment="1">
      <alignment horizontal="justify" vertical="center" wrapText="1"/>
    </xf>
    <xf numFmtId="9" fontId="34" fillId="0" borderId="2" xfId="2" applyFont="1" applyFill="1" applyBorder="1" applyAlignment="1" applyProtection="1">
      <alignment horizontal="center" vertical="center" wrapText="1"/>
      <protection locked="0"/>
    </xf>
    <xf numFmtId="9" fontId="34" fillId="0" borderId="3" xfId="2" applyFont="1" applyFill="1" applyBorder="1" applyAlignment="1" applyProtection="1">
      <alignment horizontal="center" vertical="center" wrapText="1"/>
      <protection locked="0"/>
    </xf>
    <xf numFmtId="9" fontId="34" fillId="0" borderId="2" xfId="2" applyFont="1" applyFill="1" applyBorder="1" applyAlignment="1" applyProtection="1">
      <alignment horizontal="center" vertical="center" wrapText="1"/>
    </xf>
    <xf numFmtId="9" fontId="34" fillId="0" borderId="3" xfId="2" applyFont="1" applyFill="1" applyBorder="1" applyAlignment="1" applyProtection="1">
      <alignment horizontal="center" vertical="center" wrapText="1"/>
    </xf>
    <xf numFmtId="9" fontId="34" fillId="0" borderId="64" xfId="2" applyFont="1" applyFill="1" applyBorder="1" applyAlignment="1" applyProtection="1">
      <alignment horizontal="center" vertical="center" wrapText="1"/>
    </xf>
    <xf numFmtId="0" fontId="6" fillId="3" borderId="1" xfId="0" applyFont="1" applyFill="1" applyBorder="1" applyAlignment="1" applyProtection="1">
      <alignment horizontal="justify" vertical="center" wrapText="1"/>
      <protection locked="0"/>
    </xf>
    <xf numFmtId="0" fontId="7" fillId="0" borderId="4" xfId="0" applyFont="1" applyBorder="1" applyAlignment="1">
      <alignment horizontal="center" vertical="center" wrapText="1"/>
    </xf>
    <xf numFmtId="0" fontId="7" fillId="0" borderId="6"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5" xfId="0" applyFont="1" applyBorder="1" applyAlignment="1">
      <alignment horizontal="center" vertical="center" wrapText="1"/>
    </xf>
    <xf numFmtId="0" fontId="53" fillId="0" borderId="6" xfId="0" applyFont="1" applyBorder="1" applyAlignment="1">
      <alignment horizontal="center" vertical="center" wrapText="1"/>
    </xf>
    <xf numFmtId="9" fontId="34" fillId="0" borderId="64" xfId="2" applyFont="1" applyFill="1" applyBorder="1" applyAlignment="1" applyProtection="1">
      <alignment horizontal="center" vertical="center" wrapText="1"/>
      <protection locked="0"/>
    </xf>
    <xf numFmtId="0" fontId="14" fillId="14" borderId="1"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64"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4" fillId="12" borderId="64" xfId="0" applyFont="1" applyFill="1" applyBorder="1" applyAlignment="1">
      <alignment horizontal="center" vertical="center" wrapText="1"/>
    </xf>
    <xf numFmtId="0" fontId="14" fillId="18" borderId="8" xfId="0" applyFont="1" applyFill="1" applyBorder="1" applyAlignment="1">
      <alignment horizontal="center" vertical="center" wrapText="1"/>
    </xf>
    <xf numFmtId="0" fontId="14" fillId="18" borderId="65" xfId="0" applyFont="1" applyFill="1" applyBorder="1" applyAlignment="1">
      <alignment horizontal="center" vertical="center" wrapText="1"/>
    </xf>
    <xf numFmtId="0" fontId="34" fillId="0" borderId="68" xfId="0" applyFont="1" applyBorder="1" applyAlignment="1">
      <alignment horizontal="center" vertical="center" wrapText="1"/>
    </xf>
    <xf numFmtId="0" fontId="34" fillId="0" borderId="4" xfId="0" applyFont="1" applyBorder="1" applyAlignment="1">
      <alignment horizontal="center" vertical="center" wrapText="1"/>
    </xf>
    <xf numFmtId="0" fontId="7" fillId="19" borderId="1"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14" fillId="23" borderId="1" xfId="0" applyFont="1" applyFill="1" applyBorder="1" applyAlignment="1">
      <alignment horizontal="center" vertical="center" wrapText="1"/>
    </xf>
    <xf numFmtId="0" fontId="34" fillId="23" borderId="1" xfId="0" applyFont="1" applyFill="1" applyBorder="1" applyAlignment="1">
      <alignment horizontal="center" vertical="center" wrapText="1"/>
    </xf>
    <xf numFmtId="0" fontId="50" fillId="23" borderId="1" xfId="0" applyFont="1" applyFill="1" applyBorder="1" applyAlignment="1">
      <alignment horizontal="center" vertical="center" wrapText="1"/>
    </xf>
    <xf numFmtId="0" fontId="14" fillId="18" borderId="2" xfId="0" applyFont="1" applyFill="1" applyBorder="1" applyAlignment="1">
      <alignment horizontal="center" vertical="center" wrapText="1"/>
    </xf>
    <xf numFmtId="0" fontId="14" fillId="18" borderId="64" xfId="0" applyFont="1" applyFill="1" applyBorder="1" applyAlignment="1">
      <alignment horizontal="center" vertical="center" wrapText="1"/>
    </xf>
    <xf numFmtId="164" fontId="34" fillId="23" borderId="1" xfId="0" applyNumberFormat="1"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4" fillId="17" borderId="64" xfId="0" applyFont="1" applyFill="1" applyBorder="1" applyAlignment="1">
      <alignment horizontal="center" vertical="center" wrapText="1"/>
    </xf>
    <xf numFmtId="0" fontId="14" fillId="16" borderId="2" xfId="0" applyFont="1" applyFill="1" applyBorder="1" applyAlignment="1">
      <alignment horizontal="center" vertical="center" wrapText="1"/>
    </xf>
    <xf numFmtId="0" fontId="14" fillId="16" borderId="64" xfId="0" applyFont="1" applyFill="1" applyBorder="1" applyAlignment="1">
      <alignment horizontal="center" vertical="center" wrapText="1"/>
    </xf>
    <xf numFmtId="0" fontId="34" fillId="14" borderId="1" xfId="0" applyFont="1" applyFill="1" applyBorder="1" applyAlignment="1">
      <alignment horizontal="center" vertical="center" wrapText="1"/>
    </xf>
    <xf numFmtId="0" fontId="34" fillId="14" borderId="2"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4" fillId="14" borderId="5" xfId="0" applyFont="1" applyFill="1" applyBorder="1" applyAlignment="1">
      <alignment horizontal="center" vertical="center" wrapText="1"/>
    </xf>
    <xf numFmtId="0" fontId="14" fillId="14" borderId="6" xfId="0" applyFont="1" applyFill="1" applyBorder="1" applyAlignment="1">
      <alignment horizontal="center" vertical="center" wrapText="1"/>
    </xf>
    <xf numFmtId="9" fontId="14" fillId="16" borderId="2" xfId="2" applyFont="1" applyFill="1" applyBorder="1" applyAlignment="1">
      <alignment horizontal="center" vertical="center" wrapText="1"/>
    </xf>
    <xf numFmtId="9" fontId="14" fillId="16" borderId="64" xfId="2" applyFont="1" applyFill="1" applyBorder="1" applyAlignment="1">
      <alignment horizontal="center" vertical="center" wrapText="1"/>
    </xf>
    <xf numFmtId="0" fontId="34" fillId="12" borderId="2" xfId="0" applyFont="1" applyFill="1" applyBorder="1" applyAlignment="1">
      <alignment horizontal="center" vertical="center" wrapText="1"/>
    </xf>
    <xf numFmtId="0" fontId="34" fillId="12" borderId="64" xfId="0" applyFont="1" applyFill="1" applyBorder="1" applyAlignment="1">
      <alignment horizontal="center" vertical="center" wrapText="1"/>
    </xf>
    <xf numFmtId="0" fontId="14" fillId="14" borderId="8" xfId="0" applyFont="1" applyFill="1" applyBorder="1" applyAlignment="1">
      <alignment horizontal="center" vertical="center"/>
    </xf>
    <xf numFmtId="0" fontId="14" fillId="14" borderId="10" xfId="0" applyFont="1" applyFill="1" applyBorder="1" applyAlignment="1">
      <alignment horizontal="center" vertical="center"/>
    </xf>
    <xf numFmtId="0" fontId="46" fillId="0" borderId="0" xfId="0" applyFont="1" applyAlignment="1" applyProtection="1">
      <alignment horizontal="justify" vertical="center"/>
      <protection locked="0"/>
    </xf>
    <xf numFmtId="0" fontId="14" fillId="17" borderId="5"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14" fillId="16" borderId="4" xfId="0" applyFont="1" applyFill="1" applyBorder="1" applyAlignment="1">
      <alignment horizontal="center" vertical="center" wrapText="1"/>
    </xf>
    <xf numFmtId="0" fontId="14" fillId="16" borderId="5" xfId="0" applyFont="1" applyFill="1" applyBorder="1" applyAlignment="1">
      <alignment horizontal="center" vertical="center" wrapText="1"/>
    </xf>
    <xf numFmtId="0" fontId="14" fillId="16" borderId="6" xfId="0" applyFont="1" applyFill="1" applyBorder="1" applyAlignment="1">
      <alignment horizontal="center" vertical="center" wrapText="1"/>
    </xf>
    <xf numFmtId="0" fontId="14" fillId="12" borderId="8"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7" fillId="17" borderId="2" xfId="0" applyFont="1" applyFill="1" applyBorder="1" applyAlignment="1">
      <alignment horizontal="center" vertical="center" wrapText="1"/>
    </xf>
    <xf numFmtId="0" fontId="7" fillId="17" borderId="3" xfId="0" applyFont="1" applyFill="1" applyBorder="1" applyAlignment="1">
      <alignment horizontal="center" vertical="center" wrapText="1"/>
    </xf>
    <xf numFmtId="0" fontId="34" fillId="14" borderId="8" xfId="0" applyFont="1" applyFill="1" applyBorder="1" applyAlignment="1">
      <alignment horizontal="center" vertical="center" wrapText="1"/>
    </xf>
    <xf numFmtId="0" fontId="34" fillId="14" borderId="10" xfId="0" applyFont="1" applyFill="1" applyBorder="1" applyAlignment="1">
      <alignment horizontal="center" vertical="center" wrapText="1"/>
    </xf>
    <xf numFmtId="0" fontId="7" fillId="17" borderId="64"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64"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64" xfId="0" applyFont="1" applyFill="1" applyBorder="1" applyAlignment="1">
      <alignment horizontal="center" vertical="center" wrapText="1"/>
    </xf>
    <xf numFmtId="0" fontId="7" fillId="0" borderId="0" xfId="0" applyFont="1" applyAlignment="1">
      <alignment horizontal="center" vertical="center" wrapText="1"/>
    </xf>
    <xf numFmtId="14" fontId="14" fillId="3" borderId="7" xfId="0" applyNumberFormat="1" applyFont="1" applyFill="1" applyBorder="1" applyAlignment="1">
      <alignment horizontal="center" vertical="center"/>
    </xf>
    <xf numFmtId="0" fontId="14" fillId="3" borderId="7" xfId="0" applyFont="1" applyFill="1" applyBorder="1" applyAlignment="1">
      <alignment horizontal="center" vertical="center"/>
    </xf>
    <xf numFmtId="0" fontId="7" fillId="15" borderId="3" xfId="0" applyFont="1" applyFill="1" applyBorder="1" applyAlignment="1">
      <alignment horizontal="center" vertical="center" wrapText="1"/>
    </xf>
    <xf numFmtId="0" fontId="34" fillId="0" borderId="1" xfId="0" applyFont="1" applyBorder="1" applyAlignment="1">
      <alignment horizontal="center" vertical="center"/>
    </xf>
    <xf numFmtId="0" fontId="7" fillId="0" borderId="2"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50" fillId="3" borderId="2" xfId="0" applyFont="1" applyFill="1" applyBorder="1" applyAlignment="1">
      <alignment horizontal="center" vertical="center"/>
    </xf>
    <xf numFmtId="0" fontId="50" fillId="3" borderId="3" xfId="0" applyFont="1" applyFill="1" applyBorder="1" applyAlignment="1">
      <alignment horizontal="center"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8" xfId="0" applyFont="1" applyBorder="1" applyAlignment="1">
      <alignment horizontal="center" vertical="center" wrapText="1"/>
    </xf>
    <xf numFmtId="0" fontId="34" fillId="0" borderId="73" xfId="0" applyFont="1" applyBorder="1" applyAlignment="1">
      <alignment horizontal="center" vertical="center" wrapText="1"/>
    </xf>
    <xf numFmtId="9" fontId="6" fillId="3" borderId="68" xfId="0" applyNumberFormat="1" applyFont="1" applyFill="1" applyBorder="1" applyAlignment="1">
      <alignment horizontal="center" vertical="center"/>
    </xf>
    <xf numFmtId="0" fontId="6" fillId="3" borderId="2" xfId="0" applyFont="1" applyFill="1" applyBorder="1" applyAlignment="1">
      <alignment horizontal="center" vertical="center"/>
    </xf>
    <xf numFmtId="0" fontId="6" fillId="3" borderId="64" xfId="0" applyFont="1" applyFill="1" applyBorder="1" applyAlignment="1">
      <alignment horizontal="center" vertical="center"/>
    </xf>
    <xf numFmtId="0" fontId="6" fillId="3" borderId="3" xfId="0" applyFont="1" applyFill="1" applyBorder="1" applyAlignment="1">
      <alignment horizontal="center" vertical="center"/>
    </xf>
    <xf numFmtId="0" fontId="54" fillId="3" borderId="2" xfId="0" applyFont="1" applyFill="1" applyBorder="1" applyAlignment="1" applyProtection="1">
      <alignment horizontal="justify" vertical="center" wrapText="1"/>
      <protection locked="0"/>
    </xf>
    <xf numFmtId="0" fontId="54" fillId="3" borderId="64" xfId="0" applyFont="1" applyFill="1" applyBorder="1" applyAlignment="1" applyProtection="1">
      <alignment horizontal="justify" vertical="center" wrapText="1"/>
      <protection locked="0"/>
    </xf>
    <xf numFmtId="0" fontId="54" fillId="3" borderId="3" xfId="0" applyFont="1" applyFill="1" applyBorder="1" applyAlignment="1" applyProtection="1">
      <alignment horizontal="justify" vertical="center" wrapText="1"/>
      <protection locked="0"/>
    </xf>
    <xf numFmtId="0" fontId="14" fillId="0" borderId="64"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3" borderId="2" xfId="1" applyFont="1" applyFill="1" applyBorder="1" applyAlignment="1" applyProtection="1">
      <alignment horizontal="center" vertical="center" wrapText="1"/>
      <protection locked="0"/>
    </xf>
    <xf numFmtId="0" fontId="14" fillId="3" borderId="64" xfId="1" applyFont="1" applyFill="1" applyBorder="1" applyAlignment="1" applyProtection="1">
      <alignment horizontal="center" vertical="center" wrapText="1"/>
      <protection locked="0"/>
    </xf>
    <xf numFmtId="0" fontId="14" fillId="3" borderId="3" xfId="1" applyFont="1" applyFill="1" applyBorder="1" applyAlignment="1" applyProtection="1">
      <alignment horizontal="center" vertical="center" wrapText="1"/>
      <protection locked="0"/>
    </xf>
    <xf numFmtId="0" fontId="6" fillId="0" borderId="66" xfId="0" applyFont="1" applyBorder="1" applyAlignment="1">
      <alignment horizontal="center" vertical="center" wrapText="1"/>
    </xf>
    <xf numFmtId="0" fontId="6" fillId="0" borderId="66" xfId="0" applyFont="1" applyBorder="1" applyAlignment="1">
      <alignment horizontal="center" vertical="center"/>
    </xf>
    <xf numFmtId="0" fontId="7" fillId="3" borderId="2" xfId="1" applyFont="1" applyFill="1" applyBorder="1" applyAlignment="1" applyProtection="1">
      <alignment horizontal="center" vertical="center" wrapText="1"/>
      <protection locked="0"/>
    </xf>
    <xf numFmtId="0" fontId="6" fillId="3" borderId="64" xfId="1" applyFont="1" applyFill="1" applyBorder="1" applyAlignment="1" applyProtection="1">
      <alignment horizontal="center" vertical="center" wrapText="1"/>
      <protection locked="0"/>
    </xf>
    <xf numFmtId="0" fontId="6" fillId="3" borderId="3" xfId="1"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64" xfId="0" applyFont="1" applyBorder="1" applyAlignment="1">
      <alignment horizontal="center" vertical="center" wrapText="1"/>
    </xf>
    <xf numFmtId="0" fontId="7" fillId="0" borderId="3" xfId="0" applyFont="1" applyBorder="1" applyAlignment="1">
      <alignment horizontal="center" vertical="center" wrapText="1"/>
    </xf>
    <xf numFmtId="0" fontId="34" fillId="0" borderId="66" xfId="0" applyFont="1" applyBorder="1" applyAlignment="1">
      <alignment horizontal="center" vertical="center" wrapText="1"/>
    </xf>
    <xf numFmtId="0" fontId="6" fillId="0" borderId="66" xfId="0" applyFont="1" applyBorder="1" applyAlignment="1">
      <alignment horizontal="justify" vertical="center" wrapText="1"/>
    </xf>
    <xf numFmtId="0" fontId="34" fillId="0" borderId="77" xfId="0" applyFont="1" applyBorder="1" applyAlignment="1">
      <alignment horizontal="center" vertical="center" wrapText="1"/>
    </xf>
    <xf numFmtId="0" fontId="17" fillId="3" borderId="4" xfId="0" applyFont="1" applyFill="1" applyBorder="1" applyAlignment="1">
      <alignment horizontal="center" vertical="center" wrapText="1"/>
    </xf>
    <xf numFmtId="0" fontId="14" fillId="3" borderId="68" xfId="0" applyFont="1" applyFill="1" applyBorder="1" applyAlignment="1">
      <alignment horizontal="center" vertical="center" wrapText="1"/>
    </xf>
    <xf numFmtId="0" fontId="14" fillId="0" borderId="1" xfId="0" applyFont="1" applyBorder="1" applyAlignment="1">
      <alignment horizontal="center" vertical="center" wrapText="1"/>
    </xf>
    <xf numFmtId="9" fontId="34" fillId="0" borderId="82" xfId="0" applyNumberFormat="1" applyFont="1" applyBorder="1" applyAlignment="1">
      <alignment horizontal="center" vertical="center" wrapText="1"/>
    </xf>
    <xf numFmtId="9" fontId="14" fillId="0" borderId="82" xfId="0" applyNumberFormat="1" applyFont="1" applyBorder="1" applyAlignment="1">
      <alignment horizontal="center" vertical="center" wrapText="1"/>
    </xf>
    <xf numFmtId="9" fontId="34" fillId="0" borderId="82" xfId="0" applyNumberFormat="1" applyFont="1" applyBorder="1" applyAlignment="1">
      <alignment horizontal="center" vertical="center" wrapText="1"/>
    </xf>
    <xf numFmtId="9" fontId="34" fillId="3" borderId="82" xfId="0" applyNumberFormat="1" applyFont="1" applyFill="1" applyBorder="1" applyAlignment="1">
      <alignment horizontal="center" vertical="center" wrapText="1"/>
    </xf>
    <xf numFmtId="9" fontId="34" fillId="3" borderId="82" xfId="0" applyNumberFormat="1" applyFont="1" applyFill="1" applyBorder="1" applyAlignment="1">
      <alignment horizontal="center" vertical="center" wrapText="1"/>
    </xf>
    <xf numFmtId="9" fontId="34" fillId="24" borderId="82"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6" fillId="0" borderId="2" xfId="0" applyFont="1" applyFill="1" applyBorder="1" applyAlignment="1">
      <alignment horizontal="center" vertical="center"/>
    </xf>
    <xf numFmtId="0" fontId="34" fillId="0" borderId="2" xfId="0" applyFont="1" applyFill="1" applyBorder="1" applyAlignment="1">
      <alignment horizontal="center" vertical="center" wrapText="1"/>
    </xf>
    <xf numFmtId="0" fontId="34" fillId="0" borderId="2" xfId="0" applyFont="1" applyFill="1" applyBorder="1" applyAlignment="1" applyProtection="1">
      <alignment horizontal="center" vertical="center" wrapText="1"/>
      <protection locked="0"/>
    </xf>
    <xf numFmtId="0" fontId="34" fillId="0" borderId="2"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center" vertical="center" wrapText="1"/>
      <protection locked="0"/>
    </xf>
    <xf numFmtId="0" fontId="6" fillId="0" borderId="64" xfId="0" applyFont="1" applyFill="1" applyBorder="1" applyAlignment="1">
      <alignment horizontal="center" vertical="center"/>
    </xf>
    <xf numFmtId="0" fontId="34" fillId="0" borderId="64" xfId="0" applyFont="1" applyFill="1" applyBorder="1" applyAlignment="1">
      <alignment horizontal="center" vertical="center" wrapText="1"/>
    </xf>
    <xf numFmtId="0" fontId="34" fillId="0" borderId="64" xfId="0" applyFont="1" applyFill="1" applyBorder="1" applyAlignment="1" applyProtection="1">
      <alignment horizontal="center" vertical="center" wrapText="1"/>
      <protection locked="0"/>
    </xf>
    <xf numFmtId="0" fontId="34" fillId="0" borderId="64" xfId="0" applyFont="1" applyFill="1" applyBorder="1" applyAlignment="1" applyProtection="1">
      <alignment horizontal="justify" vertical="center" wrapText="1"/>
      <protection locked="0"/>
    </xf>
    <xf numFmtId="0" fontId="6" fillId="0" borderId="3" xfId="0" applyFont="1" applyFill="1" applyBorder="1" applyAlignment="1">
      <alignment horizontal="center" vertical="center"/>
    </xf>
    <xf numFmtId="0" fontId="34" fillId="0" borderId="3" xfId="0" applyFont="1" applyFill="1" applyBorder="1" applyAlignment="1">
      <alignment horizontal="center" vertical="center" wrapText="1"/>
    </xf>
    <xf numFmtId="0" fontId="34" fillId="0" borderId="3" xfId="0" applyFont="1" applyFill="1" applyBorder="1" applyAlignment="1" applyProtection="1">
      <alignment horizontal="center" vertical="center" wrapText="1"/>
      <protection locked="0"/>
    </xf>
    <xf numFmtId="0" fontId="34" fillId="0" borderId="3" xfId="0" applyFont="1" applyFill="1" applyBorder="1" applyAlignment="1" applyProtection="1">
      <alignment horizontal="justify" vertical="center" wrapText="1"/>
      <protection locked="0"/>
    </xf>
    <xf numFmtId="0" fontId="34" fillId="0" borderId="1" xfId="0" applyFont="1" applyFill="1" applyBorder="1" applyAlignment="1" applyProtection="1">
      <alignment horizontal="justify" vertical="center" wrapText="1"/>
      <protection locked="0"/>
    </xf>
    <xf numFmtId="0" fontId="34" fillId="0" borderId="2" xfId="0" applyFont="1" applyFill="1" applyBorder="1" applyAlignment="1">
      <alignment horizontal="justify" vertical="center" wrapText="1"/>
    </xf>
    <xf numFmtId="0" fontId="6" fillId="0" borderId="1" xfId="0" applyFont="1" applyFill="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0" fontId="6" fillId="0" borderId="6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14"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pplyProtection="1">
      <alignment horizontal="justify" vertical="center" wrapText="1"/>
      <protection locked="0"/>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34" fillId="0" borderId="1" xfId="0" applyFont="1" applyFill="1" applyBorder="1" applyAlignment="1">
      <alignment horizontal="justify" vertical="center" wrapText="1"/>
    </xf>
    <xf numFmtId="0" fontId="34" fillId="0" borderId="1"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34" fillId="0" borderId="67" xfId="0" applyFont="1" applyFill="1" applyBorder="1" applyAlignment="1">
      <alignment horizontal="center" vertical="center"/>
    </xf>
    <xf numFmtId="0" fontId="34" fillId="0" borderId="67"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34" fillId="0" borderId="67" xfId="0" applyFont="1" applyFill="1" applyBorder="1" applyAlignment="1">
      <alignment horizontal="justify" vertical="center" wrapText="1"/>
    </xf>
    <xf numFmtId="0" fontId="34" fillId="0" borderId="76" xfId="0" applyFont="1" applyFill="1" applyBorder="1" applyAlignment="1">
      <alignment horizontal="center" vertical="center" wrapText="1"/>
    </xf>
    <xf numFmtId="0" fontId="34" fillId="0" borderId="78" xfId="0" applyFont="1" applyFill="1" applyBorder="1" applyAlignment="1" applyProtection="1">
      <alignment horizontal="center" vertical="center" wrapText="1"/>
      <protection locked="0"/>
    </xf>
    <xf numFmtId="164" fontId="34" fillId="0" borderId="64" xfId="0" applyNumberFormat="1" applyFont="1" applyFill="1" applyBorder="1" applyAlignment="1">
      <alignment horizontal="center" vertical="center" wrapText="1"/>
    </xf>
    <xf numFmtId="164" fontId="34" fillId="0" borderId="1" xfId="0" applyNumberFormat="1" applyFont="1" applyFill="1" applyBorder="1" applyAlignment="1">
      <alignment horizontal="center" vertical="center" wrapText="1"/>
    </xf>
    <xf numFmtId="0" fontId="34" fillId="0" borderId="79" xfId="0" applyFont="1" applyFill="1" applyBorder="1" applyAlignment="1" applyProtection="1">
      <alignment horizontal="center" vertical="center" wrapText="1"/>
      <protection locked="0"/>
    </xf>
    <xf numFmtId="164" fontId="34" fillId="0" borderId="3" xfId="0" applyNumberFormat="1" applyFont="1" applyFill="1" applyBorder="1" applyAlignment="1">
      <alignment horizontal="center" vertical="center" wrapText="1"/>
    </xf>
    <xf numFmtId="0" fontId="34" fillId="0" borderId="10" xfId="0" applyFont="1" applyFill="1" applyBorder="1" applyAlignment="1" applyProtection="1">
      <alignment horizontal="center" vertical="center" wrapText="1"/>
      <protection locked="0"/>
    </xf>
    <xf numFmtId="164" fontId="34" fillId="0" borderId="2" xfId="0" applyNumberFormat="1" applyFont="1" applyFill="1" applyBorder="1" applyAlignment="1">
      <alignment horizontal="center" vertical="center" wrapText="1"/>
    </xf>
    <xf numFmtId="0" fontId="34" fillId="0" borderId="64" xfId="0" applyFont="1" applyBorder="1" applyAlignment="1">
      <alignment horizontal="center" vertical="center"/>
    </xf>
    <xf numFmtId="0" fontId="68" fillId="0" borderId="1" xfId="0" applyFont="1" applyFill="1" applyBorder="1" applyAlignment="1">
      <alignment horizontal="center" vertical="center"/>
    </xf>
    <xf numFmtId="9" fontId="34" fillId="0" borderId="68" xfId="0" applyNumberFormat="1" applyFont="1" applyBorder="1" applyAlignment="1">
      <alignment horizontal="center" vertical="center"/>
    </xf>
    <xf numFmtId="0" fontId="14"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54" fillId="0" borderId="1" xfId="0" applyFont="1" applyBorder="1" applyAlignment="1" applyProtection="1">
      <alignment horizontal="center" vertical="center" wrapText="1"/>
      <protection locked="0"/>
    </xf>
    <xf numFmtId="0" fontId="34" fillId="3" borderId="1" xfId="0" applyFont="1" applyFill="1" applyBorder="1" applyAlignment="1" applyProtection="1">
      <alignment horizontal="justify" vertical="center"/>
      <protection locked="0"/>
    </xf>
    <xf numFmtId="164" fontId="34" fillId="0" borderId="1" xfId="0" applyNumberFormat="1" applyFont="1" applyBorder="1" applyAlignment="1" applyProtection="1">
      <alignment horizontal="justify" vertical="center" wrapText="1"/>
      <protection locked="0"/>
    </xf>
    <xf numFmtId="0" fontId="50"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6" fillId="0" borderId="1" xfId="0" applyFont="1" applyBorder="1" applyAlignment="1">
      <alignment horizontal="justify" vertical="center"/>
    </xf>
    <xf numFmtId="0" fontId="6" fillId="3" borderId="1" xfId="0" applyFont="1" applyFill="1" applyBorder="1" applyAlignment="1">
      <alignment horizontal="justify" vertical="center" wrapText="1"/>
    </xf>
    <xf numFmtId="0" fontId="34" fillId="0" borderId="1" xfId="3" applyFont="1" applyFill="1" applyBorder="1" applyAlignment="1" applyProtection="1">
      <alignment horizontal="justify" vertical="center" wrapText="1"/>
      <protection locked="0"/>
    </xf>
    <xf numFmtId="0" fontId="34" fillId="26" borderId="5" xfId="0" applyFont="1" applyFill="1" applyBorder="1" applyAlignment="1">
      <alignment horizontal="justify" vertical="center" wrapText="1"/>
    </xf>
    <xf numFmtId="0" fontId="34" fillId="3" borderId="4" xfId="0" applyFont="1" applyFill="1" applyBorder="1" applyAlignment="1">
      <alignment horizontal="justify" vertical="center" wrapText="1"/>
    </xf>
    <xf numFmtId="0" fontId="34" fillId="3" borderId="8" xfId="0" applyFont="1" applyFill="1" applyBorder="1" applyAlignment="1" applyProtection="1">
      <alignment horizontal="justify" vertical="center" wrapText="1"/>
      <protection locked="0"/>
    </xf>
    <xf numFmtId="0" fontId="34" fillId="3" borderId="73" xfId="0" applyFont="1" applyFill="1" applyBorder="1" applyAlignment="1" applyProtection="1">
      <alignment horizontal="justify" vertical="center" wrapText="1"/>
      <protection locked="0"/>
    </xf>
    <xf numFmtId="164" fontId="34" fillId="0" borderId="8" xfId="0" applyNumberFormat="1" applyFont="1" applyBorder="1" applyAlignment="1" applyProtection="1">
      <alignment horizontal="justify" vertical="center" wrapText="1"/>
      <protection locked="0"/>
    </xf>
    <xf numFmtId="164" fontId="34" fillId="0" borderId="73" xfId="0" applyNumberFormat="1" applyFont="1" applyBorder="1" applyAlignment="1" applyProtection="1">
      <alignment horizontal="justify" vertical="center" wrapText="1"/>
      <protection locked="0"/>
    </xf>
    <xf numFmtId="0" fontId="34" fillId="3" borderId="4" xfId="0" applyFont="1" applyFill="1" applyBorder="1" applyAlignment="1" applyProtection="1">
      <alignment horizontal="justify" vertical="center"/>
      <protection locked="0"/>
    </xf>
    <xf numFmtId="0" fontId="34" fillId="0" borderId="8" xfId="0" applyFont="1" applyBorder="1" applyAlignment="1">
      <alignment horizontal="justify" vertical="center" wrapText="1"/>
    </xf>
    <xf numFmtId="0" fontId="34" fillId="0" borderId="84" xfId="0" applyFont="1" applyBorder="1" applyAlignment="1">
      <alignment horizontal="justify" vertical="center" wrapText="1"/>
    </xf>
    <xf numFmtId="0" fontId="34" fillId="0" borderId="65" xfId="0" applyFont="1" applyBorder="1" applyAlignment="1">
      <alignment horizontal="justify" vertical="center" wrapText="1"/>
    </xf>
    <xf numFmtId="0" fontId="34" fillId="26" borderId="7" xfId="0" applyFont="1" applyFill="1" applyBorder="1" applyAlignment="1">
      <alignment horizontal="justify" vertical="center" wrapText="1"/>
    </xf>
    <xf numFmtId="0" fontId="54" fillId="26" borderId="7" xfId="0" applyFont="1" applyFill="1" applyBorder="1" applyAlignment="1">
      <alignment horizontal="justify" vertical="center" wrapText="1"/>
    </xf>
    <xf numFmtId="164" fontId="54" fillId="0" borderId="73" xfId="0" applyNumberFormat="1" applyFont="1" applyBorder="1" applyAlignment="1" applyProtection="1">
      <alignment horizontal="justify" vertical="center" wrapText="1"/>
      <protection locked="0"/>
    </xf>
    <xf numFmtId="0" fontId="34" fillId="0" borderId="4" xfId="0" applyFont="1" applyBorder="1" applyAlignment="1" applyProtection="1">
      <alignment horizontal="justify" vertical="center" wrapText="1"/>
      <protection locked="0"/>
    </xf>
    <xf numFmtId="0" fontId="54" fillId="26" borderId="5" xfId="0" applyFont="1" applyFill="1" applyBorder="1" applyAlignment="1">
      <alignment horizontal="justify" vertical="center" wrapText="1"/>
    </xf>
    <xf numFmtId="0" fontId="34" fillId="3" borderId="4" xfId="0" applyFont="1" applyFill="1" applyBorder="1" applyAlignment="1" applyProtection="1">
      <alignment horizontal="justify" vertical="center" wrapText="1"/>
      <protection locked="0"/>
    </xf>
    <xf numFmtId="0" fontId="6" fillId="0" borderId="0" xfId="0" applyFont="1" applyFill="1" applyAlignment="1">
      <alignment horizontal="justify" vertical="center" wrapText="1"/>
    </xf>
    <xf numFmtId="164" fontId="34" fillId="0" borderId="4" xfId="0" applyNumberFormat="1" applyFont="1" applyFill="1" applyBorder="1" applyAlignment="1">
      <alignment horizontal="justify" vertical="center" wrapText="1"/>
    </xf>
    <xf numFmtId="164" fontId="34" fillId="0" borderId="4" xfId="0" applyNumberFormat="1" applyFont="1" applyBorder="1" applyAlignment="1">
      <alignment horizontal="justify" vertical="center" wrapText="1"/>
    </xf>
    <xf numFmtId="0" fontId="47" fillId="0" borderId="4" xfId="3" applyFont="1" applyFill="1" applyBorder="1" applyAlignment="1" applyProtection="1">
      <alignment horizontal="justify" vertical="center" wrapText="1"/>
      <protection locked="0"/>
    </xf>
    <xf numFmtId="0" fontId="47" fillId="0" borderId="4" xfId="3" applyFont="1" applyFill="1" applyBorder="1" applyAlignment="1" applyProtection="1">
      <alignment horizontal="justify" vertical="center"/>
      <protection locked="0"/>
    </xf>
    <xf numFmtId="14" fontId="34" fillId="0" borderId="4" xfId="0" applyNumberFormat="1" applyFont="1" applyBorder="1" applyAlignment="1">
      <alignment horizontal="justify" vertical="center" wrapText="1"/>
    </xf>
    <xf numFmtId="14" fontId="34" fillId="3" borderId="4" xfId="0" applyNumberFormat="1" applyFont="1" applyFill="1" applyBorder="1" applyAlignment="1">
      <alignment horizontal="justify" vertical="center" wrapText="1"/>
    </xf>
    <xf numFmtId="0" fontId="34" fillId="0" borderId="0" xfId="0" applyFont="1" applyFill="1" applyAlignment="1">
      <alignment horizontal="justify" vertical="center"/>
    </xf>
    <xf numFmtId="0" fontId="54" fillId="0" borderId="5" xfId="0" applyFont="1" applyBorder="1" applyAlignment="1">
      <alignment horizontal="justify" vertical="center" wrapText="1"/>
    </xf>
    <xf numFmtId="0" fontId="54" fillId="0" borderId="7" xfId="0" applyFont="1" applyBorder="1" applyAlignment="1">
      <alignment horizontal="justify" vertical="center" wrapText="1"/>
    </xf>
    <xf numFmtId="0" fontId="60" fillId="26" borderId="7" xfId="0" applyFont="1" applyFill="1" applyBorder="1" applyAlignment="1">
      <alignment horizontal="justify" vertical="center" wrapText="1"/>
    </xf>
    <xf numFmtId="0" fontId="60" fillId="0" borderId="7" xfId="0" applyFont="1" applyBorder="1" applyAlignment="1">
      <alignment horizontal="justify" vertical="center" wrapText="1"/>
    </xf>
    <xf numFmtId="0" fontId="34" fillId="0" borderId="4" xfId="0" applyFont="1" applyBorder="1" applyAlignment="1" applyProtection="1">
      <alignment horizontal="justify" vertical="center"/>
      <protection locked="0"/>
    </xf>
    <xf numFmtId="0" fontId="34" fillId="26" borderId="1" xfId="0" applyFont="1" applyFill="1" applyBorder="1" applyAlignment="1">
      <alignment horizontal="center" vertical="center"/>
    </xf>
    <xf numFmtId="0" fontId="34" fillId="26" borderId="6" xfId="0" applyFont="1" applyFill="1" applyBorder="1" applyAlignment="1">
      <alignment horizontal="center" vertical="center" wrapText="1"/>
    </xf>
    <xf numFmtId="0" fontId="34" fillId="26" borderId="6" xfId="0" applyFont="1" applyFill="1" applyBorder="1" applyAlignment="1">
      <alignment horizontal="center" vertical="center"/>
    </xf>
    <xf numFmtId="0" fontId="34" fillId="26" borderId="1" xfId="0" applyFont="1" applyFill="1" applyBorder="1" applyAlignment="1">
      <alignment horizontal="center" vertical="center" wrapText="1"/>
    </xf>
    <xf numFmtId="0" fontId="34" fillId="26" borderId="3" xfId="0" applyFont="1" applyFill="1" applyBorder="1" applyAlignment="1">
      <alignment horizontal="center" vertical="center" wrapText="1"/>
    </xf>
    <xf numFmtId="0" fontId="34" fillId="0" borderId="6" xfId="0" applyFont="1" applyBorder="1" applyAlignment="1">
      <alignment horizontal="center" vertical="center" wrapText="1"/>
    </xf>
    <xf numFmtId="0" fontId="34" fillId="0" borderId="79" xfId="0" applyFont="1" applyBorder="1" applyAlignment="1">
      <alignment horizontal="center" vertical="center" wrapText="1"/>
    </xf>
    <xf numFmtId="0" fontId="54" fillId="3" borderId="1" xfId="0" applyFont="1" applyFill="1" applyBorder="1" applyAlignment="1" applyProtection="1">
      <alignment horizontal="center" vertical="center" wrapText="1"/>
      <protection locked="0"/>
    </xf>
    <xf numFmtId="164" fontId="54" fillId="3" borderId="1" xfId="0" applyNumberFormat="1"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protection locked="0"/>
    </xf>
    <xf numFmtId="0" fontId="54" fillId="26" borderId="3" xfId="0" applyFont="1" applyFill="1" applyBorder="1" applyAlignment="1">
      <alignment horizontal="center" vertical="center" wrapText="1"/>
    </xf>
    <xf numFmtId="0" fontId="54" fillId="26" borderId="6" xfId="0"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3" xfId="0" applyFont="1" applyBorder="1" applyAlignment="1">
      <alignment horizontal="center" vertical="center" wrapText="1"/>
    </xf>
    <xf numFmtId="0" fontId="2" fillId="3" borderId="1" xfId="0" applyFont="1" applyFill="1" applyBorder="1" applyAlignment="1">
      <alignment horizontal="center" vertical="center"/>
    </xf>
    <xf numFmtId="0" fontId="2" fillId="24" borderId="2" xfId="1" applyFill="1" applyBorder="1" applyAlignment="1" applyProtection="1">
      <alignment horizontal="center" vertical="center" wrapText="1"/>
      <protection locked="0"/>
    </xf>
    <xf numFmtId="0" fontId="2" fillId="24" borderId="64" xfId="1" applyFill="1" applyBorder="1" applyAlignment="1" applyProtection="1">
      <alignment horizontal="center" vertical="center" wrapText="1"/>
      <protection locked="0"/>
    </xf>
    <xf numFmtId="0" fontId="2" fillId="24" borderId="3" xfId="1" applyFill="1" applyBorder="1" applyAlignment="1" applyProtection="1">
      <alignment horizontal="center" vertical="center" wrapText="1"/>
      <protection locked="0"/>
    </xf>
    <xf numFmtId="0" fontId="2" fillId="3" borderId="2" xfId="1" applyFill="1" applyBorder="1" applyAlignment="1" applyProtection="1">
      <alignment horizontal="center" vertical="center" wrapText="1"/>
      <protection locked="0"/>
    </xf>
    <xf numFmtId="0" fontId="2" fillId="3" borderId="3" xfId="1" applyFill="1" applyBorder="1" applyAlignment="1" applyProtection="1">
      <alignment horizontal="center" vertical="center" wrapText="1"/>
      <protection locked="0"/>
    </xf>
    <xf numFmtId="0" fontId="2" fillId="0" borderId="1" xfId="0" applyFont="1" applyBorder="1" applyAlignment="1" applyProtection="1">
      <alignment horizontal="justify" vertical="center" wrapText="1"/>
      <protection locked="0"/>
    </xf>
    <xf numFmtId="164" fontId="2" fillId="0" borderId="1" xfId="0" applyNumberFormat="1" applyFont="1" applyBorder="1" applyAlignment="1" applyProtection="1">
      <alignment horizontal="justify" vertical="center" wrapText="1"/>
      <protection locked="0"/>
    </xf>
    <xf numFmtId="0" fontId="55" fillId="0" borderId="1" xfId="0" applyFont="1" applyBorder="1" applyAlignment="1" applyProtection="1">
      <alignment horizontal="justify" vertical="center" wrapText="1"/>
      <protection locked="0"/>
    </xf>
    <xf numFmtId="164" fontId="2" fillId="0" borderId="2" xfId="0" applyNumberFormat="1" applyFont="1" applyBorder="1" applyAlignment="1" applyProtection="1">
      <alignment horizontal="justify" vertical="center" wrapText="1"/>
      <protection locked="0"/>
    </xf>
    <xf numFmtId="164" fontId="2" fillId="0" borderId="64" xfId="0" applyNumberFormat="1" applyFont="1" applyBorder="1" applyAlignment="1" applyProtection="1">
      <alignment horizontal="justify" vertical="center"/>
      <protection locked="0"/>
    </xf>
    <xf numFmtId="164" fontId="2" fillId="0" borderId="3" xfId="0" applyNumberFormat="1" applyFont="1" applyBorder="1" applyAlignment="1" applyProtection="1">
      <alignment horizontal="justify" vertical="center"/>
      <protection locked="0"/>
    </xf>
    <xf numFmtId="0" fontId="2" fillId="0" borderId="1" xfId="0" applyFont="1" applyBorder="1" applyAlignment="1" applyProtection="1">
      <alignment horizontal="justify" vertical="center"/>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9" fillId="3" borderId="0" xfId="0" applyFont="1" applyFill="1" applyAlignment="1">
      <alignment horizontal="center" vertical="center"/>
    </xf>
    <xf numFmtId="0" fontId="8" fillId="0" borderId="75" xfId="0" applyFont="1" applyBorder="1" applyAlignment="1">
      <alignment horizontal="center" vertical="center" wrapText="1"/>
    </xf>
    <xf numFmtId="0" fontId="2" fillId="0" borderId="75" xfId="0" applyFont="1" applyBorder="1" applyAlignment="1">
      <alignment horizontal="center" vertical="center" wrapText="1"/>
    </xf>
    <xf numFmtId="0" fontId="8" fillId="0" borderId="75" xfId="0" applyFont="1" applyBorder="1" applyAlignment="1">
      <alignment horizontal="center" vertical="center"/>
    </xf>
    <xf numFmtId="0" fontId="10" fillId="0" borderId="64" xfId="0" applyFont="1" applyBorder="1" applyAlignment="1">
      <alignment horizontal="center" vertical="center" wrapText="1"/>
    </xf>
    <xf numFmtId="0" fontId="2" fillId="0" borderId="64" xfId="0" applyFont="1" applyBorder="1" applyAlignment="1">
      <alignment horizontal="center" vertical="center" wrapText="1"/>
    </xf>
    <xf numFmtId="0" fontId="2" fillId="3" borderId="64" xfId="1" applyFill="1" applyBorder="1" applyAlignment="1" applyProtection="1">
      <alignment horizontal="center" vertical="center" wrapText="1"/>
      <protection locked="0"/>
    </xf>
    <xf numFmtId="0" fontId="14" fillId="3" borderId="0" xfId="0" applyFont="1" applyFill="1" applyAlignment="1">
      <alignment horizontal="left" vertical="center"/>
    </xf>
    <xf numFmtId="0" fontId="7" fillId="3" borderId="0" xfId="0" applyFont="1" applyFill="1" applyAlignment="1">
      <alignment horizontal="right" vertical="center" wrapText="1"/>
    </xf>
    <xf numFmtId="0" fontId="34" fillId="3" borderId="0" xfId="0" applyFont="1" applyFill="1" applyAlignment="1">
      <alignment vertical="center" wrapText="1"/>
    </xf>
    <xf numFmtId="0" fontId="34" fillId="3" borderId="0" xfId="0" applyFont="1" applyFill="1" applyAlignment="1">
      <alignment horizontal="center" vertical="center" wrapText="1"/>
    </xf>
    <xf numFmtId="0" fontId="34" fillId="3" borderId="0" xfId="0" applyFont="1" applyFill="1" applyAlignment="1">
      <alignment horizontal="justify" vertical="center" wrapText="1"/>
    </xf>
    <xf numFmtId="0" fontId="46" fillId="3" borderId="0" xfId="0" applyFont="1" applyFill="1" applyAlignment="1" applyProtection="1">
      <alignment horizontal="justify" vertical="center"/>
      <protection locked="0"/>
    </xf>
    <xf numFmtId="0" fontId="46" fillId="3" borderId="0" xfId="0" applyFont="1" applyFill="1" applyAlignment="1" applyProtection="1">
      <alignment horizontal="center" vertical="center"/>
      <protection locked="0"/>
    </xf>
    <xf numFmtId="0" fontId="34" fillId="3" borderId="0" xfId="0" applyFont="1" applyFill="1" applyAlignment="1">
      <alignment horizontal="left" vertical="center" wrapText="1"/>
    </xf>
    <xf numFmtId="0" fontId="34" fillId="3" borderId="0" xfId="0" applyFont="1" applyFill="1" applyAlignment="1">
      <alignment horizontal="center" vertical="center"/>
    </xf>
    <xf numFmtId="0" fontId="14" fillId="3" borderId="0" xfId="0" applyFont="1" applyFill="1" applyAlignment="1">
      <alignment horizontal="center" vertical="center"/>
    </xf>
    <xf numFmtId="0" fontId="14" fillId="3" borderId="0" xfId="0" applyFont="1" applyFill="1" applyAlignment="1">
      <alignment horizontal="center" vertical="center" wrapText="1"/>
    </xf>
    <xf numFmtId="0" fontId="70" fillId="3" borderId="0" xfId="0" applyFont="1" applyFill="1" applyAlignment="1" applyProtection="1">
      <alignment horizontal="right" vertical="center"/>
      <protection locked="0"/>
    </xf>
    <xf numFmtId="0" fontId="70" fillId="3" borderId="17" xfId="0" applyFont="1" applyFill="1" applyBorder="1" applyAlignment="1" applyProtection="1">
      <alignment horizontal="center" vertical="center"/>
      <protection locked="0"/>
    </xf>
    <xf numFmtId="0" fontId="7" fillId="3" borderId="19" xfId="0" applyFont="1" applyFill="1" applyBorder="1" applyAlignment="1">
      <alignment horizontal="right" vertical="center"/>
    </xf>
    <xf numFmtId="0" fontId="7" fillId="3" borderId="0" xfId="0" applyFont="1" applyFill="1" applyAlignment="1">
      <alignment horizontal="right" vertical="center"/>
    </xf>
    <xf numFmtId="0" fontId="34" fillId="3" borderId="0" xfId="0" applyFont="1" applyFill="1" applyAlignment="1" applyProtection="1">
      <alignment horizontal="center" vertical="center" wrapText="1"/>
      <protection locked="0"/>
    </xf>
    <xf numFmtId="0" fontId="34" fillId="3" borderId="0" xfId="0" applyFont="1" applyFill="1" applyAlignment="1" applyProtection="1">
      <alignment vertical="center" wrapText="1"/>
      <protection locked="0"/>
    </xf>
    <xf numFmtId="0" fontId="70" fillId="3" borderId="0" xfId="0" applyFont="1" applyFill="1" applyAlignment="1">
      <alignment vertical="center"/>
    </xf>
    <xf numFmtId="0" fontId="46" fillId="3" borderId="0" xfId="0" applyFont="1" applyFill="1" applyAlignment="1" applyProtection="1">
      <alignment vertical="center"/>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center" vertical="center"/>
      <protection locked="0"/>
    </xf>
    <xf numFmtId="0" fontId="70" fillId="3" borderId="0" xfId="0" applyFont="1" applyFill="1" applyAlignment="1" applyProtection="1">
      <alignment horizontal="right" vertical="center"/>
      <protection locked="0"/>
    </xf>
    <xf numFmtId="0" fontId="70" fillId="3" borderId="0" xfId="0" applyFont="1" applyFill="1" applyAlignment="1" applyProtection="1">
      <alignment horizontal="center" vertical="center"/>
      <protection locked="0"/>
    </xf>
    <xf numFmtId="0" fontId="7" fillId="3" borderId="0" xfId="0" applyFont="1" applyFill="1" applyAlignment="1">
      <alignment horizontal="right" vertical="center"/>
    </xf>
    <xf numFmtId="0" fontId="46" fillId="3" borderId="0" xfId="0" applyFont="1" applyFill="1" applyAlignment="1" applyProtection="1">
      <alignment horizontal="justify" vertical="center"/>
      <protection locked="0"/>
    </xf>
    <xf numFmtId="164" fontId="2" fillId="0" borderId="1" xfId="0" applyNumberFormat="1" applyFont="1" applyBorder="1" applyAlignment="1" applyProtection="1">
      <alignment horizontal="justify" vertical="center"/>
      <protection locked="0"/>
    </xf>
    <xf numFmtId="0" fontId="7" fillId="3" borderId="1" xfId="0" applyFont="1" applyFill="1" applyBorder="1" applyAlignment="1">
      <alignment horizontal="center" vertical="center" wrapText="1"/>
    </xf>
    <xf numFmtId="0" fontId="69" fillId="0" borderId="1" xfId="0" applyFont="1" applyBorder="1" applyAlignment="1">
      <alignment horizontal="center" vertical="center" wrapText="1"/>
    </xf>
    <xf numFmtId="0" fontId="10" fillId="24" borderId="2" xfId="0" applyFont="1" applyFill="1" applyBorder="1" applyAlignment="1">
      <alignment horizontal="center" vertical="center" wrapText="1"/>
    </xf>
    <xf numFmtId="0" fontId="10" fillId="24" borderId="64" xfId="0" applyFont="1" applyFill="1" applyBorder="1" applyAlignment="1">
      <alignment horizontal="center" vertical="center" wrapText="1"/>
    </xf>
    <xf numFmtId="0" fontId="10" fillId="24"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6" fillId="3" borderId="0" xfId="0" applyFont="1" applyFill="1" applyAlignment="1">
      <alignmen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2" fillId="0" borderId="85"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71" xfId="0" applyFont="1" applyBorder="1" applyAlignment="1">
      <alignment horizontal="center" vertical="center"/>
    </xf>
    <xf numFmtId="0" fontId="2" fillId="0" borderId="83" xfId="0" applyFont="1" applyBorder="1" applyAlignment="1">
      <alignment horizontal="center" vertical="center"/>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17" fillId="0" borderId="1" xfId="0" applyFont="1" applyBorder="1" applyAlignment="1">
      <alignment horizontal="justify" vertical="center" wrapText="1"/>
    </xf>
    <xf numFmtId="0" fontId="17" fillId="0" borderId="1" xfId="0" applyFont="1" applyBorder="1" applyAlignment="1" applyProtection="1">
      <alignment horizontal="justify" vertical="center" wrapText="1"/>
      <protection locked="0"/>
    </xf>
    <xf numFmtId="164" fontId="17" fillId="0" borderId="1" xfId="0" applyNumberFormat="1" applyFont="1" applyBorder="1" applyAlignment="1" applyProtection="1">
      <alignment horizontal="justify" vertical="center" wrapText="1"/>
      <protection locked="0"/>
    </xf>
  </cellXfs>
  <cellStyles count="7">
    <cellStyle name="Hipervínculo" xfId="3" builtinId="8"/>
    <cellStyle name="Hyperlink" xfId="6" xr:uid="{00000000-000B-0000-0000-000008000000}"/>
    <cellStyle name="Millares [0]" xfId="4" builtinId="6"/>
    <cellStyle name="Millares [0] 2" xfId="5" xr:uid="{8F9A2EF2-6F74-4BB9-9CC3-462B1B948613}"/>
    <cellStyle name="Normal" xfId="0" builtinId="0"/>
    <cellStyle name="Normal 2" xfId="1" xr:uid="{00000000-0005-0000-0000-000001000000}"/>
    <cellStyle name="Porcentaje" xfId="2" builtinId="5"/>
  </cellStyles>
  <dxfs count="2347">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theme="1"/>
      </font>
      <fill>
        <patternFill>
          <bgColor rgb="FFFFFF99"/>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92D050"/>
          <bgColor rgb="FF92D05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patternType="solid">
          <fgColor rgb="FF00B050"/>
          <bgColor rgb="FF00B050"/>
        </patternFill>
      </fill>
    </dxf>
    <dxf>
      <fill>
        <patternFill patternType="solid">
          <fgColor rgb="FF92D050"/>
          <bgColor rgb="FF92D050"/>
        </patternFill>
      </fill>
    </dxf>
    <dxf>
      <fill>
        <patternFill patternType="solid">
          <fgColor rgb="FFFFFFCC"/>
          <bgColor rgb="FFFFFFCC"/>
        </patternFill>
      </fill>
    </dxf>
    <dxf>
      <font>
        <color rgb="FF9C0006"/>
      </font>
      <fill>
        <patternFill patternType="solid">
          <fgColor rgb="FFFFC7CE"/>
          <bgColor rgb="FFFFC7CE"/>
        </patternFill>
      </fill>
    </dxf>
    <dxf>
      <fill>
        <patternFill patternType="solid">
          <fgColor rgb="FFFFFFCC"/>
          <bgColor rgb="FFFFFFCC"/>
        </patternFill>
      </fill>
    </dxf>
    <dxf>
      <fill>
        <patternFill patternType="solid">
          <fgColor rgb="FFFFFF99"/>
          <bgColor rgb="FFFFFF99"/>
        </patternFill>
      </fill>
    </dxf>
    <dxf>
      <fill>
        <patternFill patternType="none"/>
      </fill>
    </dxf>
    <dxf>
      <font>
        <color auto="1"/>
      </font>
      <fill>
        <patternFill patternType="solid">
          <fgColor rgb="FFFFFF99"/>
          <bgColor rgb="FFFFFF99"/>
        </patternFill>
      </fill>
    </dxf>
    <dxf>
      <fill>
        <patternFill patternType="solid">
          <fgColor rgb="FFFFC000"/>
          <bgColor rgb="FFFFC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ont>
        <color rgb="FF9C0006"/>
      </font>
      <fill>
        <patternFill patternType="solid">
          <fgColor rgb="FFFFC7CE"/>
          <bgColor rgb="FFFFC7CE"/>
        </patternFill>
      </fill>
    </dxf>
    <dxf>
      <font>
        <color auto="1"/>
      </font>
      <fill>
        <patternFill patternType="solid">
          <fgColor rgb="FFFFC000"/>
          <bgColor rgb="FFFFC000"/>
        </patternFill>
      </fill>
    </dxf>
    <dxf>
      <fill>
        <patternFill patternType="solid">
          <fgColor rgb="FFFFC000"/>
          <bgColor rgb="FFFFC000"/>
        </patternFill>
      </fill>
    </dxf>
    <dxf>
      <fill>
        <patternFill patternType="solid">
          <fgColor rgb="FFFFFF99"/>
          <bgColor rgb="FFFFFF99"/>
        </patternFill>
      </fill>
    </dxf>
    <dxf>
      <fill>
        <patternFill patternType="solid">
          <fgColor rgb="FFFFC000"/>
          <bgColor rgb="FFFFC000"/>
        </patternFill>
      </fill>
    </dxf>
    <dxf>
      <fill>
        <patternFill patternType="solid">
          <fgColor rgb="FFFFFF99"/>
          <bgColor rgb="FFFFFF99"/>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patternType="solid">
          <fgColor rgb="FFFFFF99"/>
          <bgColor rgb="FFFFFF99"/>
        </patternFill>
      </fill>
    </dxf>
    <dxf>
      <fill>
        <patternFill patternType="solid">
          <fgColor rgb="FFFFC000"/>
          <bgColor rgb="FFFFC000"/>
        </patternFill>
      </fill>
    </dxf>
    <dxf>
      <fill>
        <patternFill patternType="solid">
          <fgColor rgb="FFFF0000"/>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C000"/>
        </patternFill>
      </fill>
    </dxf>
    <dxf>
      <font>
        <color theme="1"/>
      </font>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ont>
        <color theme="1"/>
      </font>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ont>
        <color auto="1"/>
      </font>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auto="1"/>
      </font>
      <fill>
        <patternFill>
          <bgColor rgb="FFFF0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FFFF"/>
      <color rgb="FFFFE599"/>
      <color rgb="FFFFFF99"/>
      <color rgb="FFFFFF00"/>
      <color rgb="FF92D050"/>
      <color rgb="FFFFFFCC"/>
      <color rgb="FFFFFF66"/>
      <color rgb="FFFFCC66"/>
      <color rgb="FFFFCC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48</xdr:row>
      <xdr:rowOff>0</xdr:rowOff>
    </xdr:from>
    <xdr:ext cx="304800" cy="304800"/>
    <xdr:sp macro="" textlink="">
      <xdr:nvSpPr>
        <xdr:cNvPr id="2" name="avatar">
          <a:extLst>
            <a:ext uri="{FF2B5EF4-FFF2-40B4-BE49-F238E27FC236}">
              <a16:creationId xmlns:a16="http://schemas.microsoft.com/office/drawing/2014/main" id="{17CF348D-EE98-4DB1-8DAC-10B16953680B}"/>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48</xdr:row>
      <xdr:rowOff>0</xdr:rowOff>
    </xdr:from>
    <xdr:ext cx="304800" cy="304800"/>
    <xdr:sp macro="" textlink="">
      <xdr:nvSpPr>
        <xdr:cNvPr id="3" name="avatar">
          <a:extLst>
            <a:ext uri="{FF2B5EF4-FFF2-40B4-BE49-F238E27FC236}">
              <a16:creationId xmlns:a16="http://schemas.microsoft.com/office/drawing/2014/main" id="{B717E965-4CC1-41C9-A131-FBBE2CCA6528}"/>
            </a:ext>
          </a:extLst>
        </xdr:cNvPr>
        <xdr:cNvSpPr>
          <a:spLocks noChangeAspect="1" noChangeArrowheads="1"/>
        </xdr:cNvSpPr>
      </xdr:nvSpPr>
      <xdr:spPr bwMode="auto">
        <a:xfrm>
          <a:off x="7353300" y="219284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7</xdr:col>
      <xdr:colOff>0</xdr:colOff>
      <xdr:row>26</xdr:row>
      <xdr:rowOff>0</xdr:rowOff>
    </xdr:from>
    <xdr:to>
      <xdr:col>7</xdr:col>
      <xdr:colOff>0</xdr:colOff>
      <xdr:row>27</xdr:row>
      <xdr:rowOff>2268</xdr:rowOff>
    </xdr:to>
    <xdr:sp macro="" textlink="">
      <xdr:nvSpPr>
        <xdr:cNvPr id="4" name="Text Box 214">
          <a:extLst>
            <a:ext uri="{FF2B5EF4-FFF2-40B4-BE49-F238E27FC236}">
              <a16:creationId xmlns:a16="http://schemas.microsoft.com/office/drawing/2014/main" id="{89065D13-96D1-4C99-85DB-7EC0068081E7}"/>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7</xdr:col>
      <xdr:colOff>0</xdr:colOff>
      <xdr:row>26</xdr:row>
      <xdr:rowOff>0</xdr:rowOff>
    </xdr:from>
    <xdr:to>
      <xdr:col>7</xdr:col>
      <xdr:colOff>0</xdr:colOff>
      <xdr:row>27</xdr:row>
      <xdr:rowOff>2268</xdr:rowOff>
    </xdr:to>
    <xdr:sp macro="" textlink="">
      <xdr:nvSpPr>
        <xdr:cNvPr id="5" name="Text Box 215">
          <a:extLst>
            <a:ext uri="{FF2B5EF4-FFF2-40B4-BE49-F238E27FC236}">
              <a16:creationId xmlns:a16="http://schemas.microsoft.com/office/drawing/2014/main" id="{6C38F79F-CC47-41A4-85DA-E89426C2B59C}"/>
            </a:ext>
          </a:extLst>
        </xdr:cNvPr>
        <xdr:cNvSpPr txBox="1">
          <a:spLocks noChangeArrowheads="1"/>
        </xdr:cNvSpPr>
      </xdr:nvSpPr>
      <xdr:spPr bwMode="auto">
        <a:xfrm rot="-1090354">
          <a:off x="12147550" y="873823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7</xdr:col>
      <xdr:colOff>0</xdr:colOff>
      <xdr:row>26</xdr:row>
      <xdr:rowOff>0</xdr:rowOff>
    </xdr:from>
    <xdr:to>
      <xdr:col>7</xdr:col>
      <xdr:colOff>0</xdr:colOff>
      <xdr:row>26</xdr:row>
      <xdr:rowOff>777875</xdr:rowOff>
    </xdr:to>
    <xdr:sp macro="" textlink="">
      <xdr:nvSpPr>
        <xdr:cNvPr id="6" name="Text Box 214">
          <a:extLst>
            <a:ext uri="{FF2B5EF4-FFF2-40B4-BE49-F238E27FC236}">
              <a16:creationId xmlns:a16="http://schemas.microsoft.com/office/drawing/2014/main" id="{F1348608-F0D1-4A70-AB01-8D32E9272096}"/>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7</xdr:col>
      <xdr:colOff>0</xdr:colOff>
      <xdr:row>26</xdr:row>
      <xdr:rowOff>0</xdr:rowOff>
    </xdr:from>
    <xdr:to>
      <xdr:col>7</xdr:col>
      <xdr:colOff>0</xdr:colOff>
      <xdr:row>26</xdr:row>
      <xdr:rowOff>777875</xdr:rowOff>
    </xdr:to>
    <xdr:sp macro="" textlink="">
      <xdr:nvSpPr>
        <xdr:cNvPr id="7" name="Text Box 215">
          <a:extLst>
            <a:ext uri="{FF2B5EF4-FFF2-40B4-BE49-F238E27FC236}">
              <a16:creationId xmlns:a16="http://schemas.microsoft.com/office/drawing/2014/main" id="{FE56D363-9E5D-4873-9D44-308BCFDF14EA}"/>
            </a:ext>
          </a:extLst>
        </xdr:cNvPr>
        <xdr:cNvSpPr txBox="1">
          <a:spLocks noChangeArrowheads="1"/>
        </xdr:cNvSpPr>
      </xdr:nvSpPr>
      <xdr:spPr bwMode="auto">
        <a:xfrm rot="-1090354">
          <a:off x="12147550" y="896239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2</xdr:col>
      <xdr:colOff>338214</xdr:colOff>
      <xdr:row>0</xdr:row>
      <xdr:rowOff>31750</xdr:rowOff>
    </xdr:from>
    <xdr:to>
      <xdr:col>3</xdr:col>
      <xdr:colOff>687760</xdr:colOff>
      <xdr:row>0</xdr:row>
      <xdr:rowOff>1608667</xdr:rowOff>
    </xdr:to>
    <xdr:pic>
      <xdr:nvPicPr>
        <xdr:cNvPr id="9" name="Imagen 2" descr="Logo MinCIT_Mesa de trabajo 1">
          <a:extLst>
            <a:ext uri="{FF2B5EF4-FFF2-40B4-BE49-F238E27FC236}">
              <a16:creationId xmlns:a16="http://schemas.microsoft.com/office/drawing/2014/main" id="{39B02D13-619F-3817-5876-AA10CA806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8881" y="31750"/>
          <a:ext cx="2699046" cy="1576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152</xdr:row>
      <xdr:rowOff>0</xdr:rowOff>
    </xdr:from>
    <xdr:ext cx="304800" cy="304800"/>
    <xdr:sp macro="" textlink="">
      <xdr:nvSpPr>
        <xdr:cNvPr id="2" name="avatar">
          <a:extLst>
            <a:ext uri="{FF2B5EF4-FFF2-40B4-BE49-F238E27FC236}">
              <a16:creationId xmlns:a16="http://schemas.microsoft.com/office/drawing/2014/main" id="{D2ED36A2-ED32-4CB8-9705-64EDF221832A}"/>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9</xdr:col>
      <xdr:colOff>0</xdr:colOff>
      <xdr:row>152</xdr:row>
      <xdr:rowOff>0</xdr:rowOff>
    </xdr:from>
    <xdr:ext cx="304800" cy="304800"/>
    <xdr:sp macro="" textlink="">
      <xdr:nvSpPr>
        <xdr:cNvPr id="4" name="avatar">
          <a:extLst>
            <a:ext uri="{FF2B5EF4-FFF2-40B4-BE49-F238E27FC236}">
              <a16:creationId xmlns:a16="http://schemas.microsoft.com/office/drawing/2014/main" id="{A4137583-E483-49C8-98F4-DDA7FDD1FDB7}"/>
            </a:ext>
          </a:extLst>
        </xdr:cNvPr>
        <xdr:cNvSpPr>
          <a:spLocks noChangeAspect="1" noChangeArrowheads="1"/>
        </xdr:cNvSpPr>
      </xdr:nvSpPr>
      <xdr:spPr bwMode="auto">
        <a:xfrm>
          <a:off x="7112000" y="23674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9</xdr:col>
      <xdr:colOff>0</xdr:colOff>
      <xdr:row>121</xdr:row>
      <xdr:rowOff>0</xdr:rowOff>
    </xdr:from>
    <xdr:to>
      <xdr:col>9</xdr:col>
      <xdr:colOff>0</xdr:colOff>
      <xdr:row>416</xdr:row>
      <xdr:rowOff>115088</xdr:rowOff>
    </xdr:to>
    <xdr:sp macro="" textlink="">
      <xdr:nvSpPr>
        <xdr:cNvPr id="6" name="Text Box 214">
          <a:extLst>
            <a:ext uri="{FF2B5EF4-FFF2-40B4-BE49-F238E27FC236}">
              <a16:creationId xmlns:a16="http://schemas.microsoft.com/office/drawing/2014/main" id="{BC2546FA-6AC4-4D6B-B9F3-6B89183C2E2A}"/>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121</xdr:row>
      <xdr:rowOff>0</xdr:rowOff>
    </xdr:from>
    <xdr:to>
      <xdr:col>9</xdr:col>
      <xdr:colOff>0</xdr:colOff>
      <xdr:row>416</xdr:row>
      <xdr:rowOff>115088</xdr:rowOff>
    </xdr:to>
    <xdr:sp macro="" textlink="">
      <xdr:nvSpPr>
        <xdr:cNvPr id="7" name="Text Box 215">
          <a:extLst>
            <a:ext uri="{FF2B5EF4-FFF2-40B4-BE49-F238E27FC236}">
              <a16:creationId xmlns:a16="http://schemas.microsoft.com/office/drawing/2014/main" id="{268F5994-F429-4F47-98B5-E9E2FF45FB09}"/>
            </a:ext>
          </a:extLst>
        </xdr:cNvPr>
        <xdr:cNvSpPr txBox="1">
          <a:spLocks noChangeArrowheads="1"/>
        </xdr:cNvSpPr>
      </xdr:nvSpPr>
      <xdr:spPr bwMode="auto">
        <a:xfrm rot="-1090354">
          <a:off x="11912600" y="8899525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121</xdr:row>
      <xdr:rowOff>0</xdr:rowOff>
    </xdr:from>
    <xdr:to>
      <xdr:col>9</xdr:col>
      <xdr:colOff>0</xdr:colOff>
      <xdr:row>127</xdr:row>
      <xdr:rowOff>439281</xdr:rowOff>
    </xdr:to>
    <xdr:sp macro="" textlink="">
      <xdr:nvSpPr>
        <xdr:cNvPr id="8" name="Text Box 214">
          <a:extLst>
            <a:ext uri="{FF2B5EF4-FFF2-40B4-BE49-F238E27FC236}">
              <a16:creationId xmlns:a16="http://schemas.microsoft.com/office/drawing/2014/main" id="{7FCB4A5F-1F6A-46A0-8AE2-C95BF27AFA18}"/>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121</xdr:row>
      <xdr:rowOff>0</xdr:rowOff>
    </xdr:from>
    <xdr:to>
      <xdr:col>9</xdr:col>
      <xdr:colOff>0</xdr:colOff>
      <xdr:row>127</xdr:row>
      <xdr:rowOff>439281</xdr:rowOff>
    </xdr:to>
    <xdr:sp macro="" textlink="">
      <xdr:nvSpPr>
        <xdr:cNvPr id="9" name="Text Box 215">
          <a:extLst>
            <a:ext uri="{FF2B5EF4-FFF2-40B4-BE49-F238E27FC236}">
              <a16:creationId xmlns:a16="http://schemas.microsoft.com/office/drawing/2014/main" id="{32A518E0-0A3E-44AC-8068-4736AE216449}"/>
            </a:ext>
          </a:extLst>
        </xdr:cNvPr>
        <xdr:cNvSpPr txBox="1">
          <a:spLocks noChangeArrowheads="1"/>
        </xdr:cNvSpPr>
      </xdr:nvSpPr>
      <xdr:spPr bwMode="auto">
        <a:xfrm rot="-1090354">
          <a:off x="11912600" y="912368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306</xdr:row>
      <xdr:rowOff>48130</xdr:rowOff>
    </xdr:to>
    <xdr:sp macro="" textlink="">
      <xdr:nvSpPr>
        <xdr:cNvPr id="5" name="Text Box 214">
          <a:extLst>
            <a:ext uri="{FF2B5EF4-FFF2-40B4-BE49-F238E27FC236}">
              <a16:creationId xmlns:a16="http://schemas.microsoft.com/office/drawing/2014/main" id="{A14CFD1E-E668-4EB4-B4BB-29660DC50911}"/>
            </a:ext>
          </a:extLst>
        </xdr:cNvPr>
        <xdr:cNvSpPr txBox="1">
          <a:spLocks noChangeArrowheads="1"/>
        </xdr:cNvSpPr>
      </xdr:nvSpPr>
      <xdr:spPr bwMode="auto">
        <a:xfrm rot="-1090354">
          <a:off x="16002000" y="6426200"/>
          <a:ext cx="0" cy="1405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114</xdr:row>
      <xdr:rowOff>1762584</xdr:rowOff>
    </xdr:to>
    <xdr:sp macro="" textlink="">
      <xdr:nvSpPr>
        <xdr:cNvPr id="11" name="Text Box 214">
          <a:extLst>
            <a:ext uri="{FF2B5EF4-FFF2-40B4-BE49-F238E27FC236}">
              <a16:creationId xmlns:a16="http://schemas.microsoft.com/office/drawing/2014/main" id="{8C948A14-6EAC-423F-9888-D7FB5A555F57}"/>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29</xdr:row>
      <xdr:rowOff>0</xdr:rowOff>
    </xdr:from>
    <xdr:to>
      <xdr:col>9</xdr:col>
      <xdr:colOff>0</xdr:colOff>
      <xdr:row>114</xdr:row>
      <xdr:rowOff>1762584</xdr:rowOff>
    </xdr:to>
    <xdr:sp macro="" textlink="">
      <xdr:nvSpPr>
        <xdr:cNvPr id="12" name="Text Box 215">
          <a:extLst>
            <a:ext uri="{FF2B5EF4-FFF2-40B4-BE49-F238E27FC236}">
              <a16:creationId xmlns:a16="http://schemas.microsoft.com/office/drawing/2014/main" id="{50124DBF-E869-47D2-A693-48097016D9E9}"/>
            </a:ext>
          </a:extLst>
        </xdr:cNvPr>
        <xdr:cNvSpPr txBox="1">
          <a:spLocks noChangeArrowheads="1"/>
        </xdr:cNvSpPr>
      </xdr:nvSpPr>
      <xdr:spPr bwMode="auto">
        <a:xfrm rot="-1090354">
          <a:off x="16002000" y="6426200"/>
          <a:ext cx="0" cy="7695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xdr:from>
      <xdr:col>0</xdr:col>
      <xdr:colOff>916064</xdr:colOff>
      <xdr:row>0</xdr:row>
      <xdr:rowOff>119439</xdr:rowOff>
    </xdr:from>
    <xdr:to>
      <xdr:col>2</xdr:col>
      <xdr:colOff>884723</xdr:colOff>
      <xdr:row>0</xdr:row>
      <xdr:rowOff>1444625</xdr:rowOff>
    </xdr:to>
    <xdr:pic>
      <xdr:nvPicPr>
        <xdr:cNvPr id="13" name="Imagen 2" descr="Logo MinCIT_Mesa de trabajo 1">
          <a:extLst>
            <a:ext uri="{FF2B5EF4-FFF2-40B4-BE49-F238E27FC236}">
              <a16:creationId xmlns:a16="http://schemas.microsoft.com/office/drawing/2014/main" id="{DE80656B-A4D5-409C-8567-E7FF33AEDF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6064" y="119439"/>
          <a:ext cx="3048409" cy="13251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7</xdr:col>
      <xdr:colOff>0</xdr:colOff>
      <xdr:row>110</xdr:row>
      <xdr:rowOff>0</xdr:rowOff>
    </xdr:from>
    <xdr:ext cx="0" cy="1365249"/>
    <xdr:sp macro="" textlink="">
      <xdr:nvSpPr>
        <xdr:cNvPr id="3" name="Text Box 214">
          <a:extLst>
            <a:ext uri="{FF2B5EF4-FFF2-40B4-BE49-F238E27FC236}">
              <a16:creationId xmlns:a16="http://schemas.microsoft.com/office/drawing/2014/main" id="{28489E82-E299-47B0-A402-1E5EDDBFF684}"/>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110</xdr:row>
      <xdr:rowOff>0</xdr:rowOff>
    </xdr:from>
    <xdr:ext cx="0" cy="1365249"/>
    <xdr:sp macro="" textlink="">
      <xdr:nvSpPr>
        <xdr:cNvPr id="14" name="Text Box 215">
          <a:extLst>
            <a:ext uri="{FF2B5EF4-FFF2-40B4-BE49-F238E27FC236}">
              <a16:creationId xmlns:a16="http://schemas.microsoft.com/office/drawing/2014/main" id="{D372C415-A14F-4C3E-A34F-D3E05058583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110</xdr:row>
      <xdr:rowOff>0</xdr:rowOff>
    </xdr:from>
    <xdr:ext cx="0" cy="777875"/>
    <xdr:sp macro="" textlink="">
      <xdr:nvSpPr>
        <xdr:cNvPr id="15" name="Text Box 214">
          <a:extLst>
            <a:ext uri="{FF2B5EF4-FFF2-40B4-BE49-F238E27FC236}">
              <a16:creationId xmlns:a16="http://schemas.microsoft.com/office/drawing/2014/main" id="{A9A6C8B7-93ED-4709-92B9-D4140CCD78E1}"/>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110</xdr:row>
      <xdr:rowOff>0</xdr:rowOff>
    </xdr:from>
    <xdr:ext cx="0" cy="777875"/>
    <xdr:sp macro="" textlink="">
      <xdr:nvSpPr>
        <xdr:cNvPr id="16" name="Text Box 215">
          <a:extLst>
            <a:ext uri="{FF2B5EF4-FFF2-40B4-BE49-F238E27FC236}">
              <a16:creationId xmlns:a16="http://schemas.microsoft.com/office/drawing/2014/main" id="{788C8452-0797-4851-9C63-CD48EC7D6485}"/>
            </a:ext>
            <a:ext uri="{147F2762-F138-4A5C-976F-8EAC2B608ADB}">
              <a16:predDERef xmlns:a16="http://schemas.microsoft.com/office/drawing/2014/main" pred="{CB7D50A9-E95D-4D74-A8D5-926429BCBDF9}"/>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110</xdr:row>
      <xdr:rowOff>0</xdr:rowOff>
    </xdr:from>
    <xdr:ext cx="0" cy="1365249"/>
    <xdr:sp macro="" textlink="">
      <xdr:nvSpPr>
        <xdr:cNvPr id="17" name="Text Box 214">
          <a:extLst>
            <a:ext uri="{FF2B5EF4-FFF2-40B4-BE49-F238E27FC236}">
              <a16:creationId xmlns:a16="http://schemas.microsoft.com/office/drawing/2014/main" id="{D0C12571-2EC8-440B-B905-525985408D15}"/>
            </a:ext>
            <a:ext uri="{147F2762-F138-4A5C-976F-8EAC2B608ADB}">
              <a16:predDERef xmlns:a16="http://schemas.microsoft.com/office/drawing/2014/main" pred="{3EC92917-D031-48ED-A8A9-5B616BBDA9D9}"/>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110</xdr:row>
      <xdr:rowOff>0</xdr:rowOff>
    </xdr:from>
    <xdr:ext cx="0" cy="1365249"/>
    <xdr:sp macro="" textlink="">
      <xdr:nvSpPr>
        <xdr:cNvPr id="18" name="Text Box 215">
          <a:extLst>
            <a:ext uri="{FF2B5EF4-FFF2-40B4-BE49-F238E27FC236}">
              <a16:creationId xmlns:a16="http://schemas.microsoft.com/office/drawing/2014/main" id="{B6FB8CD8-ED37-4139-9798-7203C157427B}"/>
            </a:ext>
            <a:ext uri="{147F2762-F138-4A5C-976F-8EAC2B608ADB}">
              <a16:predDERef xmlns:a16="http://schemas.microsoft.com/office/drawing/2014/main" pred="{50E6CF69-B004-4F41-A6FC-7DDC0BB5D7C3}"/>
            </a:ext>
          </a:extLst>
        </xdr:cNvPr>
        <xdr:cNvSpPr txBox="1">
          <a:spLocks noChangeArrowheads="1"/>
        </xdr:cNvSpPr>
      </xdr:nvSpPr>
      <xdr:spPr bwMode="auto">
        <a:xfrm rot="-1090354">
          <a:off x="8864600" y="977900"/>
          <a:ext cx="0" cy="1365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oneCellAnchor>
    <xdr:from>
      <xdr:col>7</xdr:col>
      <xdr:colOff>0</xdr:colOff>
      <xdr:row>110</xdr:row>
      <xdr:rowOff>0</xdr:rowOff>
    </xdr:from>
    <xdr:ext cx="0" cy="777875"/>
    <xdr:sp macro="" textlink="">
      <xdr:nvSpPr>
        <xdr:cNvPr id="19" name="Text Box 214">
          <a:extLst>
            <a:ext uri="{FF2B5EF4-FFF2-40B4-BE49-F238E27FC236}">
              <a16:creationId xmlns:a16="http://schemas.microsoft.com/office/drawing/2014/main" id="{6B266412-2512-4F0C-B66A-445CD032D174}"/>
            </a:ext>
            <a:ext uri="{147F2762-F138-4A5C-976F-8EAC2B608ADB}">
              <a16:predDERef xmlns:a16="http://schemas.microsoft.com/office/drawing/2014/main" pred="{0B703BCF-6189-448E-8A0A-A17D7305EF8C}"/>
            </a:ext>
          </a:extLst>
        </xdr:cNvPr>
        <xdr:cNvSpPr txBox="1">
          <a:spLocks noChangeArrowheads="1"/>
        </xdr:cNvSpPr>
      </xdr:nvSpPr>
      <xdr:spPr bwMode="auto">
        <a:xfrm rot="-1090354">
          <a:off x="8864600" y="977900"/>
          <a:ext cx="0" cy="777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oneCellAnchor>
  <xdr:twoCellAnchor editAs="oneCell">
    <xdr:from>
      <xdr:col>9</xdr:col>
      <xdr:colOff>0</xdr:colOff>
      <xdr:row>57</xdr:row>
      <xdr:rowOff>0</xdr:rowOff>
    </xdr:from>
    <xdr:to>
      <xdr:col>9</xdr:col>
      <xdr:colOff>0</xdr:colOff>
      <xdr:row>335</xdr:row>
      <xdr:rowOff>20993</xdr:rowOff>
    </xdr:to>
    <xdr:sp macro="" textlink="">
      <xdr:nvSpPr>
        <xdr:cNvPr id="20" name="Text Box 214">
          <a:extLst>
            <a:ext uri="{FF2B5EF4-FFF2-40B4-BE49-F238E27FC236}">
              <a16:creationId xmlns:a16="http://schemas.microsoft.com/office/drawing/2014/main" id="{0EADE5BF-ED8B-4D10-B676-810438F97082}"/>
            </a:ext>
          </a:extLst>
        </xdr:cNvPr>
        <xdr:cNvSpPr txBox="1">
          <a:spLocks noChangeArrowheads="1"/>
        </xdr:cNvSpPr>
      </xdr:nvSpPr>
      <xdr:spPr bwMode="auto">
        <a:xfrm rot="-1090354">
          <a:off x="8293100" y="2406650"/>
          <a:ext cx="0" cy="1186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57</xdr:row>
      <xdr:rowOff>0</xdr:rowOff>
    </xdr:from>
    <xdr:to>
      <xdr:col>9</xdr:col>
      <xdr:colOff>0</xdr:colOff>
      <xdr:row>335</xdr:row>
      <xdr:rowOff>20993</xdr:rowOff>
    </xdr:to>
    <xdr:sp macro="" textlink="">
      <xdr:nvSpPr>
        <xdr:cNvPr id="21" name="Text Box 215">
          <a:extLst>
            <a:ext uri="{FF2B5EF4-FFF2-40B4-BE49-F238E27FC236}">
              <a16:creationId xmlns:a16="http://schemas.microsoft.com/office/drawing/2014/main" id="{F588D4FA-98E2-4BA8-99B1-6C985E4B6E09}"/>
            </a:ext>
          </a:extLst>
        </xdr:cNvPr>
        <xdr:cNvSpPr txBox="1">
          <a:spLocks noChangeArrowheads="1"/>
        </xdr:cNvSpPr>
      </xdr:nvSpPr>
      <xdr:spPr bwMode="auto">
        <a:xfrm rot="-1090354">
          <a:off x="8293100" y="2406650"/>
          <a:ext cx="0" cy="1186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57</xdr:row>
      <xdr:rowOff>0</xdr:rowOff>
    </xdr:from>
    <xdr:to>
      <xdr:col>9</xdr:col>
      <xdr:colOff>0</xdr:colOff>
      <xdr:row>117</xdr:row>
      <xdr:rowOff>1360972</xdr:rowOff>
    </xdr:to>
    <xdr:sp macro="" textlink="">
      <xdr:nvSpPr>
        <xdr:cNvPr id="22" name="Text Box 214">
          <a:extLst>
            <a:ext uri="{FF2B5EF4-FFF2-40B4-BE49-F238E27FC236}">
              <a16:creationId xmlns:a16="http://schemas.microsoft.com/office/drawing/2014/main" id="{CF6C070D-19F5-4F98-9A14-F53EC5152EF4}"/>
            </a:ext>
          </a:extLst>
        </xdr:cNvPr>
        <xdr:cNvSpPr txBox="1">
          <a:spLocks noChangeArrowheads="1"/>
        </xdr:cNvSpPr>
      </xdr:nvSpPr>
      <xdr:spPr bwMode="auto">
        <a:xfrm rot="-1090354">
          <a:off x="8293100" y="2406650"/>
          <a:ext cx="0" cy="764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57</xdr:row>
      <xdr:rowOff>0</xdr:rowOff>
    </xdr:from>
    <xdr:to>
      <xdr:col>9</xdr:col>
      <xdr:colOff>0</xdr:colOff>
      <xdr:row>117</xdr:row>
      <xdr:rowOff>1360972</xdr:rowOff>
    </xdr:to>
    <xdr:sp macro="" textlink="">
      <xdr:nvSpPr>
        <xdr:cNvPr id="23" name="Text Box 215">
          <a:extLst>
            <a:ext uri="{FF2B5EF4-FFF2-40B4-BE49-F238E27FC236}">
              <a16:creationId xmlns:a16="http://schemas.microsoft.com/office/drawing/2014/main" id="{DF6B8B2F-6357-446D-84FF-2D7C8366DE2A}"/>
            </a:ext>
          </a:extLst>
        </xdr:cNvPr>
        <xdr:cNvSpPr txBox="1">
          <a:spLocks noChangeArrowheads="1"/>
        </xdr:cNvSpPr>
      </xdr:nvSpPr>
      <xdr:spPr bwMode="auto">
        <a:xfrm rot="-1090354">
          <a:off x="8293100" y="2406650"/>
          <a:ext cx="0" cy="764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57</xdr:row>
      <xdr:rowOff>0</xdr:rowOff>
    </xdr:from>
    <xdr:to>
      <xdr:col>9</xdr:col>
      <xdr:colOff>0</xdr:colOff>
      <xdr:row>336</xdr:row>
      <xdr:rowOff>72921</xdr:rowOff>
    </xdr:to>
    <xdr:sp macro="" textlink="">
      <xdr:nvSpPr>
        <xdr:cNvPr id="24" name="Text Box 214">
          <a:extLst>
            <a:ext uri="{FF2B5EF4-FFF2-40B4-BE49-F238E27FC236}">
              <a16:creationId xmlns:a16="http://schemas.microsoft.com/office/drawing/2014/main" id="{970ACC21-079A-42AA-93A4-ECCE7CFC49ED}"/>
            </a:ext>
          </a:extLst>
        </xdr:cNvPr>
        <xdr:cNvSpPr txBox="1">
          <a:spLocks noChangeArrowheads="1"/>
        </xdr:cNvSpPr>
      </xdr:nvSpPr>
      <xdr:spPr bwMode="auto">
        <a:xfrm rot="-1090354">
          <a:off x="8293100" y="2406650"/>
          <a:ext cx="0" cy="13909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1962149</xdr:colOff>
      <xdr:row>57</xdr:row>
      <xdr:rowOff>0</xdr:rowOff>
    </xdr:from>
    <xdr:to>
      <xdr:col>9</xdr:col>
      <xdr:colOff>2139683</xdr:colOff>
      <xdr:row>336</xdr:row>
      <xdr:rowOff>73742</xdr:rowOff>
    </xdr:to>
    <xdr:sp macro="" textlink="">
      <xdr:nvSpPr>
        <xdr:cNvPr id="25" name="Text Box 215">
          <a:extLst>
            <a:ext uri="{FF2B5EF4-FFF2-40B4-BE49-F238E27FC236}">
              <a16:creationId xmlns:a16="http://schemas.microsoft.com/office/drawing/2014/main" id="{499634C9-B509-48EC-BF00-6CCA8898EDB9}"/>
            </a:ext>
          </a:extLst>
        </xdr:cNvPr>
        <xdr:cNvSpPr txBox="1">
          <a:spLocks noChangeArrowheads="1"/>
        </xdr:cNvSpPr>
      </xdr:nvSpPr>
      <xdr:spPr bwMode="auto">
        <a:xfrm rot="-1090354">
          <a:off x="9486899" y="2406650"/>
          <a:ext cx="177534" cy="13917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57</xdr:row>
      <xdr:rowOff>0</xdr:rowOff>
    </xdr:from>
    <xdr:to>
      <xdr:col>9</xdr:col>
      <xdr:colOff>0</xdr:colOff>
      <xdr:row>117</xdr:row>
      <xdr:rowOff>1361120</xdr:rowOff>
    </xdr:to>
    <xdr:sp macro="" textlink="">
      <xdr:nvSpPr>
        <xdr:cNvPr id="26" name="Text Box 214">
          <a:extLst>
            <a:ext uri="{FF2B5EF4-FFF2-40B4-BE49-F238E27FC236}">
              <a16:creationId xmlns:a16="http://schemas.microsoft.com/office/drawing/2014/main" id="{DB2C8D8B-F8EB-4A81-B024-455BA8968A83}"/>
            </a:ext>
          </a:extLst>
        </xdr:cNvPr>
        <xdr:cNvSpPr txBox="1">
          <a:spLocks noChangeArrowheads="1"/>
        </xdr:cNvSpPr>
      </xdr:nvSpPr>
      <xdr:spPr bwMode="auto">
        <a:xfrm rot="-1090354">
          <a:off x="8293100" y="2406650"/>
          <a:ext cx="0" cy="764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9</xdr:col>
      <xdr:colOff>0</xdr:colOff>
      <xdr:row>57</xdr:row>
      <xdr:rowOff>0</xdr:rowOff>
    </xdr:from>
    <xdr:to>
      <xdr:col>9</xdr:col>
      <xdr:colOff>0</xdr:colOff>
      <xdr:row>117</xdr:row>
      <xdr:rowOff>1361120</xdr:rowOff>
    </xdr:to>
    <xdr:sp macro="" textlink="">
      <xdr:nvSpPr>
        <xdr:cNvPr id="27" name="Text Box 215">
          <a:extLst>
            <a:ext uri="{FF2B5EF4-FFF2-40B4-BE49-F238E27FC236}">
              <a16:creationId xmlns:a16="http://schemas.microsoft.com/office/drawing/2014/main" id="{13901F2F-C809-4F13-B998-02E5795FC2F1}"/>
            </a:ext>
          </a:extLst>
        </xdr:cNvPr>
        <xdr:cNvSpPr txBox="1">
          <a:spLocks noChangeArrowheads="1"/>
        </xdr:cNvSpPr>
      </xdr:nvSpPr>
      <xdr:spPr bwMode="auto">
        <a:xfrm rot="-1090354">
          <a:off x="8293100" y="2406650"/>
          <a:ext cx="0" cy="764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citco-my.sharepoint.com/Users/EXITO/Desktop/Informaci&#243;n%20Yamith/Seguimiento%20Riesgos%20de%20Gesti&#243;n%20primer%20corte%20abril%20%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Riesgos%20Sistemas%20de%20Gesti&#243;n%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de%20Riesgos%20Gesti&#243;n%20Jur&#237;dica%20V2.xlsx"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https://mincitco-my.sharepoint.com/Users/jhon%20montes/Documents/MINISTERIO%20CIT/RIESGOS/Seguimiento%20de%20Riesgos/Riesgos%20de%20Gesti&#243;n/1er.%20Seguimiento%20Riesgos%20de%20Gesti&#243;n/Matriz%20Riesgos%20Facilitaci&#243;n.%20Com.%20y%20Def.%20Comercial%20V2.xlsx?10538024" TargetMode="External"/><Relationship Id="rId1" Type="http://schemas.openxmlformats.org/officeDocument/2006/relationships/externalLinkPath" Target="file:///\\10538024\Matriz%20Riesgos%20Facilitaci&#243;n.%20Com.%20y%20Def.%20Comercial%20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Riesgos%20de%20Gesti&#243;n/1er.%20Seguimiento%20Riesgos%20de%20Gesti&#243;n/Matriz%20Riesgos%20Desarrollo%20Empresarial%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ncitco-my.sharepoint.com/Users/jhon%20montes/Documents/MINISTERIO%20CIT/RIESGOS/Seguimiento%20de%20Riesgos/Seguimiento%20Riesgos%20Proyectos%20de%20Inversi&#243;n%203112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635AF-5417-444B-A565-AAD0CA0F31AC}">
  <sheetPr>
    <tabColor rgb="FFFFFF00"/>
  </sheetPr>
  <dimension ref="A1:BI98"/>
  <sheetViews>
    <sheetView zoomScale="50" zoomScaleNormal="50" workbookViewId="0">
      <selection activeCell="I7" sqref="I7"/>
    </sheetView>
  </sheetViews>
  <sheetFormatPr baseColWidth="10" defaultColWidth="9.1796875" defaultRowHeight="14" x14ac:dyDescent="0.3"/>
  <cols>
    <col min="1" max="1" width="7.7265625" style="148" customWidth="1"/>
    <col min="2" max="2" width="9.54296875" style="6" customWidth="1"/>
    <col min="3" max="3" width="33.6328125" style="55" customWidth="1"/>
    <col min="4" max="4" width="28.90625" style="6" customWidth="1"/>
    <col min="5" max="5" width="26.453125" style="55" customWidth="1"/>
    <col min="6" max="6" width="31.6328125" style="31" customWidth="1"/>
    <col min="7" max="7" width="58.453125" style="6" customWidth="1"/>
    <col min="8" max="8" width="13.90625" style="55" customWidth="1"/>
    <col min="9" max="9" width="56" style="55" customWidth="1"/>
    <col min="10" max="10" width="26.54296875" style="55" customWidth="1"/>
    <col min="11" max="12" width="33" style="55" customWidth="1"/>
    <col min="13" max="13" width="27.453125" style="61" hidden="1" customWidth="1"/>
    <col min="14" max="14" width="28.453125" style="55" customWidth="1"/>
    <col min="15" max="15" width="11.54296875" style="62" hidden="1" customWidth="1"/>
    <col min="16" max="16" width="44.453125" style="6" customWidth="1"/>
    <col min="17" max="17" width="20.453125" style="55" customWidth="1"/>
    <col min="18" max="18" width="58.7265625" style="6" customWidth="1"/>
    <col min="19" max="19" width="24.453125" style="6" customWidth="1"/>
    <col min="20" max="20" width="27.26953125" style="55" customWidth="1"/>
    <col min="21" max="21" width="21.1796875" style="6" customWidth="1"/>
    <col min="22" max="22" width="45.36328125" style="6" customWidth="1"/>
    <col min="23" max="23" width="4.81640625" style="61" hidden="1" customWidth="1"/>
    <col min="24" max="24" width="40.54296875" style="6" customWidth="1"/>
    <col min="25" max="25" width="5.26953125" style="61" hidden="1" customWidth="1"/>
    <col min="26" max="26" width="35.453125" style="6" customWidth="1"/>
    <col min="27" max="27" width="64.26953125" style="120" customWidth="1"/>
    <col min="28" max="28" width="22.36328125" style="55" customWidth="1"/>
    <col min="29" max="29" width="40.81640625" style="4" customWidth="1"/>
    <col min="30" max="30" width="28.1796875" style="4" customWidth="1"/>
    <col min="31" max="31" width="16.1796875" style="6" hidden="1" customWidth="1"/>
    <col min="32" max="32" width="24.1796875" style="55" customWidth="1"/>
    <col min="33" max="33" width="15" style="6" hidden="1" customWidth="1"/>
    <col min="34" max="34" width="27.6328125" style="6" customWidth="1"/>
    <col min="35" max="35" width="14.453125" style="6" hidden="1" customWidth="1"/>
    <col min="36" max="36" width="25.81640625" style="6" customWidth="1"/>
    <col min="37" max="37" width="29.81640625" style="6" customWidth="1"/>
    <col min="38" max="38" width="14" style="6" hidden="1" customWidth="1"/>
    <col min="39" max="39" width="24.26953125" style="6" hidden="1" customWidth="1"/>
    <col min="40" max="40" width="24" style="137" customWidth="1"/>
    <col min="41" max="41" width="30.7265625" style="138" customWidth="1"/>
    <col min="42" max="43" width="5.7265625" style="139" customWidth="1"/>
    <col min="44" max="44" width="52.26953125" style="138" customWidth="1"/>
    <col min="45" max="46" width="5.7265625" style="139" customWidth="1"/>
    <col min="47" max="47" width="56.54296875" style="150" customWidth="1"/>
    <col min="48" max="49" width="5.7265625" style="139" customWidth="1"/>
    <col min="50" max="50" width="37.81640625" style="138" customWidth="1"/>
    <col min="51" max="52" width="5.7265625" style="139" customWidth="1"/>
    <col min="53" max="53" width="39.1796875" style="138" customWidth="1"/>
    <col min="54" max="55" width="5.7265625" style="139" hidden="1" customWidth="1"/>
    <col min="56" max="56" width="30.7265625" style="138" hidden="1" customWidth="1"/>
    <col min="57" max="58" width="5.7265625" style="139" customWidth="1"/>
    <col min="59" max="59" width="62.453125" style="5" customWidth="1"/>
    <col min="60" max="60" width="74.7265625" style="139" customWidth="1"/>
    <col min="61" max="61" width="88.453125" style="6" customWidth="1"/>
    <col min="62" max="16384" width="9.1796875" style="6"/>
  </cols>
  <sheetData>
    <row r="1" spans="1:61" ht="134" customHeight="1" x14ac:dyDescent="0.3">
      <c r="A1" s="453"/>
      <c r="B1" s="453"/>
      <c r="C1" s="453"/>
      <c r="D1" s="453"/>
      <c r="E1" s="1032" t="s">
        <v>0</v>
      </c>
      <c r="F1" s="1032"/>
      <c r="G1" s="1032"/>
      <c r="H1" s="1032"/>
      <c r="I1" s="1032"/>
      <c r="J1" s="1032"/>
      <c r="K1" s="1032"/>
      <c r="L1" s="1032"/>
      <c r="M1" s="1032"/>
      <c r="N1" s="1032"/>
      <c r="O1" s="1032"/>
      <c r="P1" s="1032"/>
      <c r="Q1" s="1032"/>
      <c r="R1" s="1032"/>
      <c r="S1" s="1032"/>
      <c r="T1" s="1032"/>
      <c r="U1" s="1032"/>
      <c r="V1" s="1032"/>
      <c r="W1" s="1032"/>
      <c r="X1" s="1032"/>
      <c r="Y1" s="1032"/>
      <c r="Z1" s="1032"/>
      <c r="AA1" s="1032"/>
      <c r="AB1" s="1032"/>
      <c r="AC1" s="1032"/>
      <c r="AD1" s="1032"/>
      <c r="AE1" s="1032"/>
      <c r="AF1" s="1032"/>
      <c r="AG1" s="1032"/>
      <c r="AH1" s="1032"/>
      <c r="AI1" s="1032"/>
      <c r="AJ1" s="1032"/>
      <c r="AK1" s="1032"/>
      <c r="AL1" s="1032"/>
      <c r="AM1" s="1032"/>
      <c r="AN1" s="1032"/>
      <c r="AO1" s="1032"/>
      <c r="AP1" s="1032"/>
      <c r="AQ1" s="1032"/>
      <c r="AR1" s="1032"/>
      <c r="AS1" s="1032"/>
      <c r="AT1" s="1032"/>
      <c r="AU1" s="1032"/>
      <c r="AV1" s="1032"/>
      <c r="AW1" s="1032"/>
      <c r="AX1" s="1032"/>
      <c r="AY1" s="1032"/>
      <c r="AZ1" s="1032"/>
      <c r="BA1" s="1032"/>
      <c r="BB1" s="1032"/>
      <c r="BC1" s="1032"/>
      <c r="BD1" s="1032"/>
      <c r="BE1" s="1032"/>
      <c r="BF1" s="1032"/>
      <c r="BG1" s="1032"/>
      <c r="BH1" s="1032"/>
      <c r="BI1" s="1031" t="s">
        <v>1</v>
      </c>
    </row>
    <row r="2" spans="1:61" s="3" customFormat="1" ht="27" customHeight="1" thickBot="1" x14ac:dyDescent="0.3">
      <c r="A2" s="129"/>
      <c r="B2" s="129"/>
      <c r="C2" s="129"/>
      <c r="D2" s="445"/>
      <c r="E2" s="445"/>
      <c r="F2" s="445"/>
      <c r="G2" s="445"/>
      <c r="H2" s="445"/>
      <c r="I2" s="129"/>
      <c r="J2" s="158"/>
      <c r="K2" s="129"/>
      <c r="L2" s="158"/>
      <c r="M2" s="159"/>
      <c r="N2" s="158"/>
      <c r="O2" s="160"/>
      <c r="P2" s="129"/>
      <c r="Q2" s="158"/>
      <c r="R2" s="129"/>
      <c r="S2" s="129"/>
      <c r="T2" s="129"/>
      <c r="U2" s="129"/>
      <c r="V2" s="129"/>
      <c r="W2" s="159"/>
      <c r="X2" s="446"/>
      <c r="Y2" s="446"/>
      <c r="Z2" s="446"/>
      <c r="AA2" s="446"/>
      <c r="AB2" s="446"/>
      <c r="AC2" s="446"/>
      <c r="AD2" s="998"/>
      <c r="AE2" s="446"/>
      <c r="AF2" s="446"/>
      <c r="AG2" s="446"/>
      <c r="AH2" s="446"/>
      <c r="AI2" s="446"/>
      <c r="AJ2" s="446"/>
      <c r="AK2" s="446"/>
      <c r="AL2" s="158"/>
      <c r="AM2" s="129"/>
      <c r="AN2" s="158"/>
      <c r="AO2" s="161"/>
      <c r="AP2" s="161"/>
      <c r="AQ2" s="161"/>
      <c r="AR2" s="60"/>
      <c r="AS2" s="60"/>
      <c r="AT2" s="161"/>
      <c r="AU2" s="158"/>
      <c r="AV2" s="129"/>
      <c r="AW2" s="158"/>
      <c r="AX2" s="60"/>
      <c r="AY2" s="60"/>
      <c r="AZ2" s="162"/>
      <c r="BA2" s="158"/>
      <c r="BB2" s="158"/>
      <c r="BC2" s="129"/>
      <c r="BD2" s="129"/>
      <c r="BE2" s="158"/>
      <c r="BF2" s="129"/>
      <c r="BG2" s="162"/>
      <c r="BH2" s="158"/>
      <c r="BI2" s="129"/>
    </row>
    <row r="3" spans="1:61" ht="37" customHeight="1" thickBot="1" x14ac:dyDescent="0.35">
      <c r="A3" s="135"/>
      <c r="B3" s="135"/>
      <c r="C3" s="1015" t="s">
        <v>2</v>
      </c>
      <c r="D3" s="1016" t="s">
        <v>3</v>
      </c>
      <c r="E3" s="1016"/>
      <c r="F3" s="1017" t="s">
        <v>4</v>
      </c>
      <c r="G3" s="1018" t="s">
        <v>5</v>
      </c>
      <c r="H3" s="1019"/>
      <c r="I3" s="420" t="s">
        <v>6</v>
      </c>
      <c r="J3" s="420"/>
      <c r="K3" s="420"/>
      <c r="L3" s="1020"/>
      <c r="M3" s="166"/>
      <c r="N3" s="1020"/>
      <c r="O3" s="167"/>
      <c r="P3" s="1021"/>
      <c r="Q3" s="1020"/>
      <c r="R3" s="1021"/>
      <c r="S3" s="135"/>
      <c r="T3" s="1021"/>
      <c r="U3" s="1021"/>
      <c r="V3" s="1022"/>
      <c r="W3" s="170"/>
      <c r="X3" s="1023"/>
      <c r="Y3" s="172"/>
      <c r="Z3" s="1023"/>
      <c r="AA3" s="1024"/>
      <c r="AB3" s="1025"/>
      <c r="AC3" s="1025"/>
      <c r="AD3" s="1025"/>
      <c r="AE3" s="171"/>
      <c r="AF3" s="155"/>
      <c r="AG3" s="168"/>
      <c r="AH3" s="1021"/>
      <c r="AI3" s="168"/>
      <c r="AJ3" s="1021"/>
      <c r="AK3" s="1023"/>
      <c r="AL3" s="60"/>
      <c r="AM3" s="60"/>
      <c r="AN3" s="154"/>
      <c r="AO3" s="156"/>
      <c r="AP3" s="156"/>
      <c r="AQ3" s="156"/>
      <c r="AR3" s="154"/>
      <c r="AS3" s="154"/>
      <c r="AT3" s="156"/>
      <c r="AU3" s="154"/>
      <c r="AV3" s="154"/>
      <c r="AW3" s="154"/>
      <c r="AX3" s="154"/>
      <c r="AY3" s="154"/>
      <c r="AZ3" s="157"/>
      <c r="BA3" s="154"/>
      <c r="BB3" s="60"/>
      <c r="BC3" s="60"/>
      <c r="BD3" s="60"/>
      <c r="BE3" s="154"/>
      <c r="BF3" s="154"/>
      <c r="BG3" s="157"/>
      <c r="BH3" s="155"/>
      <c r="BI3" s="135"/>
    </row>
    <row r="4" spans="1:61" s="3" customFormat="1" ht="25.5" hidden="1" customHeight="1" x14ac:dyDescent="0.3">
      <c r="A4" s="129"/>
      <c r="B4" s="129"/>
      <c r="C4" s="455"/>
      <c r="D4" s="164"/>
      <c r="E4" s="164"/>
      <c r="F4" s="175"/>
      <c r="G4" s="448" t="s">
        <v>7</v>
      </c>
      <c r="H4" s="448"/>
      <c r="I4" s="449"/>
      <c r="J4" s="449"/>
      <c r="K4" s="449"/>
      <c r="L4" s="449"/>
      <c r="M4" s="449"/>
      <c r="N4" s="449"/>
      <c r="O4" s="449"/>
      <c r="P4" s="449"/>
      <c r="Q4" s="165"/>
      <c r="R4" s="168"/>
      <c r="S4" s="129"/>
      <c r="T4" s="168"/>
      <c r="U4" s="168"/>
      <c r="V4" s="169"/>
      <c r="W4" s="170"/>
      <c r="X4" s="176"/>
      <c r="Y4" s="177"/>
      <c r="Z4" s="176"/>
      <c r="AA4" s="173"/>
      <c r="AB4" s="174"/>
      <c r="AC4" s="174"/>
      <c r="AD4" s="174"/>
      <c r="AE4" s="176"/>
      <c r="AF4" s="174"/>
      <c r="AG4" s="176"/>
      <c r="AH4" s="129"/>
      <c r="AI4" s="168"/>
      <c r="AJ4" s="168"/>
      <c r="AK4" s="176"/>
      <c r="AL4" s="60"/>
      <c r="AM4" s="60"/>
      <c r="AN4" s="60"/>
      <c r="AO4" s="161"/>
      <c r="AP4" s="161"/>
      <c r="AQ4" s="161"/>
      <c r="AR4" s="60"/>
      <c r="AS4" s="60"/>
      <c r="AT4" s="161"/>
      <c r="AU4" s="60"/>
      <c r="AV4" s="60"/>
      <c r="AW4" s="60"/>
      <c r="AX4" s="60"/>
      <c r="AY4" s="60"/>
      <c r="AZ4" s="162"/>
      <c r="BA4" s="60"/>
      <c r="BB4" s="60"/>
      <c r="BC4" s="60"/>
      <c r="BD4" s="60"/>
      <c r="BE4" s="60"/>
      <c r="BF4" s="60"/>
      <c r="BG4" s="162"/>
      <c r="BH4" s="158"/>
      <c r="BI4" s="129"/>
    </row>
    <row r="5" spans="1:61" ht="25.5" customHeight="1" x14ac:dyDescent="0.3">
      <c r="A5" s="135"/>
      <c r="B5" s="135"/>
      <c r="C5" s="1015"/>
      <c r="D5" s="1026"/>
      <c r="E5" s="1026"/>
      <c r="F5" s="1027"/>
      <c r="G5" s="1023"/>
      <c r="H5" s="1028"/>
      <c r="I5" s="155"/>
      <c r="J5" s="155"/>
      <c r="K5" s="1021"/>
      <c r="L5" s="1020"/>
      <c r="M5" s="166"/>
      <c r="N5" s="1020"/>
      <c r="O5" s="167"/>
      <c r="P5" s="1021"/>
      <c r="Q5" s="1020"/>
      <c r="R5" s="1021"/>
      <c r="S5" s="135"/>
      <c r="T5" s="1021"/>
      <c r="U5" s="1021"/>
      <c r="V5" s="1022"/>
      <c r="W5" s="170"/>
      <c r="X5" s="1029"/>
      <c r="Y5" s="177"/>
      <c r="Z5" s="1029"/>
      <c r="AA5" s="1024"/>
      <c r="AB5" s="1025"/>
      <c r="AC5" s="1025"/>
      <c r="AD5" s="1025"/>
      <c r="AE5" s="176"/>
      <c r="AF5" s="155"/>
      <c r="AG5" s="168"/>
      <c r="AH5" s="1021"/>
      <c r="AI5" s="168"/>
      <c r="AJ5" s="1021"/>
      <c r="AK5" s="1029"/>
      <c r="AL5" s="60"/>
      <c r="AM5" s="60"/>
      <c r="AN5" s="154"/>
      <c r="AO5" s="156"/>
      <c r="AP5" s="156"/>
      <c r="AQ5" s="156"/>
      <c r="AR5" s="154"/>
      <c r="AS5" s="154"/>
      <c r="AT5" s="156"/>
      <c r="AU5" s="154"/>
      <c r="AV5" s="154"/>
      <c r="AW5" s="154"/>
      <c r="AX5" s="154"/>
      <c r="AY5" s="154"/>
      <c r="AZ5" s="157"/>
      <c r="BA5" s="154"/>
      <c r="BB5" s="60"/>
      <c r="BC5" s="60"/>
      <c r="BD5" s="60"/>
      <c r="BE5" s="154"/>
      <c r="BF5" s="154"/>
      <c r="BG5" s="157"/>
      <c r="BH5" s="155"/>
      <c r="BI5" s="135"/>
    </row>
    <row r="6" spans="1:61" s="3" customFormat="1" ht="17" customHeight="1" x14ac:dyDescent="0.25">
      <c r="A6" s="129"/>
      <c r="B6" s="129"/>
      <c r="C6" s="182"/>
      <c r="D6" s="171"/>
      <c r="E6" s="171"/>
      <c r="F6" s="174"/>
      <c r="G6" s="171"/>
      <c r="H6" s="171"/>
      <c r="I6" s="59"/>
      <c r="J6" s="163"/>
      <c r="K6" s="183"/>
      <c r="L6" s="178"/>
      <c r="M6" s="184"/>
      <c r="N6" s="178"/>
      <c r="O6" s="185"/>
      <c r="P6" s="183"/>
      <c r="Q6" s="178"/>
      <c r="R6" s="183"/>
      <c r="S6" s="183"/>
      <c r="T6" s="183"/>
      <c r="U6" s="183"/>
      <c r="V6" s="178"/>
      <c r="W6" s="185"/>
      <c r="X6" s="171"/>
      <c r="Y6" s="172"/>
      <c r="Z6" s="171"/>
      <c r="AA6" s="173"/>
      <c r="AB6" s="174"/>
      <c r="AC6" s="174"/>
      <c r="AD6" s="174"/>
      <c r="AE6" s="171"/>
      <c r="AF6" s="178"/>
      <c r="AG6" s="183"/>
      <c r="AH6" s="183"/>
      <c r="AI6" s="183"/>
      <c r="AJ6" s="183"/>
      <c r="AK6" s="171"/>
      <c r="AL6" s="178"/>
      <c r="AM6" s="178"/>
      <c r="AN6" s="178"/>
      <c r="AO6" s="179"/>
      <c r="AP6" s="179"/>
      <c r="AQ6" s="179"/>
      <c r="AR6" s="178"/>
      <c r="AS6" s="178"/>
      <c r="AT6" s="179"/>
      <c r="AU6" s="180"/>
      <c r="AV6" s="180"/>
      <c r="AW6" s="180"/>
      <c r="AX6" s="180"/>
      <c r="AY6" s="180"/>
      <c r="AZ6" s="181"/>
      <c r="BA6" s="180"/>
      <c r="BB6" s="180"/>
      <c r="BC6" s="180"/>
      <c r="BD6" s="180"/>
      <c r="BE6" s="180"/>
      <c r="BF6" s="129"/>
      <c r="BG6" s="162"/>
      <c r="BH6" s="158"/>
      <c r="BI6" s="129"/>
    </row>
    <row r="7" spans="1:61" s="236" customFormat="1" ht="27" customHeight="1" x14ac:dyDescent="0.35">
      <c r="A7" s="1039"/>
      <c r="B7" s="1039"/>
      <c r="C7" s="1005" t="s">
        <v>8</v>
      </c>
      <c r="D7" s="1005"/>
      <c r="E7" s="1005"/>
      <c r="F7" s="415">
        <v>46022</v>
      </c>
      <c r="G7" s="1006" t="s">
        <v>9</v>
      </c>
      <c r="H7" s="1006"/>
      <c r="I7" s="412">
        <v>16</v>
      </c>
      <c r="J7" s="154"/>
      <c r="K7" s="1007"/>
      <c r="L7" s="1008"/>
      <c r="M7" s="187"/>
      <c r="N7" s="1008"/>
      <c r="O7" s="185"/>
      <c r="P7" s="1007"/>
      <c r="Q7" s="1008"/>
      <c r="R7" s="1007"/>
      <c r="S7" s="1009"/>
      <c r="T7" s="1009"/>
      <c r="U7" s="1008"/>
      <c r="V7" s="1010"/>
      <c r="W7" s="454"/>
      <c r="X7" s="1010"/>
      <c r="Y7" s="454"/>
      <c r="Z7" s="1010"/>
      <c r="AA7" s="1010"/>
      <c r="AB7" s="1010"/>
      <c r="AC7" s="1010"/>
      <c r="AD7" s="1011"/>
      <c r="AE7" s="454"/>
      <c r="AF7" s="1010"/>
      <c r="AG7" s="454"/>
      <c r="AH7" s="1010"/>
      <c r="AI7" s="454"/>
      <c r="AJ7" s="1010"/>
      <c r="AK7" s="1008"/>
      <c r="AL7" s="178"/>
      <c r="AM7" s="178"/>
      <c r="AN7" s="1008"/>
      <c r="AO7" s="1012"/>
      <c r="AP7" s="1012"/>
      <c r="AQ7" s="1012"/>
      <c r="AR7" s="1008"/>
      <c r="AS7" s="1008"/>
      <c r="AT7" s="1012"/>
      <c r="AU7" s="1013"/>
      <c r="AV7" s="1013"/>
      <c r="AW7" s="1013"/>
      <c r="AX7" s="1013"/>
      <c r="AY7" s="1013"/>
      <c r="AZ7" s="1014"/>
      <c r="BA7" s="1013"/>
      <c r="BB7" s="180"/>
      <c r="BC7" s="180"/>
      <c r="BD7" s="180"/>
      <c r="BE7" s="154"/>
      <c r="BF7" s="1039"/>
      <c r="BG7" s="157"/>
      <c r="BH7" s="154"/>
      <c r="BI7" s="1039"/>
    </row>
    <row r="8" spans="1:61" s="3" customFormat="1" ht="37" customHeight="1" x14ac:dyDescent="0.25">
      <c r="A8" s="129"/>
      <c r="B8" s="129"/>
      <c r="C8" s="186"/>
      <c r="D8" s="161"/>
      <c r="E8" s="178"/>
      <c r="F8" s="178"/>
      <c r="G8" s="178"/>
      <c r="H8" s="178"/>
      <c r="I8" s="178"/>
      <c r="J8" s="178"/>
      <c r="K8" s="178"/>
      <c r="L8" s="178"/>
      <c r="M8" s="185"/>
      <c r="N8" s="178"/>
      <c r="O8" s="185"/>
      <c r="P8" s="178"/>
      <c r="Q8" s="178"/>
      <c r="R8" s="178"/>
      <c r="S8" s="178"/>
      <c r="T8" s="178"/>
      <c r="U8" s="178"/>
      <c r="V8" s="178"/>
      <c r="W8" s="185"/>
      <c r="X8" s="178"/>
      <c r="Y8" s="185"/>
      <c r="Z8" s="178"/>
      <c r="AA8" s="179"/>
      <c r="AB8" s="178"/>
      <c r="AC8" s="178"/>
      <c r="AD8" s="178"/>
      <c r="AE8" s="178"/>
      <c r="AF8" s="178"/>
      <c r="AG8" s="178"/>
      <c r="AH8" s="178"/>
      <c r="AI8" s="178"/>
      <c r="AJ8" s="178"/>
      <c r="AK8" s="178"/>
      <c r="AL8" s="178"/>
      <c r="AM8" s="178"/>
      <c r="AN8" s="178"/>
      <c r="AO8" s="179"/>
      <c r="AP8" s="179"/>
      <c r="AQ8" s="179"/>
      <c r="AR8" s="178"/>
      <c r="AS8" s="178"/>
      <c r="AT8" s="179"/>
      <c r="AU8" s="180"/>
      <c r="AV8" s="180"/>
      <c r="AW8" s="180"/>
      <c r="AX8" s="180"/>
      <c r="AY8" s="180"/>
      <c r="AZ8" s="181"/>
      <c r="BA8" s="180"/>
      <c r="BB8" s="180"/>
      <c r="BC8" s="180"/>
      <c r="BD8" s="180"/>
      <c r="BE8" s="158"/>
      <c r="BF8" s="129"/>
      <c r="BG8" s="162"/>
      <c r="BH8" s="158"/>
      <c r="BI8" s="129"/>
    </row>
    <row r="9" spans="1:61" ht="42" customHeight="1" x14ac:dyDescent="0.3">
      <c r="A9" s="439" t="s">
        <v>10</v>
      </c>
      <c r="B9" s="439"/>
      <c r="C9" s="439"/>
      <c r="D9" s="439"/>
      <c r="E9" s="439"/>
      <c r="F9" s="439"/>
      <c r="G9" s="439"/>
      <c r="H9" s="439"/>
      <c r="I9" s="439"/>
      <c r="J9" s="439"/>
      <c r="K9" s="439"/>
      <c r="L9" s="440" t="s">
        <v>11</v>
      </c>
      <c r="M9" s="440"/>
      <c r="N9" s="440"/>
      <c r="O9" s="440"/>
      <c r="P9" s="440"/>
      <c r="Q9" s="440"/>
      <c r="R9" s="441" t="s">
        <v>12</v>
      </c>
      <c r="S9" s="441"/>
      <c r="T9" s="441"/>
      <c r="U9" s="441"/>
      <c r="V9" s="441"/>
      <c r="W9" s="441"/>
      <c r="X9" s="441"/>
      <c r="Y9" s="441"/>
      <c r="Z9" s="441"/>
      <c r="AA9" s="441"/>
      <c r="AB9" s="441"/>
      <c r="AC9" s="441"/>
      <c r="AD9" s="441"/>
      <c r="AE9" s="441"/>
      <c r="AF9" s="442" t="s">
        <v>13</v>
      </c>
      <c r="AG9" s="442"/>
      <c r="AH9" s="442"/>
      <c r="AI9" s="442"/>
      <c r="AJ9" s="442"/>
      <c r="AK9" s="442"/>
      <c r="AL9" s="458" t="s">
        <v>14</v>
      </c>
      <c r="AM9" s="458" t="s">
        <v>15</v>
      </c>
      <c r="AN9" s="459" t="s">
        <v>16</v>
      </c>
      <c r="AO9" s="459"/>
      <c r="AP9" s="459"/>
      <c r="AQ9" s="459"/>
      <c r="AR9" s="459"/>
      <c r="AS9" s="459"/>
      <c r="AT9" s="459"/>
      <c r="AU9" s="459"/>
      <c r="AV9" s="459"/>
      <c r="AW9" s="459"/>
      <c r="AX9" s="459"/>
      <c r="AY9" s="459"/>
      <c r="AZ9" s="459"/>
      <c r="BA9" s="459"/>
      <c r="BB9" s="459"/>
      <c r="BC9" s="459"/>
      <c r="BD9" s="459"/>
      <c r="BE9" s="459"/>
      <c r="BF9" s="459"/>
      <c r="BG9" s="459"/>
      <c r="BH9" s="459"/>
      <c r="BI9" s="435" t="s">
        <v>17</v>
      </c>
    </row>
    <row r="10" spans="1:61" ht="54.5" customHeight="1" x14ac:dyDescent="0.3">
      <c r="A10" s="436" t="s">
        <v>20</v>
      </c>
      <c r="B10" s="436"/>
      <c r="C10" s="437" t="s">
        <v>21</v>
      </c>
      <c r="D10" s="438" t="s">
        <v>22</v>
      </c>
      <c r="E10" s="438" t="s">
        <v>2017</v>
      </c>
      <c r="F10" s="438" t="s">
        <v>2018</v>
      </c>
      <c r="G10" s="438" t="s">
        <v>23</v>
      </c>
      <c r="H10" s="452" t="s">
        <v>24</v>
      </c>
      <c r="I10" s="438" t="s">
        <v>25</v>
      </c>
      <c r="J10" s="438" t="s">
        <v>26</v>
      </c>
      <c r="K10" s="438" t="s">
        <v>27</v>
      </c>
      <c r="L10" s="425" t="s">
        <v>28</v>
      </c>
      <c r="M10" s="426" t="s">
        <v>29</v>
      </c>
      <c r="N10" s="425" t="s">
        <v>30</v>
      </c>
      <c r="O10" s="426" t="s">
        <v>31</v>
      </c>
      <c r="P10" s="425" t="s">
        <v>32</v>
      </c>
      <c r="Q10" s="450" t="s">
        <v>33</v>
      </c>
      <c r="R10" s="423" t="s">
        <v>2020</v>
      </c>
      <c r="S10" s="451" t="s">
        <v>34</v>
      </c>
      <c r="T10" s="451"/>
      <c r="U10" s="423" t="s">
        <v>35</v>
      </c>
      <c r="V10" s="423" t="s">
        <v>36</v>
      </c>
      <c r="W10" s="423"/>
      <c r="X10" s="423" t="s">
        <v>37</v>
      </c>
      <c r="Y10" s="423"/>
      <c r="Z10" s="423" t="s">
        <v>38</v>
      </c>
      <c r="AA10" s="423"/>
      <c r="AB10" s="427" t="s">
        <v>39</v>
      </c>
      <c r="AC10" s="428"/>
      <c r="AD10" s="429"/>
      <c r="AE10" s="424" t="s">
        <v>40</v>
      </c>
      <c r="AF10" s="456" t="s">
        <v>28</v>
      </c>
      <c r="AG10" s="460" t="s">
        <v>29</v>
      </c>
      <c r="AH10" s="456" t="s">
        <v>30</v>
      </c>
      <c r="AI10" s="421" t="s">
        <v>31</v>
      </c>
      <c r="AJ10" s="422" t="s">
        <v>41</v>
      </c>
      <c r="AK10" s="461" t="s">
        <v>42</v>
      </c>
      <c r="AL10" s="458"/>
      <c r="AM10" s="458"/>
      <c r="AN10" s="443" t="s">
        <v>43</v>
      </c>
      <c r="AO10" s="444" t="s">
        <v>44</v>
      </c>
      <c r="AP10" s="444" t="s">
        <v>45</v>
      </c>
      <c r="AQ10" s="444"/>
      <c r="AR10" s="444"/>
      <c r="AS10" s="444" t="s">
        <v>46</v>
      </c>
      <c r="AT10" s="444"/>
      <c r="AU10" s="444"/>
      <c r="AV10" s="444" t="s">
        <v>47</v>
      </c>
      <c r="AW10" s="444"/>
      <c r="AX10" s="444"/>
      <c r="AY10" s="444" t="s">
        <v>48</v>
      </c>
      <c r="AZ10" s="444"/>
      <c r="BA10" s="444"/>
      <c r="BB10" s="444" t="s">
        <v>49</v>
      </c>
      <c r="BC10" s="444"/>
      <c r="BD10" s="444"/>
      <c r="BE10" s="444" t="s">
        <v>50</v>
      </c>
      <c r="BF10" s="444"/>
      <c r="BG10" s="444"/>
      <c r="BH10" s="444" t="s">
        <v>51</v>
      </c>
      <c r="BI10" s="435"/>
    </row>
    <row r="11" spans="1:61" s="31" customFormat="1" ht="44.5" customHeight="1" x14ac:dyDescent="0.35">
      <c r="A11" s="290" t="s">
        <v>52</v>
      </c>
      <c r="B11" s="290" t="s">
        <v>53</v>
      </c>
      <c r="C11" s="437"/>
      <c r="D11" s="438"/>
      <c r="E11" s="438"/>
      <c r="F11" s="438"/>
      <c r="G11" s="438"/>
      <c r="H11" s="452"/>
      <c r="I11" s="438"/>
      <c r="J11" s="438"/>
      <c r="K11" s="438"/>
      <c r="L11" s="425"/>
      <c r="M11" s="426"/>
      <c r="N11" s="425"/>
      <c r="O11" s="426"/>
      <c r="P11" s="425"/>
      <c r="Q11" s="450"/>
      <c r="R11" s="423"/>
      <c r="S11" s="291" t="s">
        <v>54</v>
      </c>
      <c r="T11" s="291" t="s">
        <v>55</v>
      </c>
      <c r="U11" s="423"/>
      <c r="V11" s="457" t="s">
        <v>56</v>
      </c>
      <c r="W11" s="457"/>
      <c r="X11" s="457" t="s">
        <v>57</v>
      </c>
      <c r="Y11" s="457"/>
      <c r="Z11" s="291" t="s">
        <v>58</v>
      </c>
      <c r="AA11" s="291" t="s">
        <v>59</v>
      </c>
      <c r="AB11" s="291" t="s">
        <v>60</v>
      </c>
      <c r="AC11" s="330" t="s">
        <v>61</v>
      </c>
      <c r="AD11" s="330" t="s">
        <v>62</v>
      </c>
      <c r="AE11" s="424"/>
      <c r="AF11" s="456"/>
      <c r="AG11" s="460"/>
      <c r="AH11" s="456"/>
      <c r="AI11" s="421"/>
      <c r="AJ11" s="422"/>
      <c r="AK11" s="461"/>
      <c r="AL11" s="458"/>
      <c r="AM11" s="458"/>
      <c r="AN11" s="443" t="s">
        <v>43</v>
      </c>
      <c r="AO11" s="444"/>
      <c r="AP11" s="287" t="s">
        <v>18</v>
      </c>
      <c r="AQ11" s="287" t="s">
        <v>19</v>
      </c>
      <c r="AR11" s="287" t="s">
        <v>63</v>
      </c>
      <c r="AS11" s="287" t="s">
        <v>18</v>
      </c>
      <c r="AT11" s="287" t="s">
        <v>19</v>
      </c>
      <c r="AU11" s="287" t="s">
        <v>63</v>
      </c>
      <c r="AV11" s="287" t="s">
        <v>18</v>
      </c>
      <c r="AW11" s="287" t="s">
        <v>19</v>
      </c>
      <c r="AX11" s="287" t="s">
        <v>63</v>
      </c>
      <c r="AY11" s="287" t="s">
        <v>18</v>
      </c>
      <c r="AZ11" s="287" t="s">
        <v>19</v>
      </c>
      <c r="BA11" s="287" t="s">
        <v>63</v>
      </c>
      <c r="BB11" s="287" t="s">
        <v>18</v>
      </c>
      <c r="BC11" s="287" t="s">
        <v>19</v>
      </c>
      <c r="BD11" s="287" t="s">
        <v>63</v>
      </c>
      <c r="BE11" s="287" t="s">
        <v>18</v>
      </c>
      <c r="BF11" s="287" t="s">
        <v>19</v>
      </c>
      <c r="BG11" s="287" t="s">
        <v>63</v>
      </c>
      <c r="BH11" s="444"/>
      <c r="BI11" s="435"/>
    </row>
    <row r="12" spans="1:61" ht="66.650000000000006" customHeight="1" x14ac:dyDescent="0.3">
      <c r="A12" s="462" t="s">
        <v>4</v>
      </c>
      <c r="B12" s="462"/>
      <c r="C12" s="473" t="s">
        <v>64</v>
      </c>
      <c r="D12" s="464" t="s">
        <v>65</v>
      </c>
      <c r="E12" s="464" t="s">
        <v>66</v>
      </c>
      <c r="F12" s="126" t="s">
        <v>67</v>
      </c>
      <c r="G12" s="474" t="s">
        <v>68</v>
      </c>
      <c r="H12" s="462" t="s">
        <v>69</v>
      </c>
      <c r="I12" s="463" t="s">
        <v>70</v>
      </c>
      <c r="J12" s="464" t="s">
        <v>71</v>
      </c>
      <c r="K12" s="465" t="s">
        <v>72</v>
      </c>
      <c r="L12" s="466" t="s">
        <v>73</v>
      </c>
      <c r="M12" s="467">
        <f>VLOOKUP(L12,'[2]Datos Validacion'!$C$6:$D$10,2,0)</f>
        <v>0.4</v>
      </c>
      <c r="N12" s="468" t="s">
        <v>74</v>
      </c>
      <c r="O12" s="476">
        <f>VLOOKUP(N12,'[2]Datos Validacion'!$E$6:$F$15,2,0)</f>
        <v>0.4</v>
      </c>
      <c r="P12" s="477" t="s">
        <v>75</v>
      </c>
      <c r="Q12" s="475" t="s">
        <v>76</v>
      </c>
      <c r="R12" s="286" t="s">
        <v>77</v>
      </c>
      <c r="S12" s="28" t="s">
        <v>78</v>
      </c>
      <c r="T12" s="29" t="s">
        <v>79</v>
      </c>
      <c r="U12" s="28" t="s">
        <v>80</v>
      </c>
      <c r="V12" s="28" t="s">
        <v>81</v>
      </c>
      <c r="W12" s="146">
        <f>VLOOKUP(V12,'[2]Datos Validacion'!$K$6:$L$8,2,0)</f>
        <v>0.25</v>
      </c>
      <c r="X12" s="30" t="s">
        <v>82</v>
      </c>
      <c r="Y12" s="146">
        <f>VLOOKUP(X12,'[2]Datos Validacion'!$M$6:$N$7,2,0)</f>
        <v>0.15</v>
      </c>
      <c r="Z12" s="28" t="s">
        <v>83</v>
      </c>
      <c r="AA12" s="128" t="s">
        <v>84</v>
      </c>
      <c r="AB12" s="69" t="s">
        <v>85</v>
      </c>
      <c r="AC12" s="999" t="s">
        <v>86</v>
      </c>
      <c r="AD12" s="879" t="s">
        <v>87</v>
      </c>
      <c r="AE12" s="329">
        <f>+W12+Y12</f>
        <v>0.4</v>
      </c>
      <c r="AF12" s="38" t="str">
        <f t="shared" ref="AF12:AF13" si="0">IF(AG12&lt;=20%,"MUY BAJA",IF(AG12&lt;=40%,"BAJA",IF(AG12&lt;=60%,"MEDIA",IF(AG12&lt;=80%,"ALTA","MUY ALTA"))))</f>
        <v>BAJA</v>
      </c>
      <c r="AG12" s="38">
        <f>IF(OR(V12="prevenir",V12="detectar"),(M12-(M12*AE12)), M12)</f>
        <v>0.24</v>
      </c>
      <c r="AH12" s="478" t="str">
        <f>IF(AI12&lt;=20%,"LEVE",IF(AI12&lt;=40%,"MENOR",IF(AI12&lt;=60%,"MODERADO",IF(AI12&lt;=80%,"MAYOR","CATASTROFICO"))))</f>
        <v>MENOR</v>
      </c>
      <c r="AI12" s="478">
        <f>IF(V12="corregir",(O12-(O12*AE12)), O12)</f>
        <v>0.4</v>
      </c>
      <c r="AJ12" s="475" t="s">
        <v>88</v>
      </c>
      <c r="AK12" s="466" t="s">
        <v>89</v>
      </c>
      <c r="AL12" s="479"/>
      <c r="AM12" s="479"/>
      <c r="AN12" s="480" t="s">
        <v>90</v>
      </c>
      <c r="AO12" s="464"/>
      <c r="AP12" s="447"/>
      <c r="AQ12" s="447"/>
      <c r="AR12" s="464"/>
      <c r="AS12" s="447"/>
      <c r="AT12" s="447"/>
      <c r="AU12" s="464"/>
      <c r="AV12" s="447"/>
      <c r="AW12" s="447"/>
      <c r="AX12" s="464"/>
      <c r="AY12" s="447"/>
      <c r="AZ12" s="447"/>
      <c r="BA12" s="464"/>
      <c r="BB12" s="447"/>
      <c r="BC12" s="447"/>
      <c r="BD12" s="464"/>
      <c r="BE12" s="447"/>
      <c r="BF12" s="447"/>
      <c r="BG12" s="464"/>
      <c r="BH12" s="474"/>
      <c r="BI12" s="474" t="s">
        <v>91</v>
      </c>
    </row>
    <row r="13" spans="1:61" ht="60" customHeight="1" x14ac:dyDescent="0.3">
      <c r="A13" s="462"/>
      <c r="B13" s="462"/>
      <c r="C13" s="473"/>
      <c r="D13" s="464"/>
      <c r="E13" s="464"/>
      <c r="F13" s="126" t="s">
        <v>67</v>
      </c>
      <c r="G13" s="474"/>
      <c r="H13" s="462"/>
      <c r="I13" s="463"/>
      <c r="J13" s="464"/>
      <c r="K13" s="465"/>
      <c r="L13" s="466"/>
      <c r="M13" s="467"/>
      <c r="N13" s="468"/>
      <c r="O13" s="476"/>
      <c r="P13" s="477"/>
      <c r="Q13" s="475"/>
      <c r="R13" s="286" t="s">
        <v>92</v>
      </c>
      <c r="S13" s="28" t="s">
        <v>78</v>
      </c>
      <c r="T13" s="29" t="s">
        <v>93</v>
      </c>
      <c r="U13" s="28" t="s">
        <v>80</v>
      </c>
      <c r="V13" s="28" t="s">
        <v>81</v>
      </c>
      <c r="W13" s="146">
        <f>VLOOKUP(V13,'[2]Datos Validacion'!$K$6:$L$8,2,0)</f>
        <v>0.25</v>
      </c>
      <c r="X13" s="30" t="s">
        <v>82</v>
      </c>
      <c r="Y13" s="146">
        <f>VLOOKUP(X13,'[2]Datos Validacion'!$M$6:$N$7,2,0)</f>
        <v>0.15</v>
      </c>
      <c r="Z13" s="28" t="s">
        <v>83</v>
      </c>
      <c r="AA13" s="128" t="s">
        <v>84</v>
      </c>
      <c r="AB13" s="69" t="s">
        <v>85</v>
      </c>
      <c r="AC13" s="999" t="s">
        <v>94</v>
      </c>
      <c r="AD13" s="879" t="s">
        <v>95</v>
      </c>
      <c r="AE13" s="329">
        <f>+W13+Y13</f>
        <v>0.4</v>
      </c>
      <c r="AF13" s="38" t="str">
        <f t="shared" si="0"/>
        <v>MUY BAJA</v>
      </c>
      <c r="AG13" s="149">
        <f>+AG12-(AG12*AE13)</f>
        <v>0.14399999999999999</v>
      </c>
      <c r="AH13" s="478"/>
      <c r="AI13" s="478"/>
      <c r="AJ13" s="475"/>
      <c r="AK13" s="466"/>
      <c r="AL13" s="479"/>
      <c r="AM13" s="479"/>
      <c r="AN13" s="481"/>
      <c r="AO13" s="464"/>
      <c r="AP13" s="447"/>
      <c r="AQ13" s="447"/>
      <c r="AR13" s="464"/>
      <c r="AS13" s="447"/>
      <c r="AT13" s="447"/>
      <c r="AU13" s="464"/>
      <c r="AV13" s="447"/>
      <c r="AW13" s="447"/>
      <c r="AX13" s="464"/>
      <c r="AY13" s="447"/>
      <c r="AZ13" s="447"/>
      <c r="BA13" s="464"/>
      <c r="BB13" s="447"/>
      <c r="BC13" s="447"/>
      <c r="BD13" s="464"/>
      <c r="BE13" s="447"/>
      <c r="BF13" s="447"/>
      <c r="BG13" s="464"/>
      <c r="BH13" s="474"/>
      <c r="BI13" s="474"/>
    </row>
    <row r="14" spans="1:61" ht="60.5" customHeight="1" x14ac:dyDescent="0.3">
      <c r="A14" s="487" t="s">
        <v>4</v>
      </c>
      <c r="B14" s="487"/>
      <c r="C14" s="488" t="s">
        <v>96</v>
      </c>
      <c r="D14" s="464" t="s">
        <v>97</v>
      </c>
      <c r="E14" s="464" t="s">
        <v>98</v>
      </c>
      <c r="F14" s="464" t="s">
        <v>67</v>
      </c>
      <c r="G14" s="121" t="s">
        <v>99</v>
      </c>
      <c r="H14" s="466" t="s">
        <v>100</v>
      </c>
      <c r="I14" s="474" t="s">
        <v>101</v>
      </c>
      <c r="J14" s="466" t="s">
        <v>71</v>
      </c>
      <c r="K14" s="466" t="s">
        <v>102</v>
      </c>
      <c r="L14" s="466" t="s">
        <v>103</v>
      </c>
      <c r="M14" s="467">
        <f>VLOOKUP(L14,'[3]Datos Validacion'!$C$6:$D$10,2,0)</f>
        <v>0.2</v>
      </c>
      <c r="N14" s="468" t="s">
        <v>76</v>
      </c>
      <c r="O14" s="476">
        <f>VLOOKUP(N14,'[3]Datos Validacion'!$E$6:$F$15,2,0)</f>
        <v>0.6</v>
      </c>
      <c r="P14" s="477" t="s">
        <v>104</v>
      </c>
      <c r="Q14" s="475" t="s">
        <v>76</v>
      </c>
      <c r="R14" s="292" t="s">
        <v>105</v>
      </c>
      <c r="S14" s="28" t="s">
        <v>78</v>
      </c>
      <c r="T14" s="30" t="s">
        <v>106</v>
      </c>
      <c r="U14" s="28" t="s">
        <v>80</v>
      </c>
      <c r="V14" s="28" t="s">
        <v>81</v>
      </c>
      <c r="W14" s="146">
        <f>VLOOKUP(V14,'[3]Datos Validacion'!$K$6:$L$8,2,0)</f>
        <v>0.25</v>
      </c>
      <c r="X14" s="30" t="s">
        <v>82</v>
      </c>
      <c r="Y14" s="146">
        <f>VLOOKUP(X14,'[3]Datos Validacion'!$M$6:$N$7,2,0)</f>
        <v>0.15</v>
      </c>
      <c r="Z14" s="28" t="s">
        <v>83</v>
      </c>
      <c r="AA14" s="128" t="s">
        <v>107</v>
      </c>
      <c r="AB14" s="69" t="s">
        <v>85</v>
      </c>
      <c r="AC14" s="999" t="s">
        <v>108</v>
      </c>
      <c r="AD14" s="879" t="s">
        <v>87</v>
      </c>
      <c r="AE14" s="329">
        <f>+W14+Y14</f>
        <v>0.4</v>
      </c>
      <c r="AF14" s="38" t="str">
        <f>IF(AG14&lt;=20%,"MUY BAJA",IF(AG14&lt;=40%,"BAJA",IF(AG14&lt;=60%,"MEDIA",IF(AG14&lt;=80%,"ALTA","MUY ALTA"))))</f>
        <v>MUY BAJA</v>
      </c>
      <c r="AG14" s="38">
        <f>IF(OR(V14="prevenir",V14="detectar"),(M14-(M14*AE14)), M14)</f>
        <v>0.12</v>
      </c>
      <c r="AH14" s="478" t="str">
        <f>IF(AI14&lt;=20%,"LEVE",IF(AI14&lt;=40%,"MENOR",IF(AI14&lt;=60%,"MODERADO",IF(AI14&lt;=80%,"MAYOR","CATASTROFICO"))))</f>
        <v>MODERADO</v>
      </c>
      <c r="AI14" s="478">
        <f>IF(V14="corregir",(O14-(O14*AE14)), O14)</f>
        <v>0.6</v>
      </c>
      <c r="AJ14" s="475" t="s">
        <v>76</v>
      </c>
      <c r="AK14" s="466" t="s">
        <v>89</v>
      </c>
      <c r="AL14" s="479"/>
      <c r="AM14" s="479"/>
      <c r="AN14" s="484" t="s">
        <v>90</v>
      </c>
      <c r="AO14" s="466" t="s">
        <v>79</v>
      </c>
      <c r="AP14" s="479"/>
      <c r="AQ14" s="479" t="s">
        <v>4</v>
      </c>
      <c r="AR14" s="490" t="s">
        <v>109</v>
      </c>
      <c r="AS14" s="479" t="s">
        <v>4</v>
      </c>
      <c r="AT14" s="479"/>
      <c r="AU14" s="490" t="s">
        <v>110</v>
      </c>
      <c r="AV14" s="479" t="s">
        <v>4</v>
      </c>
      <c r="AW14" s="479"/>
      <c r="AX14" s="490" t="s">
        <v>111</v>
      </c>
      <c r="AY14" s="479"/>
      <c r="AZ14" s="479" t="s">
        <v>4</v>
      </c>
      <c r="BA14" s="490" t="s">
        <v>112</v>
      </c>
      <c r="BB14" s="479"/>
      <c r="BC14" s="479"/>
      <c r="BD14" s="490"/>
      <c r="BE14" s="479" t="s">
        <v>4</v>
      </c>
      <c r="BF14" s="479"/>
      <c r="BG14" s="466" t="s">
        <v>113</v>
      </c>
      <c r="BH14" s="987"/>
      <c r="BI14" s="987" t="s">
        <v>114</v>
      </c>
    </row>
    <row r="15" spans="1:61" ht="70.5" customHeight="1" x14ac:dyDescent="0.3">
      <c r="A15" s="487"/>
      <c r="B15" s="487"/>
      <c r="C15" s="488"/>
      <c r="D15" s="464"/>
      <c r="E15" s="464"/>
      <c r="F15" s="464"/>
      <c r="G15" s="121" t="s">
        <v>115</v>
      </c>
      <c r="H15" s="466"/>
      <c r="I15" s="474"/>
      <c r="J15" s="466"/>
      <c r="K15" s="466"/>
      <c r="L15" s="466"/>
      <c r="M15" s="467"/>
      <c r="N15" s="468"/>
      <c r="O15" s="476"/>
      <c r="P15" s="477"/>
      <c r="Q15" s="475"/>
      <c r="R15" s="292" t="s">
        <v>116</v>
      </c>
      <c r="S15" s="28" t="s">
        <v>78</v>
      </c>
      <c r="T15" s="30" t="s">
        <v>117</v>
      </c>
      <c r="U15" s="28" t="s">
        <v>80</v>
      </c>
      <c r="V15" s="28" t="s">
        <v>81</v>
      </c>
      <c r="W15" s="146">
        <f>VLOOKUP(V15,'[3]Datos Validacion'!$K$6:$L$8,2,0)</f>
        <v>0.25</v>
      </c>
      <c r="X15" s="30" t="s">
        <v>82</v>
      </c>
      <c r="Y15" s="146">
        <f>VLOOKUP(X15,'[3]Datos Validacion'!$M$6:$N$7,2,0)</f>
        <v>0.15</v>
      </c>
      <c r="Z15" s="28" t="s">
        <v>83</v>
      </c>
      <c r="AA15" s="128" t="s">
        <v>118</v>
      </c>
      <c r="AB15" s="69" t="s">
        <v>85</v>
      </c>
      <c r="AC15" s="999" t="s">
        <v>119</v>
      </c>
      <c r="AD15" s="879" t="s">
        <v>95</v>
      </c>
      <c r="AE15" s="329">
        <f>+W15+Y15</f>
        <v>0.4</v>
      </c>
      <c r="AF15" s="38" t="str">
        <f>IF(AG15&lt;=20%,"MUY BAJA",IF(AG15&lt;=40%,"BAJA",IF(AG15&lt;=60%,"MEDIA",IF(AG15&lt;=80%,"ALTA","MUY ALTA"))))</f>
        <v>MUY BAJA</v>
      </c>
      <c r="AG15" s="284">
        <f>+AG14-(AG14*AE14)</f>
        <v>7.1999999999999995E-2</v>
      </c>
      <c r="AH15" s="478"/>
      <c r="AI15" s="478"/>
      <c r="AJ15" s="475"/>
      <c r="AK15" s="466"/>
      <c r="AL15" s="479"/>
      <c r="AM15" s="479"/>
      <c r="AN15" s="485"/>
      <c r="AO15" s="466"/>
      <c r="AP15" s="479"/>
      <c r="AQ15" s="479"/>
      <c r="AR15" s="490"/>
      <c r="AS15" s="479"/>
      <c r="AT15" s="479"/>
      <c r="AU15" s="490"/>
      <c r="AV15" s="479"/>
      <c r="AW15" s="479"/>
      <c r="AX15" s="490"/>
      <c r="AY15" s="479"/>
      <c r="AZ15" s="479"/>
      <c r="BA15" s="490"/>
      <c r="BB15" s="479"/>
      <c r="BC15" s="479"/>
      <c r="BD15" s="490"/>
      <c r="BE15" s="479"/>
      <c r="BF15" s="479"/>
      <c r="BG15" s="466"/>
      <c r="BH15" s="987"/>
      <c r="BI15" s="987"/>
    </row>
    <row r="16" spans="1:61" ht="79" customHeight="1" x14ac:dyDescent="0.3">
      <c r="A16" s="981" t="s">
        <v>4</v>
      </c>
      <c r="B16" s="489"/>
      <c r="C16" s="477" t="s">
        <v>120</v>
      </c>
      <c r="D16" s="466" t="s">
        <v>121</v>
      </c>
      <c r="E16" s="466" t="s">
        <v>122</v>
      </c>
      <c r="F16" s="29" t="s">
        <v>67</v>
      </c>
      <c r="G16" s="133" t="s">
        <v>123</v>
      </c>
      <c r="H16" s="520" t="s">
        <v>124</v>
      </c>
      <c r="I16" s="504" t="s">
        <v>125</v>
      </c>
      <c r="J16" s="504" t="s">
        <v>71</v>
      </c>
      <c r="K16" s="501" t="s">
        <v>126</v>
      </c>
      <c r="L16" s="504" t="s">
        <v>73</v>
      </c>
      <c r="M16" s="146">
        <v>0.4</v>
      </c>
      <c r="N16" s="985" t="s">
        <v>127</v>
      </c>
      <c r="O16" s="281">
        <v>0.2</v>
      </c>
      <c r="P16" s="996" t="s">
        <v>128</v>
      </c>
      <c r="Q16" s="994" t="s">
        <v>88</v>
      </c>
      <c r="R16" s="1048" t="s">
        <v>129</v>
      </c>
      <c r="S16" s="520" t="s">
        <v>78</v>
      </c>
      <c r="T16" s="996" t="s">
        <v>130</v>
      </c>
      <c r="U16" s="520" t="s">
        <v>80</v>
      </c>
      <c r="V16" s="1040" t="s">
        <v>81</v>
      </c>
      <c r="W16" s="146">
        <f>VLOOKUP(V16,'[4]Datos Validacion'!$K$6:$L$8,2,0)</f>
        <v>0.25</v>
      </c>
      <c r="X16" s="996" t="s">
        <v>82</v>
      </c>
      <c r="Y16" s="146">
        <f>VLOOKUP(X16,'[4]Datos Validacion'!$M$6:$N$7,2,0)</f>
        <v>0.15</v>
      </c>
      <c r="Z16" s="520" t="s">
        <v>83</v>
      </c>
      <c r="AA16" s="1036" t="s">
        <v>131</v>
      </c>
      <c r="AB16" s="1046" t="s">
        <v>85</v>
      </c>
      <c r="AC16" s="1044" t="s">
        <v>132</v>
      </c>
      <c r="AD16" s="1042" t="s">
        <v>87</v>
      </c>
      <c r="AE16" s="493">
        <f>+W16+Y16</f>
        <v>0.4</v>
      </c>
      <c r="AF16" s="492" t="str">
        <f>IF(AG16&lt;=20%,"MUY BAJA",IF(AG16&lt;=40%,"BAJA",IF(AG16&lt;=60%,"MEDIA",IF(AG16&lt;=80%,"ALTA","MUY ALTA"))))</f>
        <v>BAJA</v>
      </c>
      <c r="AG16" s="492">
        <f>IF(OR(V16="prevenir",V16="detectar"),(M16-(M16*AE16)), M16)</f>
        <v>0.24</v>
      </c>
      <c r="AH16" s="492" t="str">
        <f>IF(AI16&lt;=20%,"LEVE",IF(AI16&lt;=40%,"MENOR",IF(AI16&lt;=60%,"MODERADO",IF(AI16&lt;=80%,"MAYOR","CATASTROFICO"))))</f>
        <v>LEVE</v>
      </c>
      <c r="AI16" s="492">
        <f>IF(V16="corregir",(O16-(O16*AE16)), O16)</f>
        <v>0.2</v>
      </c>
      <c r="AJ16" s="475" t="s">
        <v>88</v>
      </c>
      <c r="AK16" s="466" t="s">
        <v>89</v>
      </c>
      <c r="AL16" s="479"/>
      <c r="AM16" s="479"/>
      <c r="AN16" s="491" t="s">
        <v>90</v>
      </c>
      <c r="AO16" s="491" t="s">
        <v>122</v>
      </c>
      <c r="AP16" s="482"/>
      <c r="AQ16" s="482" t="s">
        <v>4</v>
      </c>
      <c r="AR16" s="483" t="s">
        <v>133</v>
      </c>
      <c r="AS16" s="482" t="s">
        <v>4</v>
      </c>
      <c r="AT16" s="482"/>
      <c r="AU16" s="483" t="s">
        <v>134</v>
      </c>
      <c r="AV16" s="482" t="s">
        <v>4</v>
      </c>
      <c r="AW16" s="482"/>
      <c r="AX16" s="483" t="s">
        <v>135</v>
      </c>
      <c r="AY16" s="482"/>
      <c r="AZ16" s="482" t="s">
        <v>4</v>
      </c>
      <c r="BA16" s="491" t="s">
        <v>136</v>
      </c>
      <c r="BB16" s="482"/>
      <c r="BC16" s="482"/>
      <c r="BD16" s="491"/>
      <c r="BE16" s="482"/>
      <c r="BF16" s="482" t="s">
        <v>4</v>
      </c>
      <c r="BG16" s="491" t="s">
        <v>137</v>
      </c>
      <c r="BH16" s="494" t="s">
        <v>138</v>
      </c>
      <c r="BI16" s="1050" t="s">
        <v>156</v>
      </c>
    </row>
    <row r="17" spans="1:61" ht="53" customHeight="1" x14ac:dyDescent="0.3">
      <c r="A17" s="981"/>
      <c r="B17" s="489"/>
      <c r="C17" s="477"/>
      <c r="D17" s="466"/>
      <c r="E17" s="466"/>
      <c r="F17" s="29" t="s">
        <v>67</v>
      </c>
      <c r="G17" s="133" t="s">
        <v>139</v>
      </c>
      <c r="H17" s="521"/>
      <c r="I17" s="505"/>
      <c r="J17" s="505"/>
      <c r="K17" s="503"/>
      <c r="L17" s="505"/>
      <c r="M17" s="146"/>
      <c r="N17" s="986"/>
      <c r="O17" s="281"/>
      <c r="P17" s="997"/>
      <c r="Q17" s="995"/>
      <c r="R17" s="1049"/>
      <c r="S17" s="521"/>
      <c r="T17" s="997"/>
      <c r="U17" s="521"/>
      <c r="V17" s="1041"/>
      <c r="W17" s="146"/>
      <c r="X17" s="997"/>
      <c r="Y17" s="146"/>
      <c r="Z17" s="521"/>
      <c r="AA17" s="1038"/>
      <c r="AB17" s="1047"/>
      <c r="AC17" s="1045"/>
      <c r="AD17" s="1043"/>
      <c r="AE17" s="493"/>
      <c r="AF17" s="492"/>
      <c r="AG17" s="492"/>
      <c r="AH17" s="492"/>
      <c r="AI17" s="492"/>
      <c r="AJ17" s="475"/>
      <c r="AK17" s="466"/>
      <c r="AL17" s="479"/>
      <c r="AM17" s="479"/>
      <c r="AN17" s="482"/>
      <c r="AO17" s="491"/>
      <c r="AP17" s="482"/>
      <c r="AQ17" s="482"/>
      <c r="AR17" s="483"/>
      <c r="AS17" s="482"/>
      <c r="AT17" s="482"/>
      <c r="AU17" s="483"/>
      <c r="AV17" s="482"/>
      <c r="AW17" s="482"/>
      <c r="AX17" s="483"/>
      <c r="AY17" s="482"/>
      <c r="AZ17" s="482"/>
      <c r="BA17" s="491"/>
      <c r="BB17" s="482"/>
      <c r="BC17" s="482"/>
      <c r="BD17" s="491"/>
      <c r="BE17" s="482"/>
      <c r="BF17" s="482"/>
      <c r="BG17" s="491"/>
      <c r="BH17" s="494"/>
      <c r="BI17" s="494"/>
    </row>
    <row r="18" spans="1:61" s="34" customFormat="1" ht="73" customHeight="1" x14ac:dyDescent="0.35">
      <c r="A18" s="981" t="s">
        <v>4</v>
      </c>
      <c r="B18" s="489"/>
      <c r="C18" s="477" t="s">
        <v>120</v>
      </c>
      <c r="D18" s="466" t="s">
        <v>140</v>
      </c>
      <c r="E18" s="466" t="s">
        <v>141</v>
      </c>
      <c r="F18" s="466" t="s">
        <v>67</v>
      </c>
      <c r="G18" s="132" t="s">
        <v>142</v>
      </c>
      <c r="H18" s="520" t="s">
        <v>143</v>
      </c>
      <c r="I18" s="551" t="s">
        <v>144</v>
      </c>
      <c r="J18" s="504" t="s">
        <v>71</v>
      </c>
      <c r="K18" s="504" t="s">
        <v>145</v>
      </c>
      <c r="L18" s="504" t="s">
        <v>73</v>
      </c>
      <c r="M18" s="146">
        <v>0.4</v>
      </c>
      <c r="N18" s="985" t="s">
        <v>127</v>
      </c>
      <c r="O18" s="281">
        <v>0.2</v>
      </c>
      <c r="P18" s="996" t="s">
        <v>128</v>
      </c>
      <c r="Q18" s="994" t="s">
        <v>88</v>
      </c>
      <c r="R18" s="133" t="s">
        <v>146</v>
      </c>
      <c r="S18" s="124" t="s">
        <v>78</v>
      </c>
      <c r="T18" s="125" t="s">
        <v>147</v>
      </c>
      <c r="U18" s="124" t="s">
        <v>80</v>
      </c>
      <c r="V18" s="124" t="s">
        <v>81</v>
      </c>
      <c r="W18" s="146">
        <v>0.25</v>
      </c>
      <c r="X18" s="125" t="s">
        <v>82</v>
      </c>
      <c r="Y18" s="146">
        <v>0.15</v>
      </c>
      <c r="Z18" s="124" t="s">
        <v>83</v>
      </c>
      <c r="AA18" s="123" t="s">
        <v>148</v>
      </c>
      <c r="AB18" s="327" t="s">
        <v>85</v>
      </c>
      <c r="AC18" s="1000" t="s">
        <v>149</v>
      </c>
      <c r="AD18" s="879" t="s">
        <v>87</v>
      </c>
      <c r="AE18" s="329">
        <f t="shared" ref="AE18:AE26" si="1">+W18+Y18</f>
        <v>0.4</v>
      </c>
      <c r="AF18" s="149" t="str">
        <f t="shared" ref="AF18:AF26" si="2">IF(AG18&lt;=20%,"MUY BAJA",IF(AG18&lt;=40%,"BAJA",IF(AG18&lt;=60%,"MEDIA",IF(AG18&lt;=80%,"ALTA","MUY ALTA"))))</f>
        <v>BAJA</v>
      </c>
      <c r="AG18" s="149">
        <f>IF(OR(V18="prevenir",V18="detectar"),(M18-(M18*AE18)), M18)</f>
        <v>0.24</v>
      </c>
      <c r="AH18" s="492" t="str">
        <f>IF(AI18&lt;=20%,"LEVE",IF(AI18&lt;=40%,"MENOR",IF(AI18&lt;=60%,"MODERADO",IF(AI18&lt;=80%,"MAYOR","CATASTROFICO"))))</f>
        <v>LEVE</v>
      </c>
      <c r="AI18" s="492">
        <f>IF(V18="corregir",(O18-(O18*AE18)), O18)</f>
        <v>0.2</v>
      </c>
      <c r="AJ18" s="475" t="s">
        <v>88</v>
      </c>
      <c r="AK18" s="466" t="s">
        <v>89</v>
      </c>
      <c r="AL18" s="479"/>
      <c r="AM18" s="479"/>
      <c r="AN18" s="484" t="s">
        <v>90</v>
      </c>
      <c r="AO18" s="466" t="s">
        <v>150</v>
      </c>
      <c r="AP18" s="479"/>
      <c r="AQ18" s="479" t="s">
        <v>4</v>
      </c>
      <c r="AR18" s="490" t="s">
        <v>151</v>
      </c>
      <c r="AS18" s="479" t="s">
        <v>4</v>
      </c>
      <c r="AT18" s="479"/>
      <c r="AU18" s="490" t="s">
        <v>152</v>
      </c>
      <c r="AV18" s="479" t="s">
        <v>4</v>
      </c>
      <c r="AW18" s="479"/>
      <c r="AX18" s="490" t="s">
        <v>153</v>
      </c>
      <c r="AY18" s="479" t="s">
        <v>4</v>
      </c>
      <c r="AZ18" s="479"/>
      <c r="BA18" s="490" t="s">
        <v>154</v>
      </c>
      <c r="BB18" s="479"/>
      <c r="BC18" s="479"/>
      <c r="BD18" s="466"/>
      <c r="BE18" s="479"/>
      <c r="BF18" s="479" t="s">
        <v>4</v>
      </c>
      <c r="BG18" s="466" t="s">
        <v>155</v>
      </c>
      <c r="BH18" s="987" t="s">
        <v>138</v>
      </c>
      <c r="BI18" s="987" t="s">
        <v>156</v>
      </c>
    </row>
    <row r="19" spans="1:61" s="127" customFormat="1" ht="56.5" customHeight="1" x14ac:dyDescent="0.3">
      <c r="A19" s="981"/>
      <c r="B19" s="489"/>
      <c r="C19" s="477"/>
      <c r="D19" s="466"/>
      <c r="E19" s="466"/>
      <c r="F19" s="466"/>
      <c r="G19" s="122" t="s">
        <v>157</v>
      </c>
      <c r="H19" s="521"/>
      <c r="I19" s="552"/>
      <c r="J19" s="505"/>
      <c r="K19" s="505"/>
      <c r="L19" s="505"/>
      <c r="M19" s="146"/>
      <c r="N19" s="986"/>
      <c r="O19" s="281"/>
      <c r="P19" s="997"/>
      <c r="Q19" s="995"/>
      <c r="R19" s="133" t="s">
        <v>158</v>
      </c>
      <c r="S19" s="124" t="s">
        <v>78</v>
      </c>
      <c r="T19" s="125" t="s">
        <v>147</v>
      </c>
      <c r="U19" s="124" t="s">
        <v>80</v>
      </c>
      <c r="V19" s="124" t="s">
        <v>81</v>
      </c>
      <c r="W19" s="146">
        <v>0.25</v>
      </c>
      <c r="X19" s="125" t="s">
        <v>82</v>
      </c>
      <c r="Y19" s="146">
        <v>0.15</v>
      </c>
      <c r="Z19" s="124" t="s">
        <v>83</v>
      </c>
      <c r="AA19" s="123" t="s">
        <v>159</v>
      </c>
      <c r="AB19" s="327" t="s">
        <v>85</v>
      </c>
      <c r="AC19" s="1000" t="s">
        <v>160</v>
      </c>
      <c r="AD19" s="879" t="s">
        <v>95</v>
      </c>
      <c r="AE19" s="329">
        <f t="shared" si="1"/>
        <v>0.4</v>
      </c>
      <c r="AF19" s="149" t="str">
        <f t="shared" si="2"/>
        <v>MUY BAJA</v>
      </c>
      <c r="AG19" s="149">
        <f>+AG18-(AG18*AE19)</f>
        <v>0.14399999999999999</v>
      </c>
      <c r="AH19" s="492"/>
      <c r="AI19" s="492"/>
      <c r="AJ19" s="475"/>
      <c r="AK19" s="466"/>
      <c r="AL19" s="479"/>
      <c r="AM19" s="479"/>
      <c r="AN19" s="485"/>
      <c r="AO19" s="466"/>
      <c r="AP19" s="479"/>
      <c r="AQ19" s="479"/>
      <c r="AR19" s="490"/>
      <c r="AS19" s="479"/>
      <c r="AT19" s="479"/>
      <c r="AU19" s="490"/>
      <c r="AV19" s="479"/>
      <c r="AW19" s="479"/>
      <c r="AX19" s="490"/>
      <c r="AY19" s="479"/>
      <c r="AZ19" s="479"/>
      <c r="BA19" s="490"/>
      <c r="BB19" s="479"/>
      <c r="BC19" s="479"/>
      <c r="BD19" s="466"/>
      <c r="BE19" s="479"/>
      <c r="BF19" s="479"/>
      <c r="BG19" s="466"/>
      <c r="BH19" s="987"/>
      <c r="BI19" s="987"/>
    </row>
    <row r="20" spans="1:61" ht="68.5" customHeight="1" x14ac:dyDescent="0.3">
      <c r="A20" s="981" t="s">
        <v>4</v>
      </c>
      <c r="B20" s="489"/>
      <c r="C20" s="477" t="s">
        <v>120</v>
      </c>
      <c r="D20" s="466" t="s">
        <v>161</v>
      </c>
      <c r="E20" s="466" t="s">
        <v>162</v>
      </c>
      <c r="F20" s="29" t="s">
        <v>67</v>
      </c>
      <c r="G20" s="132" t="s">
        <v>163</v>
      </c>
      <c r="H20" s="520" t="s">
        <v>164</v>
      </c>
      <c r="I20" s="551" t="s">
        <v>165</v>
      </c>
      <c r="J20" s="504" t="s">
        <v>71</v>
      </c>
      <c r="K20" s="551" t="s">
        <v>166</v>
      </c>
      <c r="L20" s="504" t="s">
        <v>73</v>
      </c>
      <c r="M20" s="146">
        <v>0.4</v>
      </c>
      <c r="N20" s="985" t="s">
        <v>127</v>
      </c>
      <c r="O20" s="281">
        <v>0.2</v>
      </c>
      <c r="P20" s="996" t="s">
        <v>128</v>
      </c>
      <c r="Q20" s="994" t="s">
        <v>88</v>
      </c>
      <c r="R20" s="121" t="s">
        <v>167</v>
      </c>
      <c r="S20" s="124" t="s">
        <v>78</v>
      </c>
      <c r="T20" s="125" t="s">
        <v>161</v>
      </c>
      <c r="U20" s="124" t="s">
        <v>80</v>
      </c>
      <c r="V20" s="124" t="s">
        <v>81</v>
      </c>
      <c r="W20" s="146">
        <v>0.25</v>
      </c>
      <c r="X20" s="125" t="s">
        <v>82</v>
      </c>
      <c r="Y20" s="146">
        <v>0.15</v>
      </c>
      <c r="Z20" s="124" t="s">
        <v>83</v>
      </c>
      <c r="AA20" s="123" t="s">
        <v>168</v>
      </c>
      <c r="AB20" s="327" t="s">
        <v>85</v>
      </c>
      <c r="AC20" s="1000" t="s">
        <v>169</v>
      </c>
      <c r="AD20" s="879" t="s">
        <v>87</v>
      </c>
      <c r="AE20" s="329">
        <f t="shared" si="1"/>
        <v>0.4</v>
      </c>
      <c r="AF20" s="149" t="str">
        <f t="shared" si="2"/>
        <v>BAJA</v>
      </c>
      <c r="AG20" s="149">
        <f>IF(OR(V20="prevenir",V20="detectar"),(M20-(M20*AE20)), M20)</f>
        <v>0.24</v>
      </c>
      <c r="AH20" s="492" t="str">
        <f>IF(AI20&lt;=20%,"LEVE",IF(AI20&lt;=40%,"MENOR",IF(AI20&lt;=60%,"MODERADO",IF(AI20&lt;=80%,"MAYOR","CATASTROFICO"))))</f>
        <v>LEVE</v>
      </c>
      <c r="AI20" s="492">
        <f>IF(V20="corregir",(O20-(O20*AE20)), O20)</f>
        <v>0.2</v>
      </c>
      <c r="AJ20" s="475" t="s">
        <v>88</v>
      </c>
      <c r="AK20" s="466" t="s">
        <v>89</v>
      </c>
      <c r="AL20" s="479"/>
      <c r="AM20" s="479"/>
      <c r="AN20" s="491" t="s">
        <v>90</v>
      </c>
      <c r="AO20" s="466" t="s">
        <v>130</v>
      </c>
      <c r="AP20" s="466"/>
      <c r="AQ20" s="466" t="s">
        <v>4</v>
      </c>
      <c r="AR20" s="490" t="s">
        <v>170</v>
      </c>
      <c r="AS20" s="466" t="s">
        <v>4</v>
      </c>
      <c r="AT20" s="466"/>
      <c r="AU20" s="490" t="s">
        <v>171</v>
      </c>
      <c r="AV20" s="466" t="s">
        <v>4</v>
      </c>
      <c r="AW20" s="466"/>
      <c r="AX20" s="490" t="s">
        <v>172</v>
      </c>
      <c r="AY20" s="466" t="s">
        <v>4</v>
      </c>
      <c r="AZ20" s="466"/>
      <c r="BA20" s="490" t="s">
        <v>173</v>
      </c>
      <c r="BB20" s="466"/>
      <c r="BC20" s="466"/>
      <c r="BD20" s="466"/>
      <c r="BE20" s="466" t="s">
        <v>4</v>
      </c>
      <c r="BF20" s="466"/>
      <c r="BG20" s="490" t="s">
        <v>174</v>
      </c>
      <c r="BH20" s="987" t="s">
        <v>175</v>
      </c>
      <c r="BI20" s="987" t="s">
        <v>156</v>
      </c>
    </row>
    <row r="21" spans="1:61" ht="68.5" customHeight="1" x14ac:dyDescent="0.3">
      <c r="A21" s="981"/>
      <c r="B21" s="489"/>
      <c r="C21" s="477"/>
      <c r="D21" s="466"/>
      <c r="E21" s="466"/>
      <c r="F21" s="29" t="s">
        <v>67</v>
      </c>
      <c r="G21" s="293" t="s">
        <v>176</v>
      </c>
      <c r="H21" s="521"/>
      <c r="I21" s="552"/>
      <c r="J21" s="505"/>
      <c r="K21" s="552"/>
      <c r="L21" s="505"/>
      <c r="M21" s="146"/>
      <c r="N21" s="986"/>
      <c r="O21" s="281"/>
      <c r="P21" s="997"/>
      <c r="Q21" s="995"/>
      <c r="R21" s="121" t="s">
        <v>177</v>
      </c>
      <c r="S21" s="124" t="s">
        <v>78</v>
      </c>
      <c r="T21" s="125" t="s">
        <v>178</v>
      </c>
      <c r="U21" s="124" t="s">
        <v>80</v>
      </c>
      <c r="V21" s="124" t="s">
        <v>81</v>
      </c>
      <c r="W21" s="146">
        <v>0.25</v>
      </c>
      <c r="X21" s="125" t="s">
        <v>82</v>
      </c>
      <c r="Y21" s="146">
        <v>0.15</v>
      </c>
      <c r="Z21" s="124" t="s">
        <v>83</v>
      </c>
      <c r="AA21" s="123" t="s">
        <v>179</v>
      </c>
      <c r="AB21" s="327" t="s">
        <v>85</v>
      </c>
      <c r="AC21" s="1000" t="s">
        <v>180</v>
      </c>
      <c r="AD21" s="879" t="s">
        <v>95</v>
      </c>
      <c r="AE21" s="329">
        <f t="shared" si="1"/>
        <v>0.4</v>
      </c>
      <c r="AF21" s="149" t="str">
        <f t="shared" si="2"/>
        <v>MUY BAJA</v>
      </c>
      <c r="AG21" s="149">
        <f>IF(OR(V21="prevenir",V21="detectar"),(M21-(M21*AE21)), M21)</f>
        <v>0</v>
      </c>
      <c r="AH21" s="492"/>
      <c r="AI21" s="492"/>
      <c r="AJ21" s="475"/>
      <c r="AK21" s="466"/>
      <c r="AL21" s="479"/>
      <c r="AM21" s="479"/>
      <c r="AN21" s="466"/>
      <c r="AO21" s="466"/>
      <c r="AP21" s="466"/>
      <c r="AQ21" s="466"/>
      <c r="AR21" s="490"/>
      <c r="AS21" s="466"/>
      <c r="AT21" s="466"/>
      <c r="AU21" s="490"/>
      <c r="AV21" s="466"/>
      <c r="AW21" s="466"/>
      <c r="AX21" s="490"/>
      <c r="AY21" s="466"/>
      <c r="AZ21" s="466"/>
      <c r="BA21" s="490"/>
      <c r="BB21" s="466"/>
      <c r="BC21" s="466"/>
      <c r="BD21" s="466"/>
      <c r="BE21" s="466"/>
      <c r="BF21" s="466"/>
      <c r="BG21" s="490"/>
      <c r="BH21" s="987"/>
      <c r="BI21" s="993"/>
    </row>
    <row r="22" spans="1:61" ht="68" customHeight="1" x14ac:dyDescent="0.3">
      <c r="A22" s="981" t="s">
        <v>4</v>
      </c>
      <c r="B22" s="489"/>
      <c r="C22" s="477" t="s">
        <v>120</v>
      </c>
      <c r="D22" s="466" t="s">
        <v>161</v>
      </c>
      <c r="E22" s="466" t="s">
        <v>162</v>
      </c>
      <c r="F22" s="29" t="s">
        <v>181</v>
      </c>
      <c r="G22" s="293" t="s">
        <v>182</v>
      </c>
      <c r="H22" s="520" t="s">
        <v>183</v>
      </c>
      <c r="I22" s="504" t="s">
        <v>184</v>
      </c>
      <c r="J22" s="504" t="s">
        <v>71</v>
      </c>
      <c r="K22" s="551" t="s">
        <v>185</v>
      </c>
      <c r="L22" s="504" t="s">
        <v>73</v>
      </c>
      <c r="M22" s="146">
        <v>0.4</v>
      </c>
      <c r="N22" s="985" t="s">
        <v>127</v>
      </c>
      <c r="O22" s="281">
        <v>0.2</v>
      </c>
      <c r="P22" s="996" t="s">
        <v>128</v>
      </c>
      <c r="Q22" s="994" t="s">
        <v>88</v>
      </c>
      <c r="R22" s="121" t="s">
        <v>186</v>
      </c>
      <c r="S22" s="124" t="s">
        <v>78</v>
      </c>
      <c r="T22" s="125" t="s">
        <v>161</v>
      </c>
      <c r="U22" s="124" t="s">
        <v>80</v>
      </c>
      <c r="V22" s="124" t="s">
        <v>81</v>
      </c>
      <c r="W22" s="146">
        <v>0.25</v>
      </c>
      <c r="X22" s="125" t="s">
        <v>82</v>
      </c>
      <c r="Y22" s="146">
        <v>0.15</v>
      </c>
      <c r="Z22" s="124" t="s">
        <v>83</v>
      </c>
      <c r="AA22" s="123" t="s">
        <v>187</v>
      </c>
      <c r="AB22" s="327" t="s">
        <v>85</v>
      </c>
      <c r="AC22" s="1000" t="s">
        <v>188</v>
      </c>
      <c r="AD22" s="879" t="s">
        <v>87</v>
      </c>
      <c r="AE22" s="329">
        <f t="shared" si="1"/>
        <v>0.4</v>
      </c>
      <c r="AF22" s="149" t="str">
        <f t="shared" si="2"/>
        <v>BAJA</v>
      </c>
      <c r="AG22" s="149">
        <f>IF(OR(V22="prevenir",V22="detectar"),(M22-(M22*AE22)), M22)</f>
        <v>0.24</v>
      </c>
      <c r="AH22" s="492" t="str">
        <f>IF(AI22&lt;=20%,"LEVE",IF(AI22&lt;=40%,"MENOR",IF(AI22&lt;=60%,"MODERADO",IF(AI22&lt;=80%,"MAYOR","CATASTROFICO"))))</f>
        <v>LEVE</v>
      </c>
      <c r="AI22" s="495">
        <f>IF(V22="corregir",(O22-(O22*AE22)), O22)</f>
        <v>0.2</v>
      </c>
      <c r="AJ22" s="475" t="s">
        <v>88</v>
      </c>
      <c r="AK22" s="466" t="s">
        <v>89</v>
      </c>
      <c r="AL22" s="479"/>
      <c r="AM22" s="479"/>
      <c r="AN22" s="484" t="s">
        <v>90</v>
      </c>
      <c r="AO22" s="484" t="s">
        <v>130</v>
      </c>
      <c r="AP22" s="484"/>
      <c r="AQ22" s="484" t="s">
        <v>4</v>
      </c>
      <c r="AR22" s="496" t="s">
        <v>170</v>
      </c>
      <c r="AS22" s="484" t="s">
        <v>4</v>
      </c>
      <c r="AT22" s="484"/>
      <c r="AU22" s="498" t="s">
        <v>171</v>
      </c>
      <c r="AV22" s="484" t="s">
        <v>4</v>
      </c>
      <c r="AW22" s="484"/>
      <c r="AX22" s="498" t="s">
        <v>172</v>
      </c>
      <c r="AY22" s="484" t="s">
        <v>4</v>
      </c>
      <c r="AZ22" s="484"/>
      <c r="BA22" s="496" t="s">
        <v>173</v>
      </c>
      <c r="BB22" s="484"/>
      <c r="BC22" s="484"/>
      <c r="BD22" s="484"/>
      <c r="BE22" s="484" t="s">
        <v>4</v>
      </c>
      <c r="BF22" s="484"/>
      <c r="BG22" s="496" t="s">
        <v>174</v>
      </c>
      <c r="BH22" s="988" t="s">
        <v>175</v>
      </c>
      <c r="BI22" s="988" t="s">
        <v>189</v>
      </c>
    </row>
    <row r="23" spans="1:61" ht="68" customHeight="1" x14ac:dyDescent="0.3">
      <c r="A23" s="981"/>
      <c r="B23" s="489"/>
      <c r="C23" s="477"/>
      <c r="D23" s="466"/>
      <c r="E23" s="466"/>
      <c r="F23" s="466" t="s">
        <v>181</v>
      </c>
      <c r="G23" s="494" t="s">
        <v>190</v>
      </c>
      <c r="H23" s="557"/>
      <c r="I23" s="556"/>
      <c r="J23" s="556"/>
      <c r="K23" s="558"/>
      <c r="L23" s="556"/>
      <c r="M23" s="146"/>
      <c r="N23" s="1004"/>
      <c r="O23" s="281"/>
      <c r="P23" s="1003"/>
      <c r="Q23" s="1002"/>
      <c r="R23" s="121" t="s">
        <v>191</v>
      </c>
      <c r="S23" s="124" t="s">
        <v>78</v>
      </c>
      <c r="T23" s="125" t="s">
        <v>161</v>
      </c>
      <c r="U23" s="124" t="s">
        <v>80</v>
      </c>
      <c r="V23" s="124" t="s">
        <v>81</v>
      </c>
      <c r="W23" s="146">
        <v>0.25</v>
      </c>
      <c r="X23" s="125" t="s">
        <v>82</v>
      </c>
      <c r="Y23" s="146">
        <v>0.15</v>
      </c>
      <c r="Z23" s="124" t="s">
        <v>83</v>
      </c>
      <c r="AA23" s="123" t="s">
        <v>192</v>
      </c>
      <c r="AB23" s="327" t="s">
        <v>85</v>
      </c>
      <c r="AC23" s="1000" t="s">
        <v>188</v>
      </c>
      <c r="AD23" s="879" t="s">
        <v>95</v>
      </c>
      <c r="AE23" s="329">
        <f t="shared" si="1"/>
        <v>0.4</v>
      </c>
      <c r="AF23" s="149" t="str">
        <f t="shared" si="2"/>
        <v>MUY BAJA</v>
      </c>
      <c r="AG23" s="149">
        <f>+AG22-(AG22*AE23)</f>
        <v>0.14399999999999999</v>
      </c>
      <c r="AH23" s="492"/>
      <c r="AI23" s="495"/>
      <c r="AJ23" s="475"/>
      <c r="AK23" s="466"/>
      <c r="AL23" s="479"/>
      <c r="AM23" s="479"/>
      <c r="AN23" s="472"/>
      <c r="AO23" s="472"/>
      <c r="AP23" s="472"/>
      <c r="AQ23" s="472"/>
      <c r="AR23" s="497"/>
      <c r="AS23" s="472"/>
      <c r="AT23" s="472"/>
      <c r="AU23" s="497"/>
      <c r="AV23" s="472"/>
      <c r="AW23" s="472"/>
      <c r="AX23" s="497"/>
      <c r="AY23" s="472"/>
      <c r="AZ23" s="472"/>
      <c r="BA23" s="497"/>
      <c r="BB23" s="472"/>
      <c r="BC23" s="472"/>
      <c r="BD23" s="472"/>
      <c r="BE23" s="472"/>
      <c r="BF23" s="472"/>
      <c r="BG23" s="497"/>
      <c r="BH23" s="471"/>
      <c r="BI23" s="471"/>
    </row>
    <row r="24" spans="1:61" ht="68" customHeight="1" x14ac:dyDescent="0.3">
      <c r="A24" s="981"/>
      <c r="B24" s="489"/>
      <c r="C24" s="477"/>
      <c r="D24" s="466"/>
      <c r="E24" s="466"/>
      <c r="F24" s="466"/>
      <c r="G24" s="494"/>
      <c r="H24" s="521"/>
      <c r="I24" s="505"/>
      <c r="J24" s="505"/>
      <c r="K24" s="552"/>
      <c r="L24" s="505"/>
      <c r="M24" s="146"/>
      <c r="N24" s="986"/>
      <c r="O24" s="281"/>
      <c r="P24" s="997"/>
      <c r="Q24" s="995"/>
      <c r="R24" s="121" t="s">
        <v>193</v>
      </c>
      <c r="S24" s="124" t="s">
        <v>78</v>
      </c>
      <c r="T24" s="125" t="s">
        <v>161</v>
      </c>
      <c r="U24" s="124" t="s">
        <v>80</v>
      </c>
      <c r="V24" s="124" t="s">
        <v>194</v>
      </c>
      <c r="W24" s="146">
        <v>0.15</v>
      </c>
      <c r="X24" s="125" t="s">
        <v>82</v>
      </c>
      <c r="Y24" s="146">
        <v>0.15</v>
      </c>
      <c r="Z24" s="124" t="s">
        <v>83</v>
      </c>
      <c r="AA24" s="123" t="s">
        <v>195</v>
      </c>
      <c r="AB24" s="327" t="s">
        <v>85</v>
      </c>
      <c r="AC24" s="1000" t="s">
        <v>196</v>
      </c>
      <c r="AD24" s="879" t="s">
        <v>197</v>
      </c>
      <c r="AE24" s="329">
        <f t="shared" si="1"/>
        <v>0.3</v>
      </c>
      <c r="AF24" s="149" t="str">
        <f t="shared" si="2"/>
        <v>MUY BAJA</v>
      </c>
      <c r="AG24" s="149">
        <f>+AG23-(AG23*AE24)</f>
        <v>0.1008</v>
      </c>
      <c r="AH24" s="492"/>
      <c r="AI24" s="495"/>
      <c r="AJ24" s="475"/>
      <c r="AK24" s="466"/>
      <c r="AL24" s="479"/>
      <c r="AM24" s="479"/>
      <c r="AN24" s="472"/>
      <c r="AO24" s="472"/>
      <c r="AP24" s="472"/>
      <c r="AQ24" s="472"/>
      <c r="AR24" s="497"/>
      <c r="AS24" s="472"/>
      <c r="AT24" s="472"/>
      <c r="AU24" s="497"/>
      <c r="AV24" s="472"/>
      <c r="AW24" s="472"/>
      <c r="AX24" s="497"/>
      <c r="AY24" s="472"/>
      <c r="AZ24" s="472"/>
      <c r="BA24" s="497"/>
      <c r="BB24" s="472"/>
      <c r="BC24" s="472"/>
      <c r="BD24" s="472"/>
      <c r="BE24" s="472"/>
      <c r="BF24" s="472"/>
      <c r="BG24" s="497"/>
      <c r="BH24" s="471"/>
      <c r="BI24" s="471"/>
    </row>
    <row r="25" spans="1:61" ht="69" customHeight="1" x14ac:dyDescent="0.3">
      <c r="A25" s="981" t="s">
        <v>4</v>
      </c>
      <c r="B25" s="489"/>
      <c r="C25" s="477" t="s">
        <v>120</v>
      </c>
      <c r="D25" s="466" t="s">
        <v>198</v>
      </c>
      <c r="E25" s="466" t="s">
        <v>162</v>
      </c>
      <c r="F25" s="29" t="s">
        <v>181</v>
      </c>
      <c r="G25" s="132" t="s">
        <v>199</v>
      </c>
      <c r="H25" s="520" t="s">
        <v>200</v>
      </c>
      <c r="I25" s="551" t="s">
        <v>201</v>
      </c>
      <c r="J25" s="504" t="s">
        <v>71</v>
      </c>
      <c r="K25" s="551" t="s">
        <v>202</v>
      </c>
      <c r="L25" s="504" t="s">
        <v>203</v>
      </c>
      <c r="M25" s="146">
        <v>0.6</v>
      </c>
      <c r="N25" s="985" t="s">
        <v>127</v>
      </c>
      <c r="O25" s="281">
        <v>0.2</v>
      </c>
      <c r="P25" s="996" t="s">
        <v>128</v>
      </c>
      <c r="Q25" s="994" t="s">
        <v>76</v>
      </c>
      <c r="R25" s="121" t="s">
        <v>204</v>
      </c>
      <c r="S25" s="124" t="s">
        <v>78</v>
      </c>
      <c r="T25" s="125" t="s">
        <v>205</v>
      </c>
      <c r="U25" s="124" t="s">
        <v>80</v>
      </c>
      <c r="V25" s="124" t="s">
        <v>194</v>
      </c>
      <c r="W25" s="146">
        <v>0.15</v>
      </c>
      <c r="X25" s="125" t="s">
        <v>82</v>
      </c>
      <c r="Y25" s="146">
        <v>0.15</v>
      </c>
      <c r="Z25" s="124" t="s">
        <v>83</v>
      </c>
      <c r="AA25" s="123" t="s">
        <v>206</v>
      </c>
      <c r="AB25" s="327" t="s">
        <v>85</v>
      </c>
      <c r="AC25" s="1000" t="s">
        <v>207</v>
      </c>
      <c r="AD25" s="879" t="s">
        <v>87</v>
      </c>
      <c r="AE25" s="329">
        <f t="shared" si="1"/>
        <v>0.3</v>
      </c>
      <c r="AF25" s="149" t="str">
        <f t="shared" si="2"/>
        <v>MEDIA</v>
      </c>
      <c r="AG25" s="149">
        <f>IF(OR(V25="prevenir",V25="detectar"),(M25-(M25*AE25)), M25)</f>
        <v>0.42</v>
      </c>
      <c r="AH25" s="492" t="str">
        <f>IF(AI25&lt;=20%,"LEVE",IF(AI25&lt;=40%,"MENOR",IF(AI25&lt;=60%,"MODERADO",IF(AI25&lt;=80%,"MAYOR","CATASTROFICO"))))</f>
        <v>LEVE</v>
      </c>
      <c r="AI25" s="492">
        <f>IF(V25="corregir",(O25-(O25*AE25)), O25)</f>
        <v>0.2</v>
      </c>
      <c r="AJ25" s="475" t="s">
        <v>88</v>
      </c>
      <c r="AK25" s="466" t="s">
        <v>89</v>
      </c>
      <c r="AL25" s="479"/>
      <c r="AM25" s="479"/>
      <c r="AN25" s="484" t="s">
        <v>90</v>
      </c>
      <c r="AO25" s="466" t="s">
        <v>208</v>
      </c>
      <c r="AP25" s="479"/>
      <c r="AQ25" s="479" t="s">
        <v>4</v>
      </c>
      <c r="AR25" s="499" t="s">
        <v>170</v>
      </c>
      <c r="AS25" s="479" t="s">
        <v>4</v>
      </c>
      <c r="AT25" s="479"/>
      <c r="AU25" s="500" t="s">
        <v>171</v>
      </c>
      <c r="AV25" s="479" t="s">
        <v>4</v>
      </c>
      <c r="AW25" s="479"/>
      <c r="AX25" s="490" t="s">
        <v>172</v>
      </c>
      <c r="AY25" s="479" t="s">
        <v>4</v>
      </c>
      <c r="AZ25" s="479"/>
      <c r="BA25" s="499" t="s">
        <v>173</v>
      </c>
      <c r="BB25" s="479"/>
      <c r="BC25" s="479"/>
      <c r="BD25" s="490"/>
      <c r="BE25" s="479" t="s">
        <v>4</v>
      </c>
      <c r="BF25" s="479"/>
      <c r="BG25" s="499" t="s">
        <v>174</v>
      </c>
      <c r="BH25" s="989" t="s">
        <v>175</v>
      </c>
      <c r="BI25" s="987" t="s">
        <v>156</v>
      </c>
    </row>
    <row r="26" spans="1:61" ht="69" customHeight="1" x14ac:dyDescent="0.3">
      <c r="A26" s="981"/>
      <c r="B26" s="489"/>
      <c r="C26" s="477"/>
      <c r="D26" s="466"/>
      <c r="E26" s="466"/>
      <c r="F26" s="29" t="s">
        <v>67</v>
      </c>
      <c r="G26" s="293" t="s">
        <v>209</v>
      </c>
      <c r="H26" s="521"/>
      <c r="I26" s="552"/>
      <c r="J26" s="505"/>
      <c r="K26" s="552"/>
      <c r="L26" s="505"/>
      <c r="M26" s="146"/>
      <c r="N26" s="986"/>
      <c r="O26" s="281"/>
      <c r="P26" s="997"/>
      <c r="Q26" s="995"/>
      <c r="R26" s="133" t="s">
        <v>210</v>
      </c>
      <c r="S26" s="124" t="s">
        <v>78</v>
      </c>
      <c r="T26" s="125" t="s">
        <v>211</v>
      </c>
      <c r="U26" s="124" t="s">
        <v>80</v>
      </c>
      <c r="V26" s="124" t="s">
        <v>81</v>
      </c>
      <c r="W26" s="146">
        <v>0.25</v>
      </c>
      <c r="X26" s="125" t="s">
        <v>82</v>
      </c>
      <c r="Y26" s="146">
        <v>0.15</v>
      </c>
      <c r="Z26" s="124" t="s">
        <v>83</v>
      </c>
      <c r="AA26" s="123" t="s">
        <v>212</v>
      </c>
      <c r="AB26" s="327" t="s">
        <v>85</v>
      </c>
      <c r="AC26" s="1000" t="s">
        <v>213</v>
      </c>
      <c r="AD26" s="879" t="s">
        <v>95</v>
      </c>
      <c r="AE26" s="329">
        <f t="shared" si="1"/>
        <v>0.4</v>
      </c>
      <c r="AF26" s="149" t="str">
        <f t="shared" si="2"/>
        <v>BAJA</v>
      </c>
      <c r="AG26" s="149">
        <f>+AG25-(AG25*AE26)</f>
        <v>0.252</v>
      </c>
      <c r="AH26" s="492"/>
      <c r="AI26" s="492"/>
      <c r="AJ26" s="475"/>
      <c r="AK26" s="466"/>
      <c r="AL26" s="479"/>
      <c r="AM26" s="479"/>
      <c r="AN26" s="485"/>
      <c r="AO26" s="466"/>
      <c r="AP26" s="479"/>
      <c r="AQ26" s="479"/>
      <c r="AR26" s="490"/>
      <c r="AS26" s="479"/>
      <c r="AT26" s="479"/>
      <c r="AU26" s="500"/>
      <c r="AV26" s="479"/>
      <c r="AW26" s="479"/>
      <c r="AX26" s="490"/>
      <c r="AY26" s="479"/>
      <c r="AZ26" s="479"/>
      <c r="BA26" s="490"/>
      <c r="BB26" s="479"/>
      <c r="BC26" s="479"/>
      <c r="BD26" s="490"/>
      <c r="BE26" s="479"/>
      <c r="BF26" s="479"/>
      <c r="BG26" s="490"/>
      <c r="BH26" s="989"/>
      <c r="BI26" s="993"/>
    </row>
    <row r="27" spans="1:61" s="34" customFormat="1" ht="107.5" customHeight="1" x14ac:dyDescent="0.35">
      <c r="A27" s="489" t="s">
        <v>4</v>
      </c>
      <c r="B27" s="489"/>
      <c r="C27" s="489" t="s">
        <v>214</v>
      </c>
      <c r="D27" s="466" t="s">
        <v>215</v>
      </c>
      <c r="E27" s="466" t="s">
        <v>216</v>
      </c>
      <c r="F27" s="466" t="s">
        <v>67</v>
      </c>
      <c r="G27" s="132" t="s">
        <v>217</v>
      </c>
      <c r="H27" s="504" t="s">
        <v>218</v>
      </c>
      <c r="I27" s="504" t="s">
        <v>219</v>
      </c>
      <c r="J27" s="504" t="s">
        <v>71</v>
      </c>
      <c r="K27" s="504" t="s">
        <v>220</v>
      </c>
      <c r="L27" s="504" t="s">
        <v>73</v>
      </c>
      <c r="M27" s="146">
        <f>VLOOKUP(L27,'[5]Datos Validacion'!$C$6:$D$10,2,0)</f>
        <v>0.4</v>
      </c>
      <c r="N27" s="985" t="s">
        <v>76</v>
      </c>
      <c r="O27" s="281">
        <f>VLOOKUP(N27,'[5]Datos Validacion'!$E$6:$F$15,2,0)</f>
        <v>0.6</v>
      </c>
      <c r="P27" s="996" t="s">
        <v>128</v>
      </c>
      <c r="Q27" s="994" t="s">
        <v>76</v>
      </c>
      <c r="R27" s="133" t="s">
        <v>221</v>
      </c>
      <c r="S27" s="124" t="s">
        <v>78</v>
      </c>
      <c r="T27" s="125" t="s">
        <v>222</v>
      </c>
      <c r="U27" s="124" t="s">
        <v>80</v>
      </c>
      <c r="V27" s="124" t="s">
        <v>81</v>
      </c>
      <c r="W27" s="146">
        <f>VLOOKUP(V27,'[5]Datos Validacion'!$K$6:$L$8,2,0)</f>
        <v>0.25</v>
      </c>
      <c r="X27" s="125" t="s">
        <v>82</v>
      </c>
      <c r="Y27" s="146">
        <f>VLOOKUP(X27,'[5]Datos Validacion'!$M$6:$N$7,2,0)</f>
        <v>0.15</v>
      </c>
      <c r="Z27" s="124" t="s">
        <v>83</v>
      </c>
      <c r="AA27" s="123" t="s">
        <v>223</v>
      </c>
      <c r="AB27" s="327" t="s">
        <v>85</v>
      </c>
      <c r="AC27" s="1000" t="s">
        <v>224</v>
      </c>
      <c r="AD27" s="879" t="s">
        <v>87</v>
      </c>
      <c r="AE27" s="329">
        <f t="shared" ref="AE27:AE38" si="3">+W27+Y27</f>
        <v>0.4</v>
      </c>
      <c r="AF27" s="149" t="str">
        <f t="shared" ref="AF27:AF38" si="4">IF(AG27&lt;=20%,"MUY BAJA",IF(AG27&lt;=40%,"BAJA",IF(AG27&lt;=60%,"MEDIA",IF(AG27&lt;=80%,"ALTA","MUY ALTA"))))</f>
        <v>BAJA</v>
      </c>
      <c r="AG27" s="149">
        <f>IF(OR(V27="prevenir",V27="detectar"),(M27-(M27*AE27)), M27)</f>
        <v>0.24</v>
      </c>
      <c r="AH27" s="492" t="str">
        <f>IF(AI27&lt;=20%,"LEVE",IF(AI27&lt;=40%,"MENOR",IF(AI27&lt;=60%,"MODERADO",IF(AI27&lt;=80%,"MAYOR","CATASTROFICO"))))</f>
        <v>MODERADO</v>
      </c>
      <c r="AI27" s="492">
        <f>IF(V27="corregir",(O27-(O27*AE27)), O27)</f>
        <v>0.6</v>
      </c>
      <c r="AJ27" s="475" t="s">
        <v>76</v>
      </c>
      <c r="AK27" s="466" t="s">
        <v>89</v>
      </c>
      <c r="AL27" s="479"/>
      <c r="AM27" s="479"/>
      <c r="AN27" s="484" t="s">
        <v>90</v>
      </c>
      <c r="AO27" s="466" t="s">
        <v>225</v>
      </c>
      <c r="AP27" s="479"/>
      <c r="AQ27" s="479" t="s">
        <v>4</v>
      </c>
      <c r="AR27" s="466" t="s">
        <v>226</v>
      </c>
      <c r="AS27" s="466" t="s">
        <v>4</v>
      </c>
      <c r="AT27" s="466"/>
      <c r="AU27" s="466" t="s">
        <v>227</v>
      </c>
      <c r="AV27" s="466" t="s">
        <v>4</v>
      </c>
      <c r="AW27" s="466"/>
      <c r="AX27" s="466" t="s">
        <v>228</v>
      </c>
      <c r="AY27" s="466"/>
      <c r="AZ27" s="466" t="s">
        <v>4</v>
      </c>
      <c r="BA27" s="466" t="s">
        <v>229</v>
      </c>
      <c r="BB27" s="466"/>
      <c r="BC27" s="466"/>
      <c r="BD27" s="466"/>
      <c r="BE27" s="466" t="s">
        <v>4</v>
      </c>
      <c r="BF27" s="466"/>
      <c r="BG27" s="466" t="s">
        <v>230</v>
      </c>
      <c r="BH27" s="987" t="s">
        <v>231</v>
      </c>
      <c r="BI27" s="1051" t="s">
        <v>258</v>
      </c>
    </row>
    <row r="28" spans="1:61" ht="107.5" customHeight="1" x14ac:dyDescent="0.3">
      <c r="A28" s="489"/>
      <c r="B28" s="489"/>
      <c r="C28" s="489"/>
      <c r="D28" s="466"/>
      <c r="E28" s="466"/>
      <c r="F28" s="466"/>
      <c r="G28" s="132" t="s">
        <v>232</v>
      </c>
      <c r="H28" s="505"/>
      <c r="I28" s="505"/>
      <c r="J28" s="505"/>
      <c r="K28" s="505"/>
      <c r="L28" s="505"/>
      <c r="M28" s="146"/>
      <c r="N28" s="986"/>
      <c r="O28" s="281"/>
      <c r="P28" s="997"/>
      <c r="Q28" s="995"/>
      <c r="R28" s="131" t="s">
        <v>233</v>
      </c>
      <c r="S28" s="124" t="s">
        <v>78</v>
      </c>
      <c r="T28" s="125" t="s">
        <v>234</v>
      </c>
      <c r="U28" s="124" t="s">
        <v>80</v>
      </c>
      <c r="V28" s="124" t="s">
        <v>81</v>
      </c>
      <c r="W28" s="146">
        <f>VLOOKUP(V28,'[5]Datos Validacion'!$K$6:$L$8,2,0)</f>
        <v>0.25</v>
      </c>
      <c r="X28" s="125" t="s">
        <v>82</v>
      </c>
      <c r="Y28" s="146">
        <f>VLOOKUP(X28,'[5]Datos Validacion'!$M$6:$N$7,2,0)</f>
        <v>0.15</v>
      </c>
      <c r="Z28" s="124" t="s">
        <v>235</v>
      </c>
      <c r="AA28" s="123" t="s">
        <v>236</v>
      </c>
      <c r="AB28" s="327" t="s">
        <v>85</v>
      </c>
      <c r="AC28" s="1000" t="s">
        <v>237</v>
      </c>
      <c r="AD28" s="879" t="s">
        <v>95</v>
      </c>
      <c r="AE28" s="329">
        <f t="shared" si="3"/>
        <v>0.4</v>
      </c>
      <c r="AF28" s="149" t="str">
        <f t="shared" si="4"/>
        <v>MUY BAJA</v>
      </c>
      <c r="AG28" s="149">
        <f>+AG27-(AG27*AE28)</f>
        <v>0.14399999999999999</v>
      </c>
      <c r="AH28" s="492"/>
      <c r="AI28" s="492"/>
      <c r="AJ28" s="475"/>
      <c r="AK28" s="466"/>
      <c r="AL28" s="479"/>
      <c r="AM28" s="479"/>
      <c r="AN28" s="485"/>
      <c r="AO28" s="466"/>
      <c r="AP28" s="479"/>
      <c r="AQ28" s="479"/>
      <c r="AR28" s="466"/>
      <c r="AS28" s="466"/>
      <c r="AT28" s="466"/>
      <c r="AU28" s="466"/>
      <c r="AV28" s="466"/>
      <c r="AW28" s="466"/>
      <c r="AX28" s="466"/>
      <c r="AY28" s="466"/>
      <c r="AZ28" s="466"/>
      <c r="BA28" s="466"/>
      <c r="BB28" s="466"/>
      <c r="BC28" s="466"/>
      <c r="BD28" s="466"/>
      <c r="BE28" s="466"/>
      <c r="BF28" s="466"/>
      <c r="BG28" s="466"/>
      <c r="BH28" s="987"/>
      <c r="BI28" s="987"/>
    </row>
    <row r="29" spans="1:61" ht="178.5" customHeight="1" x14ac:dyDescent="0.3">
      <c r="A29" s="124" t="s">
        <v>4</v>
      </c>
      <c r="B29" s="124"/>
      <c r="C29" s="124" t="s">
        <v>214</v>
      </c>
      <c r="D29" s="29" t="s">
        <v>215</v>
      </c>
      <c r="E29" s="29" t="s">
        <v>216</v>
      </c>
      <c r="F29" s="29" t="s">
        <v>181</v>
      </c>
      <c r="G29" s="132" t="s">
        <v>238</v>
      </c>
      <c r="H29" s="29" t="s">
        <v>239</v>
      </c>
      <c r="I29" s="122" t="s">
        <v>240</v>
      </c>
      <c r="J29" s="29" t="s">
        <v>71</v>
      </c>
      <c r="K29" s="29" t="s">
        <v>241</v>
      </c>
      <c r="L29" s="29" t="s">
        <v>203</v>
      </c>
      <c r="M29" s="146">
        <f>VLOOKUP(L29,'[5]Datos Validacion'!$C$6:$D$10,2,0)</f>
        <v>0.6</v>
      </c>
      <c r="N29" s="282" t="s">
        <v>76</v>
      </c>
      <c r="O29" s="281">
        <f>VLOOKUP(N29,'[5]Datos Validacion'!$E$6:$F$15,2,0)</f>
        <v>0.6</v>
      </c>
      <c r="P29" s="125" t="s">
        <v>242</v>
      </c>
      <c r="Q29" s="73" t="s">
        <v>76</v>
      </c>
      <c r="R29" s="26" t="s">
        <v>243</v>
      </c>
      <c r="S29" s="124" t="s">
        <v>78</v>
      </c>
      <c r="T29" s="125" t="s">
        <v>244</v>
      </c>
      <c r="U29" s="124" t="s">
        <v>80</v>
      </c>
      <c r="V29" s="124" t="s">
        <v>81</v>
      </c>
      <c r="W29" s="146">
        <f>VLOOKUP(V29,'[5]Datos Validacion'!$K$6:$L$8,2,0)</f>
        <v>0.25</v>
      </c>
      <c r="X29" s="125" t="s">
        <v>82</v>
      </c>
      <c r="Y29" s="146">
        <f>VLOOKUP(X29,'[5]Datos Validacion'!$M$6:$N$7,2,0)</f>
        <v>0.15</v>
      </c>
      <c r="Z29" s="124" t="s">
        <v>83</v>
      </c>
      <c r="AA29" s="123" t="s">
        <v>245</v>
      </c>
      <c r="AB29" s="327" t="s">
        <v>85</v>
      </c>
      <c r="AC29" s="1000" t="s">
        <v>246</v>
      </c>
      <c r="AD29" s="879" t="s">
        <v>87</v>
      </c>
      <c r="AE29" s="329">
        <f t="shared" si="3"/>
        <v>0.4</v>
      </c>
      <c r="AF29" s="149" t="str">
        <f t="shared" si="4"/>
        <v>BAJA</v>
      </c>
      <c r="AG29" s="149">
        <f>IF(OR(V29="prevenir",V29="detectar"),(M29-(M29*AE29)), M29)</f>
        <v>0.36</v>
      </c>
      <c r="AH29" s="149" t="str">
        <f>IF(AI29&lt;=20%,"LEVE",IF(AI29&lt;=40%,"MENOR",IF(AI29&lt;=60%,"MODERADO",IF(AI29&lt;=80%,"MAYOR","CATASTROFICO"))))</f>
        <v>MODERADO</v>
      </c>
      <c r="AI29" s="149">
        <f>IF(V29="corregir",(O29-(O29*AE29)), O29)</f>
        <v>0.6</v>
      </c>
      <c r="AJ29" s="73" t="s">
        <v>76</v>
      </c>
      <c r="AK29" s="29" t="s">
        <v>89</v>
      </c>
      <c r="AL29" s="283"/>
      <c r="AM29" s="283"/>
      <c r="AN29" s="319" t="s">
        <v>90</v>
      </c>
      <c r="AO29" s="29" t="s">
        <v>225</v>
      </c>
      <c r="AP29" s="283"/>
      <c r="AQ29" s="283" t="s">
        <v>4</v>
      </c>
      <c r="AR29" s="29" t="s">
        <v>226</v>
      </c>
      <c r="AS29" s="29" t="s">
        <v>4</v>
      </c>
      <c r="AT29" s="29"/>
      <c r="AU29" s="29" t="s">
        <v>227</v>
      </c>
      <c r="AV29" s="29" t="s">
        <v>4</v>
      </c>
      <c r="AW29" s="29"/>
      <c r="AX29" s="29" t="s">
        <v>228</v>
      </c>
      <c r="AY29" s="29"/>
      <c r="AZ29" s="29" t="s">
        <v>4</v>
      </c>
      <c r="BA29" s="29" t="s">
        <v>229</v>
      </c>
      <c r="BB29" s="29"/>
      <c r="BC29" s="29"/>
      <c r="BD29" s="29"/>
      <c r="BE29" s="29" t="s">
        <v>4</v>
      </c>
      <c r="BF29" s="29"/>
      <c r="BG29" s="29" t="s">
        <v>230</v>
      </c>
      <c r="BH29" s="122" t="s">
        <v>231</v>
      </c>
      <c r="BI29" s="122" t="s">
        <v>247</v>
      </c>
    </row>
    <row r="30" spans="1:61" ht="108.5" customHeight="1" x14ac:dyDescent="0.3">
      <c r="A30" s="489" t="s">
        <v>4</v>
      </c>
      <c r="B30" s="489"/>
      <c r="C30" s="489" t="s">
        <v>214</v>
      </c>
      <c r="D30" s="466" t="s">
        <v>215</v>
      </c>
      <c r="E30" s="466" t="s">
        <v>216</v>
      </c>
      <c r="F30" s="466" t="s">
        <v>67</v>
      </c>
      <c r="G30" s="132" t="s">
        <v>248</v>
      </c>
      <c r="H30" s="504" t="s">
        <v>249</v>
      </c>
      <c r="I30" s="504" t="s">
        <v>250</v>
      </c>
      <c r="J30" s="504" t="s">
        <v>71</v>
      </c>
      <c r="K30" s="504" t="s">
        <v>251</v>
      </c>
      <c r="L30" s="504" t="s">
        <v>203</v>
      </c>
      <c r="M30" s="146">
        <f>VLOOKUP(L30,'[5]Datos Validacion'!$C$6:$D$10,2,0)</f>
        <v>0.6</v>
      </c>
      <c r="N30" s="985" t="s">
        <v>76</v>
      </c>
      <c r="O30" s="281">
        <f>VLOOKUP(N30,'[5]Datos Validacion'!$E$6:$F$15,2,0)</f>
        <v>0.6</v>
      </c>
      <c r="P30" s="996" t="s">
        <v>252</v>
      </c>
      <c r="Q30" s="994" t="s">
        <v>76</v>
      </c>
      <c r="R30" s="286" t="s">
        <v>253</v>
      </c>
      <c r="S30" s="124" t="s">
        <v>78</v>
      </c>
      <c r="T30" s="125" t="s">
        <v>254</v>
      </c>
      <c r="U30" s="124" t="s">
        <v>80</v>
      </c>
      <c r="V30" s="124" t="s">
        <v>81</v>
      </c>
      <c r="W30" s="146">
        <f>VLOOKUP(V30,'[5]Datos Validacion'!$K$6:$L$8,2,0)</f>
        <v>0.25</v>
      </c>
      <c r="X30" s="125" t="s">
        <v>82</v>
      </c>
      <c r="Y30" s="146">
        <f>VLOOKUP(X30,'[5]Datos Validacion'!$M$6:$N$7,2,0)</f>
        <v>0.15</v>
      </c>
      <c r="Z30" s="124" t="s">
        <v>83</v>
      </c>
      <c r="AA30" s="123" t="s">
        <v>255</v>
      </c>
      <c r="AB30" s="327" t="s">
        <v>85</v>
      </c>
      <c r="AC30" s="1000" t="s">
        <v>256</v>
      </c>
      <c r="AD30" s="879" t="s">
        <v>87</v>
      </c>
      <c r="AE30" s="329">
        <f t="shared" si="3"/>
        <v>0.4</v>
      </c>
      <c r="AF30" s="149" t="str">
        <f t="shared" si="4"/>
        <v>BAJA</v>
      </c>
      <c r="AG30" s="149">
        <f>IF(OR(V30="prevenir",V30="detectar"),(M30-(M30*AE30)), M30)</f>
        <v>0.36</v>
      </c>
      <c r="AH30" s="492" t="str">
        <f>IF(AI30&lt;=20%,"LEVE",IF(AI30&lt;=40%,"MENOR",IF(AI30&lt;=60%,"MODERADO",IF(AI30&lt;=80%,"MAYOR","CATASTROFICO"))))</f>
        <v>MODERADO</v>
      </c>
      <c r="AI30" s="492">
        <f>IF(V30="corregir",(O30-(O30*AE30)), O30)</f>
        <v>0.6</v>
      </c>
      <c r="AJ30" s="475" t="s">
        <v>76</v>
      </c>
      <c r="AK30" s="466" t="s">
        <v>89</v>
      </c>
      <c r="AL30" s="479"/>
      <c r="AM30" s="479"/>
      <c r="AN30" s="484" t="s">
        <v>90</v>
      </c>
      <c r="AO30" s="466" t="s">
        <v>225</v>
      </c>
      <c r="AP30" s="479"/>
      <c r="AQ30" s="479" t="s">
        <v>4</v>
      </c>
      <c r="AR30" s="466" t="s">
        <v>226</v>
      </c>
      <c r="AS30" s="466" t="s">
        <v>4</v>
      </c>
      <c r="AT30" s="466"/>
      <c r="AU30" s="466" t="s">
        <v>227</v>
      </c>
      <c r="AV30" s="466" t="s">
        <v>4</v>
      </c>
      <c r="AW30" s="466"/>
      <c r="AX30" s="466" t="s">
        <v>228</v>
      </c>
      <c r="AY30" s="466"/>
      <c r="AZ30" s="466" t="s">
        <v>4</v>
      </c>
      <c r="BA30" s="466" t="s">
        <v>229</v>
      </c>
      <c r="BB30" s="466"/>
      <c r="BC30" s="466"/>
      <c r="BD30" s="466"/>
      <c r="BE30" s="466" t="s">
        <v>4</v>
      </c>
      <c r="BF30" s="466"/>
      <c r="BG30" s="466" t="s">
        <v>230</v>
      </c>
      <c r="BH30" s="987" t="s">
        <v>257</v>
      </c>
      <c r="BI30" s="987" t="s">
        <v>258</v>
      </c>
    </row>
    <row r="31" spans="1:61" ht="108.5" customHeight="1" x14ac:dyDescent="0.3">
      <c r="A31" s="489"/>
      <c r="B31" s="489"/>
      <c r="C31" s="489"/>
      <c r="D31" s="466"/>
      <c r="E31" s="466"/>
      <c r="F31" s="466"/>
      <c r="G31" s="132" t="s">
        <v>259</v>
      </c>
      <c r="H31" s="505"/>
      <c r="I31" s="505"/>
      <c r="J31" s="505"/>
      <c r="K31" s="505"/>
      <c r="L31" s="505"/>
      <c r="M31" s="146"/>
      <c r="N31" s="986"/>
      <c r="O31" s="281"/>
      <c r="P31" s="997"/>
      <c r="Q31" s="995"/>
      <c r="R31" s="26" t="s">
        <v>260</v>
      </c>
      <c r="S31" s="124" t="s">
        <v>78</v>
      </c>
      <c r="T31" s="125" t="s">
        <v>261</v>
      </c>
      <c r="U31" s="124" t="s">
        <v>80</v>
      </c>
      <c r="V31" s="124" t="s">
        <v>81</v>
      </c>
      <c r="W31" s="146">
        <f>VLOOKUP(V31,'[5]Datos Validacion'!$K$6:$L$8,2,0)</f>
        <v>0.25</v>
      </c>
      <c r="X31" s="125" t="s">
        <v>82</v>
      </c>
      <c r="Y31" s="146">
        <f>VLOOKUP(X31,'[5]Datos Validacion'!$M$6:$N$7,2,0)</f>
        <v>0.15</v>
      </c>
      <c r="Z31" s="124" t="s">
        <v>83</v>
      </c>
      <c r="AA31" s="123" t="s">
        <v>262</v>
      </c>
      <c r="AB31" s="327" t="s">
        <v>85</v>
      </c>
      <c r="AC31" s="1000" t="s">
        <v>263</v>
      </c>
      <c r="AD31" s="879" t="s">
        <v>95</v>
      </c>
      <c r="AE31" s="329">
        <f t="shared" si="3"/>
        <v>0.4</v>
      </c>
      <c r="AF31" s="149" t="str">
        <f t="shared" si="4"/>
        <v>BAJA</v>
      </c>
      <c r="AG31" s="149">
        <f>+AG30-(AG30*AE31)</f>
        <v>0.216</v>
      </c>
      <c r="AH31" s="492"/>
      <c r="AI31" s="492"/>
      <c r="AJ31" s="475"/>
      <c r="AK31" s="466"/>
      <c r="AL31" s="479"/>
      <c r="AM31" s="479"/>
      <c r="AN31" s="485"/>
      <c r="AO31" s="466"/>
      <c r="AP31" s="479"/>
      <c r="AQ31" s="479"/>
      <c r="AR31" s="466"/>
      <c r="AS31" s="466"/>
      <c r="AT31" s="466"/>
      <c r="AU31" s="466"/>
      <c r="AV31" s="466"/>
      <c r="AW31" s="466"/>
      <c r="AX31" s="466"/>
      <c r="AY31" s="466"/>
      <c r="AZ31" s="466"/>
      <c r="BA31" s="466"/>
      <c r="BB31" s="466"/>
      <c r="BC31" s="466"/>
      <c r="BD31" s="466"/>
      <c r="BE31" s="466"/>
      <c r="BF31" s="466"/>
      <c r="BG31" s="466"/>
      <c r="BH31" s="987"/>
      <c r="BI31" s="987"/>
    </row>
    <row r="32" spans="1:61" ht="75.5" customHeight="1" x14ac:dyDescent="0.3">
      <c r="A32" s="489" t="s">
        <v>4</v>
      </c>
      <c r="B32" s="489"/>
      <c r="C32" s="489" t="s">
        <v>214</v>
      </c>
      <c r="D32" s="466" t="s">
        <v>215</v>
      </c>
      <c r="E32" s="466" t="s">
        <v>216</v>
      </c>
      <c r="F32" s="466" t="s">
        <v>67</v>
      </c>
      <c r="G32" s="320" t="s">
        <v>264</v>
      </c>
      <c r="H32" s="501" t="s">
        <v>265</v>
      </c>
      <c r="I32" s="504" t="s">
        <v>266</v>
      </c>
      <c r="J32" s="504" t="s">
        <v>71</v>
      </c>
      <c r="K32" s="504" t="s">
        <v>267</v>
      </c>
      <c r="L32" s="504" t="s">
        <v>203</v>
      </c>
      <c r="M32" s="146">
        <f>VLOOKUP(L32,'[5]Datos Validacion'!$C$6:$D$10,2,0)</f>
        <v>0.6</v>
      </c>
      <c r="N32" s="985" t="s">
        <v>76</v>
      </c>
      <c r="O32" s="281">
        <f>VLOOKUP(N32,'[5]Datos Validacion'!$E$6:$F$15,2,0)</f>
        <v>0.6</v>
      </c>
      <c r="P32" s="996" t="s">
        <v>242</v>
      </c>
      <c r="Q32" s="994" t="s">
        <v>76</v>
      </c>
      <c r="R32" s="26" t="s">
        <v>268</v>
      </c>
      <c r="S32" s="124" t="s">
        <v>78</v>
      </c>
      <c r="T32" s="125" t="s">
        <v>269</v>
      </c>
      <c r="U32" s="124" t="s">
        <v>80</v>
      </c>
      <c r="V32" s="124" t="s">
        <v>81</v>
      </c>
      <c r="W32" s="146">
        <f>VLOOKUP(V32,'[5]Datos Validacion'!$K$6:$L$8,2,0)</f>
        <v>0.25</v>
      </c>
      <c r="X32" s="125" t="s">
        <v>82</v>
      </c>
      <c r="Y32" s="146">
        <f>VLOOKUP(X32,'[5]Datos Validacion'!$M$6:$N$7,2,0)</f>
        <v>0.15</v>
      </c>
      <c r="Z32" s="124" t="s">
        <v>83</v>
      </c>
      <c r="AA32" s="123" t="s">
        <v>270</v>
      </c>
      <c r="AB32" s="327" t="s">
        <v>85</v>
      </c>
      <c r="AC32" s="1000" t="s">
        <v>271</v>
      </c>
      <c r="AD32" s="879" t="s">
        <v>87</v>
      </c>
      <c r="AE32" s="329">
        <f t="shared" si="3"/>
        <v>0.4</v>
      </c>
      <c r="AF32" s="149" t="str">
        <f t="shared" si="4"/>
        <v>BAJA</v>
      </c>
      <c r="AG32" s="149">
        <f>IF(OR(V32="prevenir",V32="detectar"),(M32-(M32*AE32)), M32)</f>
        <v>0.36</v>
      </c>
      <c r="AH32" s="492" t="str">
        <f>IF(AI32&lt;=20%,"LEVE",IF(AI32&lt;=40%,"MENOR",IF(AI32&lt;=60%,"MODERADO",IF(AI32&lt;=80%,"MAYOR","CATASTROFICO"))))</f>
        <v>MODERADO</v>
      </c>
      <c r="AI32" s="492">
        <f>IF(V32="corregir",(O32-(O32*AE32)), O32)</f>
        <v>0.6</v>
      </c>
      <c r="AJ32" s="475" t="s">
        <v>76</v>
      </c>
      <c r="AK32" s="466" t="s">
        <v>89</v>
      </c>
      <c r="AL32" s="479"/>
      <c r="AM32" s="479"/>
      <c r="AN32" s="484" t="s">
        <v>90</v>
      </c>
      <c r="AO32" s="466" t="s">
        <v>225</v>
      </c>
      <c r="AP32" s="479"/>
      <c r="AQ32" s="479" t="s">
        <v>4</v>
      </c>
      <c r="AR32" s="466" t="s">
        <v>226</v>
      </c>
      <c r="AS32" s="466" t="s">
        <v>4</v>
      </c>
      <c r="AT32" s="466"/>
      <c r="AU32" s="466" t="s">
        <v>227</v>
      </c>
      <c r="AV32" s="466" t="s">
        <v>4</v>
      </c>
      <c r="AW32" s="466"/>
      <c r="AX32" s="466" t="s">
        <v>228</v>
      </c>
      <c r="AY32" s="466"/>
      <c r="AZ32" s="466" t="s">
        <v>4</v>
      </c>
      <c r="BA32" s="466" t="s">
        <v>229</v>
      </c>
      <c r="BB32" s="466"/>
      <c r="BC32" s="466"/>
      <c r="BD32" s="466"/>
      <c r="BE32" s="466" t="s">
        <v>4</v>
      </c>
      <c r="BF32" s="466"/>
      <c r="BG32" s="466" t="s">
        <v>230</v>
      </c>
      <c r="BH32" s="987" t="s">
        <v>231</v>
      </c>
      <c r="BI32" s="987" t="s">
        <v>156</v>
      </c>
    </row>
    <row r="33" spans="1:61" ht="75.5" customHeight="1" x14ac:dyDescent="0.3">
      <c r="A33" s="489"/>
      <c r="B33" s="489"/>
      <c r="C33" s="489"/>
      <c r="D33" s="466"/>
      <c r="E33" s="466"/>
      <c r="F33" s="466"/>
      <c r="G33" s="320" t="s">
        <v>272</v>
      </c>
      <c r="H33" s="503"/>
      <c r="I33" s="505"/>
      <c r="J33" s="505"/>
      <c r="K33" s="505"/>
      <c r="L33" s="505"/>
      <c r="M33" s="146"/>
      <c r="N33" s="986"/>
      <c r="O33" s="281"/>
      <c r="P33" s="997"/>
      <c r="Q33" s="995"/>
      <c r="R33" s="26" t="s">
        <v>273</v>
      </c>
      <c r="S33" s="124" t="s">
        <v>78</v>
      </c>
      <c r="T33" s="125" t="s">
        <v>269</v>
      </c>
      <c r="U33" s="124" t="s">
        <v>80</v>
      </c>
      <c r="V33" s="124" t="s">
        <v>81</v>
      </c>
      <c r="W33" s="146">
        <f>VLOOKUP(V33,'[5]Datos Validacion'!$K$6:$L$8,2,0)</f>
        <v>0.25</v>
      </c>
      <c r="X33" s="125" t="s">
        <v>82</v>
      </c>
      <c r="Y33" s="146">
        <f>VLOOKUP(X33,'[5]Datos Validacion'!$M$6:$N$7,2,0)</f>
        <v>0.15</v>
      </c>
      <c r="Z33" s="124" t="s">
        <v>83</v>
      </c>
      <c r="AA33" s="123" t="s">
        <v>274</v>
      </c>
      <c r="AB33" s="327" t="s">
        <v>85</v>
      </c>
      <c r="AC33" s="1000" t="s">
        <v>275</v>
      </c>
      <c r="AD33" s="879" t="s">
        <v>95</v>
      </c>
      <c r="AE33" s="329">
        <f t="shared" si="3"/>
        <v>0.4</v>
      </c>
      <c r="AF33" s="149" t="str">
        <f t="shared" si="4"/>
        <v>BAJA</v>
      </c>
      <c r="AG33" s="149">
        <f>+AG32-(AG32*AE33)</f>
        <v>0.216</v>
      </c>
      <c r="AH33" s="492"/>
      <c r="AI33" s="492"/>
      <c r="AJ33" s="475"/>
      <c r="AK33" s="466"/>
      <c r="AL33" s="479"/>
      <c r="AM33" s="479"/>
      <c r="AN33" s="485"/>
      <c r="AO33" s="466"/>
      <c r="AP33" s="479"/>
      <c r="AQ33" s="479"/>
      <c r="AR33" s="466"/>
      <c r="AS33" s="466"/>
      <c r="AT33" s="466"/>
      <c r="AU33" s="466"/>
      <c r="AV33" s="466"/>
      <c r="AW33" s="466"/>
      <c r="AX33" s="466"/>
      <c r="AY33" s="466"/>
      <c r="AZ33" s="466"/>
      <c r="BA33" s="466"/>
      <c r="BB33" s="466"/>
      <c r="BC33" s="466"/>
      <c r="BD33" s="466"/>
      <c r="BE33" s="466"/>
      <c r="BF33" s="466"/>
      <c r="BG33" s="466"/>
      <c r="BH33" s="987"/>
      <c r="BI33" s="987"/>
    </row>
    <row r="34" spans="1:61" ht="84.5" customHeight="1" x14ac:dyDescent="0.3">
      <c r="A34" s="462" t="s">
        <v>4</v>
      </c>
      <c r="B34" s="462"/>
      <c r="C34" s="488" t="s">
        <v>276</v>
      </c>
      <c r="D34" s="488" t="s">
        <v>277</v>
      </c>
      <c r="E34" s="488" t="s">
        <v>278</v>
      </c>
      <c r="F34" s="126" t="s">
        <v>67</v>
      </c>
      <c r="G34" s="57" t="s">
        <v>279</v>
      </c>
      <c r="H34" s="501" t="s">
        <v>280</v>
      </c>
      <c r="I34" s="553" t="s">
        <v>281</v>
      </c>
      <c r="J34" s="504" t="s">
        <v>71</v>
      </c>
      <c r="K34" s="504" t="s">
        <v>282</v>
      </c>
      <c r="L34" s="504" t="s">
        <v>73</v>
      </c>
      <c r="M34" s="146">
        <f>VLOOKUP(L34,'[6]Datos Validacion'!$C$6:$D$10,2,0)</f>
        <v>0.4</v>
      </c>
      <c r="N34" s="982" t="s">
        <v>127</v>
      </c>
      <c r="O34" s="366">
        <v>0.2</v>
      </c>
      <c r="P34" s="1036" t="s">
        <v>252</v>
      </c>
      <c r="Q34" s="1033" t="s">
        <v>88</v>
      </c>
      <c r="R34" s="294" t="s">
        <v>283</v>
      </c>
      <c r="S34" s="67" t="s">
        <v>78</v>
      </c>
      <c r="T34" s="66" t="s">
        <v>284</v>
      </c>
      <c r="U34" s="67" t="s">
        <v>80</v>
      </c>
      <c r="V34" s="67" t="s">
        <v>81</v>
      </c>
      <c r="W34" s="190">
        <f>VLOOKUP(V34,'[6]Datos Validacion'!$K$6:$L$8,2,0)</f>
        <v>0.25</v>
      </c>
      <c r="X34" s="66" t="s">
        <v>82</v>
      </c>
      <c r="Y34" s="190">
        <f>VLOOKUP(X34,'[6]Datos Validacion'!$M$6:$N$7,2,0)</f>
        <v>0.15</v>
      </c>
      <c r="Z34" s="67" t="s">
        <v>83</v>
      </c>
      <c r="AA34" s="134" t="s">
        <v>285</v>
      </c>
      <c r="AB34" s="328" t="s">
        <v>85</v>
      </c>
      <c r="AC34" s="1001" t="s">
        <v>286</v>
      </c>
      <c r="AD34" s="879" t="s">
        <v>87</v>
      </c>
      <c r="AE34" s="329">
        <f t="shared" si="3"/>
        <v>0.4</v>
      </c>
      <c r="AF34" s="38" t="str">
        <f t="shared" si="4"/>
        <v>BAJA</v>
      </c>
      <c r="AG34" s="149">
        <f>IF(OR(V34="prevenir",V34="detectar"),(M34-(M34*AE34)), M34)</f>
        <v>0.24</v>
      </c>
      <c r="AH34" s="478" t="str">
        <f>IF(AI34&lt;=20%,"LEVE",IF(AI34&lt;=40%,"MENOR",IF(AI34&lt;=60%,"MODERADO",IF(AI34&lt;=80%,"MAYOR","CATASTROFICO"))))</f>
        <v>LEVE</v>
      </c>
      <c r="AI34" s="478">
        <f>IF(V34="corregir",(O34-(O34*AE34)), O34)</f>
        <v>0.2</v>
      </c>
      <c r="AJ34" s="475" t="s">
        <v>88</v>
      </c>
      <c r="AK34" s="466" t="s">
        <v>89</v>
      </c>
      <c r="AL34" s="283"/>
      <c r="AM34" s="283"/>
      <c r="AN34" s="417" t="s">
        <v>90</v>
      </c>
      <c r="AO34" s="417"/>
      <c r="AP34" s="417"/>
      <c r="AQ34" s="417"/>
      <c r="AR34" s="417"/>
      <c r="AS34" s="417"/>
      <c r="AT34" s="417"/>
      <c r="AU34" s="417"/>
      <c r="AV34" s="417"/>
      <c r="AW34" s="417"/>
      <c r="AX34" s="417"/>
      <c r="AY34" s="417"/>
      <c r="AZ34" s="417"/>
      <c r="BA34" s="417"/>
      <c r="BB34" s="417"/>
      <c r="BC34" s="417"/>
      <c r="BD34" s="417"/>
      <c r="BE34" s="417"/>
      <c r="BF34" s="417"/>
      <c r="BG34" s="417"/>
      <c r="BH34" s="990"/>
      <c r="BI34" s="988" t="s">
        <v>91</v>
      </c>
    </row>
    <row r="35" spans="1:61" ht="149.5" customHeight="1" x14ac:dyDescent="0.3">
      <c r="A35" s="462"/>
      <c r="B35" s="462"/>
      <c r="C35" s="488"/>
      <c r="D35" s="488"/>
      <c r="E35" s="488"/>
      <c r="F35" s="126" t="s">
        <v>67</v>
      </c>
      <c r="G35" s="57" t="s">
        <v>287</v>
      </c>
      <c r="H35" s="502"/>
      <c r="I35" s="554"/>
      <c r="J35" s="556"/>
      <c r="K35" s="556"/>
      <c r="L35" s="556"/>
      <c r="M35" s="146"/>
      <c r="N35" s="983"/>
      <c r="O35" s="366"/>
      <c r="P35" s="1037"/>
      <c r="Q35" s="1034"/>
      <c r="R35" s="133" t="s">
        <v>288</v>
      </c>
      <c r="S35" s="67" t="s">
        <v>78</v>
      </c>
      <c r="T35" s="66" t="s">
        <v>289</v>
      </c>
      <c r="U35" s="67" t="s">
        <v>80</v>
      </c>
      <c r="V35" s="67" t="s">
        <v>81</v>
      </c>
      <c r="W35" s="190">
        <f>VLOOKUP(V35,'[6]Datos Validacion'!$K$6:$L$8,2,0)</f>
        <v>0.25</v>
      </c>
      <c r="X35" s="66" t="s">
        <v>82</v>
      </c>
      <c r="Y35" s="190">
        <f>VLOOKUP(X35,'[6]Datos Validacion'!$M$6:$N$7,2,0)</f>
        <v>0.15</v>
      </c>
      <c r="Z35" s="67" t="s">
        <v>83</v>
      </c>
      <c r="AA35" s="134" t="s">
        <v>290</v>
      </c>
      <c r="AB35" s="69" t="s">
        <v>85</v>
      </c>
      <c r="AC35" s="1001" t="s">
        <v>291</v>
      </c>
      <c r="AD35" s="879" t="s">
        <v>95</v>
      </c>
      <c r="AE35" s="329">
        <f t="shared" si="3"/>
        <v>0.4</v>
      </c>
      <c r="AF35" s="38" t="str">
        <f t="shared" si="4"/>
        <v>MUY BAJA</v>
      </c>
      <c r="AG35" s="149">
        <f>+AG34-(AG34*AE35)</f>
        <v>0.14399999999999999</v>
      </c>
      <c r="AH35" s="478"/>
      <c r="AI35" s="478"/>
      <c r="AJ35" s="475"/>
      <c r="AK35" s="466"/>
      <c r="AL35" s="283"/>
      <c r="AM35" s="283"/>
      <c r="AN35" s="418"/>
      <c r="AO35" s="418"/>
      <c r="AP35" s="418"/>
      <c r="AQ35" s="418"/>
      <c r="AR35" s="418"/>
      <c r="AS35" s="418"/>
      <c r="AT35" s="418"/>
      <c r="AU35" s="418"/>
      <c r="AV35" s="418"/>
      <c r="AW35" s="418"/>
      <c r="AX35" s="418"/>
      <c r="AY35" s="418"/>
      <c r="AZ35" s="418"/>
      <c r="BA35" s="418"/>
      <c r="BB35" s="418"/>
      <c r="BC35" s="418"/>
      <c r="BD35" s="418"/>
      <c r="BE35" s="418"/>
      <c r="BF35" s="418"/>
      <c r="BG35" s="418"/>
      <c r="BH35" s="991"/>
      <c r="BI35" s="1030"/>
    </row>
    <row r="36" spans="1:61" ht="94.5" customHeight="1" x14ac:dyDescent="0.3">
      <c r="A36" s="462"/>
      <c r="B36" s="462"/>
      <c r="C36" s="488"/>
      <c r="D36" s="488"/>
      <c r="E36" s="488"/>
      <c r="F36" s="126" t="s">
        <v>67</v>
      </c>
      <c r="G36" s="57" t="s">
        <v>292</v>
      </c>
      <c r="H36" s="502"/>
      <c r="I36" s="554"/>
      <c r="J36" s="556"/>
      <c r="K36" s="556"/>
      <c r="L36" s="556"/>
      <c r="M36" s="146"/>
      <c r="N36" s="983"/>
      <c r="O36" s="366"/>
      <c r="P36" s="1037"/>
      <c r="Q36" s="1034"/>
      <c r="R36" s="133" t="s">
        <v>293</v>
      </c>
      <c r="S36" s="67" t="s">
        <v>78</v>
      </c>
      <c r="T36" s="66" t="s">
        <v>289</v>
      </c>
      <c r="U36" s="67" t="s">
        <v>80</v>
      </c>
      <c r="V36" s="67" t="s">
        <v>81</v>
      </c>
      <c r="W36" s="190">
        <f>VLOOKUP(V36,'[6]Datos Validacion'!$K$6:$L$8,2,0)</f>
        <v>0.25</v>
      </c>
      <c r="X36" s="66" t="s">
        <v>82</v>
      </c>
      <c r="Y36" s="190">
        <f>VLOOKUP(X36,'[6]Datos Validacion'!$M$6:$N$7,2,0)</f>
        <v>0.15</v>
      </c>
      <c r="Z36" s="67" t="s">
        <v>83</v>
      </c>
      <c r="AA36" s="134" t="s">
        <v>294</v>
      </c>
      <c r="AB36" s="69" t="s">
        <v>85</v>
      </c>
      <c r="AC36" s="1001" t="s">
        <v>295</v>
      </c>
      <c r="AD36" s="879" t="s">
        <v>197</v>
      </c>
      <c r="AE36" s="329">
        <f t="shared" si="3"/>
        <v>0.4</v>
      </c>
      <c r="AF36" s="38" t="str">
        <f t="shared" si="4"/>
        <v>MUY BAJA</v>
      </c>
      <c r="AG36" s="149">
        <f>+AG35-(AG35*AE36)</f>
        <v>8.6399999999999991E-2</v>
      </c>
      <c r="AH36" s="478"/>
      <c r="AI36" s="478"/>
      <c r="AJ36" s="475"/>
      <c r="AK36" s="466"/>
      <c r="AL36" s="283"/>
      <c r="AM36" s="283"/>
      <c r="AN36" s="418"/>
      <c r="AO36" s="418"/>
      <c r="AP36" s="418"/>
      <c r="AQ36" s="418"/>
      <c r="AR36" s="418"/>
      <c r="AS36" s="418"/>
      <c r="AT36" s="418"/>
      <c r="AU36" s="418"/>
      <c r="AV36" s="418"/>
      <c r="AW36" s="418"/>
      <c r="AX36" s="418"/>
      <c r="AY36" s="418"/>
      <c r="AZ36" s="418"/>
      <c r="BA36" s="418"/>
      <c r="BB36" s="418"/>
      <c r="BC36" s="418"/>
      <c r="BD36" s="418"/>
      <c r="BE36" s="418"/>
      <c r="BF36" s="418"/>
      <c r="BG36" s="418"/>
      <c r="BH36" s="991"/>
      <c r="BI36" s="1030"/>
    </row>
    <row r="37" spans="1:61" ht="133.5" customHeight="1" x14ac:dyDescent="0.3">
      <c r="A37" s="462"/>
      <c r="B37" s="462"/>
      <c r="C37" s="488"/>
      <c r="D37" s="488"/>
      <c r="E37" s="488"/>
      <c r="F37" s="126" t="s">
        <v>67</v>
      </c>
      <c r="G37" s="57" t="s">
        <v>296</v>
      </c>
      <c r="H37" s="502"/>
      <c r="I37" s="554"/>
      <c r="J37" s="556"/>
      <c r="K37" s="556"/>
      <c r="L37" s="556"/>
      <c r="M37" s="146"/>
      <c r="N37" s="983"/>
      <c r="O37" s="366"/>
      <c r="P37" s="1037"/>
      <c r="Q37" s="1034"/>
      <c r="R37" s="133" t="s">
        <v>297</v>
      </c>
      <c r="S37" s="67" t="s">
        <v>78</v>
      </c>
      <c r="T37" s="66" t="s">
        <v>298</v>
      </c>
      <c r="U37" s="67" t="s">
        <v>80</v>
      </c>
      <c r="V37" s="67" t="s">
        <v>81</v>
      </c>
      <c r="W37" s="190">
        <f>VLOOKUP(V37,'[6]Datos Validacion'!$K$6:$L$8,2,0)</f>
        <v>0.25</v>
      </c>
      <c r="X37" s="66" t="s">
        <v>82</v>
      </c>
      <c r="Y37" s="190">
        <f>VLOOKUP(X37,'[6]Datos Validacion'!$M$6:$N$7,2,0)</f>
        <v>0.15</v>
      </c>
      <c r="Z37" s="67" t="s">
        <v>83</v>
      </c>
      <c r="AA37" s="134" t="s">
        <v>299</v>
      </c>
      <c r="AB37" s="69" t="s">
        <v>85</v>
      </c>
      <c r="AC37" s="999" t="s">
        <v>300</v>
      </c>
      <c r="AD37" s="879" t="s">
        <v>301</v>
      </c>
      <c r="AE37" s="329">
        <f t="shared" si="3"/>
        <v>0.4</v>
      </c>
      <c r="AF37" s="38" t="str">
        <f t="shared" si="4"/>
        <v>MUY BAJA</v>
      </c>
      <c r="AG37" s="149">
        <f>+AG36-(AG36*AE37)</f>
        <v>5.183999999999999E-2</v>
      </c>
      <c r="AH37" s="478"/>
      <c r="AI37" s="478"/>
      <c r="AJ37" s="475"/>
      <c r="AK37" s="466"/>
      <c r="AL37" s="283"/>
      <c r="AM37" s="283"/>
      <c r="AN37" s="418"/>
      <c r="AO37" s="418"/>
      <c r="AP37" s="418"/>
      <c r="AQ37" s="418"/>
      <c r="AR37" s="418"/>
      <c r="AS37" s="418"/>
      <c r="AT37" s="418"/>
      <c r="AU37" s="418"/>
      <c r="AV37" s="418"/>
      <c r="AW37" s="418"/>
      <c r="AX37" s="418"/>
      <c r="AY37" s="418"/>
      <c r="AZ37" s="418"/>
      <c r="BA37" s="418"/>
      <c r="BB37" s="418"/>
      <c r="BC37" s="418"/>
      <c r="BD37" s="418"/>
      <c r="BE37" s="418"/>
      <c r="BF37" s="418"/>
      <c r="BG37" s="418"/>
      <c r="BH37" s="991"/>
      <c r="BI37" s="1030"/>
    </row>
    <row r="38" spans="1:61" ht="138.5" customHeight="1" x14ac:dyDescent="0.3">
      <c r="A38" s="462"/>
      <c r="B38" s="462"/>
      <c r="C38" s="488"/>
      <c r="D38" s="488"/>
      <c r="E38" s="488"/>
      <c r="F38" s="126" t="s">
        <v>67</v>
      </c>
      <c r="G38" s="57" t="s">
        <v>302</v>
      </c>
      <c r="H38" s="503"/>
      <c r="I38" s="555"/>
      <c r="J38" s="505"/>
      <c r="K38" s="505"/>
      <c r="L38" s="505"/>
      <c r="M38" s="146"/>
      <c r="N38" s="984"/>
      <c r="O38" s="366"/>
      <c r="P38" s="1038"/>
      <c r="Q38" s="1035"/>
      <c r="R38" s="133" t="s">
        <v>303</v>
      </c>
      <c r="S38" s="67" t="s">
        <v>78</v>
      </c>
      <c r="T38" s="66" t="s">
        <v>298</v>
      </c>
      <c r="U38" s="67" t="s">
        <v>80</v>
      </c>
      <c r="V38" s="67" t="s">
        <v>81</v>
      </c>
      <c r="W38" s="190">
        <f>VLOOKUP(V38,'[6]Datos Validacion'!$K$6:$L$8,2,0)</f>
        <v>0.25</v>
      </c>
      <c r="X38" s="66" t="s">
        <v>82</v>
      </c>
      <c r="Y38" s="190">
        <f>VLOOKUP(X38,'[6]Datos Validacion'!$M$6:$N$7,2,0)</f>
        <v>0.15</v>
      </c>
      <c r="Z38" s="67" t="s">
        <v>83</v>
      </c>
      <c r="AA38" s="134" t="s">
        <v>304</v>
      </c>
      <c r="AB38" s="69" t="s">
        <v>85</v>
      </c>
      <c r="AC38" s="1001" t="s">
        <v>305</v>
      </c>
      <c r="AD38" s="879" t="s">
        <v>306</v>
      </c>
      <c r="AE38" s="329">
        <f t="shared" si="3"/>
        <v>0.4</v>
      </c>
      <c r="AF38" s="38" t="str">
        <f t="shared" si="4"/>
        <v>MUY BAJA</v>
      </c>
      <c r="AG38" s="149">
        <f>+AG37-(AG37*AE38)</f>
        <v>3.1103999999999993E-2</v>
      </c>
      <c r="AH38" s="478"/>
      <c r="AI38" s="478"/>
      <c r="AJ38" s="475"/>
      <c r="AK38" s="466"/>
      <c r="AL38" s="283"/>
      <c r="AM38" s="283"/>
      <c r="AN38" s="419"/>
      <c r="AO38" s="419"/>
      <c r="AP38" s="419"/>
      <c r="AQ38" s="419"/>
      <c r="AR38" s="419"/>
      <c r="AS38" s="419"/>
      <c r="AT38" s="419"/>
      <c r="AU38" s="419"/>
      <c r="AV38" s="419"/>
      <c r="AW38" s="419"/>
      <c r="AX38" s="419"/>
      <c r="AY38" s="419"/>
      <c r="AZ38" s="419"/>
      <c r="BA38" s="419"/>
      <c r="BB38" s="419"/>
      <c r="BC38" s="419"/>
      <c r="BD38" s="419"/>
      <c r="BE38" s="419"/>
      <c r="BF38" s="419"/>
      <c r="BG38" s="419"/>
      <c r="BH38" s="992"/>
      <c r="BI38" s="1030"/>
    </row>
    <row r="39" spans="1:61" ht="106.5" customHeight="1" x14ac:dyDescent="0.3">
      <c r="A39" s="487" t="s">
        <v>4</v>
      </c>
      <c r="B39" s="487"/>
      <c r="C39" s="472" t="s">
        <v>307</v>
      </c>
      <c r="D39" s="466" t="s">
        <v>308</v>
      </c>
      <c r="E39" s="466" t="s">
        <v>309</v>
      </c>
      <c r="F39" s="466" t="s">
        <v>67</v>
      </c>
      <c r="G39" s="471" t="s">
        <v>310</v>
      </c>
      <c r="H39" s="504" t="s">
        <v>311</v>
      </c>
      <c r="I39" s="506" t="s">
        <v>312</v>
      </c>
      <c r="J39" s="504" t="s">
        <v>71</v>
      </c>
      <c r="K39" s="504" t="s">
        <v>313</v>
      </c>
      <c r="L39" s="504" t="s">
        <v>73</v>
      </c>
      <c r="M39" s="146">
        <f>VLOOKUP(L39,'[7]Datos Validacion'!$C$6:$D$10,2,0)</f>
        <v>0.4</v>
      </c>
      <c r="N39" s="985" t="s">
        <v>76</v>
      </c>
      <c r="O39" s="146">
        <f>VLOOKUP(N39,'[7]Datos Validacion'!$E$6:$F$13,2,0)</f>
        <v>0.6</v>
      </c>
      <c r="P39" s="996" t="s">
        <v>314</v>
      </c>
      <c r="Q39" s="994" t="s">
        <v>76</v>
      </c>
      <c r="R39" s="295" t="s">
        <v>315</v>
      </c>
      <c r="S39" s="28" t="s">
        <v>78</v>
      </c>
      <c r="T39" s="30" t="s">
        <v>316</v>
      </c>
      <c r="U39" s="28" t="s">
        <v>80</v>
      </c>
      <c r="V39" s="28" t="s">
        <v>81</v>
      </c>
      <c r="W39" s="146">
        <f>VLOOKUP(V39,'[7]Datos Validacion'!$K$6:$L$8,2,0)</f>
        <v>0.25</v>
      </c>
      <c r="X39" s="30" t="s">
        <v>82</v>
      </c>
      <c r="Y39" s="146">
        <f>VLOOKUP(X39,'[7]Datos Validacion'!$M$6:$N$7,2,0)</f>
        <v>0.15</v>
      </c>
      <c r="Z39" s="28" t="s">
        <v>83</v>
      </c>
      <c r="AA39" s="128" t="s">
        <v>317</v>
      </c>
      <c r="AB39" s="69" t="s">
        <v>85</v>
      </c>
      <c r="AC39" s="999" t="s">
        <v>318</v>
      </c>
      <c r="AD39" s="880" t="s">
        <v>87</v>
      </c>
      <c r="AE39" s="329">
        <f t="shared" ref="AE39:AE42" si="5">+W39+Y39</f>
        <v>0.4</v>
      </c>
      <c r="AF39" s="38" t="str">
        <f t="shared" ref="AF39:AF42" si="6">IF(AG39&lt;=20%,"MUY BAJA",IF(AG39&lt;=40%,"BAJA",IF(AG39&lt;=60%,"MEDIA",IF(AG39&lt;=80%,"ALTA","MUY ALTA"))))</f>
        <v>BAJA</v>
      </c>
      <c r="AG39" s="38">
        <f>IF(OR(V39="prevenir",V39="detectar"),(M39-(M39*AE39)), M39)</f>
        <v>0.24</v>
      </c>
      <c r="AH39" s="478" t="str">
        <f>IF(AI39&lt;=20%,"LEVE",IF(AI39&lt;=40%,"MENOR",IF(AI39&lt;=60%,"MODERADO",IF(AI39&lt;=80%,"MAYOR","CATASTROFICO"))))</f>
        <v>MODERADO</v>
      </c>
      <c r="AI39" s="478">
        <f>IF(V39="corregir",(O39-(O39*AE39)), O39)</f>
        <v>0.6</v>
      </c>
      <c r="AJ39" s="475" t="s">
        <v>76</v>
      </c>
      <c r="AK39" s="466" t="s">
        <v>89</v>
      </c>
      <c r="AL39" s="447"/>
      <c r="AM39" s="479"/>
      <c r="AN39" s="484" t="s">
        <v>90</v>
      </c>
      <c r="AO39" s="508" t="s">
        <v>79</v>
      </c>
      <c r="AP39" s="510" t="s">
        <v>319</v>
      </c>
      <c r="AQ39" s="508" t="s">
        <v>4</v>
      </c>
      <c r="AR39" s="512" t="s">
        <v>320</v>
      </c>
      <c r="AS39" s="508" t="s">
        <v>4</v>
      </c>
      <c r="AT39" s="510" t="s">
        <v>319</v>
      </c>
      <c r="AU39" s="512" t="s">
        <v>321</v>
      </c>
      <c r="AV39" s="508" t="s">
        <v>4</v>
      </c>
      <c r="AW39" s="510" t="s">
        <v>319</v>
      </c>
      <c r="AX39" s="512" t="s">
        <v>322</v>
      </c>
      <c r="AY39" s="508" t="s">
        <v>4</v>
      </c>
      <c r="AZ39" s="510" t="s">
        <v>319</v>
      </c>
      <c r="BA39" s="512" t="s">
        <v>323</v>
      </c>
      <c r="BB39" s="510" t="s">
        <v>319</v>
      </c>
      <c r="BC39" s="512" t="s">
        <v>4</v>
      </c>
      <c r="BD39" s="512" t="s">
        <v>324</v>
      </c>
      <c r="BE39" s="516"/>
      <c r="BF39" s="514" t="s">
        <v>4</v>
      </c>
      <c r="BG39" s="515" t="s">
        <v>324</v>
      </c>
      <c r="BH39" s="993"/>
      <c r="BI39" s="987" t="s">
        <v>325</v>
      </c>
    </row>
    <row r="40" spans="1:61" ht="106.5" customHeight="1" x14ac:dyDescent="0.3">
      <c r="A40" s="487"/>
      <c r="B40" s="487"/>
      <c r="C40" s="472"/>
      <c r="D40" s="466"/>
      <c r="E40" s="466"/>
      <c r="F40" s="466"/>
      <c r="G40" s="471"/>
      <c r="H40" s="505"/>
      <c r="I40" s="507"/>
      <c r="J40" s="505"/>
      <c r="K40" s="505"/>
      <c r="L40" s="505"/>
      <c r="M40" s="146"/>
      <c r="N40" s="986"/>
      <c r="O40" s="146"/>
      <c r="P40" s="997"/>
      <c r="Q40" s="995"/>
      <c r="R40" s="295" t="s">
        <v>326</v>
      </c>
      <c r="S40" s="28" t="s">
        <v>78</v>
      </c>
      <c r="T40" s="30" t="s">
        <v>316</v>
      </c>
      <c r="U40" s="28" t="s">
        <v>80</v>
      </c>
      <c r="V40" s="28" t="s">
        <v>81</v>
      </c>
      <c r="W40" s="146">
        <f>VLOOKUP(V40,'[7]Datos Validacion'!$K$6:$L$8,2,0)</f>
        <v>0.25</v>
      </c>
      <c r="X40" s="30" t="s">
        <v>82</v>
      </c>
      <c r="Y40" s="146">
        <f>VLOOKUP(X40,'[7]Datos Validacion'!$M$6:$N$7,2,0)</f>
        <v>0.15</v>
      </c>
      <c r="Z40" s="28" t="s">
        <v>83</v>
      </c>
      <c r="AA40" s="258" t="s">
        <v>327</v>
      </c>
      <c r="AB40" s="69" t="s">
        <v>85</v>
      </c>
      <c r="AC40" s="999" t="s">
        <v>328</v>
      </c>
      <c r="AD40" s="880"/>
      <c r="AE40" s="329">
        <f t="shared" si="5"/>
        <v>0.4</v>
      </c>
      <c r="AF40" s="38" t="str">
        <f t="shared" si="6"/>
        <v>MUY BAJA</v>
      </c>
      <c r="AG40" s="38">
        <f>IF(OR(V40="prevenir",V40="detectar"),(M40-(M40*AE40)), M40)</f>
        <v>0</v>
      </c>
      <c r="AH40" s="478"/>
      <c r="AI40" s="478"/>
      <c r="AJ40" s="475"/>
      <c r="AK40" s="466"/>
      <c r="AL40" s="447"/>
      <c r="AM40" s="479"/>
      <c r="AN40" s="485"/>
      <c r="AO40" s="509"/>
      <c r="AP40" s="511"/>
      <c r="AQ40" s="509"/>
      <c r="AR40" s="513"/>
      <c r="AS40" s="509"/>
      <c r="AT40" s="511"/>
      <c r="AU40" s="513"/>
      <c r="AV40" s="509"/>
      <c r="AW40" s="511"/>
      <c r="AX40" s="513"/>
      <c r="AY40" s="509"/>
      <c r="AZ40" s="511"/>
      <c r="BA40" s="513"/>
      <c r="BB40" s="511"/>
      <c r="BC40" s="513"/>
      <c r="BD40" s="513"/>
      <c r="BE40" s="516"/>
      <c r="BF40" s="514"/>
      <c r="BG40" s="515"/>
      <c r="BH40" s="993"/>
      <c r="BI40" s="993"/>
    </row>
    <row r="41" spans="1:61" ht="108.5" customHeight="1" x14ac:dyDescent="0.3">
      <c r="A41" s="487" t="s">
        <v>4</v>
      </c>
      <c r="B41" s="487"/>
      <c r="C41" s="477" t="s">
        <v>307</v>
      </c>
      <c r="D41" s="466" t="s">
        <v>308</v>
      </c>
      <c r="E41" s="466" t="s">
        <v>329</v>
      </c>
      <c r="F41" s="29" t="s">
        <v>67</v>
      </c>
      <c r="G41" s="147" t="s">
        <v>330</v>
      </c>
      <c r="H41" s="504" t="s">
        <v>331</v>
      </c>
      <c r="I41" s="506" t="s">
        <v>332</v>
      </c>
      <c r="J41" s="504" t="s">
        <v>71</v>
      </c>
      <c r="K41" s="504" t="s">
        <v>333</v>
      </c>
      <c r="L41" s="504" t="s">
        <v>73</v>
      </c>
      <c r="M41" s="146">
        <f>VLOOKUP(L41,'[7]Datos Validacion'!$C$6:$D$10,2,0)</f>
        <v>0.4</v>
      </c>
      <c r="N41" s="985" t="s">
        <v>127</v>
      </c>
      <c r="O41" s="146">
        <f>VLOOKUP(N41,'[7]Datos Validacion'!$E$6:$F$13,2,0)</f>
        <v>0.2</v>
      </c>
      <c r="P41" s="996" t="s">
        <v>334</v>
      </c>
      <c r="Q41" s="994" t="s">
        <v>88</v>
      </c>
      <c r="R41" s="295" t="s">
        <v>335</v>
      </c>
      <c r="S41" s="28" t="s">
        <v>78</v>
      </c>
      <c r="T41" s="30" t="s">
        <v>336</v>
      </c>
      <c r="U41" s="28" t="s">
        <v>80</v>
      </c>
      <c r="V41" s="28" t="s">
        <v>81</v>
      </c>
      <c r="W41" s="130">
        <f>VLOOKUP(V41,'[7]Datos Validacion'!$K$6:$L$8,2,0)</f>
        <v>0.25</v>
      </c>
      <c r="X41" s="30" t="s">
        <v>82</v>
      </c>
      <c r="Y41" s="130">
        <f>VLOOKUP(X41,'[7]Datos Validacion'!$M$6:$N$7,2,0)</f>
        <v>0.15</v>
      </c>
      <c r="Z41" s="28" t="s">
        <v>83</v>
      </c>
      <c r="AA41" s="128" t="s">
        <v>337</v>
      </c>
      <c r="AB41" s="328" t="s">
        <v>85</v>
      </c>
      <c r="AC41" s="999" t="s">
        <v>338</v>
      </c>
      <c r="AD41" s="880" t="s">
        <v>87</v>
      </c>
      <c r="AE41" s="329">
        <f t="shared" si="5"/>
        <v>0.4</v>
      </c>
      <c r="AF41" s="38" t="str">
        <f t="shared" si="6"/>
        <v>BAJA</v>
      </c>
      <c r="AG41" s="38">
        <f>IF(OR(V41="prevenir",V41="detectar"),(M41-(M41*AE41)), M41)</f>
        <v>0.24</v>
      </c>
      <c r="AH41" s="478" t="str">
        <f>IF(AI41&lt;=20%,"LEVE",IF(AI41&lt;=40%,"MENOR",IF(AI41&lt;=60%,"MODERADO",IF(AI41&lt;=80%,"MAYOR","CATASTROFICO"))))</f>
        <v>LEVE</v>
      </c>
      <c r="AI41" s="478">
        <f>IF(V41="corregir",(O41-(O41*AE41)), O41)</f>
        <v>0.2</v>
      </c>
      <c r="AJ41" s="475" t="s">
        <v>88</v>
      </c>
      <c r="AK41" s="466" t="s">
        <v>89</v>
      </c>
      <c r="AL41" s="479"/>
      <c r="AM41" s="479"/>
      <c r="AN41" s="484" t="s">
        <v>90</v>
      </c>
      <c r="AO41" s="508" t="s">
        <v>79</v>
      </c>
      <c r="AP41" s="510"/>
      <c r="AQ41" s="508" t="s">
        <v>4</v>
      </c>
      <c r="AR41" s="512" t="s">
        <v>320</v>
      </c>
      <c r="AS41" s="508" t="s">
        <v>4</v>
      </c>
      <c r="AT41" s="510" t="s">
        <v>319</v>
      </c>
      <c r="AU41" s="512" t="s">
        <v>321</v>
      </c>
      <c r="AV41" s="508" t="s">
        <v>4</v>
      </c>
      <c r="AW41" s="510" t="s">
        <v>319</v>
      </c>
      <c r="AX41" s="512" t="s">
        <v>322</v>
      </c>
      <c r="AY41" s="508" t="s">
        <v>4</v>
      </c>
      <c r="AZ41" s="510" t="s">
        <v>319</v>
      </c>
      <c r="BA41" s="512" t="s">
        <v>323</v>
      </c>
      <c r="BB41" s="510" t="s">
        <v>319</v>
      </c>
      <c r="BC41" s="512" t="s">
        <v>4</v>
      </c>
      <c r="BD41" s="512" t="s">
        <v>324</v>
      </c>
      <c r="BE41" s="516"/>
      <c r="BF41" s="514" t="s">
        <v>4</v>
      </c>
      <c r="BG41" s="515" t="s">
        <v>324</v>
      </c>
      <c r="BH41" s="993"/>
      <c r="BI41" s="987" t="s">
        <v>339</v>
      </c>
    </row>
    <row r="42" spans="1:61" ht="108.5" customHeight="1" x14ac:dyDescent="0.3">
      <c r="A42" s="487"/>
      <c r="B42" s="487"/>
      <c r="C42" s="477"/>
      <c r="D42" s="466"/>
      <c r="E42" s="466"/>
      <c r="F42" s="29" t="s">
        <v>67</v>
      </c>
      <c r="G42" s="147" t="s">
        <v>340</v>
      </c>
      <c r="H42" s="505"/>
      <c r="I42" s="507"/>
      <c r="J42" s="505"/>
      <c r="K42" s="505"/>
      <c r="L42" s="505"/>
      <c r="M42" s="146"/>
      <c r="N42" s="986"/>
      <c r="O42" s="146"/>
      <c r="P42" s="997"/>
      <c r="Q42" s="995"/>
      <c r="R42" s="295" t="s">
        <v>341</v>
      </c>
      <c r="S42" s="28" t="s">
        <v>78</v>
      </c>
      <c r="T42" s="30" t="s">
        <v>336</v>
      </c>
      <c r="U42" s="28" t="s">
        <v>80</v>
      </c>
      <c r="V42" s="28" t="s">
        <v>81</v>
      </c>
      <c r="W42" s="146">
        <f>VLOOKUP(V42,'[7]Datos Validacion'!$K$6:$L$8,2,0)</f>
        <v>0.25</v>
      </c>
      <c r="X42" s="30" t="s">
        <v>82</v>
      </c>
      <c r="Y42" s="146">
        <f>VLOOKUP(X42,'[7]Datos Validacion'!$M$6:$N$7,2,0)</f>
        <v>0.15</v>
      </c>
      <c r="Z42" s="28" t="s">
        <v>83</v>
      </c>
      <c r="AA42" s="134" t="s">
        <v>337</v>
      </c>
      <c r="AB42" s="69" t="s">
        <v>85</v>
      </c>
      <c r="AC42" s="999" t="s">
        <v>342</v>
      </c>
      <c r="AD42" s="880"/>
      <c r="AE42" s="329">
        <f t="shared" si="5"/>
        <v>0.4</v>
      </c>
      <c r="AF42" s="38" t="str">
        <f t="shared" si="6"/>
        <v>MUY BAJA</v>
      </c>
      <c r="AG42" s="38">
        <f>+AG41-(AG41*AE41)</f>
        <v>0.14399999999999999</v>
      </c>
      <c r="AH42" s="478"/>
      <c r="AI42" s="478"/>
      <c r="AJ42" s="475"/>
      <c r="AK42" s="466"/>
      <c r="AL42" s="479"/>
      <c r="AM42" s="479"/>
      <c r="AN42" s="485"/>
      <c r="AO42" s="509"/>
      <c r="AP42" s="511"/>
      <c r="AQ42" s="509"/>
      <c r="AR42" s="513"/>
      <c r="AS42" s="509"/>
      <c r="AT42" s="511"/>
      <c r="AU42" s="513"/>
      <c r="AV42" s="509"/>
      <c r="AW42" s="511"/>
      <c r="AX42" s="513"/>
      <c r="AY42" s="509"/>
      <c r="AZ42" s="511"/>
      <c r="BA42" s="513"/>
      <c r="BB42" s="511"/>
      <c r="BC42" s="513"/>
      <c r="BD42" s="513"/>
      <c r="BE42" s="516"/>
      <c r="BF42" s="514"/>
      <c r="BG42" s="515"/>
      <c r="BH42" s="993"/>
      <c r="BI42" s="987"/>
    </row>
    <row r="43" spans="1:61" ht="89" customHeight="1" x14ac:dyDescent="0.3">
      <c r="A43" s="462"/>
      <c r="B43" s="487" t="s">
        <v>4</v>
      </c>
      <c r="C43" s="472" t="s">
        <v>343</v>
      </c>
      <c r="D43" s="466" t="s">
        <v>344</v>
      </c>
      <c r="E43" s="466" t="s">
        <v>345</v>
      </c>
      <c r="F43" s="29" t="s">
        <v>346</v>
      </c>
      <c r="G43" s="188" t="s">
        <v>347</v>
      </c>
      <c r="H43" s="466" t="s">
        <v>348</v>
      </c>
      <c r="I43" s="517" t="s">
        <v>349</v>
      </c>
      <c r="J43" s="466" t="s">
        <v>71</v>
      </c>
      <c r="K43" s="466" t="s">
        <v>350</v>
      </c>
      <c r="L43" s="466" t="s">
        <v>73</v>
      </c>
      <c r="M43" s="467">
        <f>VLOOKUP(L43,'[8]Datos Validacion'!$C$6:$D$10,2,0)</f>
        <v>0.4</v>
      </c>
      <c r="N43" s="468" t="s">
        <v>127</v>
      </c>
      <c r="O43" s="476">
        <f>VLOOKUP(N43,'[8]Datos Validacion'!$E$6:$F$15,2,0)</f>
        <v>0.2</v>
      </c>
      <c r="P43" s="477" t="s">
        <v>128</v>
      </c>
      <c r="Q43" s="475" t="s">
        <v>88</v>
      </c>
      <c r="R43" s="27" t="s">
        <v>351</v>
      </c>
      <c r="S43" s="28" t="s">
        <v>78</v>
      </c>
      <c r="T43" s="30" t="s">
        <v>352</v>
      </c>
      <c r="U43" s="28" t="s">
        <v>80</v>
      </c>
      <c r="V43" s="28" t="s">
        <v>81</v>
      </c>
      <c r="W43" s="146">
        <f>VLOOKUP(V43,'[8]Datos Validacion'!$K$6:$L$8,2,0)</f>
        <v>0.25</v>
      </c>
      <c r="X43" s="30" t="s">
        <v>82</v>
      </c>
      <c r="Y43" s="146">
        <f>VLOOKUP(X43,'[8]Datos Validacion'!$M$6:$N$7,2,0)</f>
        <v>0.15</v>
      </c>
      <c r="Z43" s="28" t="s">
        <v>83</v>
      </c>
      <c r="AA43" s="128" t="s">
        <v>353</v>
      </c>
      <c r="AB43" s="69" t="s">
        <v>85</v>
      </c>
      <c r="AC43" s="999" t="s">
        <v>354</v>
      </c>
      <c r="AD43" s="879" t="s">
        <v>87</v>
      </c>
      <c r="AE43" s="329">
        <f t="shared" ref="AE43:AE45" si="7">+W43+Y43</f>
        <v>0.4</v>
      </c>
      <c r="AF43" s="38" t="str">
        <f t="shared" ref="AF43:AF44" si="8">IF(AG43&lt;=20%,"MUY BAJA",IF(AG43&lt;=40%,"BAJA",IF(AG43&lt;=60%,"MEDIA",IF(AG43&lt;=80%,"ALTA","MUY ALTA"))))</f>
        <v>BAJA</v>
      </c>
      <c r="AG43" s="38">
        <f>IF(OR(V43="prevenir",V43="detectar"),(M43-(M43*AE43)), M43)</f>
        <v>0.24</v>
      </c>
      <c r="AH43" s="478" t="str">
        <f>IF(AI43&lt;=20%,"LEVE",IF(AI43&lt;=40%,"MENOR",IF(AI43&lt;=60%,"MODERADO",IF(AI43&lt;=80%,"MAYOR","CATASTROFICO"))))</f>
        <v>LEVE</v>
      </c>
      <c r="AI43" s="495">
        <f>IF(V45="corregir",(O43-(O43*AE45)), O43)</f>
        <v>0.15000000000000002</v>
      </c>
      <c r="AJ43" s="475" t="s">
        <v>88</v>
      </c>
      <c r="AK43" s="466" t="s">
        <v>89</v>
      </c>
      <c r="AL43" s="479"/>
      <c r="AM43" s="479"/>
      <c r="AN43" s="480" t="s">
        <v>90</v>
      </c>
      <c r="AO43" s="447"/>
      <c r="AP43" s="447"/>
      <c r="AQ43" s="447"/>
      <c r="AR43" s="519"/>
      <c r="AS43" s="464"/>
      <c r="AT43" s="464"/>
      <c r="AU43" s="519"/>
      <c r="AV43" s="464"/>
      <c r="AW43" s="464"/>
      <c r="AX43" s="519"/>
      <c r="AY43" s="464"/>
      <c r="AZ43" s="464"/>
      <c r="BA43" s="519"/>
      <c r="BB43" s="464"/>
      <c r="BC43" s="464"/>
      <c r="BD43" s="464"/>
      <c r="BE43" s="464"/>
      <c r="BF43" s="464"/>
      <c r="BG43" s="518"/>
      <c r="BH43" s="474"/>
      <c r="BI43" s="474" t="s">
        <v>355</v>
      </c>
    </row>
    <row r="44" spans="1:61" ht="89" customHeight="1" x14ac:dyDescent="0.3">
      <c r="A44" s="462"/>
      <c r="B44" s="487"/>
      <c r="C44" s="472"/>
      <c r="D44" s="466"/>
      <c r="E44" s="466"/>
      <c r="F44" s="29" t="s">
        <v>346</v>
      </c>
      <c r="G44" s="188" t="s">
        <v>356</v>
      </c>
      <c r="H44" s="466"/>
      <c r="I44" s="517"/>
      <c r="J44" s="466"/>
      <c r="K44" s="466"/>
      <c r="L44" s="466"/>
      <c r="M44" s="467"/>
      <c r="N44" s="468"/>
      <c r="O44" s="476"/>
      <c r="P44" s="477"/>
      <c r="Q44" s="475"/>
      <c r="R44" s="27" t="s">
        <v>357</v>
      </c>
      <c r="S44" s="28" t="s">
        <v>78</v>
      </c>
      <c r="T44" s="30" t="s">
        <v>352</v>
      </c>
      <c r="U44" s="28" t="s">
        <v>80</v>
      </c>
      <c r="V44" s="28" t="s">
        <v>81</v>
      </c>
      <c r="W44" s="146">
        <f>VLOOKUP(V44,'[8]Datos Validacion'!$K$6:$L$8,2,0)</f>
        <v>0.25</v>
      </c>
      <c r="X44" s="30" t="s">
        <v>82</v>
      </c>
      <c r="Y44" s="146">
        <f>VLOOKUP(X44,'[8]Datos Validacion'!$M$6:$N$7,2,0)</f>
        <v>0.15</v>
      </c>
      <c r="Z44" s="28" t="s">
        <v>83</v>
      </c>
      <c r="AA44" s="128" t="s">
        <v>353</v>
      </c>
      <c r="AB44" s="69" t="s">
        <v>85</v>
      </c>
      <c r="AC44" s="999" t="s">
        <v>354</v>
      </c>
      <c r="AD44" s="879" t="s">
        <v>95</v>
      </c>
      <c r="AE44" s="329">
        <f t="shared" si="7"/>
        <v>0.4</v>
      </c>
      <c r="AF44" s="478" t="str">
        <f t="shared" si="8"/>
        <v>MUY BAJA</v>
      </c>
      <c r="AG44" s="492">
        <f>+AG43-(AG43*AE44)</f>
        <v>0.14399999999999999</v>
      </c>
      <c r="AH44" s="478"/>
      <c r="AI44" s="495"/>
      <c r="AJ44" s="475"/>
      <c r="AK44" s="466"/>
      <c r="AL44" s="479"/>
      <c r="AM44" s="479"/>
      <c r="AN44" s="481"/>
      <c r="AO44" s="447"/>
      <c r="AP44" s="447"/>
      <c r="AQ44" s="447"/>
      <c r="AR44" s="519"/>
      <c r="AS44" s="464"/>
      <c r="AT44" s="464"/>
      <c r="AU44" s="519"/>
      <c r="AV44" s="464"/>
      <c r="AW44" s="464"/>
      <c r="AX44" s="519"/>
      <c r="AY44" s="464"/>
      <c r="AZ44" s="464"/>
      <c r="BA44" s="519"/>
      <c r="BB44" s="464"/>
      <c r="BC44" s="464"/>
      <c r="BD44" s="464"/>
      <c r="BE44" s="464"/>
      <c r="BF44" s="464"/>
      <c r="BG44" s="518"/>
      <c r="BH44" s="474"/>
      <c r="BI44" s="474"/>
    </row>
    <row r="45" spans="1:61" ht="89" customHeight="1" x14ac:dyDescent="0.3">
      <c r="A45" s="462"/>
      <c r="B45" s="487"/>
      <c r="C45" s="472"/>
      <c r="D45" s="466"/>
      <c r="E45" s="466"/>
      <c r="F45" s="29" t="s">
        <v>181</v>
      </c>
      <c r="G45" s="188" t="s">
        <v>358</v>
      </c>
      <c r="H45" s="466"/>
      <c r="I45" s="517"/>
      <c r="J45" s="466"/>
      <c r="K45" s="466"/>
      <c r="L45" s="466"/>
      <c r="M45" s="467"/>
      <c r="N45" s="468"/>
      <c r="O45" s="476"/>
      <c r="P45" s="477"/>
      <c r="Q45" s="475"/>
      <c r="R45" s="27" t="s">
        <v>359</v>
      </c>
      <c r="S45" s="28" t="s">
        <v>78</v>
      </c>
      <c r="T45" s="30" t="s">
        <v>352</v>
      </c>
      <c r="U45" s="28" t="s">
        <v>360</v>
      </c>
      <c r="V45" s="28" t="s">
        <v>361</v>
      </c>
      <c r="W45" s="146">
        <f>VLOOKUP(V45,'[8]Datos Validacion'!$K$6:$L$8,2,0)</f>
        <v>0.1</v>
      </c>
      <c r="X45" s="30" t="s">
        <v>82</v>
      </c>
      <c r="Y45" s="146">
        <f>VLOOKUP(X45,'[8]Datos Validacion'!$M$6:$N$7,2,0)</f>
        <v>0.15</v>
      </c>
      <c r="Z45" s="28" t="s">
        <v>83</v>
      </c>
      <c r="AA45" s="136" t="s">
        <v>362</v>
      </c>
      <c r="AB45" s="69" t="s">
        <v>85</v>
      </c>
      <c r="AC45" s="999" t="s">
        <v>363</v>
      </c>
      <c r="AD45" s="879" t="s">
        <v>197</v>
      </c>
      <c r="AE45" s="329">
        <f t="shared" si="7"/>
        <v>0.25</v>
      </c>
      <c r="AF45" s="478"/>
      <c r="AG45" s="492"/>
      <c r="AH45" s="478"/>
      <c r="AI45" s="495"/>
      <c r="AJ45" s="475"/>
      <c r="AK45" s="466"/>
      <c r="AL45" s="479"/>
      <c r="AM45" s="479"/>
      <c r="AN45" s="481"/>
      <c r="AO45" s="447"/>
      <c r="AP45" s="447"/>
      <c r="AQ45" s="447"/>
      <c r="AR45" s="519"/>
      <c r="AS45" s="464"/>
      <c r="AT45" s="464"/>
      <c r="AU45" s="519"/>
      <c r="AV45" s="464"/>
      <c r="AW45" s="464"/>
      <c r="AX45" s="519"/>
      <c r="AY45" s="464"/>
      <c r="AZ45" s="464"/>
      <c r="BA45" s="519"/>
      <c r="BB45" s="464"/>
      <c r="BC45" s="464"/>
      <c r="BD45" s="464"/>
      <c r="BE45" s="464"/>
      <c r="BF45" s="464"/>
      <c r="BG45" s="518"/>
      <c r="BH45" s="474"/>
      <c r="BI45" s="474"/>
    </row>
    <row r="46" spans="1:61" ht="183.5" customHeight="1" x14ac:dyDescent="0.3">
      <c r="A46" s="67"/>
      <c r="B46" s="67" t="s">
        <v>4</v>
      </c>
      <c r="C46" s="142" t="s">
        <v>364</v>
      </c>
      <c r="D46" s="126" t="s">
        <v>365</v>
      </c>
      <c r="E46" s="126" t="s">
        <v>366</v>
      </c>
      <c r="F46" s="126" t="s">
        <v>181</v>
      </c>
      <c r="G46" s="280" t="s">
        <v>367</v>
      </c>
      <c r="H46" s="126" t="s">
        <v>368</v>
      </c>
      <c r="I46" s="303" t="s">
        <v>369</v>
      </c>
      <c r="J46" s="126" t="s">
        <v>71</v>
      </c>
      <c r="K46" s="26" t="s">
        <v>370</v>
      </c>
      <c r="L46" s="29" t="s">
        <v>103</v>
      </c>
      <c r="M46" s="146">
        <f>VLOOKUP(L46,'[8]Datos Validacion'!$C$6:$D$10,2,0)</f>
        <v>0.2</v>
      </c>
      <c r="N46" s="282" t="s">
        <v>76</v>
      </c>
      <c r="O46" s="281">
        <f>VLOOKUP(N46,'[8]Datos Validacion'!$E$6:$F$15,2,0)</f>
        <v>0.6</v>
      </c>
      <c r="P46" s="125" t="s">
        <v>371</v>
      </c>
      <c r="Q46" s="73" t="s">
        <v>76</v>
      </c>
      <c r="R46" s="27" t="s">
        <v>372</v>
      </c>
      <c r="S46" s="28" t="s">
        <v>78</v>
      </c>
      <c r="T46" s="28" t="s">
        <v>373</v>
      </c>
      <c r="U46" s="28" t="s">
        <v>80</v>
      </c>
      <c r="V46" s="28" t="s">
        <v>81</v>
      </c>
      <c r="W46" s="146">
        <f>VLOOKUP(V46,'[8]Datos Validacion'!$K$6:$L$8,2,0)</f>
        <v>0.25</v>
      </c>
      <c r="X46" s="30" t="s">
        <v>82</v>
      </c>
      <c r="Y46" s="146">
        <f>VLOOKUP(X46,'[8]Datos Validacion'!$M$6:$N$7,2,0)</f>
        <v>0.15</v>
      </c>
      <c r="Z46" s="28" t="s">
        <v>374</v>
      </c>
      <c r="AA46" s="128"/>
      <c r="AB46" s="69" t="s">
        <v>85</v>
      </c>
      <c r="AC46" s="1001" t="s">
        <v>375</v>
      </c>
      <c r="AD46" s="879" t="s">
        <v>87</v>
      </c>
      <c r="AE46" s="329">
        <f t="shared" ref="AE46:AE48" si="9">+W46+Y46</f>
        <v>0.4</v>
      </c>
      <c r="AF46" s="38" t="str">
        <f t="shared" ref="AF46:AF48" si="10">IF(AG46&lt;=20%,"MUY BAJA",IF(AG46&lt;=40%,"BAJA",IF(AG46&lt;=60%,"MEDIA",IF(AG46&lt;=80%,"ALTA","MUY ALTA"))))</f>
        <v>MUY BAJA</v>
      </c>
      <c r="AG46" s="38">
        <f>IF(OR(V46="prevenir",V46="detectar"),(M46-(M46*AE46)), M46)</f>
        <v>0.12</v>
      </c>
      <c r="AH46" s="38" t="str">
        <f>IF(AI46&lt;=20%,"LEVE",IF(AI46&lt;=40%,"MENOR",IF(AI46&lt;=60%,"MODERADO",IF(AI46&lt;=80%,"MAYOR","CATASTROFICO"))))</f>
        <v>MODERADO</v>
      </c>
      <c r="AI46" s="38">
        <f>IF(V46="corregir",(O46-(O46*AE46)), O46)</f>
        <v>0.6</v>
      </c>
      <c r="AJ46" s="73" t="s">
        <v>76</v>
      </c>
      <c r="AK46" s="29" t="s">
        <v>89</v>
      </c>
      <c r="AL46" s="283"/>
      <c r="AM46" s="283"/>
      <c r="AN46" s="321" t="s">
        <v>90</v>
      </c>
      <c r="AO46" s="285" t="s">
        <v>373</v>
      </c>
      <c r="AP46" s="283"/>
      <c r="AQ46" s="283" t="s">
        <v>4</v>
      </c>
      <c r="AR46" s="286" t="s">
        <v>376</v>
      </c>
      <c r="AS46" s="283" t="s">
        <v>4</v>
      </c>
      <c r="AT46" s="283"/>
      <c r="AU46" s="128" t="s">
        <v>377</v>
      </c>
      <c r="AV46" s="28" t="s">
        <v>4</v>
      </c>
      <c r="AW46" s="28"/>
      <c r="AX46" s="128" t="s">
        <v>378</v>
      </c>
      <c r="AY46" s="28" t="s">
        <v>4</v>
      </c>
      <c r="AZ46" s="28"/>
      <c r="BA46" s="128" t="s">
        <v>379</v>
      </c>
      <c r="BB46" s="297"/>
      <c r="BC46" s="297"/>
      <c r="BD46" s="296"/>
      <c r="BE46" s="297"/>
      <c r="BF46" s="28" t="s">
        <v>4</v>
      </c>
      <c r="BG46" s="30" t="s">
        <v>380</v>
      </c>
      <c r="BH46" s="147" t="s">
        <v>138</v>
      </c>
      <c r="BI46" s="147" t="s">
        <v>325</v>
      </c>
    </row>
    <row r="47" spans="1:61" ht="158" customHeight="1" x14ac:dyDescent="0.3">
      <c r="A47" s="462"/>
      <c r="B47" s="462" t="s">
        <v>4</v>
      </c>
      <c r="C47" s="488" t="s">
        <v>381</v>
      </c>
      <c r="D47" s="464" t="s">
        <v>382</v>
      </c>
      <c r="E47" s="464" t="s">
        <v>383</v>
      </c>
      <c r="F47" s="126" t="s">
        <v>67</v>
      </c>
      <c r="G47" s="280" t="s">
        <v>384</v>
      </c>
      <c r="H47" s="464" t="s">
        <v>385</v>
      </c>
      <c r="I47" s="474" t="s">
        <v>386</v>
      </c>
      <c r="J47" s="466" t="s">
        <v>71</v>
      </c>
      <c r="K47" s="466" t="s">
        <v>387</v>
      </c>
      <c r="L47" s="466" t="s">
        <v>73</v>
      </c>
      <c r="M47" s="467">
        <f>VLOOKUP(L47,'[8]Datos Validacion'!$C$6:$D$10,2,0)</f>
        <v>0.4</v>
      </c>
      <c r="N47" s="468" t="s">
        <v>76</v>
      </c>
      <c r="O47" s="476">
        <f>VLOOKUP(N47,'[8]Datos Validacion'!$E$6:$F$15,2,0)</f>
        <v>0.6</v>
      </c>
      <c r="P47" s="477" t="s">
        <v>388</v>
      </c>
      <c r="Q47" s="475" t="s">
        <v>76</v>
      </c>
      <c r="R47" s="27" t="s">
        <v>389</v>
      </c>
      <c r="S47" s="28" t="s">
        <v>78</v>
      </c>
      <c r="T47" s="28" t="s">
        <v>373</v>
      </c>
      <c r="U47" s="28" t="s">
        <v>80</v>
      </c>
      <c r="V47" s="28" t="s">
        <v>81</v>
      </c>
      <c r="W47" s="146">
        <f>VLOOKUP(V47,'[8]Datos Validacion'!$K$6:$L$8,2,0)</f>
        <v>0.25</v>
      </c>
      <c r="X47" s="30" t="s">
        <v>82</v>
      </c>
      <c r="Y47" s="146">
        <f>VLOOKUP(X47,'[8]Datos Validacion'!$M$6:$N$7,2,0)</f>
        <v>0.15</v>
      </c>
      <c r="Z47" s="28" t="s">
        <v>83</v>
      </c>
      <c r="AA47" s="128" t="s">
        <v>390</v>
      </c>
      <c r="AB47" s="69" t="s">
        <v>85</v>
      </c>
      <c r="AC47" s="999" t="s">
        <v>391</v>
      </c>
      <c r="AD47" s="880" t="s">
        <v>87</v>
      </c>
      <c r="AE47" s="329">
        <f t="shared" si="9"/>
        <v>0.4</v>
      </c>
      <c r="AF47" s="38" t="str">
        <f t="shared" si="10"/>
        <v>BAJA</v>
      </c>
      <c r="AG47" s="38">
        <f>IF(OR(V47="prevenir",V47="detectar"),(M47-(M47*AE47)), M47)</f>
        <v>0.24</v>
      </c>
      <c r="AH47" s="478" t="str">
        <f>IF(AI47&lt;=20%,"LEVE",IF(AI47&lt;=40%,"MENOR",IF(AI47&lt;=60%,"MODERADO",IF(AI47&lt;=80%,"MAYOR","CATASTROFICO"))))</f>
        <v>MODERADO</v>
      </c>
      <c r="AI47" s="478">
        <f>IF(V47="corregir",(O47-(O47*AE47)), O47)</f>
        <v>0.6</v>
      </c>
      <c r="AJ47" s="475" t="s">
        <v>76</v>
      </c>
      <c r="AK47" s="466" t="s">
        <v>89</v>
      </c>
      <c r="AL47" s="479"/>
      <c r="AM47" s="479"/>
      <c r="AN47" s="484" t="s">
        <v>90</v>
      </c>
      <c r="AO47" s="520" t="s">
        <v>79</v>
      </c>
      <c r="AP47" s="522"/>
      <c r="AQ47" s="520" t="s">
        <v>4</v>
      </c>
      <c r="AR47" s="512" t="s">
        <v>320</v>
      </c>
      <c r="AS47" s="508" t="s">
        <v>4</v>
      </c>
      <c r="AT47" s="510" t="s">
        <v>319</v>
      </c>
      <c r="AU47" s="512" t="s">
        <v>321</v>
      </c>
      <c r="AV47" s="508" t="s">
        <v>4</v>
      </c>
      <c r="AW47" s="510" t="s">
        <v>319</v>
      </c>
      <c r="AX47" s="512" t="s">
        <v>322</v>
      </c>
      <c r="AY47" s="508" t="s">
        <v>4</v>
      </c>
      <c r="AZ47" s="510" t="s">
        <v>319</v>
      </c>
      <c r="BA47" s="512" t="s">
        <v>323</v>
      </c>
      <c r="BB47" s="510" t="s">
        <v>319</v>
      </c>
      <c r="BC47" s="512" t="s">
        <v>4</v>
      </c>
      <c r="BD47" s="512" t="s">
        <v>324</v>
      </c>
      <c r="BE47" s="516"/>
      <c r="BF47" s="514" t="s">
        <v>4</v>
      </c>
      <c r="BG47" s="515" t="s">
        <v>324</v>
      </c>
      <c r="BH47" s="987" t="s">
        <v>392</v>
      </c>
      <c r="BI47" s="1052" t="s">
        <v>325</v>
      </c>
    </row>
    <row r="48" spans="1:61" ht="140.5" customHeight="1" x14ac:dyDescent="0.3">
      <c r="A48" s="462"/>
      <c r="B48" s="462"/>
      <c r="C48" s="488"/>
      <c r="D48" s="464"/>
      <c r="E48" s="464"/>
      <c r="F48" s="126" t="s">
        <v>67</v>
      </c>
      <c r="G48" s="280" t="s">
        <v>393</v>
      </c>
      <c r="H48" s="464"/>
      <c r="I48" s="474"/>
      <c r="J48" s="466"/>
      <c r="K48" s="466"/>
      <c r="L48" s="466"/>
      <c r="M48" s="467"/>
      <c r="N48" s="468"/>
      <c r="O48" s="476"/>
      <c r="P48" s="477"/>
      <c r="Q48" s="475"/>
      <c r="R48" s="27" t="s">
        <v>394</v>
      </c>
      <c r="S48" s="28" t="s">
        <v>78</v>
      </c>
      <c r="T48" s="28" t="s">
        <v>373</v>
      </c>
      <c r="U48" s="28" t="s">
        <v>80</v>
      </c>
      <c r="V48" s="28" t="s">
        <v>194</v>
      </c>
      <c r="W48" s="146">
        <f>VLOOKUP(V48,'[8]Datos Validacion'!$K$6:$L$8,2,0)</f>
        <v>0.15</v>
      </c>
      <c r="X48" s="30" t="s">
        <v>82</v>
      </c>
      <c r="Y48" s="146">
        <f>VLOOKUP(X48,'[8]Datos Validacion'!$M$6:$N$7,2,0)</f>
        <v>0.15</v>
      </c>
      <c r="Z48" s="28" t="s">
        <v>83</v>
      </c>
      <c r="AA48" s="128" t="s">
        <v>395</v>
      </c>
      <c r="AB48" s="69" t="s">
        <v>85</v>
      </c>
      <c r="AC48" s="999" t="s">
        <v>396</v>
      </c>
      <c r="AD48" s="880"/>
      <c r="AE48" s="329">
        <f t="shared" si="9"/>
        <v>0.3</v>
      </c>
      <c r="AF48" s="38" t="str">
        <f t="shared" si="10"/>
        <v>MUY BAJA</v>
      </c>
      <c r="AG48" s="38">
        <f>+AG47-AG47*AE48</f>
        <v>0.16799999999999998</v>
      </c>
      <c r="AH48" s="478"/>
      <c r="AI48" s="478"/>
      <c r="AJ48" s="475"/>
      <c r="AK48" s="466"/>
      <c r="AL48" s="479"/>
      <c r="AM48" s="479"/>
      <c r="AN48" s="485"/>
      <c r="AO48" s="521"/>
      <c r="AP48" s="523"/>
      <c r="AQ48" s="521"/>
      <c r="AR48" s="513"/>
      <c r="AS48" s="509"/>
      <c r="AT48" s="511"/>
      <c r="AU48" s="513"/>
      <c r="AV48" s="509"/>
      <c r="AW48" s="511"/>
      <c r="AX48" s="513"/>
      <c r="AY48" s="509"/>
      <c r="AZ48" s="511"/>
      <c r="BA48" s="513"/>
      <c r="BB48" s="511"/>
      <c r="BC48" s="513"/>
      <c r="BD48" s="513"/>
      <c r="BE48" s="516"/>
      <c r="BF48" s="514"/>
      <c r="BG48" s="515"/>
      <c r="BH48" s="987"/>
      <c r="BI48" s="988"/>
    </row>
    <row r="50" spans="2:16" x14ac:dyDescent="0.3">
      <c r="G50" s="6" t="s">
        <v>397</v>
      </c>
    </row>
    <row r="52" spans="2:16" hidden="1" x14ac:dyDescent="0.3"/>
    <row r="53" spans="2:16" hidden="1" x14ac:dyDescent="0.3">
      <c r="B53" s="486" t="s">
        <v>398</v>
      </c>
      <c r="C53" s="486"/>
      <c r="D53" s="486"/>
      <c r="E53" s="486"/>
      <c r="F53" s="486"/>
      <c r="G53" s="486"/>
      <c r="H53" s="486"/>
      <c r="I53" s="486"/>
      <c r="J53" s="486"/>
      <c r="K53" s="486"/>
      <c r="L53" s="486"/>
      <c r="M53" s="486"/>
      <c r="N53" s="486"/>
    </row>
    <row r="54" spans="2:16" ht="26" hidden="1" x14ac:dyDescent="0.45">
      <c r="B54" s="298" t="s">
        <v>399</v>
      </c>
      <c r="C54" s="298" t="s">
        <v>43</v>
      </c>
      <c r="D54" s="469" t="s">
        <v>400</v>
      </c>
      <c r="E54" s="469"/>
      <c r="F54" s="469"/>
      <c r="G54" s="469"/>
      <c r="H54" s="469"/>
      <c r="I54" s="470" t="s">
        <v>401</v>
      </c>
      <c r="J54" s="470"/>
      <c r="K54" s="299" t="s">
        <v>402</v>
      </c>
      <c r="L54" s="550" t="s">
        <v>403</v>
      </c>
      <c r="M54" s="550"/>
      <c r="N54" s="550"/>
      <c r="P54" s="275"/>
    </row>
    <row r="55" spans="2:16" ht="82.5" hidden="1" customHeight="1" x14ac:dyDescent="0.3">
      <c r="B55" s="524">
        <v>1</v>
      </c>
      <c r="C55" s="140">
        <v>44300</v>
      </c>
      <c r="D55" s="471" t="s">
        <v>404</v>
      </c>
      <c r="E55" s="471"/>
      <c r="F55" s="471"/>
      <c r="G55" s="471"/>
      <c r="H55" s="471"/>
      <c r="I55" s="472" t="s">
        <v>405</v>
      </c>
      <c r="J55" s="472"/>
      <c r="K55" s="141" t="s">
        <v>406</v>
      </c>
      <c r="L55" s="546" t="s">
        <v>407</v>
      </c>
      <c r="M55" s="546"/>
      <c r="N55" s="546"/>
    </row>
    <row r="56" spans="2:16" ht="78" hidden="1" customHeight="1" x14ac:dyDescent="0.3">
      <c r="B56" s="525"/>
      <c r="C56" s="140">
        <v>44323</v>
      </c>
      <c r="D56" s="471" t="s">
        <v>408</v>
      </c>
      <c r="E56" s="471"/>
      <c r="F56" s="471"/>
      <c r="G56" s="471"/>
      <c r="H56" s="471"/>
      <c r="I56" s="472" t="s">
        <v>409</v>
      </c>
      <c r="J56" s="472"/>
      <c r="K56" s="141" t="s">
        <v>410</v>
      </c>
      <c r="L56" s="546" t="s">
        <v>411</v>
      </c>
      <c r="M56" s="546"/>
      <c r="N56" s="546"/>
    </row>
    <row r="57" spans="2:16" ht="97.5" hidden="1" customHeight="1" x14ac:dyDescent="0.3">
      <c r="B57" s="525"/>
      <c r="C57" s="140">
        <v>44335</v>
      </c>
      <c r="D57" s="471" t="s">
        <v>412</v>
      </c>
      <c r="E57" s="471"/>
      <c r="F57" s="471"/>
      <c r="G57" s="471"/>
      <c r="H57" s="471"/>
      <c r="I57" s="472" t="s">
        <v>413</v>
      </c>
      <c r="J57" s="472"/>
      <c r="K57" s="141" t="s">
        <v>414</v>
      </c>
      <c r="L57" s="546" t="s">
        <v>415</v>
      </c>
      <c r="M57" s="546"/>
      <c r="N57" s="546"/>
    </row>
    <row r="58" spans="2:16" ht="65.25" hidden="1" customHeight="1" x14ac:dyDescent="0.3">
      <c r="B58" s="525"/>
      <c r="C58" s="140">
        <v>44336</v>
      </c>
      <c r="D58" s="471" t="s">
        <v>416</v>
      </c>
      <c r="E58" s="471"/>
      <c r="F58" s="471"/>
      <c r="G58" s="471"/>
      <c r="H58" s="471"/>
      <c r="I58" s="472" t="s">
        <v>417</v>
      </c>
      <c r="J58" s="472"/>
      <c r="K58" s="141" t="s">
        <v>406</v>
      </c>
      <c r="L58" s="546" t="s">
        <v>418</v>
      </c>
      <c r="M58" s="546"/>
      <c r="N58" s="546"/>
    </row>
    <row r="59" spans="2:16" ht="109.5" hidden="1" customHeight="1" x14ac:dyDescent="0.3">
      <c r="B59" s="525"/>
      <c r="C59" s="140">
        <v>44340</v>
      </c>
      <c r="D59" s="471" t="s">
        <v>404</v>
      </c>
      <c r="E59" s="471"/>
      <c r="F59" s="471"/>
      <c r="G59" s="471"/>
      <c r="H59" s="471"/>
      <c r="I59" s="472" t="s">
        <v>419</v>
      </c>
      <c r="J59" s="472"/>
      <c r="K59" s="141" t="s">
        <v>414</v>
      </c>
      <c r="L59" s="546" t="s">
        <v>420</v>
      </c>
      <c r="M59" s="546"/>
      <c r="N59" s="546"/>
    </row>
    <row r="60" spans="2:16" ht="221.25" hidden="1" customHeight="1" x14ac:dyDescent="0.3">
      <c r="B60" s="525"/>
      <c r="C60" s="140">
        <v>44342</v>
      </c>
      <c r="D60" s="471" t="s">
        <v>421</v>
      </c>
      <c r="E60" s="471"/>
      <c r="F60" s="471"/>
      <c r="G60" s="471"/>
      <c r="H60" s="471"/>
      <c r="I60" s="472" t="s">
        <v>422</v>
      </c>
      <c r="J60" s="472"/>
      <c r="K60" s="141" t="s">
        <v>423</v>
      </c>
      <c r="L60" s="546" t="s">
        <v>423</v>
      </c>
      <c r="M60" s="546"/>
      <c r="N60" s="546"/>
    </row>
    <row r="61" spans="2:16" ht="165.75" hidden="1" customHeight="1" x14ac:dyDescent="0.3">
      <c r="B61" s="525"/>
      <c r="C61" s="140">
        <v>44350</v>
      </c>
      <c r="D61" s="471" t="s">
        <v>424</v>
      </c>
      <c r="E61" s="471"/>
      <c r="F61" s="471"/>
      <c r="G61" s="471"/>
      <c r="H61" s="471"/>
      <c r="I61" s="472" t="s">
        <v>425</v>
      </c>
      <c r="J61" s="472"/>
      <c r="K61" s="141" t="s">
        <v>426</v>
      </c>
      <c r="L61" s="546" t="s">
        <v>427</v>
      </c>
      <c r="M61" s="546"/>
      <c r="N61" s="546"/>
    </row>
    <row r="62" spans="2:16" ht="243.75" hidden="1" customHeight="1" x14ac:dyDescent="0.3">
      <c r="B62" s="525"/>
      <c r="C62" s="140">
        <v>44369</v>
      </c>
      <c r="D62" s="471" t="s">
        <v>428</v>
      </c>
      <c r="E62" s="471"/>
      <c r="F62" s="471"/>
      <c r="G62" s="471"/>
      <c r="H62" s="471"/>
      <c r="I62" s="472" t="s">
        <v>429</v>
      </c>
      <c r="J62" s="472"/>
      <c r="K62" s="141" t="s">
        <v>406</v>
      </c>
      <c r="L62" s="546" t="s">
        <v>430</v>
      </c>
      <c r="M62" s="546"/>
      <c r="N62" s="546"/>
    </row>
    <row r="63" spans="2:16" ht="123" hidden="1" customHeight="1" x14ac:dyDescent="0.3">
      <c r="B63" s="525"/>
      <c r="C63" s="140">
        <v>44370</v>
      </c>
      <c r="D63" s="471" t="s">
        <v>431</v>
      </c>
      <c r="E63" s="471"/>
      <c r="F63" s="471"/>
      <c r="G63" s="471"/>
      <c r="H63" s="471"/>
      <c r="I63" s="472" t="s">
        <v>432</v>
      </c>
      <c r="J63" s="472"/>
      <c r="K63" s="141" t="s">
        <v>433</v>
      </c>
      <c r="L63" s="546" t="s">
        <v>434</v>
      </c>
      <c r="M63" s="546"/>
      <c r="N63" s="546"/>
    </row>
    <row r="64" spans="2:16" ht="74.25" hidden="1" customHeight="1" x14ac:dyDescent="0.3">
      <c r="B64" s="525"/>
      <c r="C64" s="140">
        <v>44371</v>
      </c>
      <c r="D64" s="471" t="s">
        <v>435</v>
      </c>
      <c r="E64" s="471"/>
      <c r="F64" s="471"/>
      <c r="G64" s="471"/>
      <c r="H64" s="471"/>
      <c r="I64" s="472" t="s">
        <v>436</v>
      </c>
      <c r="J64" s="472"/>
      <c r="K64" s="141" t="s">
        <v>414</v>
      </c>
      <c r="L64" s="546" t="s">
        <v>437</v>
      </c>
      <c r="M64" s="546"/>
      <c r="N64" s="546"/>
    </row>
    <row r="65" spans="2:14" ht="54.75" hidden="1" customHeight="1" x14ac:dyDescent="0.3">
      <c r="B65" s="525"/>
      <c r="C65" s="140">
        <v>44383</v>
      </c>
      <c r="D65" s="527" t="s">
        <v>438</v>
      </c>
      <c r="E65" s="528"/>
      <c r="F65" s="528"/>
      <c r="G65" s="528"/>
      <c r="H65" s="529"/>
      <c r="I65" s="530" t="s">
        <v>439</v>
      </c>
      <c r="J65" s="531"/>
      <c r="K65" s="141" t="s">
        <v>426</v>
      </c>
      <c r="L65" s="546" t="s">
        <v>440</v>
      </c>
      <c r="M65" s="546"/>
      <c r="N65" s="546"/>
    </row>
    <row r="66" spans="2:14" ht="113.25" hidden="1" customHeight="1" x14ac:dyDescent="0.3">
      <c r="B66" s="525"/>
      <c r="C66" s="140">
        <v>44384</v>
      </c>
      <c r="D66" s="527" t="s">
        <v>441</v>
      </c>
      <c r="E66" s="528"/>
      <c r="F66" s="528"/>
      <c r="G66" s="528"/>
      <c r="H66" s="529"/>
      <c r="I66" s="530" t="s">
        <v>442</v>
      </c>
      <c r="J66" s="531"/>
      <c r="K66" s="141" t="s">
        <v>423</v>
      </c>
      <c r="L66" s="546" t="s">
        <v>443</v>
      </c>
      <c r="M66" s="546"/>
      <c r="N66" s="546"/>
    </row>
    <row r="67" spans="2:14" ht="243" hidden="1" customHeight="1" x14ac:dyDescent="0.3">
      <c r="B67" s="525"/>
      <c r="C67" s="140">
        <v>44396</v>
      </c>
      <c r="D67" s="527" t="s">
        <v>444</v>
      </c>
      <c r="E67" s="528"/>
      <c r="F67" s="528"/>
      <c r="G67" s="528"/>
      <c r="H67" s="529"/>
      <c r="I67" s="530" t="s">
        <v>445</v>
      </c>
      <c r="J67" s="531"/>
      <c r="K67" s="141" t="s">
        <v>414</v>
      </c>
      <c r="L67" s="546" t="s">
        <v>446</v>
      </c>
      <c r="M67" s="546"/>
      <c r="N67" s="546"/>
    </row>
    <row r="68" spans="2:14" ht="90.75" hidden="1" customHeight="1" x14ac:dyDescent="0.3">
      <c r="B68" s="525"/>
      <c r="C68" s="140">
        <v>44404</v>
      </c>
      <c r="D68" s="527" t="s">
        <v>447</v>
      </c>
      <c r="E68" s="528"/>
      <c r="F68" s="528"/>
      <c r="G68" s="528"/>
      <c r="H68" s="529"/>
      <c r="I68" s="530" t="s">
        <v>448</v>
      </c>
      <c r="J68" s="531"/>
      <c r="K68" s="141" t="s">
        <v>414</v>
      </c>
      <c r="L68" s="546" t="s">
        <v>449</v>
      </c>
      <c r="M68" s="546"/>
      <c r="N68" s="546"/>
    </row>
    <row r="69" spans="2:14" ht="156" hidden="1" customHeight="1" x14ac:dyDescent="0.3">
      <c r="B69" s="526"/>
      <c r="C69" s="140">
        <v>44412</v>
      </c>
      <c r="D69" s="527" t="s">
        <v>450</v>
      </c>
      <c r="E69" s="528"/>
      <c r="F69" s="528"/>
      <c r="G69" s="528"/>
      <c r="H69" s="529"/>
      <c r="I69" s="530" t="s">
        <v>451</v>
      </c>
      <c r="J69" s="531"/>
      <c r="K69" s="141" t="s">
        <v>452</v>
      </c>
      <c r="L69" s="546" t="s">
        <v>452</v>
      </c>
      <c r="M69" s="546"/>
      <c r="N69" s="546"/>
    </row>
    <row r="70" spans="2:14" ht="160.5" hidden="1" customHeight="1" x14ac:dyDescent="0.3">
      <c r="B70" s="532">
        <v>2</v>
      </c>
      <c r="C70" s="151">
        <v>44463</v>
      </c>
      <c r="D70" s="535" t="s">
        <v>453</v>
      </c>
      <c r="E70" s="536"/>
      <c r="F70" s="536"/>
      <c r="G70" s="536"/>
      <c r="H70" s="537"/>
      <c r="I70" s="530" t="s">
        <v>454</v>
      </c>
      <c r="J70" s="531"/>
      <c r="K70" s="152" t="s">
        <v>423</v>
      </c>
      <c r="L70" s="539" t="s">
        <v>443</v>
      </c>
      <c r="M70" s="539"/>
      <c r="N70" s="539"/>
    </row>
    <row r="71" spans="2:14" ht="115.5" hidden="1" customHeight="1" x14ac:dyDescent="0.3">
      <c r="B71" s="533"/>
      <c r="C71" s="151">
        <v>44475</v>
      </c>
      <c r="D71" s="538" t="s">
        <v>455</v>
      </c>
      <c r="E71" s="538"/>
      <c r="F71" s="538"/>
      <c r="G71" s="538"/>
      <c r="H71" s="538"/>
      <c r="I71" s="472" t="s">
        <v>432</v>
      </c>
      <c r="J71" s="472"/>
      <c r="K71" s="152" t="s">
        <v>433</v>
      </c>
      <c r="L71" s="539" t="s">
        <v>456</v>
      </c>
      <c r="M71" s="539"/>
      <c r="N71" s="539"/>
    </row>
    <row r="72" spans="2:14" ht="116.25" hidden="1" customHeight="1" x14ac:dyDescent="0.3">
      <c r="B72" s="533"/>
      <c r="C72" s="151">
        <v>44491</v>
      </c>
      <c r="D72" s="538" t="s">
        <v>457</v>
      </c>
      <c r="E72" s="538"/>
      <c r="F72" s="538"/>
      <c r="G72" s="538"/>
      <c r="H72" s="538"/>
      <c r="I72" s="472" t="s">
        <v>419</v>
      </c>
      <c r="J72" s="472"/>
      <c r="K72" s="152" t="s">
        <v>414</v>
      </c>
      <c r="L72" s="539" t="s">
        <v>420</v>
      </c>
      <c r="M72" s="539"/>
      <c r="N72" s="539"/>
    </row>
    <row r="73" spans="2:14" ht="56.25" hidden="1" customHeight="1" x14ac:dyDescent="0.3">
      <c r="B73" s="533"/>
      <c r="C73" s="151">
        <v>44494</v>
      </c>
      <c r="D73" s="538" t="s">
        <v>458</v>
      </c>
      <c r="E73" s="538"/>
      <c r="F73" s="538"/>
      <c r="G73" s="538"/>
      <c r="H73" s="538"/>
      <c r="I73" s="472" t="s">
        <v>417</v>
      </c>
      <c r="J73" s="472"/>
      <c r="K73" s="152" t="s">
        <v>406</v>
      </c>
      <c r="L73" s="539" t="s">
        <v>418</v>
      </c>
      <c r="M73" s="539"/>
      <c r="N73" s="539"/>
    </row>
    <row r="74" spans="2:14" ht="56.25" hidden="1" customHeight="1" x14ac:dyDescent="0.3">
      <c r="B74" s="533"/>
      <c r="C74" s="151">
        <v>44496</v>
      </c>
      <c r="D74" s="535" t="s">
        <v>459</v>
      </c>
      <c r="E74" s="536"/>
      <c r="F74" s="536"/>
      <c r="G74" s="536"/>
      <c r="H74" s="537"/>
      <c r="I74" s="530" t="s">
        <v>439</v>
      </c>
      <c r="J74" s="531"/>
      <c r="K74" s="152" t="s">
        <v>426</v>
      </c>
      <c r="L74" s="539" t="s">
        <v>440</v>
      </c>
      <c r="M74" s="539"/>
      <c r="N74" s="539"/>
    </row>
    <row r="75" spans="2:14" ht="78" hidden="1" customHeight="1" x14ac:dyDescent="0.3">
      <c r="B75" s="533"/>
      <c r="C75" s="151">
        <v>44497</v>
      </c>
      <c r="D75" s="535" t="s">
        <v>460</v>
      </c>
      <c r="E75" s="536"/>
      <c r="F75" s="536"/>
      <c r="G75" s="536"/>
      <c r="H75" s="537"/>
      <c r="I75" s="530" t="s">
        <v>413</v>
      </c>
      <c r="J75" s="531"/>
      <c r="K75" s="152" t="s">
        <v>414</v>
      </c>
      <c r="L75" s="539" t="s">
        <v>415</v>
      </c>
      <c r="M75" s="539"/>
      <c r="N75" s="539"/>
    </row>
    <row r="76" spans="2:14" ht="321" hidden="1" customHeight="1" x14ac:dyDescent="0.3">
      <c r="B76" s="533"/>
      <c r="C76" s="151">
        <v>44503</v>
      </c>
      <c r="D76" s="535" t="s">
        <v>461</v>
      </c>
      <c r="E76" s="536"/>
      <c r="F76" s="536"/>
      <c r="G76" s="536"/>
      <c r="H76" s="537"/>
      <c r="I76" s="530" t="s">
        <v>462</v>
      </c>
      <c r="J76" s="531"/>
      <c r="K76" s="152" t="s">
        <v>410</v>
      </c>
      <c r="L76" s="539" t="s">
        <v>463</v>
      </c>
      <c r="M76" s="539"/>
      <c r="N76" s="539"/>
    </row>
    <row r="77" spans="2:14" ht="81" hidden="1" customHeight="1" x14ac:dyDescent="0.3">
      <c r="B77" s="533"/>
      <c r="C77" s="151">
        <v>44504</v>
      </c>
      <c r="D77" s="535" t="s">
        <v>464</v>
      </c>
      <c r="E77" s="536"/>
      <c r="F77" s="536"/>
      <c r="G77" s="536"/>
      <c r="H77" s="537"/>
      <c r="I77" s="530" t="s">
        <v>465</v>
      </c>
      <c r="J77" s="531"/>
      <c r="K77" s="152" t="s">
        <v>414</v>
      </c>
      <c r="L77" s="539" t="s">
        <v>466</v>
      </c>
      <c r="M77" s="539"/>
      <c r="N77" s="539"/>
    </row>
    <row r="78" spans="2:14" ht="87.75" hidden="1" customHeight="1" x14ac:dyDescent="0.3">
      <c r="B78" s="533"/>
      <c r="C78" s="151">
        <v>44512</v>
      </c>
      <c r="D78" s="535" t="s">
        <v>467</v>
      </c>
      <c r="E78" s="536"/>
      <c r="F78" s="536"/>
      <c r="G78" s="536"/>
      <c r="H78" s="537"/>
      <c r="I78" s="530" t="s">
        <v>405</v>
      </c>
      <c r="J78" s="531"/>
      <c r="K78" s="152" t="s">
        <v>406</v>
      </c>
      <c r="L78" s="539" t="s">
        <v>468</v>
      </c>
      <c r="M78" s="539"/>
      <c r="N78" s="539"/>
    </row>
    <row r="79" spans="2:14" ht="206.25" hidden="1" customHeight="1" x14ac:dyDescent="0.3">
      <c r="B79" s="533"/>
      <c r="C79" s="151">
        <v>44524</v>
      </c>
      <c r="D79" s="535" t="s">
        <v>469</v>
      </c>
      <c r="E79" s="536"/>
      <c r="F79" s="536"/>
      <c r="G79" s="536"/>
      <c r="H79" s="537"/>
      <c r="I79" s="530" t="s">
        <v>470</v>
      </c>
      <c r="J79" s="531"/>
      <c r="K79" s="152" t="s">
        <v>426</v>
      </c>
      <c r="L79" s="539" t="s">
        <v>427</v>
      </c>
      <c r="M79" s="539"/>
      <c r="N79" s="539"/>
    </row>
    <row r="80" spans="2:14" ht="109.5" hidden="1" customHeight="1" x14ac:dyDescent="0.3">
      <c r="B80" s="533"/>
      <c r="C80" s="151">
        <v>44539</v>
      </c>
      <c r="D80" s="535" t="s">
        <v>471</v>
      </c>
      <c r="E80" s="536"/>
      <c r="F80" s="536"/>
      <c r="G80" s="536"/>
      <c r="H80" s="537"/>
      <c r="I80" s="530" t="s">
        <v>472</v>
      </c>
      <c r="J80" s="531"/>
      <c r="K80" s="152" t="s">
        <v>423</v>
      </c>
      <c r="L80" s="539" t="s">
        <v>423</v>
      </c>
      <c r="M80" s="539"/>
      <c r="N80" s="539"/>
    </row>
    <row r="81" spans="2:14" ht="253.5" hidden="1" customHeight="1" x14ac:dyDescent="0.3">
      <c r="B81" s="533"/>
      <c r="C81" s="151">
        <v>44481</v>
      </c>
      <c r="D81" s="535" t="s">
        <v>473</v>
      </c>
      <c r="E81" s="536"/>
      <c r="F81" s="536"/>
      <c r="G81" s="536"/>
      <c r="H81" s="537"/>
      <c r="I81" s="530" t="s">
        <v>474</v>
      </c>
      <c r="J81" s="531"/>
      <c r="K81" s="152" t="s">
        <v>414</v>
      </c>
      <c r="L81" s="539" t="s">
        <v>475</v>
      </c>
      <c r="M81" s="539"/>
      <c r="N81" s="539"/>
    </row>
    <row r="82" spans="2:14" ht="77.25" hidden="1" customHeight="1" x14ac:dyDescent="0.3">
      <c r="B82" s="533"/>
      <c r="C82" s="151">
        <v>44484</v>
      </c>
      <c r="D82" s="535" t="s">
        <v>476</v>
      </c>
      <c r="E82" s="536"/>
      <c r="F82" s="536"/>
      <c r="G82" s="536"/>
      <c r="H82" s="537"/>
      <c r="I82" s="530" t="s">
        <v>436</v>
      </c>
      <c r="J82" s="531"/>
      <c r="K82" s="152" t="s">
        <v>414</v>
      </c>
      <c r="L82" s="539" t="s">
        <v>437</v>
      </c>
      <c r="M82" s="539"/>
      <c r="N82" s="539"/>
    </row>
    <row r="83" spans="2:14" ht="165.75" hidden="1" customHeight="1" x14ac:dyDescent="0.3">
      <c r="B83" s="533"/>
      <c r="C83" s="151">
        <v>44546</v>
      </c>
      <c r="D83" s="535" t="s">
        <v>477</v>
      </c>
      <c r="E83" s="536"/>
      <c r="F83" s="536"/>
      <c r="G83" s="536"/>
      <c r="H83" s="537"/>
      <c r="I83" s="530" t="s">
        <v>451</v>
      </c>
      <c r="J83" s="531"/>
      <c r="K83" s="152" t="s">
        <v>452</v>
      </c>
      <c r="L83" s="539" t="s">
        <v>452</v>
      </c>
      <c r="M83" s="539"/>
      <c r="N83" s="539"/>
    </row>
    <row r="84" spans="2:14" ht="135" hidden="1" customHeight="1" x14ac:dyDescent="0.3">
      <c r="B84" s="534"/>
      <c r="C84" s="151">
        <v>44550</v>
      </c>
      <c r="D84" s="535" t="s">
        <v>478</v>
      </c>
      <c r="E84" s="536"/>
      <c r="F84" s="536"/>
      <c r="G84" s="536"/>
      <c r="H84" s="537"/>
      <c r="I84" s="530" t="s">
        <v>479</v>
      </c>
      <c r="J84" s="531"/>
      <c r="K84" s="152" t="s">
        <v>406</v>
      </c>
      <c r="L84" s="539" t="s">
        <v>406</v>
      </c>
      <c r="M84" s="539"/>
      <c r="N84" s="539"/>
    </row>
    <row r="85" spans="2:14" ht="51.75" hidden="1" customHeight="1" x14ac:dyDescent="0.3">
      <c r="B85" s="28">
        <v>3</v>
      </c>
      <c r="C85" s="151">
        <v>44561</v>
      </c>
      <c r="D85" s="535" t="s">
        <v>480</v>
      </c>
      <c r="E85" s="536"/>
      <c r="F85" s="536"/>
      <c r="G85" s="536"/>
      <c r="H85" s="537"/>
      <c r="I85" s="530" t="s">
        <v>481</v>
      </c>
      <c r="J85" s="531"/>
      <c r="K85" s="152" t="s">
        <v>406</v>
      </c>
      <c r="L85" s="539" t="s">
        <v>406</v>
      </c>
      <c r="M85" s="539"/>
      <c r="N85" s="539"/>
    </row>
    <row r="86" spans="2:14" ht="51.75" hidden="1" customHeight="1" x14ac:dyDescent="0.3">
      <c r="B86" s="28">
        <v>4</v>
      </c>
      <c r="C86" s="151">
        <v>44681</v>
      </c>
      <c r="D86" s="535" t="s">
        <v>480</v>
      </c>
      <c r="E86" s="536"/>
      <c r="F86" s="536"/>
      <c r="G86" s="536"/>
      <c r="H86" s="537"/>
      <c r="I86" s="530" t="s">
        <v>481</v>
      </c>
      <c r="J86" s="531"/>
      <c r="K86" s="152" t="s">
        <v>406</v>
      </c>
      <c r="L86" s="547" t="s">
        <v>406</v>
      </c>
      <c r="M86" s="548"/>
      <c r="N86" s="549"/>
    </row>
    <row r="87" spans="2:14" ht="334.5" hidden="1" customHeight="1" x14ac:dyDescent="0.3">
      <c r="B87" s="28">
        <v>5</v>
      </c>
      <c r="C87" s="151">
        <v>44804</v>
      </c>
      <c r="D87" s="535" t="s">
        <v>482</v>
      </c>
      <c r="E87" s="536"/>
      <c r="F87" s="536"/>
      <c r="G87" s="536"/>
      <c r="H87" s="537"/>
      <c r="I87" s="530" t="s">
        <v>481</v>
      </c>
      <c r="J87" s="531"/>
      <c r="K87" s="152" t="s">
        <v>406</v>
      </c>
      <c r="L87" s="539" t="s">
        <v>406</v>
      </c>
      <c r="M87" s="539"/>
      <c r="N87" s="539"/>
    </row>
    <row r="88" spans="2:14" ht="100.5" hidden="1" customHeight="1" x14ac:dyDescent="0.3">
      <c r="B88" s="28">
        <v>6</v>
      </c>
      <c r="C88" s="151">
        <v>44926</v>
      </c>
      <c r="D88" s="535" t="s">
        <v>483</v>
      </c>
      <c r="E88" s="536"/>
      <c r="F88" s="536"/>
      <c r="G88" s="536"/>
      <c r="H88" s="537"/>
      <c r="I88" s="530" t="s">
        <v>481</v>
      </c>
      <c r="J88" s="531"/>
      <c r="K88" s="152" t="s">
        <v>406</v>
      </c>
      <c r="L88" s="539" t="s">
        <v>406</v>
      </c>
      <c r="M88" s="539"/>
      <c r="N88" s="539"/>
    </row>
    <row r="89" spans="2:14" ht="75.650000000000006" hidden="1" customHeight="1" x14ac:dyDescent="0.3">
      <c r="B89" s="28">
        <v>7</v>
      </c>
      <c r="C89" s="151">
        <v>45046</v>
      </c>
      <c r="D89" s="535" t="s">
        <v>484</v>
      </c>
      <c r="E89" s="536"/>
      <c r="F89" s="536"/>
      <c r="G89" s="536"/>
      <c r="H89" s="537"/>
      <c r="I89" s="530" t="s">
        <v>481</v>
      </c>
      <c r="J89" s="531"/>
      <c r="K89" s="152" t="s">
        <v>485</v>
      </c>
      <c r="L89" s="539" t="s">
        <v>406</v>
      </c>
      <c r="M89" s="539"/>
      <c r="N89" s="539"/>
    </row>
    <row r="90" spans="2:14" ht="75.650000000000006" hidden="1" customHeight="1" x14ac:dyDescent="0.3">
      <c r="B90" s="28">
        <v>8</v>
      </c>
      <c r="C90" s="151" t="s">
        <v>486</v>
      </c>
      <c r="D90" s="535" t="s">
        <v>487</v>
      </c>
      <c r="E90" s="536"/>
      <c r="F90" s="536"/>
      <c r="G90" s="536"/>
      <c r="H90" s="537"/>
      <c r="I90" s="530" t="s">
        <v>481</v>
      </c>
      <c r="J90" s="531"/>
      <c r="K90" s="152" t="s">
        <v>485</v>
      </c>
      <c r="L90" s="539" t="s">
        <v>488</v>
      </c>
      <c r="M90" s="539"/>
      <c r="N90" s="539"/>
    </row>
    <row r="91" spans="2:14" ht="159.65" hidden="1" customHeight="1" x14ac:dyDescent="0.3">
      <c r="B91" s="28">
        <v>9</v>
      </c>
      <c r="C91" s="151">
        <v>45219</v>
      </c>
      <c r="D91" s="535" t="s">
        <v>489</v>
      </c>
      <c r="E91" s="536"/>
      <c r="F91" s="536"/>
      <c r="G91" s="536"/>
      <c r="H91" s="537"/>
      <c r="I91" s="530" t="s">
        <v>490</v>
      </c>
      <c r="J91" s="531"/>
      <c r="K91" s="152" t="s">
        <v>491</v>
      </c>
      <c r="L91" s="539" t="s">
        <v>492</v>
      </c>
      <c r="M91" s="539"/>
      <c r="N91" s="539"/>
    </row>
    <row r="92" spans="2:14" ht="73.5" hidden="1" customHeight="1" x14ac:dyDescent="0.3">
      <c r="B92" s="153">
        <v>10</v>
      </c>
      <c r="C92" s="140">
        <v>45272</v>
      </c>
      <c r="D92" s="471" t="s">
        <v>493</v>
      </c>
      <c r="E92" s="471"/>
      <c r="F92" s="471"/>
      <c r="G92" s="471"/>
      <c r="H92" s="471"/>
      <c r="I92" s="472" t="s">
        <v>494</v>
      </c>
      <c r="J92" s="472"/>
      <c r="K92" s="141" t="s">
        <v>495</v>
      </c>
      <c r="L92" s="546" t="s">
        <v>496</v>
      </c>
      <c r="M92" s="546"/>
      <c r="N92" s="546"/>
    </row>
    <row r="93" spans="2:14" ht="73.5" hidden="1" customHeight="1" x14ac:dyDescent="0.3">
      <c r="B93" s="153">
        <v>11</v>
      </c>
      <c r="C93" s="140">
        <v>45381</v>
      </c>
      <c r="D93" s="471" t="s">
        <v>497</v>
      </c>
      <c r="E93" s="471"/>
      <c r="F93" s="471"/>
      <c r="G93" s="471"/>
      <c r="H93" s="471"/>
      <c r="I93" s="472" t="s">
        <v>494</v>
      </c>
      <c r="J93" s="472"/>
      <c r="K93" s="141" t="s">
        <v>495</v>
      </c>
      <c r="L93" s="546" t="s">
        <v>496</v>
      </c>
      <c r="M93" s="546"/>
      <c r="N93" s="546"/>
    </row>
    <row r="94" spans="2:14" ht="91.5" hidden="1" customHeight="1" x14ac:dyDescent="0.3">
      <c r="B94" s="153">
        <v>12</v>
      </c>
      <c r="C94" s="140">
        <v>45440</v>
      </c>
      <c r="D94" s="471" t="s">
        <v>498</v>
      </c>
      <c r="E94" s="471"/>
      <c r="F94" s="471"/>
      <c r="G94" s="471"/>
      <c r="H94" s="471"/>
      <c r="I94" s="472" t="s">
        <v>494</v>
      </c>
      <c r="J94" s="472"/>
      <c r="K94" s="141" t="s">
        <v>495</v>
      </c>
      <c r="L94" s="546" t="s">
        <v>496</v>
      </c>
      <c r="M94" s="546"/>
      <c r="N94" s="546"/>
    </row>
    <row r="95" spans="2:14" ht="225" hidden="1" customHeight="1" x14ac:dyDescent="0.3">
      <c r="B95" s="144">
        <v>13</v>
      </c>
      <c r="C95" s="140">
        <v>45534</v>
      </c>
      <c r="D95" s="540" t="s">
        <v>499</v>
      </c>
      <c r="E95" s="541"/>
      <c r="F95" s="541"/>
      <c r="G95" s="541"/>
      <c r="H95" s="542"/>
      <c r="I95" s="472" t="s">
        <v>494</v>
      </c>
      <c r="J95" s="472"/>
      <c r="K95" s="141" t="s">
        <v>495</v>
      </c>
      <c r="L95" s="546" t="s">
        <v>500</v>
      </c>
      <c r="M95" s="546"/>
      <c r="N95" s="546"/>
    </row>
    <row r="96" spans="2:14" ht="239.5" hidden="1" customHeight="1" x14ac:dyDescent="0.3">
      <c r="B96" s="153">
        <v>14</v>
      </c>
      <c r="C96" s="273">
        <v>45626</v>
      </c>
      <c r="D96" s="430" t="s">
        <v>501</v>
      </c>
      <c r="E96" s="431"/>
      <c r="F96" s="431"/>
      <c r="G96" s="431"/>
      <c r="H96" s="432"/>
      <c r="I96" s="543" t="s">
        <v>494</v>
      </c>
      <c r="J96" s="544"/>
      <c r="K96" s="214" t="s">
        <v>495</v>
      </c>
      <c r="L96" s="543" t="s">
        <v>502</v>
      </c>
      <c r="M96" s="545"/>
      <c r="N96" s="544"/>
    </row>
    <row r="97" spans="2:14" ht="88" hidden="1" customHeight="1" x14ac:dyDescent="0.3">
      <c r="B97" s="153">
        <v>15</v>
      </c>
      <c r="C97" s="273">
        <v>45656</v>
      </c>
      <c r="D97" s="430" t="s">
        <v>503</v>
      </c>
      <c r="E97" s="431"/>
      <c r="F97" s="431"/>
      <c r="G97" s="431"/>
      <c r="H97" s="432"/>
      <c r="I97" s="433" t="s">
        <v>494</v>
      </c>
      <c r="J97" s="433"/>
      <c r="K97" s="214" t="s">
        <v>495</v>
      </c>
      <c r="L97" s="433" t="s">
        <v>504</v>
      </c>
      <c r="M97" s="434"/>
      <c r="N97" s="434"/>
    </row>
    <row r="98" spans="2:14" ht="57" hidden="1" customHeight="1" x14ac:dyDescent="0.3">
      <c r="B98" s="153">
        <v>16</v>
      </c>
      <c r="C98" s="273">
        <v>45838</v>
      </c>
      <c r="D98" s="430" t="s">
        <v>505</v>
      </c>
      <c r="E98" s="431"/>
      <c r="F98" s="431"/>
      <c r="G98" s="431"/>
      <c r="H98" s="432"/>
      <c r="I98" s="433" t="s">
        <v>494</v>
      </c>
      <c r="J98" s="433"/>
      <c r="K98" s="214" t="s">
        <v>506</v>
      </c>
      <c r="L98" s="433" t="s">
        <v>507</v>
      </c>
      <c r="M98" s="434"/>
      <c r="N98" s="434"/>
    </row>
  </sheetData>
  <mergeCells count="849">
    <mergeCell ref="AC16:AC17"/>
    <mergeCell ref="AB16:AB17"/>
    <mergeCell ref="E1:BH1"/>
    <mergeCell ref="P30:P31"/>
    <mergeCell ref="N30:N31"/>
    <mergeCell ref="L30:L31"/>
    <mergeCell ref="K30:K31"/>
    <mergeCell ref="J30:J31"/>
    <mergeCell ref="Q30:Q31"/>
    <mergeCell ref="Q39:Q40"/>
    <mergeCell ref="P39:P40"/>
    <mergeCell ref="Q34:Q38"/>
    <mergeCell ref="P34:P38"/>
    <mergeCell ref="Q32:Q33"/>
    <mergeCell ref="P32:P33"/>
    <mergeCell ref="N32:N33"/>
    <mergeCell ref="L32:L33"/>
    <mergeCell ref="AA16:AA17"/>
    <mergeCell ref="Z16:Z17"/>
    <mergeCell ref="X16:X17"/>
    <mergeCell ref="V16:V17"/>
    <mergeCell ref="U16:U17"/>
    <mergeCell ref="T16:T17"/>
    <mergeCell ref="S16:S17"/>
    <mergeCell ref="R16:R17"/>
    <mergeCell ref="AD16:AD17"/>
    <mergeCell ref="Q20:Q21"/>
    <mergeCell ref="P20:P21"/>
    <mergeCell ref="N20:N21"/>
    <mergeCell ref="L20:L21"/>
    <mergeCell ref="Q18:Q19"/>
    <mergeCell ref="P18:P19"/>
    <mergeCell ref="N18:N19"/>
    <mergeCell ref="L18:L19"/>
    <mergeCell ref="Q16:Q17"/>
    <mergeCell ref="P16:P17"/>
    <mergeCell ref="N16:N17"/>
    <mergeCell ref="L16:L17"/>
    <mergeCell ref="L34:L38"/>
    <mergeCell ref="N34:N38"/>
    <mergeCell ref="L39:L40"/>
    <mergeCell ref="N39:N40"/>
    <mergeCell ref="N41:N42"/>
    <mergeCell ref="L41:L42"/>
    <mergeCell ref="Q41:Q42"/>
    <mergeCell ref="P41:P42"/>
    <mergeCell ref="Q22:Q24"/>
    <mergeCell ref="P22:P24"/>
    <mergeCell ref="N22:N24"/>
    <mergeCell ref="L22:L24"/>
    <mergeCell ref="Q27:Q28"/>
    <mergeCell ref="P27:P28"/>
    <mergeCell ref="N27:N28"/>
    <mergeCell ref="L27:L28"/>
    <mergeCell ref="Q25:Q26"/>
    <mergeCell ref="P25:P26"/>
    <mergeCell ref="N25:N26"/>
    <mergeCell ref="L25:L26"/>
    <mergeCell ref="H41:H42"/>
    <mergeCell ref="I41:I42"/>
    <mergeCell ref="J41:J42"/>
    <mergeCell ref="K41:K42"/>
    <mergeCell ref="H18:H19"/>
    <mergeCell ref="I18:I19"/>
    <mergeCell ref="J18:J19"/>
    <mergeCell ref="K18:K19"/>
    <mergeCell ref="H16:H17"/>
    <mergeCell ref="I16:I17"/>
    <mergeCell ref="J16:J17"/>
    <mergeCell ref="K16:K17"/>
    <mergeCell ref="J32:J33"/>
    <mergeCell ref="K32:K33"/>
    <mergeCell ref="H25:H26"/>
    <mergeCell ref="I25:I26"/>
    <mergeCell ref="J25:J26"/>
    <mergeCell ref="K25:K26"/>
    <mergeCell ref="H22:H24"/>
    <mergeCell ref="I22:I24"/>
    <mergeCell ref="J22:J24"/>
    <mergeCell ref="K22:K24"/>
    <mergeCell ref="H20:H21"/>
    <mergeCell ref="I20:I21"/>
    <mergeCell ref="J20:J21"/>
    <mergeCell ref="K20:K21"/>
    <mergeCell ref="I34:I38"/>
    <mergeCell ref="H32:H33"/>
    <mergeCell ref="I32:I33"/>
    <mergeCell ref="H30:H31"/>
    <mergeCell ref="I30:I31"/>
    <mergeCell ref="H27:H28"/>
    <mergeCell ref="I27:I28"/>
    <mergeCell ref="J27:J28"/>
    <mergeCell ref="K27:K28"/>
    <mergeCell ref="J34:J38"/>
    <mergeCell ref="K34:K38"/>
    <mergeCell ref="BI39:BI40"/>
    <mergeCell ref="BI41:BI42"/>
    <mergeCell ref="BI43:BI45"/>
    <mergeCell ref="BI47:BI48"/>
    <mergeCell ref="BH14:BH15"/>
    <mergeCell ref="BI12:BI13"/>
    <mergeCell ref="BI14:BI15"/>
    <mergeCell ref="BI16:BI17"/>
    <mergeCell ref="BI18:BI19"/>
    <mergeCell ref="BI20:BI21"/>
    <mergeCell ref="BI22:BI24"/>
    <mergeCell ref="BI25:BI26"/>
    <mergeCell ref="BI27:BI28"/>
    <mergeCell ref="BI30:BI31"/>
    <mergeCell ref="BI32:BI33"/>
    <mergeCell ref="BH32:BH33"/>
    <mergeCell ref="BH27:BH28"/>
    <mergeCell ref="BH25:BH26"/>
    <mergeCell ref="BH16:BH17"/>
    <mergeCell ref="BH12:BH13"/>
    <mergeCell ref="BH47:BH48"/>
    <mergeCell ref="BH41:BH42"/>
    <mergeCell ref="L54:N54"/>
    <mergeCell ref="B53:N53"/>
    <mergeCell ref="L76:N76"/>
    <mergeCell ref="L77:N77"/>
    <mergeCell ref="L78:N78"/>
    <mergeCell ref="L79:N79"/>
    <mergeCell ref="L80:N80"/>
    <mergeCell ref="L55:N55"/>
    <mergeCell ref="L56:N56"/>
    <mergeCell ref="L57:N57"/>
    <mergeCell ref="L58:N58"/>
    <mergeCell ref="L59:N59"/>
    <mergeCell ref="L60:N60"/>
    <mergeCell ref="L61:N61"/>
    <mergeCell ref="L62:N62"/>
    <mergeCell ref="L63:N63"/>
    <mergeCell ref="L64:N64"/>
    <mergeCell ref="L65:N65"/>
    <mergeCell ref="L66:N66"/>
    <mergeCell ref="L67:N67"/>
    <mergeCell ref="L68:N68"/>
    <mergeCell ref="L69:N69"/>
    <mergeCell ref="L70:N70"/>
    <mergeCell ref="L71:N71"/>
    <mergeCell ref="L72:N72"/>
    <mergeCell ref="L73:N73"/>
    <mergeCell ref="L74:N74"/>
    <mergeCell ref="L75:N75"/>
    <mergeCell ref="I79:J79"/>
    <mergeCell ref="D79:H79"/>
    <mergeCell ref="D76:H76"/>
    <mergeCell ref="D74:H74"/>
    <mergeCell ref="D96:H96"/>
    <mergeCell ref="I96:J96"/>
    <mergeCell ref="L96:N96"/>
    <mergeCell ref="L95:N95"/>
    <mergeCell ref="L91:N91"/>
    <mergeCell ref="L92:N92"/>
    <mergeCell ref="L93:N93"/>
    <mergeCell ref="L94:N94"/>
    <mergeCell ref="L87:N87"/>
    <mergeCell ref="L88:N88"/>
    <mergeCell ref="L89:N89"/>
    <mergeCell ref="L90:N90"/>
    <mergeCell ref="L86:N86"/>
    <mergeCell ref="L81:N81"/>
    <mergeCell ref="L82:N82"/>
    <mergeCell ref="L83:N83"/>
    <mergeCell ref="L84:N84"/>
    <mergeCell ref="L85:N85"/>
    <mergeCell ref="I85:J85"/>
    <mergeCell ref="D82:H82"/>
    <mergeCell ref="I82:J82"/>
    <mergeCell ref="D83:H83"/>
    <mergeCell ref="I83:J83"/>
    <mergeCell ref="I95:J95"/>
    <mergeCell ref="D95:H95"/>
    <mergeCell ref="D94:H94"/>
    <mergeCell ref="I94:J94"/>
    <mergeCell ref="D92:H92"/>
    <mergeCell ref="I92:J92"/>
    <mergeCell ref="D93:H93"/>
    <mergeCell ref="I93:J93"/>
    <mergeCell ref="D90:H90"/>
    <mergeCell ref="I90:J90"/>
    <mergeCell ref="D91:H91"/>
    <mergeCell ref="I91:J91"/>
    <mergeCell ref="D88:H88"/>
    <mergeCell ref="I88:J88"/>
    <mergeCell ref="D89:H89"/>
    <mergeCell ref="I89:J89"/>
    <mergeCell ref="D69:H69"/>
    <mergeCell ref="I69:J69"/>
    <mergeCell ref="I76:J76"/>
    <mergeCell ref="D77:H77"/>
    <mergeCell ref="I77:J77"/>
    <mergeCell ref="D86:H86"/>
    <mergeCell ref="I86:J86"/>
    <mergeCell ref="D87:H87"/>
    <mergeCell ref="I87:J87"/>
    <mergeCell ref="D84:H84"/>
    <mergeCell ref="I84:J84"/>
    <mergeCell ref="D85:H85"/>
    <mergeCell ref="B70:B84"/>
    <mergeCell ref="D70:H70"/>
    <mergeCell ref="I70:J70"/>
    <mergeCell ref="D71:H71"/>
    <mergeCell ref="I71:J71"/>
    <mergeCell ref="D80:H80"/>
    <mergeCell ref="I80:J80"/>
    <mergeCell ref="D81:H81"/>
    <mergeCell ref="I81:J81"/>
    <mergeCell ref="D78:H78"/>
    <mergeCell ref="I78:J78"/>
    <mergeCell ref="I74:J74"/>
    <mergeCell ref="D75:H75"/>
    <mergeCell ref="I75:J75"/>
    <mergeCell ref="D72:H72"/>
    <mergeCell ref="I72:J72"/>
    <mergeCell ref="D73:H73"/>
    <mergeCell ref="I73:J73"/>
    <mergeCell ref="D67:H67"/>
    <mergeCell ref="I67:J67"/>
    <mergeCell ref="D68:H68"/>
    <mergeCell ref="I68:J68"/>
    <mergeCell ref="D65:H65"/>
    <mergeCell ref="I65:J65"/>
    <mergeCell ref="D66:H66"/>
    <mergeCell ref="I66:J66"/>
    <mergeCell ref="D63:H63"/>
    <mergeCell ref="I63:J63"/>
    <mergeCell ref="D64:H64"/>
    <mergeCell ref="I64:J64"/>
    <mergeCell ref="B55:B69"/>
    <mergeCell ref="D55:H55"/>
    <mergeCell ref="I55:J55"/>
    <mergeCell ref="D56:H56"/>
    <mergeCell ref="I56:J56"/>
    <mergeCell ref="BC47:BC48"/>
    <mergeCell ref="BD47:BD48"/>
    <mergeCell ref="AQ47:AQ48"/>
    <mergeCell ref="AR47:AR48"/>
    <mergeCell ref="AS47:AS48"/>
    <mergeCell ref="AT47:AT48"/>
    <mergeCell ref="AU47:AU48"/>
    <mergeCell ref="AV47:AV48"/>
    <mergeCell ref="AK47:AK48"/>
    <mergeCell ref="AL47:AL48"/>
    <mergeCell ref="AM47:AM48"/>
    <mergeCell ref="D61:H61"/>
    <mergeCell ref="I61:J61"/>
    <mergeCell ref="D62:H62"/>
    <mergeCell ref="I62:J62"/>
    <mergeCell ref="D59:H59"/>
    <mergeCell ref="I59:J59"/>
    <mergeCell ref="D60:H60"/>
    <mergeCell ref="I60:J60"/>
    <mergeCell ref="A47:A48"/>
    <mergeCell ref="B47:B48"/>
    <mergeCell ref="C47:C48"/>
    <mergeCell ref="D47:D48"/>
    <mergeCell ref="E47:E48"/>
    <mergeCell ref="H47:H48"/>
    <mergeCell ref="AN47:AN48"/>
    <mergeCell ref="AO47:AO48"/>
    <mergeCell ref="AP47:AP48"/>
    <mergeCell ref="O47:O48"/>
    <mergeCell ref="P47:P48"/>
    <mergeCell ref="Q47:Q48"/>
    <mergeCell ref="AH47:AH48"/>
    <mergeCell ref="AI47:AI48"/>
    <mergeCell ref="AJ47:AJ48"/>
    <mergeCell ref="I47:I48"/>
    <mergeCell ref="J47:J48"/>
    <mergeCell ref="AD47:AD48"/>
    <mergeCell ref="AF44:AF45"/>
    <mergeCell ref="AG44:AG45"/>
    <mergeCell ref="O43:O45"/>
    <mergeCell ref="P43:P45"/>
    <mergeCell ref="Q43:Q45"/>
    <mergeCell ref="AZ43:AZ45"/>
    <mergeCell ref="BA43:BA45"/>
    <mergeCell ref="BB43:BB45"/>
    <mergeCell ref="BC43:BC45"/>
    <mergeCell ref="AT43:AT45"/>
    <mergeCell ref="AU43:AU45"/>
    <mergeCell ref="AV43:AV45"/>
    <mergeCell ref="AW43:AW45"/>
    <mergeCell ref="AX43:AX45"/>
    <mergeCell ref="AH43:AH45"/>
    <mergeCell ref="AI43:AI45"/>
    <mergeCell ref="AJ43:AJ45"/>
    <mergeCell ref="AK43:AK45"/>
    <mergeCell ref="AL43:AL45"/>
    <mergeCell ref="AM43:AM45"/>
    <mergeCell ref="AW47:AW48"/>
    <mergeCell ref="AX47:AX48"/>
    <mergeCell ref="AY47:AY48"/>
    <mergeCell ref="AY43:AY45"/>
    <mergeCell ref="AN43:AN45"/>
    <mergeCell ref="AO43:AO45"/>
    <mergeCell ref="AP43:AP45"/>
    <mergeCell ref="AQ43:AQ45"/>
    <mergeCell ref="AR43:AR45"/>
    <mergeCell ref="AS43:AS45"/>
    <mergeCell ref="BG43:BG45"/>
    <mergeCell ref="BH43:BH45"/>
    <mergeCell ref="BD43:BD45"/>
    <mergeCell ref="BE43:BE45"/>
    <mergeCell ref="AZ47:AZ48"/>
    <mergeCell ref="BA47:BA48"/>
    <mergeCell ref="BB47:BB48"/>
    <mergeCell ref="BE47:BE48"/>
    <mergeCell ref="BF47:BF48"/>
    <mergeCell ref="BG47:BG48"/>
    <mergeCell ref="BF43:BF45"/>
    <mergeCell ref="A43:A45"/>
    <mergeCell ref="B43:B45"/>
    <mergeCell ref="C43:C45"/>
    <mergeCell ref="D43:D45"/>
    <mergeCell ref="E43:E45"/>
    <mergeCell ref="H43:H45"/>
    <mergeCell ref="I43:I45"/>
    <mergeCell ref="J43:J45"/>
    <mergeCell ref="K43:K45"/>
    <mergeCell ref="AJ41:AJ42"/>
    <mergeCell ref="AK41:AK42"/>
    <mergeCell ref="BD41:BD42"/>
    <mergeCell ref="AH41:AH42"/>
    <mergeCell ref="AI41:AI42"/>
    <mergeCell ref="AD41:AD42"/>
    <mergeCell ref="BE41:BE42"/>
    <mergeCell ref="BF41:BF42"/>
    <mergeCell ref="BG41:BG42"/>
    <mergeCell ref="AL41:AL42"/>
    <mergeCell ref="AM41:AM42"/>
    <mergeCell ref="AN41:AN42"/>
    <mergeCell ref="AO41:AO42"/>
    <mergeCell ref="AP41:AP42"/>
    <mergeCell ref="AQ41:AQ42"/>
    <mergeCell ref="AX41:AX42"/>
    <mergeCell ref="AY41:AY42"/>
    <mergeCell ref="AZ41:AZ42"/>
    <mergeCell ref="BA41:BA42"/>
    <mergeCell ref="BB41:BB42"/>
    <mergeCell ref="BC41:BC42"/>
    <mergeCell ref="AR41:AR42"/>
    <mergeCell ref="AS41:AS42"/>
    <mergeCell ref="AT41:AT42"/>
    <mergeCell ref="AU41:AU42"/>
    <mergeCell ref="AV41:AV42"/>
    <mergeCell ref="AW41:AW42"/>
    <mergeCell ref="BF39:BF40"/>
    <mergeCell ref="BG39:BG40"/>
    <mergeCell ref="BH39:BH40"/>
    <mergeCell ref="A41:A42"/>
    <mergeCell ref="B41:B42"/>
    <mergeCell ref="C41:C42"/>
    <mergeCell ref="D41:D42"/>
    <mergeCell ref="E41:E42"/>
    <mergeCell ref="AZ39:AZ40"/>
    <mergeCell ref="BA39:BA40"/>
    <mergeCell ref="BB39:BB40"/>
    <mergeCell ref="BC39:BC40"/>
    <mergeCell ref="BD39:BD40"/>
    <mergeCell ref="BE39:BE40"/>
    <mergeCell ref="AT39:AT40"/>
    <mergeCell ref="AU39:AU40"/>
    <mergeCell ref="AV39:AV40"/>
    <mergeCell ref="AW39:AW40"/>
    <mergeCell ref="AX39:AX40"/>
    <mergeCell ref="AY39:AY40"/>
    <mergeCell ref="AN39:AN40"/>
    <mergeCell ref="AO39:AO40"/>
    <mergeCell ref="AP39:AP40"/>
    <mergeCell ref="AQ39:AQ40"/>
    <mergeCell ref="AR39:AR40"/>
    <mergeCell ref="AS39:AS40"/>
    <mergeCell ref="AH39:AH40"/>
    <mergeCell ref="AI39:AI40"/>
    <mergeCell ref="AJ39:AJ40"/>
    <mergeCell ref="AK39:AK40"/>
    <mergeCell ref="A39:A40"/>
    <mergeCell ref="B39:B40"/>
    <mergeCell ref="C39:C40"/>
    <mergeCell ref="D39:D40"/>
    <mergeCell ref="E39:E40"/>
    <mergeCell ref="AL39:AL40"/>
    <mergeCell ref="AM39:AM40"/>
    <mergeCell ref="F39:F40"/>
    <mergeCell ref="G39:G40"/>
    <mergeCell ref="AD39:AD40"/>
    <mergeCell ref="H39:H40"/>
    <mergeCell ref="I39:I40"/>
    <mergeCell ref="J39:J40"/>
    <mergeCell ref="K39:K40"/>
    <mergeCell ref="A34:A38"/>
    <mergeCell ref="B34:B38"/>
    <mergeCell ref="C34:C38"/>
    <mergeCell ref="D34:D38"/>
    <mergeCell ref="E34:E38"/>
    <mergeCell ref="BB32:BB33"/>
    <mergeCell ref="BC32:BC33"/>
    <mergeCell ref="BD32:BD33"/>
    <mergeCell ref="BE32:BE33"/>
    <mergeCell ref="BC34:BC38"/>
    <mergeCell ref="BD34:BD38"/>
    <mergeCell ref="BE34:BE38"/>
    <mergeCell ref="AJ32:AJ33"/>
    <mergeCell ref="AK32:AK33"/>
    <mergeCell ref="AL32:AL33"/>
    <mergeCell ref="AM32:AM33"/>
    <mergeCell ref="AN32:AN33"/>
    <mergeCell ref="AO32:AO33"/>
    <mergeCell ref="AJ34:AJ38"/>
    <mergeCell ref="AK34:AK38"/>
    <mergeCell ref="AH34:AH38"/>
    <mergeCell ref="AI34:AI38"/>
    <mergeCell ref="AH32:AH33"/>
    <mergeCell ref="H34:H38"/>
    <mergeCell ref="BF32:BF33"/>
    <mergeCell ref="BG32:BG33"/>
    <mergeCell ref="AV32:AV33"/>
    <mergeCell ref="AW32:AW33"/>
    <mergeCell ref="AX32:AX33"/>
    <mergeCell ref="AY32:AY33"/>
    <mergeCell ref="AZ32:AZ33"/>
    <mergeCell ref="BA32:BA33"/>
    <mergeCell ref="AP32:AP33"/>
    <mergeCell ref="AQ32:AQ33"/>
    <mergeCell ref="AR32:AR33"/>
    <mergeCell ref="AS32:AS33"/>
    <mergeCell ref="AT32:AT33"/>
    <mergeCell ref="AU32:AU33"/>
    <mergeCell ref="BE30:BE31"/>
    <mergeCell ref="BF30:BF31"/>
    <mergeCell ref="BG30:BG31"/>
    <mergeCell ref="BH30:BH31"/>
    <mergeCell ref="A32:A33"/>
    <mergeCell ref="B32:B33"/>
    <mergeCell ref="C32:C33"/>
    <mergeCell ref="D32:D33"/>
    <mergeCell ref="E32:E33"/>
    <mergeCell ref="F32:F33"/>
    <mergeCell ref="AY30:AY31"/>
    <mergeCell ref="AZ30:AZ31"/>
    <mergeCell ref="BA30:BA31"/>
    <mergeCell ref="BB30:BB31"/>
    <mergeCell ref="BC30:BC31"/>
    <mergeCell ref="BD30:BD31"/>
    <mergeCell ref="AS30:AS31"/>
    <mergeCell ref="AT30:AT31"/>
    <mergeCell ref="AU30:AU31"/>
    <mergeCell ref="AV30:AV31"/>
    <mergeCell ref="AW30:AW31"/>
    <mergeCell ref="AX30:AX31"/>
    <mergeCell ref="AM30:AM31"/>
    <mergeCell ref="AI32:AI33"/>
    <mergeCell ref="A30:A31"/>
    <mergeCell ref="B30:B31"/>
    <mergeCell ref="C30:C31"/>
    <mergeCell ref="D30:D31"/>
    <mergeCell ref="E30:E31"/>
    <mergeCell ref="F30:F31"/>
    <mergeCell ref="AH27:AH28"/>
    <mergeCell ref="AI27:AI28"/>
    <mergeCell ref="BB27:BB28"/>
    <mergeCell ref="AN30:AN31"/>
    <mergeCell ref="AO30:AO31"/>
    <mergeCell ref="AP30:AP31"/>
    <mergeCell ref="AQ30:AQ31"/>
    <mergeCell ref="AR30:AR31"/>
    <mergeCell ref="AH30:AH31"/>
    <mergeCell ref="AI30:AI31"/>
    <mergeCell ref="AJ30:AJ31"/>
    <mergeCell ref="AK30:AK31"/>
    <mergeCell ref="AL30:AL31"/>
    <mergeCell ref="BC27:BC28"/>
    <mergeCell ref="BD27:BD28"/>
    <mergeCell ref="BE27:BE28"/>
    <mergeCell ref="BF27:BF28"/>
    <mergeCell ref="BG27:BG28"/>
    <mergeCell ref="AV27:AV28"/>
    <mergeCell ref="AW27:AW28"/>
    <mergeCell ref="AX27:AX28"/>
    <mergeCell ref="AY27:AY28"/>
    <mergeCell ref="AZ27:AZ28"/>
    <mergeCell ref="BA27:BA28"/>
    <mergeCell ref="A25:A26"/>
    <mergeCell ref="B25:B26"/>
    <mergeCell ref="C25:C26"/>
    <mergeCell ref="AP27:AP28"/>
    <mergeCell ref="AQ27:AQ28"/>
    <mergeCell ref="AR27:AR28"/>
    <mergeCell ref="AS27:AS28"/>
    <mergeCell ref="AT27:AT28"/>
    <mergeCell ref="AU27:AU28"/>
    <mergeCell ref="A27:A28"/>
    <mergeCell ref="B27:B28"/>
    <mergeCell ref="C27:C28"/>
    <mergeCell ref="D27:D28"/>
    <mergeCell ref="E27:E28"/>
    <mergeCell ref="F27:F28"/>
    <mergeCell ref="AJ27:AJ28"/>
    <mergeCell ref="AK27:AK28"/>
    <mergeCell ref="AL27:AL28"/>
    <mergeCell ref="AM27:AM28"/>
    <mergeCell ref="AN27:AN28"/>
    <mergeCell ref="AO27:AO28"/>
    <mergeCell ref="AN25:AN26"/>
    <mergeCell ref="AO25:AO26"/>
    <mergeCell ref="AP25:AP26"/>
    <mergeCell ref="BG25:BG26"/>
    <mergeCell ref="AH25:AH26"/>
    <mergeCell ref="AI25:AI26"/>
    <mergeCell ref="AJ25:AJ26"/>
    <mergeCell ref="AW25:AW26"/>
    <mergeCell ref="AX25:AX26"/>
    <mergeCell ref="AY25:AY26"/>
    <mergeCell ref="AZ25:AZ26"/>
    <mergeCell ref="BA25:BA26"/>
    <mergeCell ref="BB25:BB26"/>
    <mergeCell ref="AQ25:AQ26"/>
    <mergeCell ref="AR25:AR26"/>
    <mergeCell ref="AS25:AS26"/>
    <mergeCell ref="AT25:AT26"/>
    <mergeCell ref="AU25:AU26"/>
    <mergeCell ref="BC25:BC26"/>
    <mergeCell ref="BD25:BD26"/>
    <mergeCell ref="BE25:BE26"/>
    <mergeCell ref="BF25:BF26"/>
    <mergeCell ref="AV25:AV26"/>
    <mergeCell ref="AK25:AK26"/>
    <mergeCell ref="AL25:AL26"/>
    <mergeCell ref="AM25:AM26"/>
    <mergeCell ref="BC22:BC24"/>
    <mergeCell ref="BD22:BD24"/>
    <mergeCell ref="BE22:BE24"/>
    <mergeCell ref="BF22:BF24"/>
    <mergeCell ref="BG22:BG24"/>
    <mergeCell ref="BH22:BH24"/>
    <mergeCell ref="AW22:AW24"/>
    <mergeCell ref="AX22:AX24"/>
    <mergeCell ref="AY22:AY24"/>
    <mergeCell ref="AZ22:AZ24"/>
    <mergeCell ref="BA22:BA24"/>
    <mergeCell ref="BB22:BB24"/>
    <mergeCell ref="AQ22:AQ24"/>
    <mergeCell ref="AR22:AR24"/>
    <mergeCell ref="AS22:AS24"/>
    <mergeCell ref="AT22:AT24"/>
    <mergeCell ref="AU22:AU24"/>
    <mergeCell ref="AV22:AV24"/>
    <mergeCell ref="AK22:AK24"/>
    <mergeCell ref="AL22:AL24"/>
    <mergeCell ref="AM22:AM24"/>
    <mergeCell ref="AN22:AN24"/>
    <mergeCell ref="AO22:AO24"/>
    <mergeCell ref="AP22:AP24"/>
    <mergeCell ref="A22:A24"/>
    <mergeCell ref="B22:B24"/>
    <mergeCell ref="C22:C24"/>
    <mergeCell ref="D22:D24"/>
    <mergeCell ref="E22:E24"/>
    <mergeCell ref="F23:F24"/>
    <mergeCell ref="G23:G24"/>
    <mergeCell ref="BC20:BC21"/>
    <mergeCell ref="A20:A21"/>
    <mergeCell ref="B20:B21"/>
    <mergeCell ref="C20:C21"/>
    <mergeCell ref="D20:D21"/>
    <mergeCell ref="E20:E21"/>
    <mergeCell ref="AP20:AP21"/>
    <mergeCell ref="AH22:AH24"/>
    <mergeCell ref="AI22:AI24"/>
    <mergeCell ref="AJ22:AJ24"/>
    <mergeCell ref="AQ20:AQ21"/>
    <mergeCell ref="AR20:AR21"/>
    <mergeCell ref="AS20:AS21"/>
    <mergeCell ref="AT20:AT21"/>
    <mergeCell ref="AU20:AU21"/>
    <mergeCell ref="AV20:AV21"/>
    <mergeCell ref="AK20:AK21"/>
    <mergeCell ref="AL20:AL21"/>
    <mergeCell ref="AM20:AM21"/>
    <mergeCell ref="AN20:AN21"/>
    <mergeCell ref="AO20:AO21"/>
    <mergeCell ref="AH20:AH21"/>
    <mergeCell ref="AI20:AI21"/>
    <mergeCell ref="AJ20:AJ21"/>
    <mergeCell ref="BE20:BE21"/>
    <mergeCell ref="BF20:BF21"/>
    <mergeCell ref="BG20:BG21"/>
    <mergeCell ref="BH20:BH21"/>
    <mergeCell ref="AW20:AW21"/>
    <mergeCell ref="AX20:AX21"/>
    <mergeCell ref="AY20:AY21"/>
    <mergeCell ref="AZ20:AZ21"/>
    <mergeCell ref="BA20:BA21"/>
    <mergeCell ref="BB20:BB21"/>
    <mergeCell ref="BD20:BD21"/>
    <mergeCell ref="BC18:BC19"/>
    <mergeCell ref="BD18:BD19"/>
    <mergeCell ref="BE18:BE19"/>
    <mergeCell ref="BF18:BF19"/>
    <mergeCell ref="BG18:BG19"/>
    <mergeCell ref="BH18:BH19"/>
    <mergeCell ref="AW18:AW19"/>
    <mergeCell ref="AX18:AX19"/>
    <mergeCell ref="AY18:AY19"/>
    <mergeCell ref="AZ18:AZ19"/>
    <mergeCell ref="BA18:BA19"/>
    <mergeCell ref="BB18:BB19"/>
    <mergeCell ref="AU18:AU19"/>
    <mergeCell ref="AV18:AV19"/>
    <mergeCell ref="AK18:AK19"/>
    <mergeCell ref="AL18:AL19"/>
    <mergeCell ref="AM18:AM19"/>
    <mergeCell ref="AN18:AN19"/>
    <mergeCell ref="AO18:AO19"/>
    <mergeCell ref="AP18:AP19"/>
    <mergeCell ref="AY16:AY17"/>
    <mergeCell ref="AS16:AS17"/>
    <mergeCell ref="AP16:AP17"/>
    <mergeCell ref="AV16:AV17"/>
    <mergeCell ref="AW16:AW17"/>
    <mergeCell ref="AX16:AX17"/>
    <mergeCell ref="AE16:AE17"/>
    <mergeCell ref="AF16:AF17"/>
    <mergeCell ref="AG16:AG17"/>
    <mergeCell ref="AJ18:AJ19"/>
    <mergeCell ref="AQ18:AQ19"/>
    <mergeCell ref="AR18:AR19"/>
    <mergeCell ref="AS18:AS19"/>
    <mergeCell ref="AT18:AT19"/>
    <mergeCell ref="AH18:AH19"/>
    <mergeCell ref="AI18:AI19"/>
    <mergeCell ref="A18:A19"/>
    <mergeCell ref="B18:B19"/>
    <mergeCell ref="C18:C19"/>
    <mergeCell ref="D18:D19"/>
    <mergeCell ref="E18:E19"/>
    <mergeCell ref="F18:F19"/>
    <mergeCell ref="BF16:BF17"/>
    <mergeCell ref="BD14:BD15"/>
    <mergeCell ref="BE14:BE15"/>
    <mergeCell ref="BF14:BF15"/>
    <mergeCell ref="Q14:Q15"/>
    <mergeCell ref="AH14:AH15"/>
    <mergeCell ref="AI14:AI15"/>
    <mergeCell ref="AJ16:AJ17"/>
    <mergeCell ref="AK16:AK17"/>
    <mergeCell ref="AL16:AL17"/>
    <mergeCell ref="AM16:AM17"/>
    <mergeCell ref="AJ14:AJ15"/>
    <mergeCell ref="AK14:AK15"/>
    <mergeCell ref="AO14:AO15"/>
    <mergeCell ref="BA16:BA17"/>
    <mergeCell ref="BB16:BB17"/>
    <mergeCell ref="BC16:BC17"/>
    <mergeCell ref="BD16:BD17"/>
    <mergeCell ref="BG14:BG15"/>
    <mergeCell ref="A16:A17"/>
    <mergeCell ref="B16:B17"/>
    <mergeCell ref="C16:C17"/>
    <mergeCell ref="D16:D17"/>
    <mergeCell ref="E16:E17"/>
    <mergeCell ref="AX14:AX15"/>
    <mergeCell ref="AY14:AY15"/>
    <mergeCell ref="AZ14:AZ15"/>
    <mergeCell ref="BA14:BA15"/>
    <mergeCell ref="BB14:BB15"/>
    <mergeCell ref="BC14:BC15"/>
    <mergeCell ref="AR14:AR15"/>
    <mergeCell ref="AS14:AS15"/>
    <mergeCell ref="AT14:AT15"/>
    <mergeCell ref="AU14:AU15"/>
    <mergeCell ref="AQ16:AQ17"/>
    <mergeCell ref="AR16:AR17"/>
    <mergeCell ref="AZ16:AZ17"/>
    <mergeCell ref="AN16:AN17"/>
    <mergeCell ref="AO16:AO17"/>
    <mergeCell ref="BG16:BG17"/>
    <mergeCell ref="AH16:AH17"/>
    <mergeCell ref="AI16:AI17"/>
    <mergeCell ref="A14:A15"/>
    <mergeCell ref="B14:B15"/>
    <mergeCell ref="C14:C15"/>
    <mergeCell ref="D14:D15"/>
    <mergeCell ref="E14:E15"/>
    <mergeCell ref="F14:F15"/>
    <mergeCell ref="H14:H15"/>
    <mergeCell ref="I14:I15"/>
    <mergeCell ref="J14:J15"/>
    <mergeCell ref="K14:K15"/>
    <mergeCell ref="P14:P15"/>
    <mergeCell ref="L14:L15"/>
    <mergeCell ref="M14:M15"/>
    <mergeCell ref="N14:N15"/>
    <mergeCell ref="O14:O15"/>
    <mergeCell ref="AL14:AL15"/>
    <mergeCell ref="AM14:AM15"/>
    <mergeCell ref="AN14:AN15"/>
    <mergeCell ref="BE16:BE17"/>
    <mergeCell ref="AT16:AT17"/>
    <mergeCell ref="AU16:AU17"/>
    <mergeCell ref="BB12:BB13"/>
    <mergeCell ref="BC12:BC13"/>
    <mergeCell ref="BD12:BD13"/>
    <mergeCell ref="AV14:AV15"/>
    <mergeCell ref="AW14:AW15"/>
    <mergeCell ref="AP14:AP15"/>
    <mergeCell ref="AQ14:AQ15"/>
    <mergeCell ref="BG12:BG13"/>
    <mergeCell ref="AV12:AV13"/>
    <mergeCell ref="AW12:AW13"/>
    <mergeCell ref="AX12:AX13"/>
    <mergeCell ref="AY12:AY13"/>
    <mergeCell ref="AZ12:AZ13"/>
    <mergeCell ref="BA12:BA13"/>
    <mergeCell ref="AQ12:AQ13"/>
    <mergeCell ref="AR12:AR13"/>
    <mergeCell ref="AS12:AS13"/>
    <mergeCell ref="AT12:AT13"/>
    <mergeCell ref="AU12:AU13"/>
    <mergeCell ref="A12:A13"/>
    <mergeCell ref="B12:B13"/>
    <mergeCell ref="C12:C13"/>
    <mergeCell ref="D12:D13"/>
    <mergeCell ref="E12:E13"/>
    <mergeCell ref="G12:G13"/>
    <mergeCell ref="AJ12:AJ13"/>
    <mergeCell ref="AK12:AK13"/>
    <mergeCell ref="AP12:AP13"/>
    <mergeCell ref="AO12:AO13"/>
    <mergeCell ref="N12:N13"/>
    <mergeCell ref="O12:O13"/>
    <mergeCell ref="P12:P13"/>
    <mergeCell ref="Q12:Q13"/>
    <mergeCell ref="AH12:AH13"/>
    <mergeCell ref="AI12:AI13"/>
    <mergeCell ref="AL12:AL13"/>
    <mergeCell ref="AM12:AM13"/>
    <mergeCell ref="AN12:AN13"/>
    <mergeCell ref="D97:H97"/>
    <mergeCell ref="I97:J97"/>
    <mergeCell ref="L97:N97"/>
    <mergeCell ref="H12:H13"/>
    <mergeCell ref="I12:I13"/>
    <mergeCell ref="J12:J13"/>
    <mergeCell ref="K12:K13"/>
    <mergeCell ref="L12:L13"/>
    <mergeCell ref="M12:M13"/>
    <mergeCell ref="D25:D26"/>
    <mergeCell ref="E25:E26"/>
    <mergeCell ref="L43:L45"/>
    <mergeCell ref="M43:M45"/>
    <mergeCell ref="N43:N45"/>
    <mergeCell ref="K47:K48"/>
    <mergeCell ref="L47:L48"/>
    <mergeCell ref="M47:M48"/>
    <mergeCell ref="N47:N48"/>
    <mergeCell ref="D54:H54"/>
    <mergeCell ref="I54:J54"/>
    <mergeCell ref="D57:H57"/>
    <mergeCell ref="I57:J57"/>
    <mergeCell ref="D58:H58"/>
    <mergeCell ref="I58:J58"/>
    <mergeCell ref="AV10:AX10"/>
    <mergeCell ref="AY10:BA10"/>
    <mergeCell ref="AF10:AF11"/>
    <mergeCell ref="BH10:BH11"/>
    <mergeCell ref="V11:W11"/>
    <mergeCell ref="X11:Y11"/>
    <mergeCell ref="K10:K11"/>
    <mergeCell ref="L10:L11"/>
    <mergeCell ref="M10:M11"/>
    <mergeCell ref="AL9:AL11"/>
    <mergeCell ref="AM9:AM11"/>
    <mergeCell ref="AN9:BH9"/>
    <mergeCell ref="AG10:AG11"/>
    <mergeCell ref="AH10:AH11"/>
    <mergeCell ref="AK10:AK11"/>
    <mergeCell ref="U10:U11"/>
    <mergeCell ref="D2:H2"/>
    <mergeCell ref="X2:AK2"/>
    <mergeCell ref="BE12:BE13"/>
    <mergeCell ref="BF12:BF13"/>
    <mergeCell ref="G4:H4"/>
    <mergeCell ref="I4:P4"/>
    <mergeCell ref="Q10:Q11"/>
    <mergeCell ref="R10:R11"/>
    <mergeCell ref="S10:T10"/>
    <mergeCell ref="H10:H11"/>
    <mergeCell ref="I10:I11"/>
    <mergeCell ref="J10:J11"/>
    <mergeCell ref="A1:D1"/>
    <mergeCell ref="BB10:BD10"/>
    <mergeCell ref="BE10:BG10"/>
    <mergeCell ref="V10:W10"/>
    <mergeCell ref="X10:Y10"/>
    <mergeCell ref="G7:H7"/>
    <mergeCell ref="V7:AJ7"/>
    <mergeCell ref="C3:C5"/>
    <mergeCell ref="D3:E3"/>
    <mergeCell ref="D98:H98"/>
    <mergeCell ref="I98:J98"/>
    <mergeCell ref="L98:N98"/>
    <mergeCell ref="BI9:BI11"/>
    <mergeCell ref="A10:B10"/>
    <mergeCell ref="C10:C11"/>
    <mergeCell ref="D10:D11"/>
    <mergeCell ref="E10:E11"/>
    <mergeCell ref="F10:F11"/>
    <mergeCell ref="G10:G11"/>
    <mergeCell ref="A9:K9"/>
    <mergeCell ref="L9:Q9"/>
    <mergeCell ref="R9:AE9"/>
    <mergeCell ref="AF9:AK9"/>
    <mergeCell ref="AN10:AN11"/>
    <mergeCell ref="AO10:AO11"/>
    <mergeCell ref="AP10:AR10"/>
    <mergeCell ref="AS10:AU10"/>
    <mergeCell ref="AN34:AN38"/>
    <mergeCell ref="AO34:AO38"/>
    <mergeCell ref="AP34:AP38"/>
    <mergeCell ref="AQ34:AQ38"/>
    <mergeCell ref="AR34:AR38"/>
    <mergeCell ref="AS34:AS38"/>
    <mergeCell ref="G3:H3"/>
    <mergeCell ref="I3:K3"/>
    <mergeCell ref="AI10:AI11"/>
    <mergeCell ref="AJ10:AJ11"/>
    <mergeCell ref="Z10:AA10"/>
    <mergeCell ref="AE10:AE11"/>
    <mergeCell ref="N10:N11"/>
    <mergeCell ref="O10:O11"/>
    <mergeCell ref="P10:P11"/>
    <mergeCell ref="AB10:AD10"/>
    <mergeCell ref="BF34:BF38"/>
    <mergeCell ref="BG34:BG38"/>
    <mergeCell ref="BH34:BH38"/>
    <mergeCell ref="BI34:BI38"/>
    <mergeCell ref="AT34:AT38"/>
    <mergeCell ref="AU34:AU38"/>
    <mergeCell ref="AV34:AV38"/>
    <mergeCell ref="AW34:AW38"/>
    <mergeCell ref="AX34:AX38"/>
    <mergeCell ref="AY34:AY38"/>
    <mergeCell ref="AZ34:AZ38"/>
    <mergeCell ref="BA34:BA38"/>
    <mergeCell ref="BB34:BB38"/>
  </mergeCells>
  <conditionalFormatting sqref="I12">
    <cfRule type="cellIs" dxfId="2346" priority="5476" operator="equal">
      <formula>#REF!</formula>
    </cfRule>
  </conditionalFormatting>
  <conditionalFormatting sqref="I14 G43:G45">
    <cfRule type="cellIs" dxfId="2345" priority="1948" operator="equal">
      <formula>#REF!</formula>
    </cfRule>
  </conditionalFormatting>
  <conditionalFormatting sqref="I18">
    <cfRule type="cellIs" dxfId="2344" priority="4001" operator="equal">
      <formula>#REF!</formula>
    </cfRule>
  </conditionalFormatting>
  <conditionalFormatting sqref="I22 N22">
    <cfRule type="cellIs" dxfId="2343" priority="4071" operator="equal">
      <formula>#REF!</formula>
    </cfRule>
  </conditionalFormatting>
  <conditionalFormatting sqref="I25 N25">
    <cfRule type="cellIs" dxfId="2342" priority="4341" operator="equal">
      <formula>#REF!</formula>
    </cfRule>
  </conditionalFormatting>
  <conditionalFormatting sqref="I27 I39">
    <cfRule type="cellIs" dxfId="2341" priority="4907" operator="equal">
      <formula>#REF!</formula>
    </cfRule>
  </conditionalFormatting>
  <conditionalFormatting sqref="I29:I30">
    <cfRule type="cellIs" dxfId="2340" priority="3456" operator="equal">
      <formula>#REF!</formula>
    </cfRule>
  </conditionalFormatting>
  <conditionalFormatting sqref="I32">
    <cfRule type="cellIs" dxfId="2339" priority="3348" operator="equal">
      <formula>#REF!</formula>
    </cfRule>
  </conditionalFormatting>
  <conditionalFormatting sqref="I41">
    <cfRule type="cellIs" dxfId="2338" priority="2628" operator="equal">
      <formula>#REF!</formula>
    </cfRule>
  </conditionalFormatting>
  <conditionalFormatting sqref="I47">
    <cfRule type="cellIs" dxfId="2337" priority="1519" operator="equal">
      <formula>#REF!</formula>
    </cfRule>
  </conditionalFormatting>
  <conditionalFormatting sqref="L12 L14 L27 L39">
    <cfRule type="cellIs" dxfId="2336" priority="5163" operator="equal">
      <formula>"ALTA"</formula>
    </cfRule>
    <cfRule type="cellIs" dxfId="2335" priority="5164" operator="equal">
      <formula>"MUY ALTA"</formula>
    </cfRule>
    <cfRule type="cellIs" dxfId="2334" priority="5165" operator="equal">
      <formula>"MEDIA"</formula>
    </cfRule>
    <cfRule type="cellIs" dxfId="2333" priority="5166" operator="equal">
      <formula>"BAJA"</formula>
    </cfRule>
    <cfRule type="cellIs" dxfId="2332" priority="5167" operator="equal">
      <formula>"MUY BAJA"</formula>
    </cfRule>
  </conditionalFormatting>
  <conditionalFormatting sqref="L16">
    <cfRule type="cellIs" dxfId="2331" priority="4190" operator="equal">
      <formula>"ALTA"</formula>
    </cfRule>
    <cfRule type="cellIs" dxfId="2330" priority="4191" operator="equal">
      <formula>"MUY ALTA"</formula>
    </cfRule>
    <cfRule type="cellIs" dxfId="2329" priority="4192" operator="equal">
      <formula>"MEDIA"</formula>
    </cfRule>
    <cfRule type="cellIs" dxfId="2328" priority="4193" operator="equal">
      <formula>"BAJA"</formula>
    </cfRule>
    <cfRule type="cellIs" dxfId="2327" priority="4194" operator="equal">
      <formula>"MUY BAJA"</formula>
    </cfRule>
  </conditionalFormatting>
  <conditionalFormatting sqref="L18">
    <cfRule type="cellIs" dxfId="2326" priority="4285" operator="equal">
      <formula>"ALTA"</formula>
    </cfRule>
    <cfRule type="cellIs" dxfId="2325" priority="4286" operator="equal">
      <formula>"MUY ALTA"</formula>
    </cfRule>
    <cfRule type="cellIs" dxfId="2324" priority="4287" operator="equal">
      <formula>"MEDIA"</formula>
    </cfRule>
    <cfRule type="cellIs" dxfId="2323" priority="4288" operator="equal">
      <formula>"BAJA"</formula>
    </cfRule>
    <cfRule type="cellIs" dxfId="2322" priority="4289" operator="equal">
      <formula>"MUY BAJA"</formula>
    </cfRule>
  </conditionalFormatting>
  <conditionalFormatting sqref="L20">
    <cfRule type="cellIs" dxfId="2321" priority="4065" operator="equal">
      <formula>"ALTA"</formula>
    </cfRule>
    <cfRule type="cellIs" dxfId="2320" priority="4066" operator="equal">
      <formula>"MUY ALTA"</formula>
    </cfRule>
    <cfRule type="cellIs" dxfId="2319" priority="4067" operator="equal">
      <formula>"MEDIA"</formula>
    </cfRule>
    <cfRule type="cellIs" dxfId="2318" priority="4068" operator="equal">
      <formula>"BAJA"</formula>
    </cfRule>
    <cfRule type="cellIs" dxfId="2317" priority="4069" operator="equal">
      <formula>"MUY BAJA"</formula>
    </cfRule>
  </conditionalFormatting>
  <conditionalFormatting sqref="L22">
    <cfRule type="cellIs" dxfId="2316" priority="4128" operator="equal">
      <formula>"ALTA"</formula>
    </cfRule>
    <cfRule type="cellIs" dxfId="2315" priority="4129" operator="equal">
      <formula>"MUY ALTA"</formula>
    </cfRule>
    <cfRule type="cellIs" dxfId="2314" priority="4130" operator="equal">
      <formula>"MEDIA"</formula>
    </cfRule>
    <cfRule type="cellIs" dxfId="2313" priority="4131" operator="equal">
      <formula>"BAJA"</formula>
    </cfRule>
    <cfRule type="cellIs" dxfId="2312" priority="4132" operator="equal">
      <formula>"MUY BAJA"</formula>
    </cfRule>
  </conditionalFormatting>
  <conditionalFormatting sqref="L25">
    <cfRule type="cellIs" dxfId="2311" priority="4435" operator="equal">
      <formula>"ALTA"</formula>
    </cfRule>
    <cfRule type="cellIs" dxfId="2310" priority="4436" operator="equal">
      <formula>"MUY ALTA"</formula>
    </cfRule>
    <cfRule type="cellIs" dxfId="2309" priority="4437" operator="equal">
      <formula>"MEDIA"</formula>
    </cfRule>
    <cfRule type="cellIs" dxfId="2308" priority="4438" operator="equal">
      <formula>"BAJA"</formula>
    </cfRule>
    <cfRule type="cellIs" dxfId="2307" priority="4439" operator="equal">
      <formula>"MUY BAJA"</formula>
    </cfRule>
  </conditionalFormatting>
  <conditionalFormatting sqref="L29:L30">
    <cfRule type="cellIs" dxfId="2306" priority="3523" operator="equal">
      <formula>"ALTA"</formula>
    </cfRule>
    <cfRule type="cellIs" dxfId="2305" priority="3524" operator="equal">
      <formula>"MUY ALTA"</formula>
    </cfRule>
    <cfRule type="cellIs" dxfId="2304" priority="3525" operator="equal">
      <formula>"MEDIA"</formula>
    </cfRule>
    <cfRule type="cellIs" dxfId="2303" priority="3526" operator="equal">
      <formula>"BAJA"</formula>
    </cfRule>
    <cfRule type="cellIs" dxfId="2302" priority="3527" operator="equal">
      <formula>"MUY BAJA"</formula>
    </cfRule>
  </conditionalFormatting>
  <conditionalFormatting sqref="L32">
    <cfRule type="cellIs" dxfId="2301" priority="3413" operator="equal">
      <formula>"ALTA"</formula>
    </cfRule>
    <cfRule type="cellIs" dxfId="2300" priority="3414" operator="equal">
      <formula>"MUY ALTA"</formula>
    </cfRule>
    <cfRule type="cellIs" dxfId="2299" priority="3415" operator="equal">
      <formula>"MEDIA"</formula>
    </cfRule>
    <cfRule type="cellIs" dxfId="2298" priority="3416" operator="equal">
      <formula>"BAJA"</formula>
    </cfRule>
    <cfRule type="cellIs" dxfId="2297" priority="3417" operator="equal">
      <formula>"MUY BAJA"</formula>
    </cfRule>
  </conditionalFormatting>
  <conditionalFormatting sqref="L34">
    <cfRule type="cellIs" dxfId="2296" priority="242" operator="equal">
      <formula>"ALTA"</formula>
    </cfRule>
    <cfRule type="cellIs" dxfId="2295" priority="243" operator="equal">
      <formula>"MUY ALTA"</formula>
    </cfRule>
    <cfRule type="cellIs" dxfId="2294" priority="244" operator="equal">
      <formula>"MEDIA"</formula>
    </cfRule>
    <cfRule type="cellIs" dxfId="2293" priority="245" operator="equal">
      <formula>"BAJA"</formula>
    </cfRule>
    <cfRule type="cellIs" dxfId="2292" priority="246" operator="equal">
      <formula>"MUY BAJA"</formula>
    </cfRule>
  </conditionalFormatting>
  <conditionalFormatting sqref="L41 L43">
    <cfRule type="cellIs" dxfId="2291" priority="677" operator="equal">
      <formula>"ALTA"</formula>
    </cfRule>
    <cfRule type="cellIs" dxfId="2290" priority="678" operator="equal">
      <formula>"MUY ALTA"</formula>
    </cfRule>
    <cfRule type="cellIs" dxfId="2289" priority="679" operator="equal">
      <formula>"MEDIA"</formula>
    </cfRule>
    <cfRule type="cellIs" dxfId="2288" priority="680" operator="equal">
      <formula>"BAJA"</formula>
    </cfRule>
    <cfRule type="cellIs" dxfId="2287" priority="681" operator="equal">
      <formula>"MUY BAJA"</formula>
    </cfRule>
  </conditionalFormatting>
  <conditionalFormatting sqref="L45:L47">
    <cfRule type="cellIs" dxfId="2286" priority="1943" operator="equal">
      <formula>"ALTA"</formula>
    </cfRule>
    <cfRule type="cellIs" dxfId="2285" priority="1944" operator="equal">
      <formula>"MUY ALTA"</formula>
    </cfRule>
    <cfRule type="cellIs" dxfId="2284" priority="1945" operator="equal">
      <formula>"MEDIA"</formula>
    </cfRule>
    <cfRule type="cellIs" dxfId="2283" priority="1946" operator="equal">
      <formula>"BAJA"</formula>
    </cfRule>
    <cfRule type="cellIs" dxfId="2282" priority="1947" operator="equal">
      <formula>"MUY BAJA"</formula>
    </cfRule>
  </conditionalFormatting>
  <conditionalFormatting sqref="N12 AH12">
    <cfRule type="cellIs" dxfId="2281" priority="5160" operator="equal">
      <formula>"MODERADO"</formula>
    </cfRule>
    <cfRule type="cellIs" dxfId="2280" priority="5161" operator="equal">
      <formula>"MENOR"</formula>
    </cfRule>
    <cfRule type="cellIs" dxfId="2279" priority="5162" operator="equal">
      <formula>"LEVE"</formula>
    </cfRule>
  </conditionalFormatting>
  <conditionalFormatting sqref="N12">
    <cfRule type="cellIs" dxfId="2278" priority="5383" operator="equal">
      <formula>"CATASTRÓFICO (RC-F)"</formula>
    </cfRule>
    <cfRule type="cellIs" dxfId="2277" priority="5384" operator="equal">
      <formula>"MAYOR (RC-F)"</formula>
    </cfRule>
    <cfRule type="cellIs" dxfId="2276" priority="5385" operator="equal">
      <formula>"MODERADO (RC-F)"</formula>
    </cfRule>
    <cfRule type="cellIs" dxfId="2275" priority="5386" operator="equal">
      <formula>"CATASTRÓFICO"</formula>
    </cfRule>
    <cfRule type="cellIs" dxfId="2274" priority="5387" operator="equal">
      <formula>"MAYOR"</formula>
    </cfRule>
    <cfRule type="cellIs" dxfId="2273" priority="5448" operator="equal">
      <formula>#REF!</formula>
    </cfRule>
  </conditionalFormatting>
  <conditionalFormatting sqref="N14 N27 N39 N45:N47">
    <cfRule type="cellIs" dxfId="2272" priority="1258" operator="equal">
      <formula>"CATASTRÓFICO (RC-F)"</formula>
    </cfRule>
    <cfRule type="cellIs" dxfId="2271" priority="1259" operator="equal">
      <formula>"MAYOR (RC-F)"</formula>
    </cfRule>
    <cfRule type="cellIs" dxfId="2270" priority="1260" operator="equal">
      <formula>"MODERADO (RC-F)"</formula>
    </cfRule>
    <cfRule type="cellIs" dxfId="2269" priority="1261" operator="equal">
      <formula>"CATASTRÓFICO"</formula>
    </cfRule>
    <cfRule type="cellIs" dxfId="2268" priority="1262" operator="equal">
      <formula>"MAYOR"</formula>
    </cfRule>
    <cfRule type="cellIs" dxfId="2267" priority="1263" operator="equal">
      <formula>"MODERADO"</formula>
    </cfRule>
    <cfRule type="cellIs" dxfId="2266" priority="1264" operator="equal">
      <formula>"MENOR"</formula>
    </cfRule>
    <cfRule type="cellIs" dxfId="2265" priority="1265" operator="equal">
      <formula>"LEVE"</formula>
    </cfRule>
  </conditionalFormatting>
  <conditionalFormatting sqref="N14">
    <cfRule type="cellIs" dxfId="2264" priority="1245" operator="equal">
      <formula>#REF!</formula>
    </cfRule>
  </conditionalFormatting>
  <conditionalFormatting sqref="N16">
    <cfRule type="cellIs" dxfId="2263" priority="4182" operator="equal">
      <formula>"CATASTRÓFICO (RC-F)"</formula>
    </cfRule>
    <cfRule type="cellIs" dxfId="2262" priority="4183" operator="equal">
      <formula>"MAYOR (RC-F)"</formula>
    </cfRule>
    <cfRule type="cellIs" dxfId="2261" priority="4184" operator="equal">
      <formula>"MODERADO (RC-F)"</formula>
    </cfRule>
    <cfRule type="cellIs" dxfId="2260" priority="4185" operator="equal">
      <formula>"CATASTRÓFICO"</formula>
    </cfRule>
    <cfRule type="cellIs" dxfId="2259" priority="4186" operator="equal">
      <formula>"MAYOR"</formula>
    </cfRule>
    <cfRule type="cellIs" dxfId="2258" priority="4187" operator="equal">
      <formula>"MODERADO"</formula>
    </cfRule>
    <cfRule type="cellIs" dxfId="2257" priority="4188" operator="equal">
      <formula>"MENOR"</formula>
    </cfRule>
    <cfRule type="cellIs" dxfId="2256" priority="4189" operator="equal">
      <formula>"LEVE"</formula>
    </cfRule>
    <cfRule type="cellIs" dxfId="2255" priority="4196" operator="equal">
      <formula>#REF!</formula>
    </cfRule>
  </conditionalFormatting>
  <conditionalFormatting sqref="N18">
    <cfRule type="cellIs" dxfId="2254" priority="4277" operator="equal">
      <formula>"CATASTRÓFICO (RC-F)"</formula>
    </cfRule>
    <cfRule type="cellIs" dxfId="2253" priority="4278" operator="equal">
      <formula>"MAYOR (RC-F)"</formula>
    </cfRule>
    <cfRule type="cellIs" dxfId="2252" priority="4279" operator="equal">
      <formula>"MODERADO (RC-F)"</formula>
    </cfRule>
    <cfRule type="cellIs" dxfId="2251" priority="4280" operator="equal">
      <formula>"CATASTRÓFICO"</formula>
    </cfRule>
    <cfRule type="cellIs" dxfId="2250" priority="4281" operator="equal">
      <formula>"MAYOR"</formula>
    </cfRule>
    <cfRule type="cellIs" dxfId="2249" priority="4282" operator="equal">
      <formula>"MODERADO"</formula>
    </cfRule>
    <cfRule type="cellIs" dxfId="2248" priority="4283" operator="equal">
      <formula>"MENOR"</formula>
    </cfRule>
    <cfRule type="cellIs" dxfId="2247" priority="4284" operator="equal">
      <formula>"LEVE"</formula>
    </cfRule>
    <cfRule type="cellIs" dxfId="2246" priority="4290" operator="equal">
      <formula>#REF!</formula>
    </cfRule>
  </conditionalFormatting>
  <conditionalFormatting sqref="N20">
    <cfRule type="cellIs" dxfId="2245" priority="4003" operator="equal">
      <formula>#REF!</formula>
    </cfRule>
    <cfRule type="cellIs" dxfId="2244" priority="4057" operator="equal">
      <formula>"CATASTRÓFICO (RC-F)"</formula>
    </cfRule>
    <cfRule type="cellIs" dxfId="2243" priority="4058" operator="equal">
      <formula>"MAYOR (RC-F)"</formula>
    </cfRule>
    <cfRule type="cellIs" dxfId="2242" priority="4059" operator="equal">
      <formula>"MODERADO (RC-F)"</formula>
    </cfRule>
    <cfRule type="cellIs" dxfId="2241" priority="4060" operator="equal">
      <formula>"CATASTRÓFICO"</formula>
    </cfRule>
    <cfRule type="cellIs" dxfId="2240" priority="4061" operator="equal">
      <formula>"MAYOR"</formula>
    </cfRule>
    <cfRule type="cellIs" dxfId="2239" priority="4062" operator="equal">
      <formula>"MODERADO"</formula>
    </cfRule>
    <cfRule type="cellIs" dxfId="2238" priority="4063" operator="equal">
      <formula>"MENOR"</formula>
    </cfRule>
    <cfRule type="cellIs" dxfId="2237" priority="4064" operator="equal">
      <formula>"LEVE"</formula>
    </cfRule>
  </conditionalFormatting>
  <conditionalFormatting sqref="N22">
    <cfRule type="cellIs" dxfId="2236" priority="4120" operator="equal">
      <formula>"CATASTRÓFICO (RC-F)"</formula>
    </cfRule>
    <cfRule type="cellIs" dxfId="2235" priority="4121" operator="equal">
      <formula>"MAYOR (RC-F)"</formula>
    </cfRule>
    <cfRule type="cellIs" dxfId="2234" priority="4122" operator="equal">
      <formula>"MODERADO (RC-F)"</formula>
    </cfRule>
    <cfRule type="cellIs" dxfId="2233" priority="4123" operator="equal">
      <formula>"CATASTRÓFICO"</formula>
    </cfRule>
    <cfRule type="cellIs" dxfId="2232" priority="4124" operator="equal">
      <formula>"MAYOR"</formula>
    </cfRule>
    <cfRule type="cellIs" dxfId="2231" priority="4125" operator="equal">
      <formula>"MODERADO"</formula>
    </cfRule>
    <cfRule type="cellIs" dxfId="2230" priority="4126" operator="equal">
      <formula>"MENOR"</formula>
    </cfRule>
    <cfRule type="cellIs" dxfId="2229" priority="4127" operator="equal">
      <formula>"LEVE"</formula>
    </cfRule>
  </conditionalFormatting>
  <conditionalFormatting sqref="N25">
    <cfRule type="cellIs" dxfId="2228" priority="4427" operator="equal">
      <formula>"CATASTRÓFICO (RC-F)"</formula>
    </cfRule>
    <cfRule type="cellIs" dxfId="2227" priority="4428" operator="equal">
      <formula>"MAYOR (RC-F)"</formula>
    </cfRule>
    <cfRule type="cellIs" dxfId="2226" priority="4429" operator="equal">
      <formula>"MODERADO (RC-F)"</formula>
    </cfRule>
    <cfRule type="cellIs" dxfId="2225" priority="4430" operator="equal">
      <formula>"CATASTRÓFICO"</formula>
    </cfRule>
    <cfRule type="cellIs" dxfId="2224" priority="4431" operator="equal">
      <formula>"MAYOR"</formula>
    </cfRule>
    <cfRule type="cellIs" dxfId="2223" priority="4432" operator="equal">
      <formula>"MODERADO"</formula>
    </cfRule>
    <cfRule type="cellIs" dxfId="2222" priority="4433" operator="equal">
      <formula>"MENOR"</formula>
    </cfRule>
    <cfRule type="cellIs" dxfId="2221" priority="4434" operator="equal">
      <formula>"LEVE"</formula>
    </cfRule>
  </conditionalFormatting>
  <conditionalFormatting sqref="N29:N30 N27">
    <cfRule type="cellIs" dxfId="2220" priority="3529" operator="equal">
      <formula>#REF!</formula>
    </cfRule>
  </conditionalFormatting>
  <conditionalFormatting sqref="N29:N30">
    <cfRule type="cellIs" dxfId="2219" priority="3515" operator="equal">
      <formula>"CATASTRÓFICO (RC-F)"</formula>
    </cfRule>
    <cfRule type="cellIs" dxfId="2218" priority="3516" operator="equal">
      <formula>"MAYOR (RC-F)"</formula>
    </cfRule>
    <cfRule type="cellIs" dxfId="2217" priority="3517" operator="equal">
      <formula>"MODERADO (RC-F)"</formula>
    </cfRule>
    <cfRule type="cellIs" dxfId="2216" priority="3518" operator="equal">
      <formula>"CATASTRÓFICO"</formula>
    </cfRule>
    <cfRule type="cellIs" dxfId="2215" priority="3519" operator="equal">
      <formula>"MAYOR"</formula>
    </cfRule>
    <cfRule type="cellIs" dxfId="2214" priority="3520" operator="equal">
      <formula>"MODERADO"</formula>
    </cfRule>
    <cfRule type="cellIs" dxfId="2213" priority="3521" operator="equal">
      <formula>"MENOR"</formula>
    </cfRule>
    <cfRule type="cellIs" dxfId="2212" priority="3522" operator="equal">
      <formula>"LEVE"</formula>
    </cfRule>
  </conditionalFormatting>
  <conditionalFormatting sqref="N32">
    <cfRule type="cellIs" dxfId="2211" priority="3405" operator="equal">
      <formula>"CATASTRÓFICO (RC-F)"</formula>
    </cfRule>
    <cfRule type="cellIs" dxfId="2210" priority="3406" operator="equal">
      <formula>"MAYOR (RC-F)"</formula>
    </cfRule>
    <cfRule type="cellIs" dxfId="2209" priority="3407" operator="equal">
      <formula>"MODERADO (RC-F)"</formula>
    </cfRule>
    <cfRule type="cellIs" dxfId="2208" priority="3408" operator="equal">
      <formula>"CATASTRÓFICO"</formula>
    </cfRule>
    <cfRule type="cellIs" dxfId="2207" priority="3409" operator="equal">
      <formula>"MAYOR"</formula>
    </cfRule>
    <cfRule type="cellIs" dxfId="2206" priority="3410" operator="equal">
      <formula>"MODERADO"</formula>
    </cfRule>
    <cfRule type="cellIs" dxfId="2205" priority="3411" operator="equal">
      <formula>"MENOR"</formula>
    </cfRule>
    <cfRule type="cellIs" dxfId="2204" priority="3412" operator="equal">
      <formula>"LEVE"</formula>
    </cfRule>
    <cfRule type="cellIs" dxfId="2203" priority="3419" operator="equal">
      <formula>#REF!</formula>
    </cfRule>
  </conditionalFormatting>
  <conditionalFormatting sqref="N34">
    <cfRule type="cellIs" dxfId="2202" priority="234" operator="equal">
      <formula>"CATASTRÓFICO (RC-F)"</formula>
    </cfRule>
    <cfRule type="cellIs" dxfId="2201" priority="235" operator="equal">
      <formula>"MAYOR (RC-F)"</formula>
    </cfRule>
    <cfRule type="cellIs" dxfId="2200" priority="236" operator="equal">
      <formula>"MODERADO (RC-F)"</formula>
    </cfRule>
    <cfRule type="cellIs" dxfId="2199" priority="237" operator="equal">
      <formula>"CATASTRÓFICO"</formula>
    </cfRule>
    <cfRule type="cellIs" dxfId="2198" priority="238" operator="equal">
      <formula>"MAYOR"</formula>
    </cfRule>
    <cfRule type="cellIs" dxfId="2197" priority="239" operator="equal">
      <formula>"MODERADO"</formula>
    </cfRule>
    <cfRule type="cellIs" dxfId="2196" priority="240" operator="equal">
      <formula>"MENOR"</formula>
    </cfRule>
    <cfRule type="cellIs" dxfId="2195" priority="241" operator="equal">
      <formula>"LEVE"</formula>
    </cfRule>
    <cfRule type="cellIs" dxfId="2194" priority="247" operator="equal">
      <formula>#REF!</formula>
    </cfRule>
  </conditionalFormatting>
  <conditionalFormatting sqref="N39">
    <cfRule type="cellIs" dxfId="2193" priority="2579" operator="equal">
      <formula>#REF!</formula>
    </cfRule>
    <cfRule type="cellIs" dxfId="2192" priority="2580" operator="equal">
      <formula>"CATASTRÓFICO (RC-F)"</formula>
    </cfRule>
    <cfRule type="cellIs" dxfId="2191" priority="2581" operator="equal">
      <formula>"MAYOR (RC-F)"</formula>
    </cfRule>
    <cfRule type="cellIs" dxfId="2190" priority="2582" operator="equal">
      <formula>"MODERADO (RC-F)"</formula>
    </cfRule>
    <cfRule type="cellIs" dxfId="2189" priority="2583" operator="equal">
      <formula>"CATASTRÓFICO"</formula>
    </cfRule>
    <cfRule type="cellIs" dxfId="2188" priority="2584" operator="equal">
      <formula>"MAYOR"</formula>
    </cfRule>
    <cfRule type="cellIs" dxfId="2187" priority="2585" operator="equal">
      <formula>"MODERADO"</formula>
    </cfRule>
    <cfRule type="cellIs" dxfId="2186" priority="2586" operator="equal">
      <formula>"MENOR"</formula>
    </cfRule>
    <cfRule type="cellIs" dxfId="2185" priority="2587" operator="equal">
      <formula>"LEVE"</formula>
    </cfRule>
    <cfRule type="cellIs" dxfId="2184" priority="2588" operator="equal">
      <formula>#REF!</formula>
    </cfRule>
  </conditionalFormatting>
  <conditionalFormatting sqref="N41">
    <cfRule type="cellIs" dxfId="2183" priority="669" operator="equal">
      <formula>"CATASTRÓFICO (RC-F)"</formula>
    </cfRule>
    <cfRule type="cellIs" dxfId="2182" priority="670" operator="equal">
      <formula>"MAYOR (RC-F)"</formula>
    </cfRule>
    <cfRule type="cellIs" dxfId="2181" priority="671" operator="equal">
      <formula>"MODERADO (RC-F)"</formula>
    </cfRule>
    <cfRule type="cellIs" dxfId="2180" priority="672" operator="equal">
      <formula>"CATASTRÓFICO"</formula>
    </cfRule>
    <cfRule type="cellIs" dxfId="2179" priority="673" operator="equal">
      <formula>"MAYOR"</formula>
    </cfRule>
    <cfRule type="cellIs" dxfId="2178" priority="674" operator="equal">
      <formula>"MODERADO"</formula>
    </cfRule>
    <cfRule type="cellIs" dxfId="2177" priority="675" operator="equal">
      <formula>"MENOR"</formula>
    </cfRule>
    <cfRule type="cellIs" dxfId="2176" priority="676" operator="equal">
      <formula>"LEVE"</formula>
    </cfRule>
    <cfRule type="cellIs" dxfId="2175" priority="683" operator="equal">
      <formula>#REF!</formula>
    </cfRule>
  </conditionalFormatting>
  <conditionalFormatting sqref="N41 N43">
    <cfRule type="cellIs" dxfId="2174" priority="2121" operator="equal">
      <formula>"CATASTRÓFICO (RC-F)"</formula>
    </cfRule>
    <cfRule type="cellIs" dxfId="2173" priority="2122" operator="equal">
      <formula>"MAYOR (RC-F)"</formula>
    </cfRule>
    <cfRule type="cellIs" dxfId="2172" priority="2123" operator="equal">
      <formula>"MODERADO (RC-F)"</formula>
    </cfRule>
    <cfRule type="cellIs" dxfId="2171" priority="2124" operator="equal">
      <formula>"CATASTRÓFICO"</formula>
    </cfRule>
    <cfRule type="cellIs" dxfId="2170" priority="2125" operator="equal">
      <formula>"MAYOR"</formula>
    </cfRule>
    <cfRule type="cellIs" dxfId="2169" priority="2126" operator="equal">
      <formula>"MODERADO"</formula>
    </cfRule>
    <cfRule type="cellIs" dxfId="2168" priority="2127" operator="equal">
      <formula>"MENOR"</formula>
    </cfRule>
    <cfRule type="cellIs" dxfId="2167" priority="2128" operator="equal">
      <formula>"LEVE"</formula>
    </cfRule>
  </conditionalFormatting>
  <conditionalFormatting sqref="N43 N45:N47 I43 I45">
    <cfRule type="cellIs" dxfId="2166" priority="2136" operator="equal">
      <formula>#REF!</formula>
    </cfRule>
  </conditionalFormatting>
  <conditionalFormatting sqref="Q12 AJ12">
    <cfRule type="cellIs" dxfId="2165" priority="5116" operator="equal">
      <formula>"MODERADO"</formula>
    </cfRule>
  </conditionalFormatting>
  <conditionalFormatting sqref="Q12">
    <cfRule type="cellIs" dxfId="2164" priority="5376" operator="equal">
      <formula>"EXTREMO (RC/F)"</formula>
    </cfRule>
    <cfRule type="cellIs" dxfId="2163" priority="5377" operator="equal">
      <formula>"ALTO (RC/F)"</formula>
    </cfRule>
    <cfRule type="cellIs" dxfId="2162" priority="5378" operator="equal">
      <formula>"MODERADO (RC/F)"</formula>
    </cfRule>
    <cfRule type="cellIs" dxfId="2161" priority="5379" operator="equal">
      <formula>"EXTREMO"</formula>
    </cfRule>
    <cfRule type="cellIs" dxfId="2160" priority="5380" operator="equal">
      <formula>"ALTO"</formula>
    </cfRule>
    <cfRule type="cellIs" dxfId="2159" priority="5382" operator="equal">
      <formula>"BAJO"</formula>
    </cfRule>
    <cfRule type="cellIs" dxfId="2158" priority="5404" operator="equal">
      <formula>#REF!</formula>
    </cfRule>
    <cfRule type="cellIs" dxfId="2157" priority="5447" operator="equal">
      <formula>#REF!</formula>
    </cfRule>
    <cfRule type="cellIs" dxfId="2156" priority="5452" operator="equal">
      <formula>#REF!</formula>
    </cfRule>
    <cfRule type="cellIs" dxfId="2155" priority="5453" operator="equal">
      <formula>#REF!</formula>
    </cfRule>
    <cfRule type="cellIs" dxfId="2154" priority="5454" operator="equal">
      <formula>#REF!</formula>
    </cfRule>
    <cfRule type="cellIs" dxfId="2153" priority="5455" operator="equal">
      <formula>#REF!</formula>
    </cfRule>
    <cfRule type="cellIs" dxfId="2152" priority="5456" operator="equal">
      <formula>#REF!</formula>
    </cfRule>
    <cfRule type="cellIs" dxfId="2151" priority="5457" operator="equal">
      <formula>#REF!</formula>
    </cfRule>
    <cfRule type="cellIs" dxfId="2150" priority="5458" operator="equal">
      <formula>#REF!</formula>
    </cfRule>
    <cfRule type="cellIs" dxfId="2149" priority="5459" operator="equal">
      <formula>#REF!</formula>
    </cfRule>
    <cfRule type="cellIs" dxfId="2148" priority="5460" operator="equal">
      <formula>#REF!</formula>
    </cfRule>
    <cfRule type="cellIs" dxfId="2147" priority="5461" operator="equal">
      <formula>#REF!</formula>
    </cfRule>
    <cfRule type="cellIs" dxfId="2146" priority="5462" operator="equal">
      <formula>#REF!</formula>
    </cfRule>
    <cfRule type="cellIs" dxfId="2145" priority="5463" operator="equal">
      <formula>#REF!</formula>
    </cfRule>
    <cfRule type="cellIs" dxfId="2144" priority="5464" operator="equal">
      <formula>#REF!</formula>
    </cfRule>
    <cfRule type="cellIs" dxfId="2143" priority="5465" operator="equal">
      <formula>#REF!</formula>
    </cfRule>
    <cfRule type="cellIs" dxfId="2142" priority="5466" operator="equal">
      <formula>#REF!</formula>
    </cfRule>
    <cfRule type="cellIs" dxfId="2141" priority="5467" operator="equal">
      <formula>#REF!</formula>
    </cfRule>
    <cfRule type="cellIs" dxfId="2140" priority="5468" operator="equal">
      <formula>#REF!</formula>
    </cfRule>
    <cfRule type="cellIs" dxfId="2139" priority="5469" operator="equal">
      <formula>#REF!</formula>
    </cfRule>
    <cfRule type="cellIs" dxfId="2138" priority="5470" operator="equal">
      <formula>#REF!</formula>
    </cfRule>
    <cfRule type="cellIs" dxfId="2137" priority="5471" operator="equal">
      <formula>#REF!</formula>
    </cfRule>
    <cfRule type="cellIs" dxfId="2136" priority="5472" operator="equal">
      <formula>#REF!</formula>
    </cfRule>
    <cfRule type="cellIs" dxfId="2135" priority="5473" operator="equal">
      <formula>#REF!</formula>
    </cfRule>
    <cfRule type="cellIs" dxfId="2134" priority="5474" operator="equal">
      <formula>#REF!</formula>
    </cfRule>
    <cfRule type="cellIs" dxfId="2133" priority="5475" operator="equal">
      <formula>#REF!</formula>
    </cfRule>
  </conditionalFormatting>
  <conditionalFormatting sqref="Q14 AJ14 Q45:Q47 Q27 Q39 AJ46:AJ47">
    <cfRule type="cellIs" dxfId="2132" priority="1251" operator="equal">
      <formula>"EXTREMO (RC/F)"</formula>
    </cfRule>
    <cfRule type="cellIs" dxfId="2131" priority="1252" operator="equal">
      <formula>"ALTO (RC/F)"</formula>
    </cfRule>
    <cfRule type="cellIs" dxfId="2130" priority="1253" operator="equal">
      <formula>"MODERADO (RC/F)"</formula>
    </cfRule>
    <cfRule type="cellIs" dxfId="2129" priority="1254" operator="equal">
      <formula>"EXTREMO"</formula>
    </cfRule>
    <cfRule type="cellIs" dxfId="2128" priority="1255" operator="equal">
      <formula>"ALTO"</formula>
    </cfRule>
    <cfRule type="cellIs" dxfId="2127" priority="1256" operator="equal">
      <formula>"MODERADO"</formula>
    </cfRule>
    <cfRule type="cellIs" dxfId="2126" priority="1257" operator="equal">
      <formula>"BAJO"</formula>
    </cfRule>
  </conditionalFormatting>
  <conditionalFormatting sqref="Q14 AJ14">
    <cfRule type="cellIs" dxfId="2125" priority="1208" operator="equal">
      <formula>#REF!</formula>
    </cfRule>
    <cfRule type="cellIs" dxfId="2124" priority="1209" operator="equal">
      <formula>#REF!</formula>
    </cfRule>
    <cfRule type="cellIs" dxfId="2123" priority="1212" operator="equal">
      <formula>#REF!</formula>
    </cfRule>
    <cfRule type="cellIs" dxfId="2122" priority="1214" operator="equal">
      <formula>#REF!</formula>
    </cfRule>
    <cfRule type="cellIs" dxfId="2121" priority="1215" operator="equal">
      <formula>#REF!</formula>
    </cfRule>
    <cfRule type="cellIs" dxfId="2120" priority="1216" operator="equal">
      <formula>#REF!</formula>
    </cfRule>
    <cfRule type="cellIs" dxfId="2119" priority="1218" operator="equal">
      <formula>#REF!</formula>
    </cfRule>
    <cfRule type="cellIs" dxfId="2118" priority="1221" operator="equal">
      <formula>#REF!</formula>
    </cfRule>
    <cfRule type="cellIs" dxfId="2117" priority="1223" operator="equal">
      <formula>#REF!</formula>
    </cfRule>
    <cfRule type="cellIs" dxfId="2116" priority="1226" operator="equal">
      <formula>#REF!</formula>
    </cfRule>
    <cfRule type="cellIs" dxfId="2115" priority="1227" operator="equal">
      <formula>#REF!</formula>
    </cfRule>
    <cfRule type="cellIs" dxfId="2114" priority="1228" operator="equal">
      <formula>#REF!</formula>
    </cfRule>
    <cfRule type="cellIs" dxfId="2113" priority="1230" operator="equal">
      <formula>#REF!</formula>
    </cfRule>
    <cfRule type="cellIs" dxfId="2112" priority="1231" operator="equal">
      <formula>#REF!</formula>
    </cfRule>
    <cfRule type="cellIs" dxfId="2111" priority="1232" operator="equal">
      <formula>#REF!</formula>
    </cfRule>
    <cfRule type="cellIs" dxfId="2110" priority="1233" operator="equal">
      <formula>#REF!</formula>
    </cfRule>
    <cfRule type="cellIs" dxfId="2109" priority="1235" operator="equal">
      <formula>#REF!</formula>
    </cfRule>
    <cfRule type="cellIs" dxfId="2108" priority="1236" operator="equal">
      <formula>#REF!</formula>
    </cfRule>
    <cfRule type="cellIs" dxfId="2107" priority="1237" operator="equal">
      <formula>#REF!</formula>
    </cfRule>
    <cfRule type="cellIs" dxfId="2106" priority="1239" operator="equal">
      <formula>#REF!</formula>
    </cfRule>
    <cfRule type="cellIs" dxfId="2105" priority="1240" operator="equal">
      <formula>#REF!</formula>
    </cfRule>
    <cfRule type="cellIs" dxfId="2104" priority="1241" operator="equal">
      <formula>#REF!</formula>
    </cfRule>
    <cfRule type="cellIs" dxfId="2103" priority="1242" operator="equal">
      <formula>#REF!</formula>
    </cfRule>
    <cfRule type="cellIs" dxfId="2102" priority="1244" operator="equal">
      <formula>#REF!</formula>
    </cfRule>
  </conditionalFormatting>
  <conditionalFormatting sqref="Q14">
    <cfRule type="cellIs" dxfId="2101" priority="1222" operator="equal">
      <formula>#REF!</formula>
    </cfRule>
    <cfRule type="cellIs" dxfId="2100" priority="1234" operator="equal">
      <formula>#REF!</formula>
    </cfRule>
  </conditionalFormatting>
  <conditionalFormatting sqref="Q16">
    <cfRule type="cellIs" dxfId="2099" priority="4175" operator="equal">
      <formula>"EXTREMO (RC/F)"</formula>
    </cfRule>
    <cfRule type="cellIs" dxfId="2098" priority="4176" operator="equal">
      <formula>"ALTO (RC/F)"</formula>
    </cfRule>
    <cfRule type="cellIs" dxfId="2097" priority="4177" operator="equal">
      <formula>"MODERADO (RC/F)"</formula>
    </cfRule>
    <cfRule type="cellIs" dxfId="2096" priority="4178" operator="equal">
      <formula>"EXTREMO"</formula>
    </cfRule>
    <cfRule type="cellIs" dxfId="2095" priority="4179" operator="equal">
      <formula>"ALTO"</formula>
    </cfRule>
    <cfRule type="cellIs" dxfId="2094" priority="4180" operator="equal">
      <formula>"MODERADO"</formula>
    </cfRule>
    <cfRule type="cellIs" dxfId="2093" priority="4181" operator="equal">
      <formula>"BAJO"</formula>
    </cfRule>
    <cfRule type="cellIs" dxfId="2092" priority="4195" operator="equal">
      <formula>#REF!</formula>
    </cfRule>
    <cfRule type="cellIs" dxfId="2091" priority="4197" operator="equal">
      <formula>#REF!</formula>
    </cfRule>
    <cfRule type="cellIs" dxfId="2090" priority="4200" operator="equal">
      <formula>#REF!</formula>
    </cfRule>
    <cfRule type="cellIs" dxfId="2089" priority="4202" operator="equal">
      <formula>#REF!</formula>
    </cfRule>
    <cfRule type="cellIs" dxfId="2088" priority="4203" operator="equal">
      <formula>#REF!</formula>
    </cfRule>
    <cfRule type="cellIs" dxfId="2087" priority="4204" operator="equal">
      <formula>#REF!</formula>
    </cfRule>
    <cfRule type="cellIs" dxfId="2086" priority="4206" operator="equal">
      <formula>#REF!</formula>
    </cfRule>
    <cfRule type="cellIs" dxfId="2085" priority="4209" operator="equal">
      <formula>#REF!</formula>
    </cfRule>
    <cfRule type="cellIs" dxfId="2084" priority="4210" operator="equal">
      <formula>#REF!</formula>
    </cfRule>
    <cfRule type="cellIs" dxfId="2083" priority="4211" operator="equal">
      <formula>#REF!</formula>
    </cfRule>
    <cfRule type="cellIs" dxfId="2082" priority="4214" operator="equal">
      <formula>#REF!</formula>
    </cfRule>
    <cfRule type="cellIs" dxfId="2081" priority="4215" operator="equal">
      <formula>#REF!</formula>
    </cfRule>
    <cfRule type="cellIs" dxfId="2080" priority="4216" operator="equal">
      <formula>#REF!</formula>
    </cfRule>
    <cfRule type="cellIs" dxfId="2079" priority="4218" operator="equal">
      <formula>#REF!</formula>
    </cfRule>
    <cfRule type="cellIs" dxfId="2078" priority="4219" operator="equal">
      <formula>#REF!</formula>
    </cfRule>
    <cfRule type="cellIs" dxfId="2077" priority="4220" operator="equal">
      <formula>#REF!</formula>
    </cfRule>
    <cfRule type="cellIs" dxfId="2076" priority="4221" operator="equal">
      <formula>#REF!</formula>
    </cfRule>
    <cfRule type="cellIs" dxfId="2075" priority="4222" operator="equal">
      <formula>#REF!</formula>
    </cfRule>
    <cfRule type="cellIs" dxfId="2074" priority="4223" operator="equal">
      <formula>#REF!</formula>
    </cfRule>
    <cfRule type="cellIs" dxfId="2073" priority="4224" operator="equal">
      <formula>#REF!</formula>
    </cfRule>
    <cfRule type="cellIs" dxfId="2072" priority="4225" operator="equal">
      <formula>#REF!</formula>
    </cfRule>
    <cfRule type="cellIs" dxfId="2071" priority="4227" operator="equal">
      <formula>#REF!</formula>
    </cfRule>
    <cfRule type="cellIs" dxfId="2070" priority="4228" operator="equal">
      <formula>#REF!</formula>
    </cfRule>
    <cfRule type="cellIs" dxfId="2069" priority="4229" operator="equal">
      <formula>#REF!</formula>
    </cfRule>
    <cfRule type="cellIs" dxfId="2068" priority="4230" operator="equal">
      <formula>#REF!</formula>
    </cfRule>
    <cfRule type="cellIs" dxfId="2067" priority="4232" operator="equal">
      <formula>#REF!</formula>
    </cfRule>
  </conditionalFormatting>
  <conditionalFormatting sqref="Q18">
    <cfRule type="cellIs" dxfId="2066" priority="4233" operator="equal">
      <formula>"EXTREMO (RC/F)"</formula>
    </cfRule>
    <cfRule type="cellIs" dxfId="2065" priority="4234" operator="equal">
      <formula>"ALTO (RC/F)"</formula>
    </cfRule>
    <cfRule type="cellIs" dxfId="2064" priority="4235" operator="equal">
      <formula>"MODERADO (RC/F)"</formula>
    </cfRule>
    <cfRule type="cellIs" dxfId="2063" priority="4236" operator="equal">
      <formula>"EXTREMO"</formula>
    </cfRule>
    <cfRule type="cellIs" dxfId="2062" priority="4237" operator="equal">
      <formula>"ALTO"</formula>
    </cfRule>
    <cfRule type="cellIs" dxfId="2061" priority="4238" operator="equal">
      <formula>"MODERADO"</formula>
    </cfRule>
    <cfRule type="cellIs" dxfId="2060" priority="4239" operator="equal">
      <formula>"BAJO"</formula>
    </cfRule>
    <cfRule type="cellIs" dxfId="2059" priority="4240" operator="equal">
      <formula>#REF!</formula>
    </cfRule>
    <cfRule type="cellIs" dxfId="2058" priority="4241" operator="equal">
      <formula>#REF!</formula>
    </cfRule>
    <cfRule type="cellIs" dxfId="2057" priority="4244" operator="equal">
      <formula>#REF!</formula>
    </cfRule>
    <cfRule type="cellIs" dxfId="2056" priority="4246" operator="equal">
      <formula>#REF!</formula>
    </cfRule>
    <cfRule type="cellIs" dxfId="2055" priority="4247" operator="equal">
      <formula>#REF!</formula>
    </cfRule>
    <cfRule type="cellIs" dxfId="2054" priority="4248" operator="equal">
      <formula>#REF!</formula>
    </cfRule>
    <cfRule type="cellIs" dxfId="2053" priority="4250" operator="equal">
      <formula>#REF!</formula>
    </cfRule>
    <cfRule type="cellIs" dxfId="2052" priority="4253" operator="equal">
      <formula>#REF!</formula>
    </cfRule>
    <cfRule type="cellIs" dxfId="2051" priority="4254" operator="equal">
      <formula>#REF!</formula>
    </cfRule>
    <cfRule type="cellIs" dxfId="2050" priority="4255" operator="equal">
      <formula>#REF!</formula>
    </cfRule>
    <cfRule type="cellIs" dxfId="2049" priority="4258" operator="equal">
      <formula>#REF!</formula>
    </cfRule>
    <cfRule type="cellIs" dxfId="2048" priority="4259" operator="equal">
      <formula>#REF!</formula>
    </cfRule>
    <cfRule type="cellIs" dxfId="2047" priority="4260" operator="equal">
      <formula>#REF!</formula>
    </cfRule>
    <cfRule type="cellIs" dxfId="2046" priority="4262" operator="equal">
      <formula>#REF!</formula>
    </cfRule>
    <cfRule type="cellIs" dxfId="2045" priority="4263" operator="equal">
      <formula>#REF!</formula>
    </cfRule>
    <cfRule type="cellIs" dxfId="2044" priority="4264" operator="equal">
      <formula>#REF!</formula>
    </cfRule>
    <cfRule type="cellIs" dxfId="2043" priority="4265" operator="equal">
      <formula>#REF!</formula>
    </cfRule>
    <cfRule type="cellIs" dxfId="2042" priority="4266" operator="equal">
      <formula>#REF!</formula>
    </cfRule>
    <cfRule type="cellIs" dxfId="2041" priority="4267" operator="equal">
      <formula>#REF!</formula>
    </cfRule>
    <cfRule type="cellIs" dxfId="2040" priority="4268" operator="equal">
      <formula>#REF!</formula>
    </cfRule>
    <cfRule type="cellIs" dxfId="2039" priority="4269" operator="equal">
      <formula>#REF!</formula>
    </cfRule>
    <cfRule type="cellIs" dxfId="2038" priority="4271" operator="equal">
      <formula>#REF!</formula>
    </cfRule>
    <cfRule type="cellIs" dxfId="2037" priority="4272" operator="equal">
      <formula>#REF!</formula>
    </cfRule>
    <cfRule type="cellIs" dxfId="2036" priority="4273" operator="equal">
      <formula>#REF!</formula>
    </cfRule>
    <cfRule type="cellIs" dxfId="2035" priority="4274" operator="equal">
      <formula>#REF!</formula>
    </cfRule>
    <cfRule type="cellIs" dxfId="2034" priority="4276" operator="equal">
      <formula>#REF!</formula>
    </cfRule>
  </conditionalFormatting>
  <conditionalFormatting sqref="Q20 AJ20">
    <cfRule type="cellIs" dxfId="2033" priority="4002" operator="equal">
      <formula>#REF!</formula>
    </cfRule>
    <cfRule type="cellIs" dxfId="2032" priority="4004" operator="equal">
      <formula>#REF!</formula>
    </cfRule>
    <cfRule type="cellIs" dxfId="2031" priority="4007" operator="equal">
      <formula>#REF!</formula>
    </cfRule>
    <cfRule type="cellIs" dxfId="2030" priority="4009" operator="equal">
      <formula>#REF!</formula>
    </cfRule>
    <cfRule type="cellIs" dxfId="2029" priority="4010" operator="equal">
      <formula>#REF!</formula>
    </cfRule>
    <cfRule type="cellIs" dxfId="2028" priority="4011" operator="equal">
      <formula>#REF!</formula>
    </cfRule>
    <cfRule type="cellIs" dxfId="2027" priority="4013" operator="equal">
      <formula>#REF!</formula>
    </cfRule>
    <cfRule type="cellIs" dxfId="2026" priority="4016" operator="equal">
      <formula>#REF!</formula>
    </cfRule>
    <cfRule type="cellIs" dxfId="2025" priority="4017" operator="equal">
      <formula>#REF!</formula>
    </cfRule>
    <cfRule type="cellIs" dxfId="2024" priority="4018" operator="equal">
      <formula>#REF!</formula>
    </cfRule>
    <cfRule type="cellIs" dxfId="2023" priority="4021" operator="equal">
      <formula>#REF!</formula>
    </cfRule>
    <cfRule type="cellIs" dxfId="2022" priority="4022" operator="equal">
      <formula>#REF!</formula>
    </cfRule>
    <cfRule type="cellIs" dxfId="2021" priority="4023" operator="equal">
      <formula>#REF!</formula>
    </cfRule>
    <cfRule type="cellIs" dxfId="2020" priority="4025" operator="equal">
      <formula>#REF!</formula>
    </cfRule>
    <cfRule type="cellIs" dxfId="2019" priority="4026" operator="equal">
      <formula>#REF!</formula>
    </cfRule>
    <cfRule type="cellIs" dxfId="2018" priority="4027" operator="equal">
      <formula>#REF!</formula>
    </cfRule>
    <cfRule type="cellIs" dxfId="2017" priority="4028" operator="equal">
      <formula>#REF!</formula>
    </cfRule>
    <cfRule type="cellIs" dxfId="2016" priority="4029" operator="equal">
      <formula>#REF!</formula>
    </cfRule>
    <cfRule type="cellIs" dxfId="2015" priority="4030" operator="equal">
      <formula>#REF!</formula>
    </cfRule>
    <cfRule type="cellIs" dxfId="2014" priority="4031" operator="equal">
      <formula>#REF!</formula>
    </cfRule>
    <cfRule type="cellIs" dxfId="2013" priority="4032" operator="equal">
      <formula>#REF!</formula>
    </cfRule>
    <cfRule type="cellIs" dxfId="2012" priority="4034" operator="equal">
      <formula>#REF!</formula>
    </cfRule>
    <cfRule type="cellIs" dxfId="2011" priority="4035" operator="equal">
      <formula>#REF!</formula>
    </cfRule>
    <cfRule type="cellIs" dxfId="2010" priority="4036" operator="equal">
      <formula>#REF!</formula>
    </cfRule>
    <cfRule type="cellIs" dxfId="2009" priority="4037" operator="equal">
      <formula>#REF!</formula>
    </cfRule>
    <cfRule type="cellIs" dxfId="2008" priority="4039" operator="equal">
      <formula>#REF!</formula>
    </cfRule>
    <cfRule type="cellIs" dxfId="2007" priority="4050" operator="equal">
      <formula>"EXTREMO (RC/F)"</formula>
    </cfRule>
    <cfRule type="cellIs" dxfId="2006" priority="4051" operator="equal">
      <formula>"ALTO (RC/F)"</formula>
    </cfRule>
    <cfRule type="cellIs" dxfId="2005" priority="4052" operator="equal">
      <formula>"MODERADO (RC/F)"</formula>
    </cfRule>
    <cfRule type="cellIs" dxfId="2004" priority="4053" operator="equal">
      <formula>"EXTREMO"</formula>
    </cfRule>
    <cfRule type="cellIs" dxfId="2003" priority="4054" operator="equal">
      <formula>"ALTO"</formula>
    </cfRule>
    <cfRule type="cellIs" dxfId="2002" priority="4055" operator="equal">
      <formula>"MODERADO"</formula>
    </cfRule>
    <cfRule type="cellIs" dxfId="2001" priority="4056" operator="equal">
      <formula>"BAJO"</formula>
    </cfRule>
  </conditionalFormatting>
  <conditionalFormatting sqref="Q22 AJ22">
    <cfRule type="cellIs" dxfId="2000" priority="4070" operator="equal">
      <formula>#REF!</formula>
    </cfRule>
    <cfRule type="cellIs" dxfId="1999" priority="4072" operator="equal">
      <formula>#REF!</formula>
    </cfRule>
    <cfRule type="cellIs" dxfId="1998" priority="4075" operator="equal">
      <formula>#REF!</formula>
    </cfRule>
    <cfRule type="cellIs" dxfId="1997" priority="4077" operator="equal">
      <formula>#REF!</formula>
    </cfRule>
    <cfRule type="cellIs" dxfId="1996" priority="4078" operator="equal">
      <formula>#REF!</formula>
    </cfRule>
    <cfRule type="cellIs" dxfId="1995" priority="4079" operator="equal">
      <formula>#REF!</formula>
    </cfRule>
    <cfRule type="cellIs" dxfId="1994" priority="4081" operator="equal">
      <formula>#REF!</formula>
    </cfRule>
    <cfRule type="cellIs" dxfId="1993" priority="4084" operator="equal">
      <formula>#REF!</formula>
    </cfRule>
    <cfRule type="cellIs" dxfId="1992" priority="4085" operator="equal">
      <formula>#REF!</formula>
    </cfRule>
    <cfRule type="cellIs" dxfId="1991" priority="4086" operator="equal">
      <formula>#REF!</formula>
    </cfRule>
    <cfRule type="cellIs" dxfId="1990" priority="4089" operator="equal">
      <formula>#REF!</formula>
    </cfRule>
    <cfRule type="cellIs" dxfId="1989" priority="4090" operator="equal">
      <formula>#REF!</formula>
    </cfRule>
    <cfRule type="cellIs" dxfId="1988" priority="4091" operator="equal">
      <formula>#REF!</formula>
    </cfRule>
    <cfRule type="cellIs" dxfId="1987" priority="4093" operator="equal">
      <formula>#REF!</formula>
    </cfRule>
    <cfRule type="cellIs" dxfId="1986" priority="4094" operator="equal">
      <formula>#REF!</formula>
    </cfRule>
    <cfRule type="cellIs" dxfId="1985" priority="4095" operator="equal">
      <formula>#REF!</formula>
    </cfRule>
    <cfRule type="cellIs" dxfId="1984" priority="4096" operator="equal">
      <formula>#REF!</formula>
    </cfRule>
    <cfRule type="cellIs" dxfId="1983" priority="4097" operator="equal">
      <formula>#REF!</formula>
    </cfRule>
    <cfRule type="cellIs" dxfId="1982" priority="4098" operator="equal">
      <formula>#REF!</formula>
    </cfRule>
    <cfRule type="cellIs" dxfId="1981" priority="4099" operator="equal">
      <formula>#REF!</formula>
    </cfRule>
    <cfRule type="cellIs" dxfId="1980" priority="4100" operator="equal">
      <formula>#REF!</formula>
    </cfRule>
    <cfRule type="cellIs" dxfId="1979" priority="4102" operator="equal">
      <formula>#REF!</formula>
    </cfRule>
    <cfRule type="cellIs" dxfId="1978" priority="4103" operator="equal">
      <formula>#REF!</formula>
    </cfRule>
    <cfRule type="cellIs" dxfId="1977" priority="4104" operator="equal">
      <formula>#REF!</formula>
    </cfRule>
    <cfRule type="cellIs" dxfId="1976" priority="4105" operator="equal">
      <formula>#REF!</formula>
    </cfRule>
    <cfRule type="cellIs" dxfId="1975" priority="4107" operator="equal">
      <formula>#REF!</formula>
    </cfRule>
    <cfRule type="cellIs" dxfId="1974" priority="4113" operator="equal">
      <formula>"EXTREMO (RC/F)"</formula>
    </cfRule>
    <cfRule type="cellIs" dxfId="1973" priority="4114" operator="equal">
      <formula>"ALTO (RC/F)"</formula>
    </cfRule>
    <cfRule type="cellIs" dxfId="1972" priority="4115" operator="equal">
      <formula>"MODERADO (RC/F)"</formula>
    </cfRule>
    <cfRule type="cellIs" dxfId="1971" priority="4116" operator="equal">
      <formula>"EXTREMO"</formula>
    </cfRule>
    <cfRule type="cellIs" dxfId="1970" priority="4117" operator="equal">
      <formula>"ALTO"</formula>
    </cfRule>
    <cfRule type="cellIs" dxfId="1969" priority="4118" operator="equal">
      <formula>"MODERADO"</formula>
    </cfRule>
    <cfRule type="cellIs" dxfId="1968" priority="4119" operator="equal">
      <formula>"BAJO"</formula>
    </cfRule>
  </conditionalFormatting>
  <conditionalFormatting sqref="Q25 AJ25">
    <cfRule type="cellIs" dxfId="1967" priority="4340" operator="equal">
      <formula>#REF!</formula>
    </cfRule>
    <cfRule type="cellIs" dxfId="1966" priority="4342" operator="equal">
      <formula>#REF!</formula>
    </cfRule>
    <cfRule type="cellIs" dxfId="1965" priority="4345" operator="equal">
      <formula>#REF!</formula>
    </cfRule>
    <cfRule type="cellIs" dxfId="1964" priority="4347" operator="equal">
      <formula>#REF!</formula>
    </cfRule>
    <cfRule type="cellIs" dxfId="1963" priority="4348" operator="equal">
      <formula>#REF!</formula>
    </cfRule>
    <cfRule type="cellIs" dxfId="1962" priority="4349" operator="equal">
      <formula>#REF!</formula>
    </cfRule>
    <cfRule type="cellIs" dxfId="1961" priority="4351" operator="equal">
      <formula>#REF!</formula>
    </cfRule>
    <cfRule type="cellIs" dxfId="1960" priority="4354" operator="equal">
      <formula>#REF!</formula>
    </cfRule>
    <cfRule type="cellIs" dxfId="1959" priority="4355" operator="equal">
      <formula>#REF!</formula>
    </cfRule>
    <cfRule type="cellIs" dxfId="1958" priority="4356" operator="equal">
      <formula>#REF!</formula>
    </cfRule>
    <cfRule type="cellIs" dxfId="1957" priority="4359" operator="equal">
      <formula>#REF!</formula>
    </cfRule>
    <cfRule type="cellIs" dxfId="1956" priority="4360" operator="equal">
      <formula>#REF!</formula>
    </cfRule>
    <cfRule type="cellIs" dxfId="1955" priority="4361" operator="equal">
      <formula>#REF!</formula>
    </cfRule>
    <cfRule type="cellIs" dxfId="1954" priority="4363" operator="equal">
      <formula>#REF!</formula>
    </cfRule>
    <cfRule type="cellIs" dxfId="1953" priority="4364" operator="equal">
      <formula>#REF!</formula>
    </cfRule>
    <cfRule type="cellIs" dxfId="1952" priority="4365" operator="equal">
      <formula>#REF!</formula>
    </cfRule>
    <cfRule type="cellIs" dxfId="1951" priority="4366" operator="equal">
      <formula>#REF!</formula>
    </cfRule>
    <cfRule type="cellIs" dxfId="1950" priority="4367" operator="equal">
      <formula>#REF!</formula>
    </cfRule>
    <cfRule type="cellIs" dxfId="1949" priority="4368" operator="equal">
      <formula>#REF!</formula>
    </cfRule>
    <cfRule type="cellIs" dxfId="1948" priority="4369" operator="equal">
      <formula>#REF!</formula>
    </cfRule>
    <cfRule type="cellIs" dxfId="1947" priority="4370" operator="equal">
      <formula>#REF!</formula>
    </cfRule>
    <cfRule type="cellIs" dxfId="1946" priority="4372" operator="equal">
      <formula>#REF!</formula>
    </cfRule>
    <cfRule type="cellIs" dxfId="1945" priority="4373" operator="equal">
      <formula>#REF!</formula>
    </cfRule>
    <cfRule type="cellIs" dxfId="1944" priority="4374" operator="equal">
      <formula>#REF!</formula>
    </cfRule>
    <cfRule type="cellIs" dxfId="1943" priority="4375" operator="equal">
      <formula>#REF!</formula>
    </cfRule>
    <cfRule type="cellIs" dxfId="1942" priority="4377" operator="equal">
      <formula>#REF!</formula>
    </cfRule>
    <cfRule type="cellIs" dxfId="1941" priority="4420" operator="equal">
      <formula>"EXTREMO (RC/F)"</formula>
    </cfRule>
    <cfRule type="cellIs" dxfId="1940" priority="4421" operator="equal">
      <formula>"ALTO (RC/F)"</formula>
    </cfRule>
    <cfRule type="cellIs" dxfId="1939" priority="4422" operator="equal">
      <formula>"MODERADO (RC/F)"</formula>
    </cfRule>
    <cfRule type="cellIs" dxfId="1938" priority="4423" operator="equal">
      <formula>"EXTREMO"</formula>
    </cfRule>
    <cfRule type="cellIs" dxfId="1937" priority="4424" operator="equal">
      <formula>"ALTO"</formula>
    </cfRule>
    <cfRule type="cellIs" dxfId="1936" priority="4425" operator="equal">
      <formula>"MODERADO"</formula>
    </cfRule>
    <cfRule type="cellIs" dxfId="1935" priority="4426" operator="equal">
      <formula>"BAJO"</formula>
    </cfRule>
  </conditionalFormatting>
  <conditionalFormatting sqref="Q27 Q29">
    <cfRule type="cellIs" dxfId="1934" priority="3535" operator="equal">
      <formula>#REF!</formula>
    </cfRule>
    <cfRule type="cellIs" dxfId="1933" priority="3536" operator="equal">
      <formula>#REF!</formula>
    </cfRule>
    <cfRule type="cellIs" dxfId="1932" priority="3537" operator="equal">
      <formula>#REF!</formula>
    </cfRule>
    <cfRule type="cellIs" dxfId="1931" priority="3539" operator="equal">
      <formula>#REF!</formula>
    </cfRule>
    <cfRule type="cellIs" dxfId="1930" priority="3542" operator="equal">
      <formula>#REF!</formula>
    </cfRule>
    <cfRule type="cellIs" dxfId="1929" priority="3547" operator="equal">
      <formula>#REF!</formula>
    </cfRule>
    <cfRule type="cellIs" dxfId="1928" priority="3548" operator="equal">
      <formula>#REF!</formula>
    </cfRule>
    <cfRule type="cellIs" dxfId="1927" priority="3549" operator="equal">
      <formula>#REF!</formula>
    </cfRule>
    <cfRule type="cellIs" dxfId="1926" priority="3551" operator="equal">
      <formula>#REF!</formula>
    </cfRule>
    <cfRule type="cellIs" dxfId="1925" priority="3552" operator="equal">
      <formula>#REF!</formula>
    </cfRule>
    <cfRule type="cellIs" dxfId="1924" priority="3553" operator="equal">
      <formula>#REF!</formula>
    </cfRule>
    <cfRule type="cellIs" dxfId="1923" priority="3554" operator="equal">
      <formula>#REF!</formula>
    </cfRule>
    <cfRule type="cellIs" dxfId="1922" priority="3555" operator="equal">
      <formula>#REF!</formula>
    </cfRule>
    <cfRule type="cellIs" dxfId="1921" priority="3556" operator="equal">
      <formula>#REF!</formula>
    </cfRule>
    <cfRule type="cellIs" dxfId="1920" priority="3557" operator="equal">
      <formula>#REF!</formula>
    </cfRule>
    <cfRule type="cellIs" dxfId="1919" priority="3558" operator="equal">
      <formula>#REF!</formula>
    </cfRule>
    <cfRule type="cellIs" dxfId="1918" priority="3560" operator="equal">
      <formula>#REF!</formula>
    </cfRule>
    <cfRule type="cellIs" dxfId="1917" priority="3561" operator="equal">
      <formula>#REF!</formula>
    </cfRule>
    <cfRule type="cellIs" dxfId="1916" priority="3562" operator="equal">
      <formula>#REF!</formula>
    </cfRule>
    <cfRule type="cellIs" dxfId="1915" priority="3563" operator="equal">
      <formula>#REF!</formula>
    </cfRule>
    <cfRule type="cellIs" dxfId="1914" priority="3565" operator="equal">
      <formula>#REF!</formula>
    </cfRule>
  </conditionalFormatting>
  <conditionalFormatting sqref="Q27">
    <cfRule type="cellIs" dxfId="1913" priority="3528" operator="equal">
      <formula>#REF!</formula>
    </cfRule>
    <cfRule type="cellIs" dxfId="1912" priority="3530" operator="equal">
      <formula>#REF!</formula>
    </cfRule>
    <cfRule type="cellIs" dxfId="1911" priority="3533" operator="equal">
      <formula>#REF!</formula>
    </cfRule>
    <cfRule type="cellIs" dxfId="1910" priority="4720" operator="equal">
      <formula>#REF!</formula>
    </cfRule>
  </conditionalFormatting>
  <conditionalFormatting sqref="Q29 Q27">
    <cfRule type="cellIs" dxfId="1909" priority="3544" operator="equal">
      <formula>#REF!</formula>
    </cfRule>
  </conditionalFormatting>
  <conditionalFormatting sqref="Q29">
    <cfRule type="cellIs" dxfId="1908" priority="3543" operator="equal">
      <formula>#REF!</formula>
    </cfRule>
  </conditionalFormatting>
  <conditionalFormatting sqref="Q29:Q30">
    <cfRule type="cellIs" dxfId="1907" priority="3304" operator="equal">
      <formula>"EXTREMO (RC/F)"</formula>
    </cfRule>
    <cfRule type="cellIs" dxfId="1906" priority="3305" operator="equal">
      <formula>"ALTO (RC/F)"</formula>
    </cfRule>
    <cfRule type="cellIs" dxfId="1905" priority="3306" operator="equal">
      <formula>"MODERADO (RC/F)"</formula>
    </cfRule>
    <cfRule type="cellIs" dxfId="1904" priority="3307" operator="equal">
      <formula>"EXTREMO"</formula>
    </cfRule>
    <cfRule type="cellIs" dxfId="1903" priority="3308" operator="equal">
      <formula>"ALTO"</formula>
    </cfRule>
    <cfRule type="cellIs" dxfId="1902" priority="3309" operator="equal">
      <formula>"MODERADO"</formula>
    </cfRule>
    <cfRule type="cellIs" dxfId="1901" priority="3310" operator="equal">
      <formula>"BAJO"</formula>
    </cfRule>
    <cfRule type="cellIs" dxfId="1900" priority="3311" operator="equal">
      <formula>#REF!</formula>
    </cfRule>
    <cfRule type="cellIs" dxfId="1899" priority="3325" operator="equal">
      <formula>#REF!</formula>
    </cfRule>
    <cfRule type="cellIs" dxfId="1898" priority="3337" operator="equal">
      <formula>#REF!</formula>
    </cfRule>
  </conditionalFormatting>
  <conditionalFormatting sqref="Q30">
    <cfRule type="cellIs" dxfId="1897" priority="3312" operator="equal">
      <formula>#REF!</formula>
    </cfRule>
    <cfRule type="cellIs" dxfId="1896" priority="3315" operator="equal">
      <formula>#REF!</formula>
    </cfRule>
    <cfRule type="cellIs" dxfId="1895" priority="3317" operator="equal">
      <formula>#REF!</formula>
    </cfRule>
    <cfRule type="cellIs" dxfId="1894" priority="3318" operator="equal">
      <formula>#REF!</formula>
    </cfRule>
    <cfRule type="cellIs" dxfId="1893" priority="3319" operator="equal">
      <formula>#REF!</formula>
    </cfRule>
    <cfRule type="cellIs" dxfId="1892" priority="3321" operator="equal">
      <formula>#REF!</formula>
    </cfRule>
    <cfRule type="cellIs" dxfId="1891" priority="3324" operator="equal">
      <formula>#REF!</formula>
    </cfRule>
    <cfRule type="cellIs" dxfId="1890" priority="3326" operator="equal">
      <formula>#REF!</formula>
    </cfRule>
    <cfRule type="cellIs" dxfId="1889" priority="3329" operator="equal">
      <formula>#REF!</formula>
    </cfRule>
    <cfRule type="cellIs" dxfId="1888" priority="3330" operator="equal">
      <formula>#REF!</formula>
    </cfRule>
    <cfRule type="cellIs" dxfId="1887" priority="3331" operator="equal">
      <formula>#REF!</formula>
    </cfRule>
    <cfRule type="cellIs" dxfId="1886" priority="3333" operator="equal">
      <formula>#REF!</formula>
    </cfRule>
    <cfRule type="cellIs" dxfId="1885" priority="3334" operator="equal">
      <formula>#REF!</formula>
    </cfRule>
    <cfRule type="cellIs" dxfId="1884" priority="3335" operator="equal">
      <formula>#REF!</formula>
    </cfRule>
    <cfRule type="cellIs" dxfId="1883" priority="3336" operator="equal">
      <formula>#REF!</formula>
    </cfRule>
    <cfRule type="cellIs" dxfId="1882" priority="3338" operator="equal">
      <formula>#REF!</formula>
    </cfRule>
    <cfRule type="cellIs" dxfId="1881" priority="3339" operator="equal">
      <formula>#REF!</formula>
    </cfRule>
    <cfRule type="cellIs" dxfId="1880" priority="3340" operator="equal">
      <formula>#REF!</formula>
    </cfRule>
    <cfRule type="cellIs" dxfId="1879" priority="3342" operator="equal">
      <formula>#REF!</formula>
    </cfRule>
    <cfRule type="cellIs" dxfId="1878" priority="3343" operator="equal">
      <formula>#REF!</formula>
    </cfRule>
    <cfRule type="cellIs" dxfId="1877" priority="3344" operator="equal">
      <formula>#REF!</formula>
    </cfRule>
    <cfRule type="cellIs" dxfId="1876" priority="3345" operator="equal">
      <formula>#REF!</formula>
    </cfRule>
    <cfRule type="cellIs" dxfId="1875" priority="3347" operator="equal">
      <formula>#REF!</formula>
    </cfRule>
  </conditionalFormatting>
  <conditionalFormatting sqref="Q32">
    <cfRule type="cellIs" dxfId="1874" priority="3398" operator="equal">
      <formula>"EXTREMO (RC/F)"</formula>
    </cfRule>
    <cfRule type="cellIs" dxfId="1873" priority="3399" operator="equal">
      <formula>"ALTO (RC/F)"</formula>
    </cfRule>
    <cfRule type="cellIs" dxfId="1872" priority="3400" operator="equal">
      <formula>"MODERADO (RC/F)"</formula>
    </cfRule>
    <cfRule type="cellIs" dxfId="1871" priority="3401" operator="equal">
      <formula>"EXTREMO"</formula>
    </cfRule>
    <cfRule type="cellIs" dxfId="1870" priority="3402" operator="equal">
      <formula>"ALTO"</formula>
    </cfRule>
    <cfRule type="cellIs" dxfId="1869" priority="3403" operator="equal">
      <formula>"MODERADO"</formula>
    </cfRule>
    <cfRule type="cellIs" dxfId="1868" priority="3404" operator="equal">
      <formula>"BAJO"</formula>
    </cfRule>
    <cfRule type="cellIs" dxfId="1867" priority="3418" operator="equal">
      <formula>#REF!</formula>
    </cfRule>
    <cfRule type="cellIs" dxfId="1866" priority="3420" operator="equal">
      <formula>#REF!</formula>
    </cfRule>
    <cfRule type="cellIs" dxfId="1865" priority="3423" operator="equal">
      <formula>#REF!</formula>
    </cfRule>
    <cfRule type="cellIs" dxfId="1864" priority="3425" operator="equal">
      <formula>#REF!</formula>
    </cfRule>
    <cfRule type="cellIs" dxfId="1863" priority="3426" operator="equal">
      <formula>#REF!</formula>
    </cfRule>
    <cfRule type="cellIs" dxfId="1862" priority="3427" operator="equal">
      <formula>#REF!</formula>
    </cfRule>
    <cfRule type="cellIs" dxfId="1861" priority="3429" operator="equal">
      <formula>#REF!</formula>
    </cfRule>
    <cfRule type="cellIs" dxfId="1860" priority="3432" operator="equal">
      <formula>#REF!</formula>
    </cfRule>
    <cfRule type="cellIs" dxfId="1859" priority="3433" operator="equal">
      <formula>#REF!</formula>
    </cfRule>
    <cfRule type="cellIs" dxfId="1858" priority="3434" operator="equal">
      <formula>#REF!</formula>
    </cfRule>
    <cfRule type="cellIs" dxfId="1857" priority="3437" operator="equal">
      <formula>#REF!</formula>
    </cfRule>
    <cfRule type="cellIs" dxfId="1856" priority="3438" operator="equal">
      <formula>#REF!</formula>
    </cfRule>
    <cfRule type="cellIs" dxfId="1855" priority="3439" operator="equal">
      <formula>#REF!</formula>
    </cfRule>
    <cfRule type="cellIs" dxfId="1854" priority="3441" operator="equal">
      <formula>#REF!</formula>
    </cfRule>
    <cfRule type="cellIs" dxfId="1853" priority="3442" operator="equal">
      <formula>#REF!</formula>
    </cfRule>
    <cfRule type="cellIs" dxfId="1852" priority="3443" operator="equal">
      <formula>#REF!</formula>
    </cfRule>
    <cfRule type="cellIs" dxfId="1851" priority="3444" operator="equal">
      <formula>#REF!</formula>
    </cfRule>
    <cfRule type="cellIs" dxfId="1850" priority="3445" operator="equal">
      <formula>#REF!</formula>
    </cfRule>
    <cfRule type="cellIs" dxfId="1849" priority="3446" operator="equal">
      <formula>#REF!</formula>
    </cfRule>
    <cfRule type="cellIs" dxfId="1848" priority="3447" operator="equal">
      <formula>#REF!</formula>
    </cfRule>
    <cfRule type="cellIs" dxfId="1847" priority="3448" operator="equal">
      <formula>#REF!</formula>
    </cfRule>
    <cfRule type="cellIs" dxfId="1846" priority="3450" operator="equal">
      <formula>#REF!</formula>
    </cfRule>
    <cfRule type="cellIs" dxfId="1845" priority="3451" operator="equal">
      <formula>#REF!</formula>
    </cfRule>
    <cfRule type="cellIs" dxfId="1844" priority="3452" operator="equal">
      <formula>#REF!</formula>
    </cfRule>
    <cfRule type="cellIs" dxfId="1843" priority="3453" operator="equal">
      <formula>#REF!</formula>
    </cfRule>
    <cfRule type="cellIs" dxfId="1842" priority="3455" operator="equal">
      <formula>#REF!</formula>
    </cfRule>
  </conditionalFormatting>
  <conditionalFormatting sqref="Q34">
    <cfRule type="cellIs" dxfId="1841" priority="58" operator="equal">
      <formula>#REF!</formula>
    </cfRule>
    <cfRule type="cellIs" dxfId="1840" priority="59" operator="equal">
      <formula>#REF!</formula>
    </cfRule>
    <cfRule type="cellIs" dxfId="1839" priority="62" operator="equal">
      <formula>#REF!</formula>
    </cfRule>
    <cfRule type="cellIs" dxfId="1838" priority="64" operator="equal">
      <formula>#REF!</formula>
    </cfRule>
    <cfRule type="cellIs" dxfId="1837" priority="65" operator="equal">
      <formula>#REF!</formula>
    </cfRule>
    <cfRule type="cellIs" dxfId="1836" priority="66" operator="equal">
      <formula>#REF!</formula>
    </cfRule>
    <cfRule type="cellIs" dxfId="1835" priority="68" operator="equal">
      <formula>#REF!</formula>
    </cfRule>
    <cfRule type="cellIs" dxfId="1834" priority="71" operator="equal">
      <formula>#REF!</formula>
    </cfRule>
    <cfRule type="cellIs" dxfId="1833" priority="72" operator="equal">
      <formula>#REF!</formula>
    </cfRule>
    <cfRule type="cellIs" dxfId="1832" priority="73" operator="equal">
      <formula>#REF!</formula>
    </cfRule>
    <cfRule type="cellIs" dxfId="1831" priority="76" operator="equal">
      <formula>#REF!</formula>
    </cfRule>
    <cfRule type="cellIs" dxfId="1830" priority="77" operator="equal">
      <formula>#REF!</formula>
    </cfRule>
    <cfRule type="cellIs" dxfId="1829" priority="78" operator="equal">
      <formula>#REF!</formula>
    </cfRule>
    <cfRule type="cellIs" dxfId="1828" priority="80" operator="equal">
      <formula>#REF!</formula>
    </cfRule>
    <cfRule type="cellIs" dxfId="1827" priority="81" operator="equal">
      <formula>#REF!</formula>
    </cfRule>
    <cfRule type="cellIs" dxfId="1826" priority="82" operator="equal">
      <formula>#REF!</formula>
    </cfRule>
    <cfRule type="cellIs" dxfId="1825" priority="83" operator="equal">
      <formula>#REF!</formula>
    </cfRule>
    <cfRule type="cellIs" dxfId="1824" priority="84" operator="equal">
      <formula>#REF!</formula>
    </cfRule>
    <cfRule type="cellIs" dxfId="1823" priority="85" operator="equal">
      <formula>#REF!</formula>
    </cfRule>
    <cfRule type="cellIs" dxfId="1822" priority="86" operator="equal">
      <formula>#REF!</formula>
    </cfRule>
    <cfRule type="cellIs" dxfId="1821" priority="87" operator="equal">
      <formula>#REF!</formula>
    </cfRule>
    <cfRule type="cellIs" dxfId="1820" priority="89" operator="equal">
      <formula>#REF!</formula>
    </cfRule>
    <cfRule type="cellIs" dxfId="1819" priority="90" operator="equal">
      <formula>#REF!</formula>
    </cfRule>
    <cfRule type="cellIs" dxfId="1818" priority="91" operator="equal">
      <formula>#REF!</formula>
    </cfRule>
    <cfRule type="cellIs" dxfId="1817" priority="92" operator="equal">
      <formula>#REF!</formula>
    </cfRule>
    <cfRule type="cellIs" dxfId="1816" priority="94" operator="equal">
      <formula>#REF!</formula>
    </cfRule>
    <cfRule type="cellIs" dxfId="1815" priority="227" operator="equal">
      <formula>"EXTREMO (RC/F)"</formula>
    </cfRule>
    <cfRule type="cellIs" dxfId="1814" priority="228" operator="equal">
      <formula>"ALTO (RC/F)"</formula>
    </cfRule>
    <cfRule type="cellIs" dxfId="1813" priority="229" operator="equal">
      <formula>"MODERADO (RC/F)"</formula>
    </cfRule>
    <cfRule type="cellIs" dxfId="1812" priority="230" operator="equal">
      <formula>"EXTREMO"</formula>
    </cfRule>
    <cfRule type="cellIs" dxfId="1811" priority="231" operator="equal">
      <formula>"ALTO"</formula>
    </cfRule>
    <cfRule type="cellIs" dxfId="1810" priority="232" operator="equal">
      <formula>"MODERADO"</formula>
    </cfRule>
    <cfRule type="cellIs" dxfId="1809" priority="233" operator="equal">
      <formula>"BAJO"</formula>
    </cfRule>
  </conditionalFormatting>
  <conditionalFormatting sqref="Q39">
    <cfRule type="cellIs" dxfId="1808" priority="2491" operator="equal">
      <formula>#REF!</formula>
    </cfRule>
    <cfRule type="cellIs" dxfId="1807" priority="2492" operator="equal">
      <formula>#REF!</formula>
    </cfRule>
    <cfRule type="cellIs" dxfId="1806" priority="2495" operator="equal">
      <formula>#REF!</formula>
    </cfRule>
    <cfRule type="cellIs" dxfId="1805" priority="2497" operator="equal">
      <formula>#REF!</formula>
    </cfRule>
    <cfRule type="cellIs" dxfId="1804" priority="2498" operator="equal">
      <formula>#REF!</formula>
    </cfRule>
    <cfRule type="cellIs" dxfId="1803" priority="2499" operator="equal">
      <formula>#REF!</formula>
    </cfRule>
    <cfRule type="cellIs" dxfId="1802" priority="2501" operator="equal">
      <formula>#REF!</formula>
    </cfRule>
    <cfRule type="cellIs" dxfId="1801" priority="2504" operator="equal">
      <formula>#REF!</formula>
    </cfRule>
    <cfRule type="cellIs" dxfId="1800" priority="2505" operator="equal">
      <formula>#REF!</formula>
    </cfRule>
    <cfRule type="cellIs" dxfId="1799" priority="2506" operator="equal">
      <formula>#REF!</formula>
    </cfRule>
    <cfRule type="cellIs" dxfId="1798" priority="2509" operator="equal">
      <formula>#REF!</formula>
    </cfRule>
    <cfRule type="cellIs" dxfId="1797" priority="2510" operator="equal">
      <formula>#REF!</formula>
    </cfRule>
    <cfRule type="cellIs" dxfId="1796" priority="2511" operator="equal">
      <formula>#REF!</formula>
    </cfRule>
    <cfRule type="cellIs" dxfId="1795" priority="2513" operator="equal">
      <formula>#REF!</formula>
    </cfRule>
    <cfRule type="cellIs" dxfId="1794" priority="2514" operator="equal">
      <formula>#REF!</formula>
    </cfRule>
    <cfRule type="cellIs" dxfId="1793" priority="2515" operator="equal">
      <formula>#REF!</formula>
    </cfRule>
    <cfRule type="cellIs" dxfId="1792" priority="2516" operator="equal">
      <formula>#REF!</formula>
    </cfRule>
    <cfRule type="cellIs" dxfId="1791" priority="2517" operator="equal">
      <formula>#REF!</formula>
    </cfRule>
    <cfRule type="cellIs" dxfId="1790" priority="2518" operator="equal">
      <formula>#REF!</formula>
    </cfRule>
    <cfRule type="cellIs" dxfId="1789" priority="2519" operator="equal">
      <formula>#REF!</formula>
    </cfRule>
    <cfRule type="cellIs" dxfId="1788" priority="2520" operator="equal">
      <formula>#REF!</formula>
    </cfRule>
    <cfRule type="cellIs" dxfId="1787" priority="2522" operator="equal">
      <formula>#REF!</formula>
    </cfRule>
    <cfRule type="cellIs" dxfId="1786" priority="2523" operator="equal">
      <formula>#REF!</formula>
    </cfRule>
    <cfRule type="cellIs" dxfId="1785" priority="2524" operator="equal">
      <formula>#REF!</formula>
    </cfRule>
    <cfRule type="cellIs" dxfId="1784" priority="2525" operator="equal">
      <formula>#REF!</formula>
    </cfRule>
    <cfRule type="cellIs" dxfId="1783" priority="2527" operator="equal">
      <formula>#REF!</formula>
    </cfRule>
    <cfRule type="cellIs" dxfId="1782" priority="2528" operator="equal">
      <formula>"EXTREMO (RC/F)"</formula>
    </cfRule>
    <cfRule type="cellIs" dxfId="1781" priority="2529" operator="equal">
      <formula>"ALTO (RC/F)"</formula>
    </cfRule>
    <cfRule type="cellIs" dxfId="1780" priority="2530" operator="equal">
      <formula>"MODERADO (RC/F)"</formula>
    </cfRule>
    <cfRule type="cellIs" dxfId="1779" priority="2531" operator="equal">
      <formula>"EXTREMO"</formula>
    </cfRule>
    <cfRule type="cellIs" dxfId="1778" priority="2532" operator="equal">
      <formula>"ALTO"</formula>
    </cfRule>
    <cfRule type="cellIs" dxfId="1777" priority="2533" operator="equal">
      <formula>"MODERADO"</formula>
    </cfRule>
    <cfRule type="cellIs" dxfId="1776" priority="2534" operator="equal">
      <formula>"BAJO"</formula>
    </cfRule>
    <cfRule type="cellIs" dxfId="1775" priority="2535" operator="equal">
      <formula>#REF!</formula>
    </cfRule>
    <cfRule type="cellIs" dxfId="1774" priority="2536" operator="equal">
      <formula>#REF!</formula>
    </cfRule>
    <cfRule type="cellIs" dxfId="1773" priority="2539" operator="equal">
      <formula>#REF!</formula>
    </cfRule>
    <cfRule type="cellIs" dxfId="1772" priority="2541" operator="equal">
      <formula>#REF!</formula>
    </cfRule>
    <cfRule type="cellIs" dxfId="1771" priority="2542" operator="equal">
      <formula>#REF!</formula>
    </cfRule>
    <cfRule type="cellIs" dxfId="1770" priority="2543" operator="equal">
      <formula>#REF!</formula>
    </cfRule>
    <cfRule type="cellIs" dxfId="1769" priority="2545" operator="equal">
      <formula>#REF!</formula>
    </cfRule>
    <cfRule type="cellIs" dxfId="1768" priority="2548" operator="equal">
      <formula>#REF!</formula>
    </cfRule>
    <cfRule type="cellIs" dxfId="1767" priority="2549" operator="equal">
      <formula>#REF!</formula>
    </cfRule>
    <cfRule type="cellIs" dxfId="1766" priority="2550" operator="equal">
      <formula>#REF!</formula>
    </cfRule>
    <cfRule type="cellIs" dxfId="1765" priority="2553" operator="equal">
      <formula>#REF!</formula>
    </cfRule>
    <cfRule type="cellIs" dxfId="1764" priority="2554" operator="equal">
      <formula>#REF!</formula>
    </cfRule>
    <cfRule type="cellIs" dxfId="1763" priority="2555" operator="equal">
      <formula>#REF!</formula>
    </cfRule>
    <cfRule type="cellIs" dxfId="1762" priority="2557" operator="equal">
      <formula>#REF!</formula>
    </cfRule>
    <cfRule type="cellIs" dxfId="1761" priority="2558" operator="equal">
      <formula>#REF!</formula>
    </cfRule>
    <cfRule type="cellIs" dxfId="1760" priority="2559" operator="equal">
      <formula>#REF!</formula>
    </cfRule>
    <cfRule type="cellIs" dxfId="1759" priority="2560" operator="equal">
      <formula>#REF!</formula>
    </cfRule>
    <cfRule type="cellIs" dxfId="1758" priority="2561" operator="equal">
      <formula>#REF!</formula>
    </cfRule>
    <cfRule type="cellIs" dxfId="1757" priority="2562" operator="equal">
      <formula>#REF!</formula>
    </cfRule>
    <cfRule type="cellIs" dxfId="1756" priority="2563" operator="equal">
      <formula>#REF!</formula>
    </cfRule>
    <cfRule type="cellIs" dxfId="1755" priority="2564" operator="equal">
      <formula>#REF!</formula>
    </cfRule>
    <cfRule type="cellIs" dxfId="1754" priority="2566" operator="equal">
      <formula>#REF!</formula>
    </cfRule>
    <cfRule type="cellIs" dxfId="1753" priority="2567" operator="equal">
      <formula>#REF!</formula>
    </cfRule>
    <cfRule type="cellIs" dxfId="1752" priority="2568" operator="equal">
      <formula>#REF!</formula>
    </cfRule>
    <cfRule type="cellIs" dxfId="1751" priority="2569" operator="equal">
      <formula>#REF!</formula>
    </cfRule>
    <cfRule type="cellIs" dxfId="1750" priority="2571" operator="equal">
      <formula>#REF!</formula>
    </cfRule>
  </conditionalFormatting>
  <conditionalFormatting sqref="Q41">
    <cfRule type="cellIs" dxfId="1749" priority="2410" operator="equal">
      <formula>#REF!</formula>
    </cfRule>
    <cfRule type="cellIs" dxfId="1748" priority="2411" operator="equal">
      <formula>#REF!</formula>
    </cfRule>
    <cfRule type="cellIs" dxfId="1747" priority="2414" operator="equal">
      <formula>#REF!</formula>
    </cfRule>
    <cfRule type="cellIs" dxfId="1746" priority="2416" operator="equal">
      <formula>#REF!</formula>
    </cfRule>
    <cfRule type="cellIs" dxfId="1745" priority="2417" operator="equal">
      <formula>#REF!</formula>
    </cfRule>
    <cfRule type="cellIs" dxfId="1744" priority="2418" operator="equal">
      <formula>#REF!</formula>
    </cfRule>
    <cfRule type="cellIs" dxfId="1743" priority="2420" operator="equal">
      <formula>#REF!</formula>
    </cfRule>
    <cfRule type="cellIs" dxfId="1742" priority="2423" operator="equal">
      <formula>#REF!</formula>
    </cfRule>
    <cfRule type="cellIs" dxfId="1741" priority="2424" operator="equal">
      <formula>#REF!</formula>
    </cfRule>
    <cfRule type="cellIs" dxfId="1740" priority="2425" operator="equal">
      <formula>#REF!</formula>
    </cfRule>
    <cfRule type="cellIs" dxfId="1739" priority="2428" operator="equal">
      <formula>#REF!</formula>
    </cfRule>
    <cfRule type="cellIs" dxfId="1738" priority="2429" operator="equal">
      <formula>#REF!</formula>
    </cfRule>
    <cfRule type="cellIs" dxfId="1737" priority="2430" operator="equal">
      <formula>#REF!</formula>
    </cfRule>
    <cfRule type="cellIs" dxfId="1736" priority="2432" operator="equal">
      <formula>#REF!</formula>
    </cfRule>
    <cfRule type="cellIs" dxfId="1735" priority="2433" operator="equal">
      <formula>#REF!</formula>
    </cfRule>
    <cfRule type="cellIs" dxfId="1734" priority="2434" operator="equal">
      <formula>#REF!</formula>
    </cfRule>
    <cfRule type="cellIs" dxfId="1733" priority="2435" operator="equal">
      <formula>#REF!</formula>
    </cfRule>
    <cfRule type="cellIs" dxfId="1732" priority="2436" operator="equal">
      <formula>#REF!</formula>
    </cfRule>
    <cfRule type="cellIs" dxfId="1731" priority="2437" operator="equal">
      <formula>#REF!</formula>
    </cfRule>
    <cfRule type="cellIs" dxfId="1730" priority="2438" operator="equal">
      <formula>#REF!</formula>
    </cfRule>
    <cfRule type="cellIs" dxfId="1729" priority="2439" operator="equal">
      <formula>#REF!</formula>
    </cfRule>
    <cfRule type="cellIs" dxfId="1728" priority="2441" operator="equal">
      <formula>#REF!</formula>
    </cfRule>
    <cfRule type="cellIs" dxfId="1727" priority="2442" operator="equal">
      <formula>#REF!</formula>
    </cfRule>
    <cfRule type="cellIs" dxfId="1726" priority="2443" operator="equal">
      <formula>#REF!</formula>
    </cfRule>
    <cfRule type="cellIs" dxfId="1725" priority="2444" operator="equal">
      <formula>#REF!</formula>
    </cfRule>
    <cfRule type="cellIs" dxfId="1724" priority="2446" operator="equal">
      <formula>#REF!</formula>
    </cfRule>
  </conditionalFormatting>
  <conditionalFormatting sqref="Q41">
    <cfRule type="cellIs" dxfId="1723" priority="2454" operator="equal">
      <formula>#REF!</formula>
    </cfRule>
    <cfRule type="cellIs" dxfId="1722" priority="2455" operator="equal">
      <formula>#REF!</formula>
    </cfRule>
    <cfRule type="cellIs" dxfId="1721" priority="2458" operator="equal">
      <formula>#REF!</formula>
    </cfRule>
    <cfRule type="cellIs" dxfId="1720" priority="2460" operator="equal">
      <formula>#REF!</formula>
    </cfRule>
    <cfRule type="cellIs" dxfId="1719" priority="2461" operator="equal">
      <formula>#REF!</formula>
    </cfRule>
    <cfRule type="cellIs" dxfId="1718" priority="2462" operator="equal">
      <formula>#REF!</formula>
    </cfRule>
    <cfRule type="cellIs" dxfId="1717" priority="2464" operator="equal">
      <formula>#REF!</formula>
    </cfRule>
    <cfRule type="cellIs" dxfId="1716" priority="2467" operator="equal">
      <formula>#REF!</formula>
    </cfRule>
    <cfRule type="cellIs" dxfId="1715" priority="2468" operator="equal">
      <formula>#REF!</formula>
    </cfRule>
    <cfRule type="cellIs" dxfId="1714" priority="2469" operator="equal">
      <formula>#REF!</formula>
    </cfRule>
    <cfRule type="cellIs" dxfId="1713" priority="2472" operator="equal">
      <formula>#REF!</formula>
    </cfRule>
    <cfRule type="cellIs" dxfId="1712" priority="2473" operator="equal">
      <formula>#REF!</formula>
    </cfRule>
    <cfRule type="cellIs" dxfId="1711" priority="2474" operator="equal">
      <formula>#REF!</formula>
    </cfRule>
    <cfRule type="cellIs" dxfId="1710" priority="2476" operator="equal">
      <formula>#REF!</formula>
    </cfRule>
    <cfRule type="cellIs" dxfId="1709" priority="2477" operator="equal">
      <formula>#REF!</formula>
    </cfRule>
    <cfRule type="cellIs" dxfId="1708" priority="2478" operator="equal">
      <formula>#REF!</formula>
    </cfRule>
    <cfRule type="cellIs" dxfId="1707" priority="2479" operator="equal">
      <formula>#REF!</formula>
    </cfRule>
    <cfRule type="cellIs" dxfId="1706" priority="2480" operator="equal">
      <formula>#REF!</formula>
    </cfRule>
    <cfRule type="cellIs" dxfId="1705" priority="2481" operator="equal">
      <formula>#REF!</formula>
    </cfRule>
    <cfRule type="cellIs" dxfId="1704" priority="2482" operator="equal">
      <formula>#REF!</formula>
    </cfRule>
    <cfRule type="cellIs" dxfId="1703" priority="2483" operator="equal">
      <formula>#REF!</formula>
    </cfRule>
    <cfRule type="cellIs" dxfId="1702" priority="2485" operator="equal">
      <formula>#REF!</formula>
    </cfRule>
    <cfRule type="cellIs" dxfId="1701" priority="2486" operator="equal">
      <formula>#REF!</formula>
    </cfRule>
    <cfRule type="cellIs" dxfId="1700" priority="2487" operator="equal">
      <formula>#REF!</formula>
    </cfRule>
    <cfRule type="cellIs" dxfId="1699" priority="2488" operator="equal">
      <formula>#REF!</formula>
    </cfRule>
    <cfRule type="cellIs" dxfId="1698" priority="2490" operator="equal">
      <formula>#REF!</formula>
    </cfRule>
    <cfRule type="cellIs" dxfId="1697" priority="2839" operator="equal">
      <formula>"EXTREMO (RC/F)"</formula>
    </cfRule>
    <cfRule type="cellIs" dxfId="1696" priority="2840" operator="equal">
      <formula>"ALTO (RC/F)"</formula>
    </cfRule>
    <cfRule type="cellIs" dxfId="1695" priority="2841" operator="equal">
      <formula>"MODERADO (RC/F)"</formula>
    </cfRule>
    <cfRule type="cellIs" dxfId="1694" priority="2842" operator="equal">
      <formula>"EXTREMO"</formula>
    </cfRule>
    <cfRule type="cellIs" dxfId="1693" priority="2843" operator="equal">
      <formula>"ALTO"</formula>
    </cfRule>
    <cfRule type="cellIs" dxfId="1692" priority="2844" operator="equal">
      <formula>"MODERADO"</formula>
    </cfRule>
    <cfRule type="cellIs" dxfId="1691" priority="2845" operator="equal">
      <formula>"BAJO"</formula>
    </cfRule>
  </conditionalFormatting>
  <conditionalFormatting sqref="Q41 Q43">
    <cfRule type="cellIs" dxfId="1690" priority="662" operator="equal">
      <formula>"EXTREMO (RC/F)"</formula>
    </cfRule>
    <cfRule type="cellIs" dxfId="1689" priority="663" operator="equal">
      <formula>"ALTO (RC/F)"</formula>
    </cfRule>
    <cfRule type="cellIs" dxfId="1688" priority="664" operator="equal">
      <formula>"MODERADO (RC/F)"</formula>
    </cfRule>
    <cfRule type="cellIs" dxfId="1687" priority="665" operator="equal">
      <formula>"EXTREMO"</formula>
    </cfRule>
    <cfRule type="cellIs" dxfId="1686" priority="666" operator="equal">
      <formula>"ALTO"</formula>
    </cfRule>
    <cfRule type="cellIs" dxfId="1685" priority="667" operator="equal">
      <formula>"MODERADO"</formula>
    </cfRule>
    <cfRule type="cellIs" dxfId="1684" priority="668" operator="equal">
      <formula>"BAJO"</formula>
    </cfRule>
  </conditionalFormatting>
  <conditionalFormatting sqref="Q43 Q45">
    <cfRule type="cellIs" dxfId="1683" priority="2146" operator="equal">
      <formula>#REF!</formula>
    </cfRule>
    <cfRule type="cellIs" dxfId="1682" priority="2149" operator="equal">
      <formula>#REF!</formula>
    </cfRule>
    <cfRule type="cellIs" dxfId="1681" priority="2150" operator="equal">
      <formula>#REF!</formula>
    </cfRule>
    <cfRule type="cellIs" dxfId="1680" priority="2151" operator="equal">
      <formula>#REF!</formula>
    </cfRule>
    <cfRule type="cellIs" dxfId="1679" priority="2154" operator="equal">
      <formula>#REF!</formula>
    </cfRule>
    <cfRule type="cellIs" dxfId="1678" priority="2155" operator="equal">
      <formula>#REF!</formula>
    </cfRule>
    <cfRule type="cellIs" dxfId="1677" priority="2156" operator="equal">
      <formula>#REF!</formula>
    </cfRule>
    <cfRule type="cellIs" dxfId="1676" priority="2158" operator="equal">
      <formula>#REF!</formula>
    </cfRule>
    <cfRule type="cellIs" dxfId="1675" priority="2159" operator="equal">
      <formula>#REF!</formula>
    </cfRule>
    <cfRule type="cellIs" dxfId="1674" priority="2160" operator="equal">
      <formula>#REF!</formula>
    </cfRule>
    <cfRule type="cellIs" dxfId="1673" priority="2161" operator="equal">
      <formula>#REF!</formula>
    </cfRule>
    <cfRule type="cellIs" dxfId="1672" priority="2162" operator="equal">
      <formula>#REF!</formula>
    </cfRule>
    <cfRule type="cellIs" dxfId="1671" priority="2163" operator="equal">
      <formula>#REF!</formula>
    </cfRule>
    <cfRule type="cellIs" dxfId="1670" priority="2164" operator="equal">
      <formula>#REF!</formula>
    </cfRule>
    <cfRule type="cellIs" dxfId="1669" priority="2165" operator="equal">
      <formula>#REF!</formula>
    </cfRule>
    <cfRule type="cellIs" dxfId="1668" priority="2167" operator="equal">
      <formula>#REF!</formula>
    </cfRule>
    <cfRule type="cellIs" dxfId="1667" priority="2168" operator="equal">
      <formula>#REF!</formula>
    </cfRule>
    <cfRule type="cellIs" dxfId="1666" priority="2169" operator="equal">
      <formula>#REF!</formula>
    </cfRule>
    <cfRule type="cellIs" dxfId="1665" priority="2170" operator="equal">
      <formula>#REF!</formula>
    </cfRule>
    <cfRule type="cellIs" dxfId="1664" priority="2172" operator="equal">
      <formula>#REF!</formula>
    </cfRule>
  </conditionalFormatting>
  <conditionalFormatting sqref="Q43 Q45:Q47">
    <cfRule type="cellIs" dxfId="1663" priority="2142" operator="equal">
      <formula>#REF!</formula>
    </cfRule>
    <cfRule type="cellIs" dxfId="1662" priority="2143" operator="equal">
      <formula>#REF!</formula>
    </cfRule>
    <cfRule type="cellIs" dxfId="1661" priority="2144" operator="equal">
      <formula>#REF!</formula>
    </cfRule>
  </conditionalFormatting>
  <conditionalFormatting sqref="Q43">
    <cfRule type="cellIs" dxfId="1660" priority="2134" operator="equal">
      <formula>#REF!</formula>
    </cfRule>
    <cfRule type="cellIs" dxfId="1659" priority="2137" operator="equal">
      <formula>#REF!</formula>
    </cfRule>
    <cfRule type="cellIs" dxfId="1658" priority="2140" operator="equal">
      <formula>#REF!</formula>
    </cfRule>
  </conditionalFormatting>
  <conditionalFormatting sqref="Q45">
    <cfRule type="cellIs" dxfId="1657" priority="2012" operator="equal">
      <formula>#REF!</formula>
    </cfRule>
    <cfRule type="cellIs" dxfId="1656" priority="2038" operator="equal">
      <formula>#REF!</formula>
    </cfRule>
  </conditionalFormatting>
  <conditionalFormatting sqref="Q45:Q47">
    <cfRule type="cellIs" dxfId="1655" priority="1907" operator="equal">
      <formula>#REF!</formula>
    </cfRule>
  </conditionalFormatting>
  <conditionalFormatting sqref="Q46:Q47">
    <cfRule type="cellIs" dxfId="1654" priority="854" operator="equal">
      <formula>#REF!</formula>
    </cfRule>
    <cfRule type="cellIs" dxfId="1653" priority="869" operator="equal">
      <formula>#REF!</formula>
    </cfRule>
    <cfRule type="cellIs" dxfId="1652" priority="881" operator="equal">
      <formula>#REF!</formula>
    </cfRule>
    <cfRule type="cellIs" dxfId="1651" priority="1902" operator="equal">
      <formula>#REF!</formula>
    </cfRule>
    <cfRule type="cellIs" dxfId="1650" priority="1905" operator="equal">
      <formula>#REF!</formula>
    </cfRule>
    <cfRule type="cellIs" dxfId="1649" priority="1908" operator="equal">
      <formula>#REF!</formula>
    </cfRule>
    <cfRule type="cellIs" dxfId="1648" priority="1909" operator="equal">
      <formula>#REF!</formula>
    </cfRule>
    <cfRule type="cellIs" dxfId="1647" priority="1916" operator="equal">
      <formula>#REF!</formula>
    </cfRule>
    <cfRule type="cellIs" dxfId="1646" priority="1919" operator="equal">
      <formula>#REF!</formula>
    </cfRule>
    <cfRule type="cellIs" dxfId="1645" priority="1920" operator="equal">
      <formula>#REF!</formula>
    </cfRule>
    <cfRule type="cellIs" dxfId="1644" priority="1921" operator="equal">
      <formula>#REF!</formula>
    </cfRule>
    <cfRule type="cellIs" dxfId="1643" priority="1923" operator="equal">
      <formula>#REF!</formula>
    </cfRule>
    <cfRule type="cellIs" dxfId="1642" priority="1925" operator="equal">
      <formula>#REF!</formula>
    </cfRule>
    <cfRule type="cellIs" dxfId="1641" priority="1926" operator="equal">
      <formula>#REF!</formula>
    </cfRule>
    <cfRule type="cellIs" dxfId="1640" priority="1928" operator="equal">
      <formula>#REF!</formula>
    </cfRule>
    <cfRule type="cellIs" dxfId="1639" priority="1929" operator="equal">
      <formula>#REF!</formula>
    </cfRule>
    <cfRule type="cellIs" dxfId="1638" priority="1932" operator="equal">
      <formula>#REF!</formula>
    </cfRule>
    <cfRule type="cellIs" dxfId="1637" priority="1933" operator="equal">
      <formula>#REF!</formula>
    </cfRule>
    <cfRule type="cellIs" dxfId="1636" priority="1934" operator="equal">
      <formula>#REF!</formula>
    </cfRule>
    <cfRule type="cellIs" dxfId="1635" priority="1935" operator="equal">
      <formula>#REF!</formula>
    </cfRule>
    <cfRule type="cellIs" dxfId="1634" priority="1937" operator="equal">
      <formula>#REF!</formula>
    </cfRule>
  </conditionalFormatting>
  <conditionalFormatting sqref="AF12:AF16 AF46:AF48">
    <cfRule type="cellIs" dxfId="1633" priority="1508" operator="equal">
      <formula>"MUY ALTA"</formula>
    </cfRule>
    <cfRule type="cellIs" dxfId="1632" priority="1509" operator="equal">
      <formula>"ALTA"</formula>
    </cfRule>
    <cfRule type="cellIs" dxfId="1631" priority="1510" operator="equal">
      <formula>"MEDIA"</formula>
    </cfRule>
    <cfRule type="cellIs" dxfId="1630" priority="1511" operator="equal">
      <formula>"BAJA"</formula>
    </cfRule>
    <cfRule type="cellIs" dxfId="1629" priority="1512" operator="equal">
      <formula>"MUY BAJA"</formula>
    </cfRule>
  </conditionalFormatting>
  <conditionalFormatting sqref="AF18:AF44">
    <cfRule type="cellIs" dxfId="1628" priority="1" operator="equal">
      <formula>"BAJA"</formula>
    </cfRule>
    <cfRule type="cellIs" dxfId="1627" priority="2" operator="equal">
      <formula>"MUY BAJA"</formula>
    </cfRule>
    <cfRule type="cellIs" dxfId="1626" priority="3" operator="equal">
      <formula>"ALTA"</formula>
    </cfRule>
    <cfRule type="cellIs" dxfId="1625" priority="4" operator="equal">
      <formula>"MEDIA"</formula>
    </cfRule>
    <cfRule type="cellIs" dxfId="1624" priority="5" operator="equal">
      <formula>"MUY ALTA"</formula>
    </cfRule>
  </conditionalFormatting>
  <conditionalFormatting sqref="AH12">
    <cfRule type="cellIs" dxfId="1623" priority="5373" operator="equal">
      <formula>"CATASTROFICO"</formula>
    </cfRule>
    <cfRule type="cellIs" dxfId="1622" priority="5374" operator="equal">
      <formula>"MAYOR"</formula>
    </cfRule>
  </conditionalFormatting>
  <conditionalFormatting sqref="AH14">
    <cfRule type="cellIs" dxfId="1621" priority="4794" operator="equal">
      <formula>"CATASTROFICO"</formula>
    </cfRule>
    <cfRule type="cellIs" dxfId="1620" priority="4795" operator="equal">
      <formula>"MAYOR"</formula>
    </cfRule>
    <cfRule type="cellIs" dxfId="1619" priority="4796" operator="equal">
      <formula>"MODERADO"</formula>
    </cfRule>
    <cfRule type="cellIs" dxfId="1618" priority="4797" operator="equal">
      <formula>"MENOR"</formula>
    </cfRule>
    <cfRule type="cellIs" dxfId="1617" priority="4798" operator="equal">
      <formula>"LEVE"</formula>
    </cfRule>
  </conditionalFormatting>
  <conditionalFormatting sqref="AH16">
    <cfRule type="cellIs" dxfId="1616" priority="3989" operator="equal">
      <formula>"CATASTROFICO"</formula>
    </cfRule>
    <cfRule type="cellIs" dxfId="1615" priority="3990" operator="equal">
      <formula>"MAYOR"</formula>
    </cfRule>
    <cfRule type="cellIs" dxfId="1614" priority="3991" operator="equal">
      <formula>"MODERADO"</formula>
    </cfRule>
    <cfRule type="cellIs" dxfId="1613" priority="3992" operator="equal">
      <formula>"MENOR"</formula>
    </cfRule>
    <cfRule type="cellIs" dxfId="1612" priority="3993" operator="equal">
      <formula>"LEVE"</formula>
    </cfRule>
  </conditionalFormatting>
  <conditionalFormatting sqref="AH18">
    <cfRule type="cellIs" dxfId="1611" priority="4328" operator="equal">
      <formula>"CATASTROFICO"</formula>
    </cfRule>
    <cfRule type="cellIs" dxfId="1610" priority="4329" operator="equal">
      <formula>"MAYOR"</formula>
    </cfRule>
    <cfRule type="cellIs" dxfId="1609" priority="4330" operator="equal">
      <formula>"MODERADO"</formula>
    </cfRule>
    <cfRule type="cellIs" dxfId="1608" priority="4331" operator="equal">
      <formula>"MENOR"</formula>
    </cfRule>
    <cfRule type="cellIs" dxfId="1607" priority="4332" operator="equal">
      <formula>"LEVE"</formula>
    </cfRule>
  </conditionalFormatting>
  <conditionalFormatting sqref="AH20">
    <cfRule type="cellIs" dxfId="1606" priority="4040" operator="equal">
      <formula>"CATASTROFICO"</formula>
    </cfRule>
    <cfRule type="cellIs" dxfId="1605" priority="4041" operator="equal">
      <formula>"MAYOR"</formula>
    </cfRule>
    <cfRule type="cellIs" dxfId="1604" priority="4042" operator="equal">
      <formula>"MODERADO"</formula>
    </cfRule>
    <cfRule type="cellIs" dxfId="1603" priority="4043" operator="equal">
      <formula>"MENOR"</formula>
    </cfRule>
    <cfRule type="cellIs" dxfId="1602" priority="4044" operator="equal">
      <formula>"LEVE"</formula>
    </cfRule>
  </conditionalFormatting>
  <conditionalFormatting sqref="AH22">
    <cfRule type="cellIs" dxfId="1601" priority="4108" operator="equal">
      <formula>"CATASTROFICO"</formula>
    </cfRule>
    <cfRule type="cellIs" dxfId="1600" priority="4109" operator="equal">
      <formula>"MAYOR"</formula>
    </cfRule>
    <cfRule type="cellIs" dxfId="1599" priority="4110" operator="equal">
      <formula>"MODERADO"</formula>
    </cfRule>
    <cfRule type="cellIs" dxfId="1598" priority="4111" operator="equal">
      <formula>"MENOR"</formula>
    </cfRule>
    <cfRule type="cellIs" dxfId="1597" priority="4112" operator="equal">
      <formula>"LEVE"</formula>
    </cfRule>
  </conditionalFormatting>
  <conditionalFormatting sqref="AH25">
    <cfRule type="cellIs" dxfId="1596" priority="4415" operator="equal">
      <formula>"CATASTROFICO"</formula>
    </cfRule>
    <cfRule type="cellIs" dxfId="1595" priority="4416" operator="equal">
      <formula>"MAYOR"</formula>
    </cfRule>
    <cfRule type="cellIs" dxfId="1594" priority="4417" operator="equal">
      <formula>"MODERADO"</formula>
    </cfRule>
    <cfRule type="cellIs" dxfId="1593" priority="4418" operator="equal">
      <formula>"MENOR"</formula>
    </cfRule>
    <cfRule type="cellIs" dxfId="1592" priority="4419" operator="equal">
      <formula>"LEVE"</formula>
    </cfRule>
  </conditionalFormatting>
  <conditionalFormatting sqref="AH27 AH39 AH46:AH47">
    <cfRule type="cellIs" dxfId="1591" priority="4894" operator="equal">
      <formula>"CATASTROFICO"</formula>
    </cfRule>
    <cfRule type="cellIs" dxfId="1590" priority="4895" operator="equal">
      <formula>"MAYOR"</formula>
    </cfRule>
    <cfRule type="cellIs" dxfId="1589" priority="4896" operator="equal">
      <formula>"MODERADO"</formula>
    </cfRule>
    <cfRule type="cellIs" dxfId="1588" priority="4897" operator="equal">
      <formula>"MENOR"</formula>
    </cfRule>
    <cfRule type="cellIs" dxfId="1587" priority="4898" operator="equal">
      <formula>"LEVE"</formula>
    </cfRule>
  </conditionalFormatting>
  <conditionalFormatting sqref="AH29:AH30">
    <cfRule type="cellIs" dxfId="1586" priority="3503" operator="equal">
      <formula>"CATASTROFICO"</formula>
    </cfRule>
    <cfRule type="cellIs" dxfId="1585" priority="3504" operator="equal">
      <formula>"MAYOR"</formula>
    </cfRule>
    <cfRule type="cellIs" dxfId="1584" priority="3505" operator="equal">
      <formula>"MODERADO"</formula>
    </cfRule>
    <cfRule type="cellIs" dxfId="1583" priority="3506" operator="equal">
      <formula>"MENOR"</formula>
    </cfRule>
    <cfRule type="cellIs" dxfId="1582" priority="3507" operator="equal">
      <formula>"LEVE"</formula>
    </cfRule>
  </conditionalFormatting>
  <conditionalFormatting sqref="AH32">
    <cfRule type="cellIs" dxfId="1581" priority="3393" operator="equal">
      <formula>"CATASTROFICO"</formula>
    </cfRule>
    <cfRule type="cellIs" dxfId="1580" priority="3394" operator="equal">
      <formula>"MAYOR"</formula>
    </cfRule>
    <cfRule type="cellIs" dxfId="1579" priority="3395" operator="equal">
      <formula>"MODERADO"</formula>
    </cfRule>
    <cfRule type="cellIs" dxfId="1578" priority="3396" operator="equal">
      <formula>"MENOR"</formula>
    </cfRule>
    <cfRule type="cellIs" dxfId="1577" priority="3397" operator="equal">
      <formula>"LEVE"</formula>
    </cfRule>
  </conditionalFormatting>
  <conditionalFormatting sqref="AH34">
    <cfRule type="cellIs" dxfId="1576" priority="45" operator="equal">
      <formula>"CATASTROFICO"</formula>
    </cfRule>
    <cfRule type="cellIs" dxfId="1575" priority="46" operator="equal">
      <formula>"MAYOR"</formula>
    </cfRule>
    <cfRule type="cellIs" dxfId="1574" priority="47" operator="equal">
      <formula>"MODERADO"</formula>
    </cfRule>
    <cfRule type="cellIs" dxfId="1573" priority="48" operator="equal">
      <formula>"MENOR"</formula>
    </cfRule>
    <cfRule type="cellIs" dxfId="1572" priority="49" operator="equal">
      <formula>"LEVE"</formula>
    </cfRule>
  </conditionalFormatting>
  <conditionalFormatting sqref="AH41">
    <cfRule type="cellIs" dxfId="1571" priority="2623" operator="equal">
      <formula>"CATASTROFICO"</formula>
    </cfRule>
    <cfRule type="cellIs" dxfId="1570" priority="2624" operator="equal">
      <formula>"MAYOR"</formula>
    </cfRule>
    <cfRule type="cellIs" dxfId="1569" priority="2625" operator="equal">
      <formula>"MODERADO"</formula>
    </cfRule>
    <cfRule type="cellIs" dxfId="1568" priority="2626" operator="equal">
      <formula>"MENOR"</formula>
    </cfRule>
    <cfRule type="cellIs" dxfId="1567" priority="2627" operator="equal">
      <formula>"LEVE"</formula>
    </cfRule>
  </conditionalFormatting>
  <conditionalFormatting sqref="AH43">
    <cfRule type="cellIs" dxfId="1566" priority="2104" operator="equal">
      <formula>"CATASTROFICO"</formula>
    </cfRule>
    <cfRule type="cellIs" dxfId="1565" priority="2105" operator="equal">
      <formula>"MAYOR"</formula>
    </cfRule>
    <cfRule type="cellIs" dxfId="1564" priority="2106" operator="equal">
      <formula>"MODERADO"</formula>
    </cfRule>
    <cfRule type="cellIs" dxfId="1563" priority="2107" operator="equal">
      <formula>"MENOR"</formula>
    </cfRule>
    <cfRule type="cellIs" dxfId="1562" priority="2108" operator="equal">
      <formula>"LEVE"</formula>
    </cfRule>
  </conditionalFormatting>
  <conditionalFormatting sqref="AJ12">
    <cfRule type="cellIs" dxfId="1561" priority="5219" operator="equal">
      <formula>"EXTREMO (RC/F)"</formula>
    </cfRule>
    <cfRule type="cellIs" dxfId="1560" priority="5220" operator="equal">
      <formula>"ALTO (RC/F)"</formula>
    </cfRule>
    <cfRule type="cellIs" dxfId="1559" priority="5221" operator="equal">
      <formula>"MODERADO (RC/F)"</formula>
    </cfRule>
    <cfRule type="cellIs" dxfId="1558" priority="5222" operator="equal">
      <formula>"EXTREMO"</formula>
    </cfRule>
    <cfRule type="cellIs" dxfId="1557" priority="5223" operator="equal">
      <formula>"ALTO"</formula>
    </cfRule>
    <cfRule type="cellIs" dxfId="1556" priority="5225" operator="equal">
      <formula>"BAJO"</formula>
    </cfRule>
    <cfRule type="cellIs" dxfId="1555" priority="5226" operator="equal">
      <formula>#REF!</formula>
    </cfRule>
    <cfRule type="cellIs" dxfId="1554" priority="5227" operator="equal">
      <formula>#REF!</formula>
    </cfRule>
    <cfRule type="cellIs" dxfId="1553" priority="5230" operator="equal">
      <formula>#REF!</formula>
    </cfRule>
    <cfRule type="cellIs" dxfId="1552" priority="5232" operator="equal">
      <formula>#REF!</formula>
    </cfRule>
    <cfRule type="cellIs" dxfId="1551" priority="5233" operator="equal">
      <formula>#REF!</formula>
    </cfRule>
    <cfRule type="cellIs" dxfId="1550" priority="5234" operator="equal">
      <formula>#REF!</formula>
    </cfRule>
    <cfRule type="cellIs" dxfId="1549" priority="5236" operator="equal">
      <formula>#REF!</formula>
    </cfRule>
    <cfRule type="cellIs" dxfId="1548" priority="5239" operator="equal">
      <formula>#REF!</formula>
    </cfRule>
    <cfRule type="cellIs" dxfId="1547" priority="5240" operator="equal">
      <formula>#REF!</formula>
    </cfRule>
    <cfRule type="cellIs" dxfId="1546" priority="5241" operator="equal">
      <formula>#REF!</formula>
    </cfRule>
    <cfRule type="cellIs" dxfId="1545" priority="5244" operator="equal">
      <formula>#REF!</formula>
    </cfRule>
    <cfRule type="cellIs" dxfId="1544" priority="5245" operator="equal">
      <formula>#REF!</formula>
    </cfRule>
    <cfRule type="cellIs" dxfId="1543" priority="5246" operator="equal">
      <formula>#REF!</formula>
    </cfRule>
    <cfRule type="cellIs" dxfId="1542" priority="5248" operator="equal">
      <formula>#REF!</formula>
    </cfRule>
    <cfRule type="cellIs" dxfId="1541" priority="5249" operator="equal">
      <formula>#REF!</formula>
    </cfRule>
    <cfRule type="cellIs" dxfId="1540" priority="5250" operator="equal">
      <formula>#REF!</formula>
    </cfRule>
    <cfRule type="cellIs" dxfId="1539" priority="5251" operator="equal">
      <formula>#REF!</formula>
    </cfRule>
    <cfRule type="cellIs" dxfId="1538" priority="5252" operator="equal">
      <formula>#REF!</formula>
    </cfRule>
    <cfRule type="cellIs" dxfId="1537" priority="5253" operator="equal">
      <formula>#REF!</formula>
    </cfRule>
    <cfRule type="cellIs" dxfId="1536" priority="5254" operator="equal">
      <formula>#REF!</formula>
    </cfRule>
    <cfRule type="cellIs" dxfId="1535" priority="5255" operator="equal">
      <formula>#REF!</formula>
    </cfRule>
    <cfRule type="cellIs" dxfId="1534" priority="5257" operator="equal">
      <formula>#REF!</formula>
    </cfRule>
    <cfRule type="cellIs" dxfId="1533" priority="5258" operator="equal">
      <formula>#REF!</formula>
    </cfRule>
    <cfRule type="cellIs" dxfId="1532" priority="5259" operator="equal">
      <formula>#REF!</formula>
    </cfRule>
    <cfRule type="cellIs" dxfId="1531" priority="5260" operator="equal">
      <formula>#REF!</formula>
    </cfRule>
    <cfRule type="cellIs" dxfId="1530" priority="5262" operator="equal">
      <formula>#REF!</formula>
    </cfRule>
  </conditionalFormatting>
  <conditionalFormatting sqref="AJ14">
    <cfRule type="cellIs" dxfId="1529" priority="4614" operator="equal">
      <formula>#REF!</formula>
    </cfRule>
    <cfRule type="cellIs" dxfId="1528" priority="4626" operator="equal">
      <formula>#REF!</formula>
    </cfRule>
  </conditionalFormatting>
  <conditionalFormatting sqref="AJ16">
    <cfRule type="cellIs" dxfId="1527" priority="3952" operator="equal">
      <formula>#REF!</formula>
    </cfRule>
    <cfRule type="cellIs" dxfId="1526" priority="3953" operator="equal">
      <formula>#REF!</formula>
    </cfRule>
    <cfRule type="cellIs" dxfId="1525" priority="3956" operator="equal">
      <formula>#REF!</formula>
    </cfRule>
    <cfRule type="cellIs" dxfId="1524" priority="3958" operator="equal">
      <formula>#REF!</formula>
    </cfRule>
    <cfRule type="cellIs" dxfId="1523" priority="3959" operator="equal">
      <formula>#REF!</formula>
    </cfRule>
    <cfRule type="cellIs" dxfId="1522" priority="3960" operator="equal">
      <formula>#REF!</formula>
    </cfRule>
    <cfRule type="cellIs" dxfId="1521" priority="3962" operator="equal">
      <formula>#REF!</formula>
    </cfRule>
    <cfRule type="cellIs" dxfId="1520" priority="3965" operator="equal">
      <formula>#REF!</formula>
    </cfRule>
    <cfRule type="cellIs" dxfId="1519" priority="3966" operator="equal">
      <formula>#REF!</formula>
    </cfRule>
    <cfRule type="cellIs" dxfId="1518" priority="3967" operator="equal">
      <formula>#REF!</formula>
    </cfRule>
    <cfRule type="cellIs" dxfId="1517" priority="3970" operator="equal">
      <formula>#REF!</formula>
    </cfRule>
    <cfRule type="cellIs" dxfId="1516" priority="3971" operator="equal">
      <formula>#REF!</formula>
    </cfRule>
    <cfRule type="cellIs" dxfId="1515" priority="3972" operator="equal">
      <formula>#REF!</formula>
    </cfRule>
    <cfRule type="cellIs" dxfId="1514" priority="3974" operator="equal">
      <formula>#REF!</formula>
    </cfRule>
    <cfRule type="cellIs" dxfId="1513" priority="3975" operator="equal">
      <formula>#REF!</formula>
    </cfRule>
    <cfRule type="cellIs" dxfId="1512" priority="3976" operator="equal">
      <formula>#REF!</formula>
    </cfRule>
    <cfRule type="cellIs" dxfId="1511" priority="3977" operator="equal">
      <formula>#REF!</formula>
    </cfRule>
    <cfRule type="cellIs" dxfId="1510" priority="3978" operator="equal">
      <formula>#REF!</formula>
    </cfRule>
    <cfRule type="cellIs" dxfId="1509" priority="3979" operator="equal">
      <formula>#REF!</formula>
    </cfRule>
    <cfRule type="cellIs" dxfId="1508" priority="3980" operator="equal">
      <formula>#REF!</formula>
    </cfRule>
    <cfRule type="cellIs" dxfId="1507" priority="3981" operator="equal">
      <formula>#REF!</formula>
    </cfRule>
    <cfRule type="cellIs" dxfId="1506" priority="3983" operator="equal">
      <formula>#REF!</formula>
    </cfRule>
    <cfRule type="cellIs" dxfId="1505" priority="3984" operator="equal">
      <formula>#REF!</formula>
    </cfRule>
    <cfRule type="cellIs" dxfId="1504" priority="3985" operator="equal">
      <formula>#REF!</formula>
    </cfRule>
    <cfRule type="cellIs" dxfId="1503" priority="3986" operator="equal">
      <formula>#REF!</formula>
    </cfRule>
    <cfRule type="cellIs" dxfId="1502" priority="3988" operator="equal">
      <formula>#REF!</formula>
    </cfRule>
    <cfRule type="cellIs" dxfId="1501" priority="3994" operator="equal">
      <formula>"EXTREMO (RC/F)"</formula>
    </cfRule>
    <cfRule type="cellIs" dxfId="1500" priority="3995" operator="equal">
      <formula>"ALTO (RC/F)"</formula>
    </cfRule>
    <cfRule type="cellIs" dxfId="1499" priority="3996" operator="equal">
      <formula>"MODERADO (RC/F)"</formula>
    </cfRule>
    <cfRule type="cellIs" dxfId="1498" priority="3997" operator="equal">
      <formula>"EXTREMO"</formula>
    </cfRule>
    <cfRule type="cellIs" dxfId="1497" priority="3998" operator="equal">
      <formula>"ALTO"</formula>
    </cfRule>
    <cfRule type="cellIs" dxfId="1496" priority="3999" operator="equal">
      <formula>"MODERADO"</formula>
    </cfRule>
    <cfRule type="cellIs" dxfId="1495" priority="4000" operator="equal">
      <formula>"BAJO"</formula>
    </cfRule>
  </conditionalFormatting>
  <conditionalFormatting sqref="AJ18">
    <cfRule type="cellIs" dxfId="1494" priority="4291" operator="equal">
      <formula>#REF!</formula>
    </cfRule>
    <cfRule type="cellIs" dxfId="1493" priority="4292" operator="equal">
      <formula>#REF!</formula>
    </cfRule>
    <cfRule type="cellIs" dxfId="1492" priority="4295" operator="equal">
      <formula>#REF!</formula>
    </cfRule>
    <cfRule type="cellIs" dxfId="1491" priority="4297" operator="equal">
      <formula>#REF!</formula>
    </cfRule>
    <cfRule type="cellIs" dxfId="1490" priority="4298" operator="equal">
      <formula>#REF!</formula>
    </cfRule>
    <cfRule type="cellIs" dxfId="1489" priority="4299" operator="equal">
      <formula>#REF!</formula>
    </cfRule>
    <cfRule type="cellIs" dxfId="1488" priority="4301" operator="equal">
      <formula>#REF!</formula>
    </cfRule>
    <cfRule type="cellIs" dxfId="1487" priority="4304" operator="equal">
      <formula>#REF!</formula>
    </cfRule>
    <cfRule type="cellIs" dxfId="1486" priority="4305" operator="equal">
      <formula>#REF!</formula>
    </cfRule>
    <cfRule type="cellIs" dxfId="1485" priority="4306" operator="equal">
      <formula>#REF!</formula>
    </cfRule>
    <cfRule type="cellIs" dxfId="1484" priority="4309" operator="equal">
      <formula>#REF!</formula>
    </cfRule>
    <cfRule type="cellIs" dxfId="1483" priority="4310" operator="equal">
      <formula>#REF!</formula>
    </cfRule>
    <cfRule type="cellIs" dxfId="1482" priority="4311" operator="equal">
      <formula>#REF!</formula>
    </cfRule>
    <cfRule type="cellIs" dxfId="1481" priority="4313" operator="equal">
      <formula>#REF!</formula>
    </cfRule>
    <cfRule type="cellIs" dxfId="1480" priority="4314" operator="equal">
      <formula>#REF!</formula>
    </cfRule>
    <cfRule type="cellIs" dxfId="1479" priority="4315" operator="equal">
      <formula>#REF!</formula>
    </cfRule>
    <cfRule type="cellIs" dxfId="1478" priority="4316" operator="equal">
      <formula>#REF!</formula>
    </cfRule>
    <cfRule type="cellIs" dxfId="1477" priority="4317" operator="equal">
      <formula>#REF!</formula>
    </cfRule>
    <cfRule type="cellIs" dxfId="1476" priority="4318" operator="equal">
      <formula>#REF!</formula>
    </cfRule>
    <cfRule type="cellIs" dxfId="1475" priority="4319" operator="equal">
      <formula>#REF!</formula>
    </cfRule>
    <cfRule type="cellIs" dxfId="1474" priority="4320" operator="equal">
      <formula>#REF!</formula>
    </cfRule>
    <cfRule type="cellIs" dxfId="1473" priority="4322" operator="equal">
      <formula>#REF!</formula>
    </cfRule>
    <cfRule type="cellIs" dxfId="1472" priority="4323" operator="equal">
      <formula>#REF!</formula>
    </cfRule>
    <cfRule type="cellIs" dxfId="1471" priority="4324" operator="equal">
      <formula>#REF!</formula>
    </cfRule>
    <cfRule type="cellIs" dxfId="1470" priority="4325" operator="equal">
      <formula>#REF!</formula>
    </cfRule>
    <cfRule type="cellIs" dxfId="1469" priority="4327" operator="equal">
      <formula>#REF!</formula>
    </cfRule>
    <cfRule type="cellIs" dxfId="1468" priority="4333" operator="equal">
      <formula>"EXTREMO (RC/F)"</formula>
    </cfRule>
    <cfRule type="cellIs" dxfId="1467" priority="4334" operator="equal">
      <formula>"ALTO (RC/F)"</formula>
    </cfRule>
    <cfRule type="cellIs" dxfId="1466" priority="4335" operator="equal">
      <formula>"MODERADO (RC/F)"</formula>
    </cfRule>
    <cfRule type="cellIs" dxfId="1465" priority="4336" operator="equal">
      <formula>"EXTREMO"</formula>
    </cfRule>
    <cfRule type="cellIs" dxfId="1464" priority="4337" operator="equal">
      <formula>"ALTO"</formula>
    </cfRule>
    <cfRule type="cellIs" dxfId="1463" priority="4338" operator="equal">
      <formula>"MODERADO"</formula>
    </cfRule>
    <cfRule type="cellIs" dxfId="1462" priority="4339" operator="equal">
      <formula>"BAJO"</formula>
    </cfRule>
  </conditionalFormatting>
  <conditionalFormatting sqref="AJ27 AJ29:AJ30">
    <cfRule type="cellIs" dxfId="1461" priority="3459" operator="equal">
      <formula>"EXTREMO (RC/F)"</formula>
    </cfRule>
    <cfRule type="cellIs" dxfId="1460" priority="3460" operator="equal">
      <formula>"ALTO (RC/F)"</formula>
    </cfRule>
    <cfRule type="cellIs" dxfId="1459" priority="3461" operator="equal">
      <formula>"MODERADO (RC/F)"</formula>
    </cfRule>
    <cfRule type="cellIs" dxfId="1458" priority="3462" operator="equal">
      <formula>"EXTREMO"</formula>
    </cfRule>
    <cfRule type="cellIs" dxfId="1457" priority="3463" operator="equal">
      <formula>"ALTO"</formula>
    </cfRule>
    <cfRule type="cellIs" dxfId="1456" priority="3464" operator="equal">
      <formula>"MODERADO"</formula>
    </cfRule>
    <cfRule type="cellIs" dxfId="1455" priority="3465" operator="equal">
      <formula>"BAJO"</formula>
    </cfRule>
    <cfRule type="cellIs" dxfId="1454" priority="3466" operator="equal">
      <formula>#REF!</formula>
    </cfRule>
    <cfRule type="cellIs" dxfId="1453" priority="3467" operator="equal">
      <formula>#REF!</formula>
    </cfRule>
    <cfRule type="cellIs" dxfId="1452" priority="3470" operator="equal">
      <formula>#REF!</formula>
    </cfRule>
    <cfRule type="cellIs" dxfId="1451" priority="3472" operator="equal">
      <formula>#REF!</formula>
    </cfRule>
    <cfRule type="cellIs" dxfId="1450" priority="3473" operator="equal">
      <formula>#REF!</formula>
    </cfRule>
    <cfRule type="cellIs" dxfId="1449" priority="3474" operator="equal">
      <formula>#REF!</formula>
    </cfRule>
    <cfRule type="cellIs" dxfId="1448" priority="3476" operator="equal">
      <formula>#REF!</formula>
    </cfRule>
    <cfRule type="cellIs" dxfId="1447" priority="3479" operator="equal">
      <formula>#REF!</formula>
    </cfRule>
    <cfRule type="cellIs" dxfId="1446" priority="3480" operator="equal">
      <formula>#REF!</formula>
    </cfRule>
    <cfRule type="cellIs" dxfId="1445" priority="3481" operator="equal">
      <formula>#REF!</formula>
    </cfRule>
    <cfRule type="cellIs" dxfId="1444" priority="3484" operator="equal">
      <formula>#REF!</formula>
    </cfRule>
    <cfRule type="cellIs" dxfId="1443" priority="3485" operator="equal">
      <formula>#REF!</formula>
    </cfRule>
    <cfRule type="cellIs" dxfId="1442" priority="3486" operator="equal">
      <formula>#REF!</formula>
    </cfRule>
    <cfRule type="cellIs" dxfId="1441" priority="3488" operator="equal">
      <formula>#REF!</formula>
    </cfRule>
    <cfRule type="cellIs" dxfId="1440" priority="3489" operator="equal">
      <formula>#REF!</formula>
    </cfRule>
    <cfRule type="cellIs" dxfId="1439" priority="3490" operator="equal">
      <formula>#REF!</formula>
    </cfRule>
    <cfRule type="cellIs" dxfId="1438" priority="3491" operator="equal">
      <formula>#REF!</formula>
    </cfRule>
    <cfRule type="cellIs" dxfId="1437" priority="3492" operator="equal">
      <formula>#REF!</formula>
    </cfRule>
    <cfRule type="cellIs" dxfId="1436" priority="3493" operator="equal">
      <formula>#REF!</formula>
    </cfRule>
    <cfRule type="cellIs" dxfId="1435" priority="3494" operator="equal">
      <formula>#REF!</formula>
    </cfRule>
    <cfRule type="cellIs" dxfId="1434" priority="3495" operator="equal">
      <formula>#REF!</formula>
    </cfRule>
    <cfRule type="cellIs" dxfId="1433" priority="3497" operator="equal">
      <formula>#REF!</formula>
    </cfRule>
    <cfRule type="cellIs" dxfId="1432" priority="3498" operator="equal">
      <formula>#REF!</formula>
    </cfRule>
    <cfRule type="cellIs" dxfId="1431" priority="3499" operator="equal">
      <formula>#REF!</formula>
    </cfRule>
    <cfRule type="cellIs" dxfId="1430" priority="3500" operator="equal">
      <formula>#REF!</formula>
    </cfRule>
    <cfRule type="cellIs" dxfId="1429" priority="3502" operator="equal">
      <formula>#REF!</formula>
    </cfRule>
  </conditionalFormatting>
  <conditionalFormatting sqref="AJ32">
    <cfRule type="cellIs" dxfId="1428" priority="3349" operator="equal">
      <formula>"EXTREMO (RC/F)"</formula>
    </cfRule>
    <cfRule type="cellIs" dxfId="1427" priority="3350" operator="equal">
      <formula>"ALTO (RC/F)"</formula>
    </cfRule>
    <cfRule type="cellIs" dxfId="1426" priority="3351" operator="equal">
      <formula>"MODERADO (RC/F)"</formula>
    </cfRule>
    <cfRule type="cellIs" dxfId="1425" priority="3352" operator="equal">
      <formula>"EXTREMO"</formula>
    </cfRule>
    <cfRule type="cellIs" dxfId="1424" priority="3353" operator="equal">
      <formula>"ALTO"</formula>
    </cfRule>
    <cfRule type="cellIs" dxfId="1423" priority="3354" operator="equal">
      <formula>"MODERADO"</formula>
    </cfRule>
    <cfRule type="cellIs" dxfId="1422" priority="3355" operator="equal">
      <formula>"BAJO"</formula>
    </cfRule>
    <cfRule type="cellIs" dxfId="1421" priority="3356" operator="equal">
      <formula>#REF!</formula>
    </cfRule>
    <cfRule type="cellIs" dxfId="1420" priority="3357" operator="equal">
      <formula>#REF!</formula>
    </cfRule>
    <cfRule type="cellIs" dxfId="1419" priority="3360" operator="equal">
      <formula>#REF!</formula>
    </cfRule>
    <cfRule type="cellIs" dxfId="1418" priority="3362" operator="equal">
      <formula>#REF!</formula>
    </cfRule>
    <cfRule type="cellIs" dxfId="1417" priority="3363" operator="equal">
      <formula>#REF!</formula>
    </cfRule>
    <cfRule type="cellIs" dxfId="1416" priority="3364" operator="equal">
      <formula>#REF!</formula>
    </cfRule>
    <cfRule type="cellIs" dxfId="1415" priority="3366" operator="equal">
      <formula>#REF!</formula>
    </cfRule>
    <cfRule type="cellIs" dxfId="1414" priority="3369" operator="equal">
      <formula>#REF!</formula>
    </cfRule>
    <cfRule type="cellIs" dxfId="1413" priority="3370" operator="equal">
      <formula>#REF!</formula>
    </cfRule>
    <cfRule type="cellIs" dxfId="1412" priority="3371" operator="equal">
      <formula>#REF!</formula>
    </cfRule>
    <cfRule type="cellIs" dxfId="1411" priority="3374" operator="equal">
      <formula>#REF!</formula>
    </cfRule>
    <cfRule type="cellIs" dxfId="1410" priority="3375" operator="equal">
      <formula>#REF!</formula>
    </cfRule>
    <cfRule type="cellIs" dxfId="1409" priority="3376" operator="equal">
      <formula>#REF!</formula>
    </cfRule>
    <cfRule type="cellIs" dxfId="1408" priority="3378" operator="equal">
      <formula>#REF!</formula>
    </cfRule>
    <cfRule type="cellIs" dxfId="1407" priority="3379" operator="equal">
      <formula>#REF!</formula>
    </cfRule>
    <cfRule type="cellIs" dxfId="1406" priority="3380" operator="equal">
      <formula>#REF!</formula>
    </cfRule>
    <cfRule type="cellIs" dxfId="1405" priority="3381" operator="equal">
      <formula>#REF!</formula>
    </cfRule>
    <cfRule type="cellIs" dxfId="1404" priority="3382" operator="equal">
      <formula>#REF!</formula>
    </cfRule>
    <cfRule type="cellIs" dxfId="1403" priority="3383" operator="equal">
      <formula>#REF!</formula>
    </cfRule>
    <cfRule type="cellIs" dxfId="1402" priority="3384" operator="equal">
      <formula>#REF!</formula>
    </cfRule>
    <cfRule type="cellIs" dxfId="1401" priority="3385" operator="equal">
      <formula>#REF!</formula>
    </cfRule>
    <cfRule type="cellIs" dxfId="1400" priority="3387" operator="equal">
      <formula>#REF!</formula>
    </cfRule>
    <cfRule type="cellIs" dxfId="1399" priority="3388" operator="equal">
      <formula>#REF!</formula>
    </cfRule>
    <cfRule type="cellIs" dxfId="1398" priority="3389" operator="equal">
      <formula>#REF!</formula>
    </cfRule>
    <cfRule type="cellIs" dxfId="1397" priority="3390" operator="equal">
      <formula>#REF!</formula>
    </cfRule>
    <cfRule type="cellIs" dxfId="1396" priority="3392" operator="equal">
      <formula>#REF!</formula>
    </cfRule>
  </conditionalFormatting>
  <conditionalFormatting sqref="AJ34">
    <cfRule type="cellIs" dxfId="1395" priority="8" operator="equal">
      <formula>#REF!</formula>
    </cfRule>
    <cfRule type="cellIs" dxfId="1394" priority="9" operator="equal">
      <formula>#REF!</formula>
    </cfRule>
    <cfRule type="cellIs" dxfId="1393" priority="12" operator="equal">
      <formula>#REF!</formula>
    </cfRule>
    <cfRule type="cellIs" dxfId="1392" priority="14" operator="equal">
      <formula>#REF!</formula>
    </cfRule>
    <cfRule type="cellIs" dxfId="1391" priority="15" operator="equal">
      <formula>#REF!</formula>
    </cfRule>
    <cfRule type="cellIs" dxfId="1390" priority="16" operator="equal">
      <formula>#REF!</formula>
    </cfRule>
    <cfRule type="cellIs" dxfId="1389" priority="18" operator="equal">
      <formula>#REF!</formula>
    </cfRule>
    <cfRule type="cellIs" dxfId="1388" priority="21" operator="equal">
      <formula>#REF!</formula>
    </cfRule>
    <cfRule type="cellIs" dxfId="1387" priority="22" operator="equal">
      <formula>#REF!</formula>
    </cfRule>
    <cfRule type="cellIs" dxfId="1386" priority="23" operator="equal">
      <formula>#REF!</formula>
    </cfRule>
    <cfRule type="cellIs" dxfId="1385" priority="26" operator="equal">
      <formula>#REF!</formula>
    </cfRule>
    <cfRule type="cellIs" dxfId="1384" priority="27" operator="equal">
      <formula>#REF!</formula>
    </cfRule>
    <cfRule type="cellIs" dxfId="1383" priority="28" operator="equal">
      <formula>#REF!</formula>
    </cfRule>
    <cfRule type="cellIs" dxfId="1382" priority="30" operator="equal">
      <formula>#REF!</formula>
    </cfRule>
    <cfRule type="cellIs" dxfId="1381" priority="31" operator="equal">
      <formula>#REF!</formula>
    </cfRule>
    <cfRule type="cellIs" dxfId="1380" priority="32" operator="equal">
      <formula>#REF!</formula>
    </cfRule>
    <cfRule type="cellIs" dxfId="1379" priority="33" operator="equal">
      <formula>#REF!</formula>
    </cfRule>
    <cfRule type="cellIs" dxfId="1378" priority="34" operator="equal">
      <formula>#REF!</formula>
    </cfRule>
    <cfRule type="cellIs" dxfId="1377" priority="35" operator="equal">
      <formula>#REF!</formula>
    </cfRule>
    <cfRule type="cellIs" dxfId="1376" priority="36" operator="equal">
      <formula>#REF!</formula>
    </cfRule>
    <cfRule type="cellIs" dxfId="1375" priority="37" operator="equal">
      <formula>#REF!</formula>
    </cfRule>
    <cfRule type="cellIs" dxfId="1374" priority="39" operator="equal">
      <formula>#REF!</formula>
    </cfRule>
    <cfRule type="cellIs" dxfId="1373" priority="40" operator="equal">
      <formula>#REF!</formula>
    </cfRule>
    <cfRule type="cellIs" dxfId="1372" priority="41" operator="equal">
      <formula>#REF!</formula>
    </cfRule>
    <cfRule type="cellIs" dxfId="1371" priority="42" operator="equal">
      <formula>#REF!</formula>
    </cfRule>
    <cfRule type="cellIs" dxfId="1370" priority="44" operator="equal">
      <formula>#REF!</formula>
    </cfRule>
    <cfRule type="cellIs" dxfId="1369" priority="50" operator="equal">
      <formula>"EXTREMO (RC/F)"</formula>
    </cfRule>
    <cfRule type="cellIs" dxfId="1368" priority="51" operator="equal">
      <formula>"ALTO (RC/F)"</formula>
    </cfRule>
    <cfRule type="cellIs" dxfId="1367" priority="52" operator="equal">
      <formula>"MODERADO (RC/F)"</formula>
    </cfRule>
    <cfRule type="cellIs" dxfId="1366" priority="53" operator="equal">
      <formula>"EXTREMO"</formula>
    </cfRule>
    <cfRule type="cellIs" dxfId="1365" priority="54" operator="equal">
      <formula>"ALTO"</formula>
    </cfRule>
    <cfRule type="cellIs" dxfId="1364" priority="55" operator="equal">
      <formula>"MODERADO"</formula>
    </cfRule>
    <cfRule type="cellIs" dxfId="1363" priority="56" operator="equal">
      <formula>"BAJO"</formula>
    </cfRule>
  </conditionalFormatting>
  <conditionalFormatting sqref="AJ39">
    <cfRule type="cellIs" dxfId="1362" priority="2315" operator="equal">
      <formula>#REF!</formula>
    </cfRule>
    <cfRule type="cellIs" dxfId="1361" priority="2316" operator="equal">
      <formula>#REF!</formula>
    </cfRule>
    <cfRule type="cellIs" dxfId="1360" priority="2319" operator="equal">
      <formula>#REF!</formula>
    </cfRule>
    <cfRule type="cellIs" dxfId="1359" priority="2321" operator="equal">
      <formula>#REF!</formula>
    </cfRule>
    <cfRule type="cellIs" dxfId="1358" priority="2322" operator="equal">
      <formula>#REF!</formula>
    </cfRule>
    <cfRule type="cellIs" dxfId="1357" priority="2323" operator="equal">
      <formula>#REF!</formula>
    </cfRule>
    <cfRule type="cellIs" dxfId="1356" priority="2325" operator="equal">
      <formula>#REF!</formula>
    </cfRule>
    <cfRule type="cellIs" dxfId="1355" priority="2328" operator="equal">
      <formula>#REF!</formula>
    </cfRule>
    <cfRule type="cellIs" dxfId="1354" priority="2329" operator="equal">
      <formula>#REF!</formula>
    </cfRule>
    <cfRule type="cellIs" dxfId="1353" priority="2330" operator="equal">
      <formula>#REF!</formula>
    </cfRule>
    <cfRule type="cellIs" dxfId="1352" priority="2333" operator="equal">
      <formula>#REF!</formula>
    </cfRule>
    <cfRule type="cellIs" dxfId="1351" priority="2334" operator="equal">
      <formula>#REF!</formula>
    </cfRule>
    <cfRule type="cellIs" dxfId="1350" priority="2335" operator="equal">
      <formula>#REF!</formula>
    </cfRule>
    <cfRule type="cellIs" dxfId="1349" priority="2337" operator="equal">
      <formula>#REF!</formula>
    </cfRule>
    <cfRule type="cellIs" dxfId="1348" priority="2338" operator="equal">
      <formula>#REF!</formula>
    </cfRule>
    <cfRule type="cellIs" dxfId="1347" priority="2339" operator="equal">
      <formula>#REF!</formula>
    </cfRule>
    <cfRule type="cellIs" dxfId="1346" priority="2340" operator="equal">
      <formula>#REF!</formula>
    </cfRule>
    <cfRule type="cellIs" dxfId="1345" priority="2341" operator="equal">
      <formula>#REF!</formula>
    </cfRule>
    <cfRule type="cellIs" dxfId="1344" priority="2342" operator="equal">
      <formula>#REF!</formula>
    </cfRule>
    <cfRule type="cellIs" dxfId="1343" priority="2343" operator="equal">
      <formula>#REF!</formula>
    </cfRule>
    <cfRule type="cellIs" dxfId="1342" priority="2344" operator="equal">
      <formula>#REF!</formula>
    </cfRule>
    <cfRule type="cellIs" dxfId="1341" priority="2346" operator="equal">
      <formula>#REF!</formula>
    </cfRule>
    <cfRule type="cellIs" dxfId="1340" priority="2347" operator="equal">
      <formula>#REF!</formula>
    </cfRule>
    <cfRule type="cellIs" dxfId="1339" priority="2348" operator="equal">
      <formula>#REF!</formula>
    </cfRule>
    <cfRule type="cellIs" dxfId="1338" priority="2349" operator="equal">
      <formula>#REF!</formula>
    </cfRule>
    <cfRule type="cellIs" dxfId="1337" priority="2351" operator="equal">
      <formula>#REF!</formula>
    </cfRule>
    <cfRule type="cellIs" dxfId="1336" priority="2352" operator="equal">
      <formula>"EXTREMO (RC/F)"</formula>
    </cfRule>
    <cfRule type="cellIs" dxfId="1335" priority="2353" operator="equal">
      <formula>"ALTO (RC/F)"</formula>
    </cfRule>
    <cfRule type="cellIs" dxfId="1334" priority="2354" operator="equal">
      <formula>"MODERADO (RC/F)"</formula>
    </cfRule>
    <cfRule type="cellIs" dxfId="1333" priority="2355" operator="equal">
      <formula>"EXTREMO"</formula>
    </cfRule>
    <cfRule type="cellIs" dxfId="1332" priority="2356" operator="equal">
      <formula>"ALTO"</formula>
    </cfRule>
    <cfRule type="cellIs" dxfId="1331" priority="2357" operator="equal">
      <formula>"MODERADO"</formula>
    </cfRule>
    <cfRule type="cellIs" dxfId="1330" priority="2358" operator="equal">
      <formula>"BAJO"</formula>
    </cfRule>
    <cfRule type="cellIs" dxfId="1329" priority="2359" operator="equal">
      <formula>#REF!</formula>
    </cfRule>
    <cfRule type="cellIs" dxfId="1328" priority="2360" operator="equal">
      <formula>#REF!</formula>
    </cfRule>
    <cfRule type="cellIs" dxfId="1327" priority="2363" operator="equal">
      <formula>#REF!</formula>
    </cfRule>
    <cfRule type="cellIs" dxfId="1326" priority="2365" operator="equal">
      <formula>#REF!</formula>
    </cfRule>
    <cfRule type="cellIs" dxfId="1325" priority="2366" operator="equal">
      <formula>#REF!</formula>
    </cfRule>
    <cfRule type="cellIs" dxfId="1324" priority="2367" operator="equal">
      <formula>#REF!</formula>
    </cfRule>
    <cfRule type="cellIs" dxfId="1323" priority="2369" operator="equal">
      <formula>#REF!</formula>
    </cfRule>
    <cfRule type="cellIs" dxfId="1322" priority="2372" operator="equal">
      <formula>#REF!</formula>
    </cfRule>
    <cfRule type="cellIs" dxfId="1321" priority="2373" operator="equal">
      <formula>#REF!</formula>
    </cfRule>
    <cfRule type="cellIs" dxfId="1320" priority="2374" operator="equal">
      <formula>#REF!</formula>
    </cfRule>
    <cfRule type="cellIs" dxfId="1319" priority="2377" operator="equal">
      <formula>#REF!</formula>
    </cfRule>
    <cfRule type="cellIs" dxfId="1318" priority="2378" operator="equal">
      <formula>#REF!</formula>
    </cfRule>
    <cfRule type="cellIs" dxfId="1317" priority="2379" operator="equal">
      <formula>#REF!</formula>
    </cfRule>
    <cfRule type="cellIs" dxfId="1316" priority="2381" operator="equal">
      <formula>#REF!</formula>
    </cfRule>
    <cfRule type="cellIs" dxfId="1315" priority="2382" operator="equal">
      <formula>#REF!</formula>
    </cfRule>
    <cfRule type="cellIs" dxfId="1314" priority="2383" operator="equal">
      <formula>#REF!</formula>
    </cfRule>
    <cfRule type="cellIs" dxfId="1313" priority="2384" operator="equal">
      <formula>#REF!</formula>
    </cfRule>
    <cfRule type="cellIs" dxfId="1312" priority="2385" operator="equal">
      <formula>#REF!</formula>
    </cfRule>
    <cfRule type="cellIs" dxfId="1311" priority="2386" operator="equal">
      <formula>#REF!</formula>
    </cfRule>
    <cfRule type="cellIs" dxfId="1310" priority="2387" operator="equal">
      <formula>#REF!</formula>
    </cfRule>
    <cfRule type="cellIs" dxfId="1309" priority="2388" operator="equal">
      <formula>#REF!</formula>
    </cfRule>
    <cfRule type="cellIs" dxfId="1308" priority="2390" operator="equal">
      <formula>#REF!</formula>
    </cfRule>
    <cfRule type="cellIs" dxfId="1307" priority="2391" operator="equal">
      <formula>#REF!</formula>
    </cfRule>
    <cfRule type="cellIs" dxfId="1306" priority="2392" operator="equal">
      <formula>#REF!</formula>
    </cfRule>
    <cfRule type="cellIs" dxfId="1305" priority="2393" operator="equal">
      <formula>#REF!</formula>
    </cfRule>
    <cfRule type="cellIs" dxfId="1304" priority="2395" operator="equal">
      <formula>#REF!</formula>
    </cfRule>
    <cfRule type="cellIs" dxfId="1303" priority="2396" operator="equal">
      <formula>"EXTREMO (RC/F)"</formula>
    </cfRule>
    <cfRule type="cellIs" dxfId="1302" priority="2397" operator="equal">
      <formula>"ALTO (RC/F)"</formula>
    </cfRule>
    <cfRule type="cellIs" dxfId="1301" priority="2398" operator="equal">
      <formula>"MODERADO (RC/F)"</formula>
    </cfRule>
    <cfRule type="cellIs" dxfId="1300" priority="2399" operator="equal">
      <formula>"EXTREMO"</formula>
    </cfRule>
    <cfRule type="cellIs" dxfId="1299" priority="2400" operator="equal">
      <formula>"ALTO"</formula>
    </cfRule>
    <cfRule type="cellIs" dxfId="1298" priority="2401" operator="equal">
      <formula>"MODERADO"</formula>
    </cfRule>
    <cfRule type="cellIs" dxfId="1297" priority="2402" operator="equal">
      <formula>"BAJO"</formula>
    </cfRule>
  </conditionalFormatting>
  <conditionalFormatting sqref="AJ41">
    <cfRule type="cellIs" dxfId="1296" priority="2183" operator="equal">
      <formula>#REF!</formula>
    </cfRule>
    <cfRule type="cellIs" dxfId="1295" priority="2184" operator="equal">
      <formula>#REF!</formula>
    </cfRule>
    <cfRule type="cellIs" dxfId="1294" priority="2187" operator="equal">
      <formula>#REF!</formula>
    </cfRule>
    <cfRule type="cellIs" dxfId="1293" priority="2189" operator="equal">
      <formula>#REF!</formula>
    </cfRule>
    <cfRule type="cellIs" dxfId="1292" priority="2190" operator="equal">
      <formula>#REF!</formula>
    </cfRule>
    <cfRule type="cellIs" dxfId="1291" priority="2191" operator="equal">
      <formula>#REF!</formula>
    </cfRule>
    <cfRule type="cellIs" dxfId="1290" priority="2193" operator="equal">
      <formula>#REF!</formula>
    </cfRule>
    <cfRule type="cellIs" dxfId="1289" priority="2196" operator="equal">
      <formula>#REF!</formula>
    </cfRule>
    <cfRule type="cellIs" dxfId="1288" priority="2197" operator="equal">
      <formula>#REF!</formula>
    </cfRule>
    <cfRule type="cellIs" dxfId="1287" priority="2198" operator="equal">
      <formula>#REF!</formula>
    </cfRule>
    <cfRule type="cellIs" dxfId="1286" priority="2201" operator="equal">
      <formula>#REF!</formula>
    </cfRule>
    <cfRule type="cellIs" dxfId="1285" priority="2202" operator="equal">
      <formula>#REF!</formula>
    </cfRule>
    <cfRule type="cellIs" dxfId="1284" priority="2203" operator="equal">
      <formula>#REF!</formula>
    </cfRule>
    <cfRule type="cellIs" dxfId="1283" priority="2205" operator="equal">
      <formula>#REF!</formula>
    </cfRule>
    <cfRule type="cellIs" dxfId="1282" priority="2206" operator="equal">
      <formula>#REF!</formula>
    </cfRule>
    <cfRule type="cellIs" dxfId="1281" priority="2207" operator="equal">
      <formula>#REF!</formula>
    </cfRule>
    <cfRule type="cellIs" dxfId="1280" priority="2208" operator="equal">
      <formula>#REF!</formula>
    </cfRule>
    <cfRule type="cellIs" dxfId="1279" priority="2209" operator="equal">
      <formula>#REF!</formula>
    </cfRule>
    <cfRule type="cellIs" dxfId="1278" priority="2210" operator="equal">
      <formula>#REF!</formula>
    </cfRule>
    <cfRule type="cellIs" dxfId="1277" priority="2211" operator="equal">
      <formula>#REF!</formula>
    </cfRule>
    <cfRule type="cellIs" dxfId="1276" priority="2212" operator="equal">
      <formula>#REF!</formula>
    </cfRule>
    <cfRule type="cellIs" dxfId="1275" priority="2214" operator="equal">
      <formula>#REF!</formula>
    </cfRule>
    <cfRule type="cellIs" dxfId="1274" priority="2215" operator="equal">
      <formula>#REF!</formula>
    </cfRule>
    <cfRule type="cellIs" dxfId="1273" priority="2216" operator="equal">
      <formula>#REF!</formula>
    </cfRule>
    <cfRule type="cellIs" dxfId="1272" priority="2217" operator="equal">
      <formula>#REF!</formula>
    </cfRule>
    <cfRule type="cellIs" dxfId="1271" priority="2219" operator="equal">
      <formula>#REF!</formula>
    </cfRule>
    <cfRule type="cellIs" dxfId="1270" priority="2220" operator="equal">
      <formula>"EXTREMO (RC/F)"</formula>
    </cfRule>
    <cfRule type="cellIs" dxfId="1269" priority="2221" operator="equal">
      <formula>"ALTO (RC/F)"</formula>
    </cfRule>
    <cfRule type="cellIs" dxfId="1268" priority="2222" operator="equal">
      <formula>"MODERADO (RC/F)"</formula>
    </cfRule>
    <cfRule type="cellIs" dxfId="1267" priority="2223" operator="equal">
      <formula>"EXTREMO"</formula>
    </cfRule>
    <cfRule type="cellIs" dxfId="1266" priority="2224" operator="equal">
      <formula>"ALTO"</formula>
    </cfRule>
    <cfRule type="cellIs" dxfId="1265" priority="2225" operator="equal">
      <formula>"MODERADO"</formula>
    </cfRule>
    <cfRule type="cellIs" dxfId="1264" priority="2226" operator="equal">
      <formula>"BAJO"</formula>
    </cfRule>
    <cfRule type="cellIs" dxfId="1263" priority="2227" operator="equal">
      <formula>#REF!</formula>
    </cfRule>
    <cfRule type="cellIs" dxfId="1262" priority="2228" operator="equal">
      <formula>#REF!</formula>
    </cfRule>
    <cfRule type="cellIs" dxfId="1261" priority="2231" operator="equal">
      <formula>#REF!</formula>
    </cfRule>
    <cfRule type="cellIs" dxfId="1260" priority="2233" operator="equal">
      <formula>#REF!</formula>
    </cfRule>
    <cfRule type="cellIs" dxfId="1259" priority="2234" operator="equal">
      <formula>#REF!</formula>
    </cfRule>
    <cfRule type="cellIs" dxfId="1258" priority="2235" operator="equal">
      <formula>#REF!</formula>
    </cfRule>
    <cfRule type="cellIs" dxfId="1257" priority="2237" operator="equal">
      <formula>#REF!</formula>
    </cfRule>
    <cfRule type="cellIs" dxfId="1256" priority="2240" operator="equal">
      <formula>#REF!</formula>
    </cfRule>
    <cfRule type="cellIs" dxfId="1255" priority="2241" operator="equal">
      <formula>#REF!</formula>
    </cfRule>
    <cfRule type="cellIs" dxfId="1254" priority="2242" operator="equal">
      <formula>#REF!</formula>
    </cfRule>
    <cfRule type="cellIs" dxfId="1253" priority="2245" operator="equal">
      <formula>#REF!</formula>
    </cfRule>
    <cfRule type="cellIs" dxfId="1252" priority="2246" operator="equal">
      <formula>#REF!</formula>
    </cfRule>
    <cfRule type="cellIs" dxfId="1251" priority="2247" operator="equal">
      <formula>#REF!</formula>
    </cfRule>
    <cfRule type="cellIs" dxfId="1250" priority="2249" operator="equal">
      <formula>#REF!</formula>
    </cfRule>
    <cfRule type="cellIs" dxfId="1249" priority="2250" operator="equal">
      <formula>#REF!</formula>
    </cfRule>
    <cfRule type="cellIs" dxfId="1248" priority="2251" operator="equal">
      <formula>#REF!</formula>
    </cfRule>
    <cfRule type="cellIs" dxfId="1247" priority="2252" operator="equal">
      <formula>#REF!</formula>
    </cfRule>
    <cfRule type="cellIs" dxfId="1246" priority="2253" operator="equal">
      <formula>#REF!</formula>
    </cfRule>
    <cfRule type="cellIs" dxfId="1245" priority="2254" operator="equal">
      <formula>#REF!</formula>
    </cfRule>
    <cfRule type="cellIs" dxfId="1244" priority="2255" operator="equal">
      <formula>#REF!</formula>
    </cfRule>
    <cfRule type="cellIs" dxfId="1243" priority="2256" operator="equal">
      <formula>#REF!</formula>
    </cfRule>
    <cfRule type="cellIs" dxfId="1242" priority="2258" operator="equal">
      <formula>#REF!</formula>
    </cfRule>
    <cfRule type="cellIs" dxfId="1241" priority="2259" operator="equal">
      <formula>#REF!</formula>
    </cfRule>
    <cfRule type="cellIs" dxfId="1240" priority="2260" operator="equal">
      <formula>#REF!</formula>
    </cfRule>
    <cfRule type="cellIs" dxfId="1239" priority="2261" operator="equal">
      <formula>#REF!</formula>
    </cfRule>
    <cfRule type="cellIs" dxfId="1238" priority="2263" operator="equal">
      <formula>#REF!</formula>
    </cfRule>
    <cfRule type="cellIs" dxfId="1237" priority="2264" operator="equal">
      <formula>"EXTREMO (RC/F)"</formula>
    </cfRule>
    <cfRule type="cellIs" dxfId="1236" priority="2265" operator="equal">
      <formula>"ALTO (RC/F)"</formula>
    </cfRule>
    <cfRule type="cellIs" dxfId="1235" priority="2266" operator="equal">
      <formula>"MODERADO (RC/F)"</formula>
    </cfRule>
    <cfRule type="cellIs" dxfId="1234" priority="2267" operator="equal">
      <formula>"EXTREMO"</formula>
    </cfRule>
    <cfRule type="cellIs" dxfId="1233" priority="2268" operator="equal">
      <formula>"ALTO"</formula>
    </cfRule>
    <cfRule type="cellIs" dxfId="1232" priority="2269" operator="equal">
      <formula>"MODERADO"</formula>
    </cfRule>
    <cfRule type="cellIs" dxfId="1231" priority="2270" operator="equal">
      <formula>"BAJO"</formula>
    </cfRule>
    <cfRule type="cellIs" dxfId="1230" priority="2271" operator="equal">
      <formula>#REF!</formula>
    </cfRule>
    <cfRule type="cellIs" dxfId="1229" priority="2272" operator="equal">
      <formula>#REF!</formula>
    </cfRule>
    <cfRule type="cellIs" dxfId="1228" priority="2275" operator="equal">
      <formula>#REF!</formula>
    </cfRule>
    <cfRule type="cellIs" dxfId="1227" priority="2277" operator="equal">
      <formula>#REF!</formula>
    </cfRule>
    <cfRule type="cellIs" dxfId="1226" priority="2278" operator="equal">
      <formula>#REF!</formula>
    </cfRule>
    <cfRule type="cellIs" dxfId="1225" priority="2279" operator="equal">
      <formula>#REF!</formula>
    </cfRule>
    <cfRule type="cellIs" dxfId="1224" priority="2281" operator="equal">
      <formula>#REF!</formula>
    </cfRule>
    <cfRule type="cellIs" dxfId="1223" priority="2284" operator="equal">
      <formula>#REF!</formula>
    </cfRule>
    <cfRule type="cellIs" dxfId="1222" priority="2285" operator="equal">
      <formula>#REF!</formula>
    </cfRule>
    <cfRule type="cellIs" dxfId="1221" priority="2286" operator="equal">
      <formula>#REF!</formula>
    </cfRule>
    <cfRule type="cellIs" dxfId="1220" priority="2289" operator="equal">
      <formula>#REF!</formula>
    </cfRule>
    <cfRule type="cellIs" dxfId="1219" priority="2290" operator="equal">
      <formula>#REF!</formula>
    </cfRule>
    <cfRule type="cellIs" dxfId="1218" priority="2291" operator="equal">
      <formula>#REF!</formula>
    </cfRule>
    <cfRule type="cellIs" dxfId="1217" priority="2293" operator="equal">
      <formula>#REF!</formula>
    </cfRule>
    <cfRule type="cellIs" dxfId="1216" priority="2294" operator="equal">
      <formula>#REF!</formula>
    </cfRule>
    <cfRule type="cellIs" dxfId="1215" priority="2295" operator="equal">
      <formula>#REF!</formula>
    </cfRule>
    <cfRule type="cellIs" dxfId="1214" priority="2296" operator="equal">
      <formula>#REF!</formula>
    </cfRule>
    <cfRule type="cellIs" dxfId="1213" priority="2297" operator="equal">
      <formula>#REF!</formula>
    </cfRule>
    <cfRule type="cellIs" dxfId="1212" priority="2298" operator="equal">
      <formula>#REF!</formula>
    </cfRule>
    <cfRule type="cellIs" dxfId="1211" priority="2299" operator="equal">
      <formula>#REF!</formula>
    </cfRule>
    <cfRule type="cellIs" dxfId="1210" priority="2300" operator="equal">
      <formula>#REF!</formula>
    </cfRule>
    <cfRule type="cellIs" dxfId="1209" priority="2302" operator="equal">
      <formula>#REF!</formula>
    </cfRule>
    <cfRule type="cellIs" dxfId="1208" priority="2303" operator="equal">
      <formula>#REF!</formula>
    </cfRule>
    <cfRule type="cellIs" dxfId="1207" priority="2304" operator="equal">
      <formula>#REF!</formula>
    </cfRule>
    <cfRule type="cellIs" dxfId="1206" priority="2305" operator="equal">
      <formula>#REF!</formula>
    </cfRule>
    <cfRule type="cellIs" dxfId="1205" priority="2307" operator="equal">
      <formula>#REF!</formula>
    </cfRule>
    <cfRule type="cellIs" dxfId="1204" priority="2308" operator="equal">
      <formula>"EXTREMO (RC/F)"</formula>
    </cfRule>
    <cfRule type="cellIs" dxfId="1203" priority="2309" operator="equal">
      <formula>"ALTO (RC/F)"</formula>
    </cfRule>
    <cfRule type="cellIs" dxfId="1202" priority="2310" operator="equal">
      <formula>"MODERADO (RC/F)"</formula>
    </cfRule>
    <cfRule type="cellIs" dxfId="1201" priority="2311" operator="equal">
      <formula>"EXTREMO"</formula>
    </cfRule>
    <cfRule type="cellIs" dxfId="1200" priority="2312" operator="equal">
      <formula>"ALTO"</formula>
    </cfRule>
    <cfRule type="cellIs" dxfId="1199" priority="2313" operator="equal">
      <formula>"MODERADO"</formula>
    </cfRule>
    <cfRule type="cellIs" dxfId="1198" priority="2314" operator="equal">
      <formula>"BAJO"</formula>
    </cfRule>
  </conditionalFormatting>
  <conditionalFormatting sqref="AJ43">
    <cfRule type="cellIs" dxfId="1197" priority="2067" operator="equal">
      <formula>#REF!</formula>
    </cfRule>
    <cfRule type="cellIs" dxfId="1196" priority="2068" operator="equal">
      <formula>#REF!</formula>
    </cfRule>
    <cfRule type="cellIs" dxfId="1195" priority="2071" operator="equal">
      <formula>#REF!</formula>
    </cfRule>
    <cfRule type="cellIs" dxfId="1194" priority="2073" operator="equal">
      <formula>#REF!</formula>
    </cfRule>
    <cfRule type="cellIs" dxfId="1193" priority="2074" operator="equal">
      <formula>#REF!</formula>
    </cfRule>
    <cfRule type="cellIs" dxfId="1192" priority="2075" operator="equal">
      <formula>#REF!</formula>
    </cfRule>
    <cfRule type="cellIs" dxfId="1191" priority="2077" operator="equal">
      <formula>#REF!</formula>
    </cfRule>
    <cfRule type="cellIs" dxfId="1190" priority="2080" operator="equal">
      <formula>#REF!</formula>
    </cfRule>
    <cfRule type="cellIs" dxfId="1189" priority="2081" operator="equal">
      <formula>#REF!</formula>
    </cfRule>
    <cfRule type="cellIs" dxfId="1188" priority="2082" operator="equal">
      <formula>#REF!</formula>
    </cfRule>
    <cfRule type="cellIs" dxfId="1187" priority="2085" operator="equal">
      <formula>#REF!</formula>
    </cfRule>
    <cfRule type="cellIs" dxfId="1186" priority="2086" operator="equal">
      <formula>#REF!</formula>
    </cfRule>
    <cfRule type="cellIs" dxfId="1185" priority="2087" operator="equal">
      <formula>#REF!</formula>
    </cfRule>
    <cfRule type="cellIs" dxfId="1184" priority="2089" operator="equal">
      <formula>#REF!</formula>
    </cfRule>
    <cfRule type="cellIs" dxfId="1183" priority="2090" operator="equal">
      <formula>#REF!</formula>
    </cfRule>
    <cfRule type="cellIs" dxfId="1182" priority="2091" operator="equal">
      <formula>#REF!</formula>
    </cfRule>
    <cfRule type="cellIs" dxfId="1181" priority="2092" operator="equal">
      <formula>#REF!</formula>
    </cfRule>
    <cfRule type="cellIs" dxfId="1180" priority="2093" operator="equal">
      <formula>#REF!</formula>
    </cfRule>
    <cfRule type="cellIs" dxfId="1179" priority="2094" operator="equal">
      <formula>#REF!</formula>
    </cfRule>
    <cfRule type="cellIs" dxfId="1178" priority="2095" operator="equal">
      <formula>#REF!</formula>
    </cfRule>
    <cfRule type="cellIs" dxfId="1177" priority="2096" operator="equal">
      <formula>#REF!</formula>
    </cfRule>
    <cfRule type="cellIs" dxfId="1176" priority="2098" operator="equal">
      <formula>#REF!</formula>
    </cfRule>
    <cfRule type="cellIs" dxfId="1175" priority="2099" operator="equal">
      <formula>#REF!</formula>
    </cfRule>
    <cfRule type="cellIs" dxfId="1174" priority="2100" operator="equal">
      <formula>#REF!</formula>
    </cfRule>
    <cfRule type="cellIs" dxfId="1173" priority="2101" operator="equal">
      <formula>#REF!</formula>
    </cfRule>
    <cfRule type="cellIs" dxfId="1172" priority="2103" operator="equal">
      <formula>#REF!</formula>
    </cfRule>
    <cfRule type="cellIs" dxfId="1171" priority="2114" operator="equal">
      <formula>"EXTREMO (RC/F)"</formula>
    </cfRule>
    <cfRule type="cellIs" dxfId="1170" priority="2115" operator="equal">
      <formula>"ALTO (RC/F)"</formula>
    </cfRule>
    <cfRule type="cellIs" dxfId="1169" priority="2116" operator="equal">
      <formula>"MODERADO (RC/F)"</formula>
    </cfRule>
    <cfRule type="cellIs" dxfId="1168" priority="2117" operator="equal">
      <formula>"EXTREMO"</formula>
    </cfRule>
    <cfRule type="cellIs" dxfId="1167" priority="2118" operator="equal">
      <formula>"ALTO"</formula>
    </cfRule>
    <cfRule type="cellIs" dxfId="1166" priority="2119" operator="equal">
      <formula>"MODERADO"</formula>
    </cfRule>
    <cfRule type="cellIs" dxfId="1165" priority="2120" operator="equal">
      <formula>"BAJO"</formula>
    </cfRule>
  </conditionalFormatting>
  <conditionalFormatting sqref="AJ46:AJ47">
    <cfRule type="cellIs" dxfId="1164" priority="1838" operator="equal">
      <formula>#REF!</formula>
    </cfRule>
    <cfRule type="cellIs" dxfId="1163" priority="1839" operator="equal">
      <formula>#REF!</formula>
    </cfRule>
    <cfRule type="cellIs" dxfId="1162" priority="1842" operator="equal">
      <formula>#REF!</formula>
    </cfRule>
    <cfRule type="cellIs" dxfId="1161" priority="1844" operator="equal">
      <formula>#REF!</formula>
    </cfRule>
    <cfRule type="cellIs" dxfId="1160" priority="1845" operator="equal">
      <formula>#REF!</formula>
    </cfRule>
    <cfRule type="cellIs" dxfId="1159" priority="1846" operator="equal">
      <formula>#REF!</formula>
    </cfRule>
    <cfRule type="cellIs" dxfId="1158" priority="1848" operator="equal">
      <formula>#REF!</formula>
    </cfRule>
    <cfRule type="cellIs" dxfId="1157" priority="1851" operator="equal">
      <formula>#REF!</formula>
    </cfRule>
    <cfRule type="cellIs" dxfId="1156" priority="1852" operator="equal">
      <formula>#REF!</formula>
    </cfRule>
    <cfRule type="cellIs" dxfId="1155" priority="1853" operator="equal">
      <formula>#REF!</formula>
    </cfRule>
    <cfRule type="cellIs" dxfId="1154" priority="1856" operator="equal">
      <formula>#REF!</formula>
    </cfRule>
    <cfRule type="cellIs" dxfId="1153" priority="1857" operator="equal">
      <formula>#REF!</formula>
    </cfRule>
    <cfRule type="cellIs" dxfId="1152" priority="1858" operator="equal">
      <formula>#REF!</formula>
    </cfRule>
    <cfRule type="cellIs" dxfId="1151" priority="1860" operator="equal">
      <formula>#REF!</formula>
    </cfRule>
    <cfRule type="cellIs" dxfId="1150" priority="1861" operator="equal">
      <formula>#REF!</formula>
    </cfRule>
    <cfRule type="cellIs" dxfId="1149" priority="1862" operator="equal">
      <formula>#REF!</formula>
    </cfRule>
    <cfRule type="cellIs" dxfId="1148" priority="1863" operator="equal">
      <formula>#REF!</formula>
    </cfRule>
    <cfRule type="cellIs" dxfId="1147" priority="1864" operator="equal">
      <formula>#REF!</formula>
    </cfRule>
    <cfRule type="cellIs" dxfId="1146" priority="1865" operator="equal">
      <formula>#REF!</formula>
    </cfRule>
    <cfRule type="cellIs" dxfId="1145" priority="1866" operator="equal">
      <formula>#REF!</formula>
    </cfRule>
    <cfRule type="cellIs" dxfId="1144" priority="1867" operator="equal">
      <formula>#REF!</formula>
    </cfRule>
    <cfRule type="cellIs" dxfId="1143" priority="1869" operator="equal">
      <formula>#REF!</formula>
    </cfRule>
    <cfRule type="cellIs" dxfId="1142" priority="1870" operator="equal">
      <formula>#REF!</formula>
    </cfRule>
    <cfRule type="cellIs" dxfId="1141" priority="1871" operator="equal">
      <formula>#REF!</formula>
    </cfRule>
    <cfRule type="cellIs" dxfId="1140" priority="1872" operator="equal">
      <formula>#REF!</formula>
    </cfRule>
    <cfRule type="cellIs" dxfId="1139" priority="1874" operator="equal">
      <formula>#REF!</formula>
    </cfRule>
  </conditionalFormatting>
  <dataValidations count="3">
    <dataValidation type="list" allowBlank="1" showInputMessage="1" showErrorMessage="1" sqref="AJ27:AJ28" xr:uid="{F22A3C1D-A8B9-4229-82B7-143256BFC56B}">
      <formula1>"EXTREMO,ALTO,MODERADO,BAJO"</formula1>
    </dataValidation>
    <dataValidation type="list" allowBlank="1" showInputMessage="1" showErrorMessage="1" sqref="N27" xr:uid="{4FB692BE-6AB2-4E08-A245-66CFB0D73BCC}">
      <formula1>"LEVE,MENOR,MODERADO,MAYOR,CATASTROFICO"</formula1>
    </dataValidation>
    <dataValidation type="list" allowBlank="1" showInputMessage="1" showErrorMessage="1" sqref="Q25 L18 J18 AJ16:AK26 X18:X26 Z18:Z26 F16:F26 U18:U26 S18:S26 L25 J25 J22 J20 J16 N25 Q22 N22 L22 Q20 N20 L20 Q18 N18 Q16 N16 L16 Z16 X16 V18:V26 V16 U16 S16 AB16 AB18:AB26" xr:uid="{D94D9DB2-B484-460B-A195-24C0D8D25B54}">
      <formula1>#REF!</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R43"/>
  <sheetViews>
    <sheetView workbookViewId="0">
      <selection activeCell="B17" sqref="B17"/>
    </sheetView>
  </sheetViews>
  <sheetFormatPr baseColWidth="10" defaultColWidth="11.453125" defaultRowHeight="12.5" x14ac:dyDescent="0.35"/>
  <cols>
    <col min="1" max="1" width="15.7265625" style="34" customWidth="1"/>
    <col min="2" max="2" width="23.81640625" style="4" customWidth="1"/>
    <col min="3" max="3" width="22.1796875" style="4" bestFit="1" customWidth="1"/>
    <col min="4" max="4" width="6.26953125" style="4" bestFit="1" customWidth="1"/>
    <col min="5" max="5" width="21.453125" style="4" bestFit="1" customWidth="1"/>
    <col min="6" max="6" width="6.26953125" style="4" bestFit="1" customWidth="1"/>
    <col min="7" max="7" width="25.54296875" style="4" bestFit="1" customWidth="1"/>
    <col min="8" max="8" width="15.1796875" style="34" customWidth="1"/>
    <col min="9" max="9" width="22.7265625" style="34" customWidth="1"/>
    <col min="10" max="10" width="13.81640625" style="4" customWidth="1"/>
    <col min="11" max="11" width="21.1796875" style="34" customWidth="1"/>
    <col min="12" max="12" width="8.81640625" style="34" customWidth="1"/>
    <col min="13" max="13" width="20.26953125" style="34" customWidth="1"/>
    <col min="14" max="14" width="7.453125" style="34" customWidth="1"/>
    <col min="15" max="16" width="20.26953125" style="34" customWidth="1"/>
    <col min="17" max="17" width="25.54296875" style="4" bestFit="1" customWidth="1"/>
    <col min="18" max="18" width="22" style="34" customWidth="1"/>
    <col min="19" max="16384" width="11.453125" style="34"/>
  </cols>
  <sheetData>
    <row r="3" spans="1:18" ht="13" x14ac:dyDescent="0.35">
      <c r="H3" s="559" t="s">
        <v>508</v>
      </c>
      <c r="I3" s="559"/>
      <c r="J3" s="559"/>
      <c r="K3" s="559"/>
      <c r="L3" s="559"/>
      <c r="M3" s="559"/>
      <c r="N3" s="559"/>
      <c r="O3" s="559"/>
      <c r="P3" s="63"/>
    </row>
    <row r="4" spans="1:18" ht="91" x14ac:dyDescent="0.35">
      <c r="A4" s="9" t="s">
        <v>509</v>
      </c>
      <c r="B4" s="9" t="s">
        <v>510</v>
      </c>
      <c r="C4" s="560" t="s">
        <v>28</v>
      </c>
      <c r="D4" s="561"/>
      <c r="E4" s="560" t="s">
        <v>30</v>
      </c>
      <c r="F4" s="561"/>
      <c r="G4" s="24" t="s">
        <v>511</v>
      </c>
      <c r="H4" s="64" t="s">
        <v>512</v>
      </c>
      <c r="I4" s="64" t="s">
        <v>54</v>
      </c>
      <c r="J4" s="65" t="s">
        <v>513</v>
      </c>
      <c r="K4" s="562" t="s">
        <v>56</v>
      </c>
      <c r="L4" s="563"/>
      <c r="M4" s="562" t="s">
        <v>57</v>
      </c>
      <c r="N4" s="563"/>
      <c r="O4" s="65" t="s">
        <v>58</v>
      </c>
      <c r="P4" s="65" t="s">
        <v>39</v>
      </c>
      <c r="Q4" s="24" t="s">
        <v>514</v>
      </c>
      <c r="R4" s="24" t="s">
        <v>515</v>
      </c>
    </row>
    <row r="5" spans="1:18" s="4" customFormat="1" ht="25" x14ac:dyDescent="0.35">
      <c r="A5" s="56" t="s">
        <v>516</v>
      </c>
      <c r="B5" s="66" t="s">
        <v>517</v>
      </c>
      <c r="C5" s="28" t="s">
        <v>518</v>
      </c>
      <c r="D5" s="28"/>
      <c r="E5" s="4" t="s">
        <v>519</v>
      </c>
      <c r="G5" s="28" t="s">
        <v>520</v>
      </c>
      <c r="H5" s="68" t="s">
        <v>235</v>
      </c>
      <c r="I5" s="69" t="s">
        <v>235</v>
      </c>
      <c r="J5" s="28" t="s">
        <v>235</v>
      </c>
      <c r="K5" s="28" t="s">
        <v>235</v>
      </c>
      <c r="L5" s="28"/>
      <c r="M5" s="69" t="s">
        <v>235</v>
      </c>
      <c r="N5" s="69"/>
      <c r="O5" s="69" t="s">
        <v>235</v>
      </c>
      <c r="P5" s="69" t="s">
        <v>235</v>
      </c>
      <c r="Q5" s="28" t="s">
        <v>520</v>
      </c>
      <c r="R5" s="67" t="s">
        <v>521</v>
      </c>
    </row>
    <row r="6" spans="1:18" ht="25" x14ac:dyDescent="0.35">
      <c r="A6" s="56" t="s">
        <v>67</v>
      </c>
      <c r="B6" s="66" t="s">
        <v>522</v>
      </c>
      <c r="C6" s="28" t="s">
        <v>103</v>
      </c>
      <c r="D6" s="38">
        <v>0.2</v>
      </c>
      <c r="E6" s="68" t="s">
        <v>127</v>
      </c>
      <c r="F6" s="38">
        <v>0.2</v>
      </c>
      <c r="G6" s="68" t="s">
        <v>88</v>
      </c>
      <c r="H6" s="70" t="s">
        <v>523</v>
      </c>
      <c r="I6" s="71" t="s">
        <v>78</v>
      </c>
      <c r="J6" s="67" t="s">
        <v>80</v>
      </c>
      <c r="K6" s="72" t="s">
        <v>81</v>
      </c>
      <c r="L6" s="74">
        <v>0.25</v>
      </c>
      <c r="M6" s="71" t="s">
        <v>524</v>
      </c>
      <c r="N6" s="75">
        <v>0.25</v>
      </c>
      <c r="O6" s="71" t="s">
        <v>83</v>
      </c>
      <c r="P6" s="71" t="s">
        <v>85</v>
      </c>
      <c r="Q6" s="28" t="s">
        <v>88</v>
      </c>
      <c r="R6" s="67" t="s">
        <v>89</v>
      </c>
    </row>
    <row r="7" spans="1:18" x14ac:dyDescent="0.35">
      <c r="A7" s="56" t="s">
        <v>346</v>
      </c>
      <c r="B7" s="66" t="s">
        <v>525</v>
      </c>
      <c r="C7" s="28" t="s">
        <v>73</v>
      </c>
      <c r="D7" s="38">
        <v>0.4</v>
      </c>
      <c r="E7" s="68" t="s">
        <v>74</v>
      </c>
      <c r="F7" s="38">
        <v>0.4</v>
      </c>
      <c r="G7" s="68" t="s">
        <v>76</v>
      </c>
      <c r="H7" s="70" t="s">
        <v>526</v>
      </c>
      <c r="I7" s="71" t="s">
        <v>527</v>
      </c>
      <c r="J7" s="67" t="s">
        <v>360</v>
      </c>
      <c r="K7" s="72" t="s">
        <v>194</v>
      </c>
      <c r="L7" s="74">
        <v>0.15</v>
      </c>
      <c r="M7" s="71" t="s">
        <v>82</v>
      </c>
      <c r="N7" s="75">
        <v>0.15</v>
      </c>
      <c r="O7" s="71" t="s">
        <v>374</v>
      </c>
      <c r="P7" s="71" t="s">
        <v>528</v>
      </c>
      <c r="Q7" s="28" t="s">
        <v>76</v>
      </c>
      <c r="R7" s="67" t="s">
        <v>529</v>
      </c>
    </row>
    <row r="8" spans="1:18" x14ac:dyDescent="0.35">
      <c r="A8" s="56" t="s">
        <v>181</v>
      </c>
      <c r="B8" s="66" t="s">
        <v>530</v>
      </c>
      <c r="C8" s="28" t="s">
        <v>203</v>
      </c>
      <c r="D8" s="38">
        <v>0.6</v>
      </c>
      <c r="E8" s="68" t="s">
        <v>76</v>
      </c>
      <c r="F8" s="38">
        <v>0.6</v>
      </c>
      <c r="G8" s="68" t="s">
        <v>531</v>
      </c>
      <c r="H8" s="58"/>
      <c r="I8" s="58"/>
      <c r="J8" s="60"/>
      <c r="K8" s="72" t="s">
        <v>361</v>
      </c>
      <c r="L8" s="74">
        <v>0.1</v>
      </c>
      <c r="M8" s="58"/>
      <c r="N8" s="58"/>
      <c r="O8" s="58"/>
      <c r="P8" s="58"/>
      <c r="Q8" s="28" t="s">
        <v>531</v>
      </c>
      <c r="R8" s="66" t="s">
        <v>532</v>
      </c>
    </row>
    <row r="9" spans="1:18" ht="25" x14ac:dyDescent="0.35">
      <c r="A9" s="59"/>
      <c r="B9" s="66" t="s">
        <v>533</v>
      </c>
      <c r="C9" s="28" t="s">
        <v>534</v>
      </c>
      <c r="D9" s="38">
        <v>0.8</v>
      </c>
      <c r="E9" s="68" t="s">
        <v>535</v>
      </c>
      <c r="F9" s="38">
        <v>0.8</v>
      </c>
      <c r="G9" s="68" t="s">
        <v>536</v>
      </c>
      <c r="H9" s="58"/>
      <c r="I9" s="58"/>
      <c r="J9" s="60"/>
      <c r="K9" s="58"/>
      <c r="L9" s="58"/>
      <c r="M9" s="58"/>
      <c r="N9" s="58"/>
      <c r="O9" s="58"/>
      <c r="P9" s="58"/>
      <c r="Q9" s="28" t="s">
        <v>536</v>
      </c>
      <c r="R9" s="67" t="s">
        <v>537</v>
      </c>
    </row>
    <row r="10" spans="1:18" x14ac:dyDescent="0.35">
      <c r="A10" s="8"/>
      <c r="B10" s="66" t="s">
        <v>538</v>
      </c>
      <c r="C10" s="28" t="s">
        <v>539</v>
      </c>
      <c r="D10" s="38">
        <v>1</v>
      </c>
      <c r="E10" s="68" t="s">
        <v>540</v>
      </c>
      <c r="F10" s="38">
        <v>1</v>
      </c>
      <c r="G10" s="68" t="s">
        <v>541</v>
      </c>
      <c r="H10" s="58"/>
      <c r="I10" s="58"/>
      <c r="J10" s="60"/>
      <c r="K10" s="58"/>
      <c r="L10" s="58"/>
      <c r="M10" s="58"/>
      <c r="N10" s="58"/>
      <c r="O10" s="58"/>
      <c r="P10" s="58"/>
      <c r="Q10" s="28" t="s">
        <v>541</v>
      </c>
      <c r="R10" s="58"/>
    </row>
    <row r="11" spans="1:18" ht="25" x14ac:dyDescent="0.35">
      <c r="A11" s="8"/>
      <c r="B11" s="66" t="s">
        <v>542</v>
      </c>
      <c r="E11" s="28" t="s">
        <v>543</v>
      </c>
      <c r="F11" s="38">
        <v>0.6</v>
      </c>
      <c r="G11" s="68" t="s">
        <v>544</v>
      </c>
      <c r="H11" s="58"/>
      <c r="I11" s="58"/>
      <c r="J11" s="60"/>
      <c r="K11" s="58"/>
      <c r="L11" s="58"/>
      <c r="M11" s="58"/>
      <c r="N11" s="58"/>
      <c r="O11" s="58"/>
      <c r="P11" s="58"/>
      <c r="Q11" s="28" t="s">
        <v>544</v>
      </c>
      <c r="R11" s="58"/>
    </row>
    <row r="12" spans="1:18" x14ac:dyDescent="0.35">
      <c r="A12" s="8"/>
      <c r="B12" s="66" t="s">
        <v>545</v>
      </c>
      <c r="E12" s="28" t="s">
        <v>546</v>
      </c>
      <c r="F12" s="38">
        <v>0.8</v>
      </c>
      <c r="G12" s="68" t="s">
        <v>547</v>
      </c>
      <c r="H12" s="58"/>
      <c r="I12" s="58"/>
      <c r="J12" s="60"/>
      <c r="K12" s="58"/>
      <c r="L12" s="58"/>
      <c r="M12" s="58"/>
      <c r="N12" s="58"/>
      <c r="O12" s="58"/>
      <c r="P12" s="58"/>
      <c r="Q12" s="28" t="s">
        <v>547</v>
      </c>
      <c r="R12" s="58"/>
    </row>
    <row r="13" spans="1:18" x14ac:dyDescent="0.35">
      <c r="A13" s="8"/>
      <c r="B13" s="66" t="s">
        <v>548</v>
      </c>
      <c r="E13" s="28" t="s">
        <v>549</v>
      </c>
      <c r="F13" s="38">
        <v>1</v>
      </c>
      <c r="H13" s="58"/>
      <c r="I13" s="58"/>
      <c r="J13" s="60"/>
      <c r="K13" s="58"/>
      <c r="L13" s="58"/>
      <c r="M13" s="58"/>
      <c r="N13" s="58"/>
      <c r="O13" s="58"/>
      <c r="P13" s="58"/>
      <c r="R13" s="58"/>
    </row>
    <row r="14" spans="1:18" x14ac:dyDescent="0.35">
      <c r="A14" s="8"/>
      <c r="B14" s="67" t="s">
        <v>550</v>
      </c>
      <c r="H14" s="58"/>
      <c r="I14" s="58"/>
      <c r="J14" s="60"/>
      <c r="K14" s="58"/>
      <c r="L14" s="58"/>
      <c r="M14" s="58"/>
      <c r="N14" s="58"/>
      <c r="O14" s="58"/>
      <c r="P14" s="58"/>
      <c r="R14" s="58"/>
    </row>
    <row r="15" spans="1:18" x14ac:dyDescent="0.35">
      <c r="A15" s="8"/>
      <c r="B15" s="67" t="s">
        <v>551</v>
      </c>
      <c r="H15" s="58"/>
      <c r="I15" s="58"/>
      <c r="J15" s="60"/>
      <c r="K15" s="58"/>
      <c r="L15" s="58"/>
      <c r="M15" s="58"/>
      <c r="N15" s="58"/>
      <c r="O15" s="58"/>
      <c r="P15" s="58"/>
      <c r="R15" s="58"/>
    </row>
    <row r="16" spans="1:18" x14ac:dyDescent="0.35">
      <c r="B16" s="67" t="s">
        <v>552</v>
      </c>
      <c r="H16" s="58"/>
      <c r="I16" s="58"/>
      <c r="J16" s="60"/>
      <c r="K16" s="58"/>
      <c r="L16" s="58"/>
      <c r="M16" s="58"/>
      <c r="N16" s="58"/>
      <c r="O16" s="58"/>
      <c r="P16" s="58"/>
      <c r="R16" s="58"/>
    </row>
    <row r="17" spans="1:18" x14ac:dyDescent="0.35">
      <c r="B17" s="60"/>
      <c r="H17" s="58"/>
      <c r="I17" s="58"/>
      <c r="J17" s="60"/>
      <c r="K17" s="58"/>
      <c r="L17" s="58"/>
      <c r="M17" s="58"/>
      <c r="N17" s="58"/>
      <c r="O17" s="58"/>
      <c r="P17" s="58"/>
      <c r="R17" s="58"/>
    </row>
    <row r="18" spans="1:18" x14ac:dyDescent="0.35">
      <c r="A18" s="487" t="s">
        <v>553</v>
      </c>
      <c r="B18" s="67" t="s">
        <v>554</v>
      </c>
      <c r="C18" s="60"/>
      <c r="D18" s="60"/>
      <c r="E18" s="60"/>
      <c r="F18" s="60"/>
      <c r="H18" s="58"/>
      <c r="I18" s="58"/>
      <c r="J18" s="60"/>
      <c r="K18" s="58"/>
      <c r="L18" s="58"/>
      <c r="M18" s="58"/>
      <c r="N18" s="58"/>
      <c r="O18" s="58"/>
      <c r="P18" s="58"/>
      <c r="R18" s="58"/>
    </row>
    <row r="19" spans="1:18" x14ac:dyDescent="0.35">
      <c r="A19" s="487"/>
      <c r="B19" s="67" t="s">
        <v>555</v>
      </c>
      <c r="C19" s="60"/>
      <c r="D19" s="60"/>
      <c r="E19" s="60"/>
      <c r="F19" s="60"/>
      <c r="H19" s="58"/>
      <c r="I19" s="58"/>
      <c r="J19" s="60"/>
      <c r="K19" s="58"/>
      <c r="L19" s="58"/>
      <c r="M19" s="58"/>
      <c r="N19" s="58"/>
      <c r="O19" s="58"/>
      <c r="P19" s="58"/>
      <c r="R19" s="58"/>
    </row>
    <row r="20" spans="1:18" x14ac:dyDescent="0.35">
      <c r="A20" s="487"/>
      <c r="B20" s="67" t="s">
        <v>556</v>
      </c>
      <c r="C20" s="60"/>
      <c r="D20" s="60"/>
      <c r="E20" s="60"/>
      <c r="F20" s="60"/>
      <c r="H20" s="58"/>
      <c r="I20" s="58"/>
      <c r="J20" s="60"/>
      <c r="K20" s="58"/>
      <c r="L20" s="58"/>
      <c r="M20" s="58"/>
      <c r="N20" s="58"/>
      <c r="O20" s="58"/>
      <c r="P20" s="58"/>
      <c r="R20" s="58"/>
    </row>
    <row r="21" spans="1:18" x14ac:dyDescent="0.35">
      <c r="B21" s="60"/>
      <c r="C21" s="60"/>
      <c r="D21" s="60"/>
      <c r="E21" s="60"/>
      <c r="F21" s="60"/>
      <c r="H21" s="58"/>
      <c r="I21" s="58"/>
      <c r="J21" s="60"/>
      <c r="K21" s="58"/>
      <c r="L21" s="58"/>
      <c r="M21" s="58"/>
      <c r="N21" s="58"/>
      <c r="O21" s="58"/>
      <c r="P21" s="58"/>
      <c r="R21" s="58"/>
    </row>
    <row r="22" spans="1:18" x14ac:dyDescent="0.35">
      <c r="B22" s="60"/>
      <c r="C22" s="60"/>
      <c r="D22" s="60"/>
      <c r="E22" s="60"/>
      <c r="F22" s="60"/>
      <c r="H22" s="58"/>
      <c r="I22" s="58"/>
      <c r="J22" s="60"/>
      <c r="K22" s="58"/>
      <c r="L22" s="58"/>
      <c r="M22" s="58"/>
      <c r="N22" s="58"/>
      <c r="O22" s="58"/>
      <c r="P22" s="58"/>
      <c r="R22" s="58"/>
    </row>
    <row r="23" spans="1:18" x14ac:dyDescent="0.35">
      <c r="B23" s="60"/>
      <c r="C23" s="60"/>
      <c r="D23" s="60"/>
      <c r="E23" s="60"/>
      <c r="F23" s="60"/>
      <c r="H23" s="58"/>
      <c r="I23" s="58"/>
      <c r="J23" s="60"/>
      <c r="K23" s="58"/>
      <c r="L23" s="58"/>
      <c r="M23" s="58"/>
      <c r="N23" s="58"/>
      <c r="O23" s="58"/>
      <c r="P23" s="58"/>
      <c r="R23" s="58"/>
    </row>
    <row r="24" spans="1:18" x14ac:dyDescent="0.35">
      <c r="C24" s="60"/>
      <c r="D24" s="60"/>
      <c r="E24" s="60"/>
      <c r="F24" s="60"/>
      <c r="H24" s="58"/>
      <c r="I24" s="58"/>
      <c r="J24" s="60"/>
      <c r="K24" s="58"/>
      <c r="L24" s="58"/>
      <c r="M24" s="58"/>
      <c r="N24" s="58"/>
      <c r="O24" s="58"/>
      <c r="P24" s="58"/>
      <c r="R24" s="58"/>
    </row>
    <row r="25" spans="1:18" x14ac:dyDescent="0.35">
      <c r="C25" s="60"/>
      <c r="D25" s="60"/>
      <c r="E25" s="60"/>
      <c r="F25" s="60"/>
      <c r="H25" s="58"/>
      <c r="I25" s="58"/>
      <c r="J25" s="60"/>
      <c r="K25" s="58"/>
      <c r="L25" s="58"/>
      <c r="M25" s="58"/>
      <c r="N25" s="58"/>
      <c r="O25" s="58"/>
      <c r="P25" s="58"/>
      <c r="R25" s="58"/>
    </row>
    <row r="26" spans="1:18" x14ac:dyDescent="0.35">
      <c r="C26" s="60"/>
      <c r="D26" s="60"/>
      <c r="E26" s="60"/>
      <c r="F26" s="60"/>
      <c r="H26" s="58"/>
      <c r="I26" s="58"/>
      <c r="J26" s="60"/>
      <c r="K26" s="58"/>
      <c r="L26" s="58"/>
      <c r="M26" s="58"/>
      <c r="N26" s="58"/>
      <c r="O26" s="58"/>
      <c r="P26" s="58"/>
      <c r="R26" s="58"/>
    </row>
    <row r="27" spans="1:18" x14ac:dyDescent="0.35">
      <c r="C27" s="60"/>
      <c r="D27" s="60"/>
      <c r="E27" s="60"/>
      <c r="F27" s="60"/>
      <c r="H27" s="58"/>
      <c r="I27" s="58"/>
      <c r="J27" s="60"/>
      <c r="K27" s="58"/>
      <c r="L27" s="58"/>
      <c r="M27" s="58"/>
      <c r="N27" s="58"/>
      <c r="O27" s="58"/>
      <c r="P27" s="58"/>
      <c r="R27" s="58"/>
    </row>
    <row r="28" spans="1:18" x14ac:dyDescent="0.35">
      <c r="H28" s="58"/>
      <c r="I28" s="58"/>
      <c r="J28" s="60"/>
      <c r="K28" s="58"/>
      <c r="L28" s="58"/>
      <c r="M28" s="58"/>
      <c r="N28" s="58"/>
      <c r="O28" s="58"/>
      <c r="P28" s="58"/>
      <c r="R28" s="58"/>
    </row>
    <row r="29" spans="1:18" x14ac:dyDescent="0.35">
      <c r="H29" s="58"/>
      <c r="I29" s="58"/>
      <c r="J29" s="60"/>
      <c r="K29" s="58"/>
      <c r="L29" s="58"/>
      <c r="M29" s="58"/>
      <c r="N29" s="58"/>
      <c r="O29" s="58"/>
      <c r="P29" s="58"/>
      <c r="R29" s="58"/>
    </row>
    <row r="30" spans="1:18" x14ac:dyDescent="0.35">
      <c r="H30" s="58"/>
      <c r="I30" s="58"/>
      <c r="J30" s="60"/>
      <c r="K30" s="58"/>
      <c r="L30" s="58"/>
      <c r="M30" s="58"/>
      <c r="N30" s="58"/>
      <c r="O30" s="58"/>
      <c r="P30" s="58"/>
      <c r="R30" s="58"/>
    </row>
    <row r="31" spans="1:18" x14ac:dyDescent="0.35">
      <c r="H31" s="58"/>
      <c r="I31" s="58"/>
      <c r="J31" s="60"/>
      <c r="K31" s="58"/>
      <c r="L31" s="58"/>
      <c r="M31" s="58"/>
      <c r="N31" s="58"/>
      <c r="O31" s="58"/>
      <c r="P31" s="58"/>
      <c r="R31" s="58"/>
    </row>
    <row r="32" spans="1:18" x14ac:dyDescent="0.35">
      <c r="H32" s="58"/>
      <c r="I32" s="58"/>
      <c r="J32" s="60"/>
      <c r="K32" s="58"/>
      <c r="L32" s="58"/>
      <c r="M32" s="58"/>
      <c r="N32" s="58"/>
      <c r="O32" s="58"/>
      <c r="P32" s="58"/>
      <c r="R32" s="58"/>
    </row>
    <row r="33" spans="8:18" x14ac:dyDescent="0.35">
      <c r="H33" s="58"/>
      <c r="I33" s="58"/>
      <c r="J33" s="60"/>
      <c r="K33" s="58"/>
      <c r="L33" s="58"/>
      <c r="M33" s="58"/>
      <c r="N33" s="58"/>
      <c r="O33" s="58"/>
      <c r="P33" s="58"/>
      <c r="R33" s="58"/>
    </row>
    <row r="34" spans="8:18" x14ac:dyDescent="0.35">
      <c r="H34" s="58"/>
      <c r="I34" s="58"/>
      <c r="J34" s="60"/>
      <c r="K34" s="58"/>
      <c r="L34" s="58"/>
      <c r="M34" s="58"/>
      <c r="N34" s="58"/>
      <c r="O34" s="58"/>
      <c r="P34" s="58"/>
      <c r="R34" s="58"/>
    </row>
    <row r="35" spans="8:18" x14ac:dyDescent="0.35">
      <c r="H35" s="58"/>
      <c r="I35" s="58"/>
      <c r="J35" s="60"/>
      <c r="K35" s="58"/>
      <c r="L35" s="58"/>
      <c r="M35" s="58"/>
      <c r="N35" s="58"/>
      <c r="O35" s="58"/>
      <c r="P35" s="58"/>
      <c r="R35" s="58"/>
    </row>
    <row r="36" spans="8:18" x14ac:dyDescent="0.35">
      <c r="H36" s="58"/>
      <c r="I36" s="58"/>
      <c r="J36" s="60"/>
      <c r="K36" s="58"/>
      <c r="L36" s="58"/>
      <c r="M36" s="58"/>
      <c r="N36" s="58"/>
      <c r="O36" s="58"/>
      <c r="P36" s="58"/>
      <c r="R36" s="58"/>
    </row>
    <row r="37" spans="8:18" x14ac:dyDescent="0.35">
      <c r="H37" s="58"/>
      <c r="I37" s="58"/>
      <c r="J37" s="60"/>
      <c r="K37" s="58"/>
      <c r="L37" s="58"/>
      <c r="M37" s="58"/>
      <c r="N37" s="58"/>
      <c r="O37" s="58"/>
      <c r="P37" s="58"/>
      <c r="R37" s="58"/>
    </row>
    <row r="38" spans="8:18" x14ac:dyDescent="0.35">
      <c r="H38" s="58"/>
      <c r="I38" s="58"/>
      <c r="J38" s="60"/>
      <c r="K38" s="58"/>
      <c r="L38" s="58"/>
      <c r="M38" s="58"/>
      <c r="N38" s="58"/>
      <c r="O38" s="58"/>
      <c r="P38" s="58"/>
      <c r="R38" s="58"/>
    </row>
    <row r="39" spans="8:18" x14ac:dyDescent="0.35">
      <c r="H39" s="58"/>
      <c r="I39" s="58"/>
      <c r="J39" s="60"/>
      <c r="K39" s="58"/>
      <c r="L39" s="58"/>
      <c r="M39" s="58"/>
      <c r="N39" s="58"/>
      <c r="O39" s="58"/>
      <c r="P39" s="58"/>
      <c r="R39" s="58"/>
    </row>
    <row r="40" spans="8:18" x14ac:dyDescent="0.35">
      <c r="H40" s="58"/>
      <c r="I40" s="58"/>
      <c r="J40" s="60"/>
      <c r="K40" s="58"/>
      <c r="L40" s="58"/>
      <c r="M40" s="58"/>
      <c r="N40" s="58"/>
      <c r="O40" s="58"/>
      <c r="P40" s="58"/>
      <c r="R40" s="58"/>
    </row>
    <row r="41" spans="8:18" x14ac:dyDescent="0.35">
      <c r="H41" s="58"/>
      <c r="I41" s="58"/>
      <c r="J41" s="60"/>
      <c r="K41" s="58"/>
      <c r="L41" s="58"/>
      <c r="M41" s="58"/>
      <c r="N41" s="58"/>
      <c r="R41" s="58"/>
    </row>
    <row r="42" spans="8:18" x14ac:dyDescent="0.35">
      <c r="H42" s="58"/>
      <c r="I42" s="58"/>
      <c r="J42" s="60"/>
      <c r="K42" s="58"/>
      <c r="L42" s="58"/>
      <c r="M42" s="58"/>
      <c r="N42" s="58"/>
      <c r="R42" s="58"/>
    </row>
    <row r="43" spans="8:18" x14ac:dyDescent="0.35">
      <c r="H43" s="58"/>
      <c r="I43" s="58"/>
      <c r="J43" s="60"/>
      <c r="K43" s="58"/>
      <c r="L43" s="58"/>
      <c r="M43" s="58"/>
      <c r="N43" s="58"/>
      <c r="R43" s="58"/>
    </row>
  </sheetData>
  <mergeCells count="6">
    <mergeCell ref="A18:A20"/>
    <mergeCell ref="H3:O3"/>
    <mergeCell ref="C4:D4"/>
    <mergeCell ref="E4:F4"/>
    <mergeCell ref="K4:L4"/>
    <mergeCell ref="M4:N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D19"/>
  <sheetViews>
    <sheetView topLeftCell="A4" workbookViewId="0">
      <selection activeCell="A12" sqref="A12:B14"/>
    </sheetView>
  </sheetViews>
  <sheetFormatPr baseColWidth="10" defaultColWidth="11.453125" defaultRowHeight="14.5" x14ac:dyDescent="0.35"/>
  <cols>
    <col min="1" max="1" width="16.81640625" customWidth="1"/>
    <col min="2" max="2" width="21.81640625" customWidth="1"/>
    <col min="3" max="3" width="36.7265625" bestFit="1" customWidth="1"/>
    <col min="4" max="4" width="36.54296875" customWidth="1"/>
  </cols>
  <sheetData>
    <row r="1" spans="1:4" x14ac:dyDescent="0.35">
      <c r="A1" s="568" t="s">
        <v>557</v>
      </c>
      <c r="B1" s="568"/>
      <c r="C1" s="568"/>
      <c r="D1" s="568"/>
    </row>
    <row r="2" spans="1:4" x14ac:dyDescent="0.35">
      <c r="A2" s="7"/>
    </row>
    <row r="3" spans="1:4" x14ac:dyDescent="0.35">
      <c r="A3" t="s">
        <v>558</v>
      </c>
    </row>
    <row r="4" spans="1:4" ht="15" thickBot="1" x14ac:dyDescent="0.4">
      <c r="A4" s="7"/>
    </row>
    <row r="5" spans="1:4" ht="15" thickBot="1" x14ac:dyDescent="0.4">
      <c r="A5" s="76" t="s">
        <v>559</v>
      </c>
      <c r="B5" s="77" t="s">
        <v>560</v>
      </c>
      <c r="C5" s="577" t="s">
        <v>561</v>
      </c>
      <c r="D5" s="578"/>
    </row>
    <row r="6" spans="1:4" ht="39.5" thickBot="1" x14ac:dyDescent="0.4">
      <c r="A6" s="575" t="s">
        <v>562</v>
      </c>
      <c r="B6" s="78" t="s">
        <v>563</v>
      </c>
      <c r="C6" s="566" t="s">
        <v>564</v>
      </c>
      <c r="D6" s="567"/>
    </row>
    <row r="7" spans="1:4" ht="26.5" thickBot="1" x14ac:dyDescent="0.4">
      <c r="A7" s="579"/>
      <c r="B7" s="78" t="s">
        <v>565</v>
      </c>
      <c r="C7" s="566" t="s">
        <v>566</v>
      </c>
      <c r="D7" s="567"/>
    </row>
    <row r="8" spans="1:4" ht="26.5" thickBot="1" x14ac:dyDescent="0.4">
      <c r="A8" s="579"/>
      <c r="B8" s="78" t="s">
        <v>567</v>
      </c>
      <c r="C8" s="566" t="s">
        <v>568</v>
      </c>
      <c r="D8" s="567"/>
    </row>
    <row r="9" spans="1:4" ht="39.5" thickBot="1" x14ac:dyDescent="0.4">
      <c r="A9" s="579"/>
      <c r="B9" s="78" t="s">
        <v>569</v>
      </c>
      <c r="C9" s="566" t="s">
        <v>570</v>
      </c>
      <c r="D9" s="567"/>
    </row>
    <row r="10" spans="1:4" ht="39" x14ac:dyDescent="0.35">
      <c r="A10" s="579"/>
      <c r="B10" s="145" t="s">
        <v>571</v>
      </c>
      <c r="C10" s="580" t="s">
        <v>572</v>
      </c>
      <c r="D10" s="581"/>
    </row>
    <row r="11" spans="1:4" x14ac:dyDescent="0.35">
      <c r="A11" s="73" t="s">
        <v>552</v>
      </c>
      <c r="B11" s="73" t="s">
        <v>552</v>
      </c>
      <c r="C11" s="132"/>
      <c r="D11" s="132"/>
    </row>
    <row r="12" spans="1:4" ht="39.75" customHeight="1" thickBot="1" x14ac:dyDescent="0.4">
      <c r="A12" s="569" t="s">
        <v>573</v>
      </c>
      <c r="B12" s="570"/>
      <c r="C12" s="79" t="s">
        <v>574</v>
      </c>
      <c r="D12" s="573" t="s">
        <v>575</v>
      </c>
    </row>
    <row r="13" spans="1:4" ht="39.75" customHeight="1" thickBot="1" x14ac:dyDescent="0.4">
      <c r="A13" s="569"/>
      <c r="B13" s="570"/>
      <c r="C13" s="79" t="s">
        <v>576</v>
      </c>
      <c r="D13" s="573"/>
    </row>
    <row r="14" spans="1:4" ht="39.75" customHeight="1" thickBot="1" x14ac:dyDescent="0.4">
      <c r="A14" s="571"/>
      <c r="B14" s="572"/>
      <c r="C14" s="79" t="s">
        <v>577</v>
      </c>
      <c r="D14" s="574"/>
    </row>
    <row r="15" spans="1:4" ht="27" customHeight="1" thickBot="1" x14ac:dyDescent="0.4">
      <c r="A15" s="575" t="s">
        <v>578</v>
      </c>
      <c r="B15" s="78" t="s">
        <v>579</v>
      </c>
      <c r="C15" s="566" t="s">
        <v>580</v>
      </c>
      <c r="D15" s="567"/>
    </row>
    <row r="16" spans="1:4" ht="37.5" customHeight="1" thickBot="1" x14ac:dyDescent="0.4">
      <c r="A16" s="576"/>
      <c r="B16" s="78" t="s">
        <v>581</v>
      </c>
      <c r="C16" s="566" t="s">
        <v>582</v>
      </c>
      <c r="D16" s="567"/>
    </row>
    <row r="17" spans="1:4" ht="37.5" customHeight="1" thickBot="1" x14ac:dyDescent="0.4">
      <c r="A17" s="564" t="s">
        <v>583</v>
      </c>
      <c r="B17" s="565"/>
      <c r="C17" s="566" t="s">
        <v>584</v>
      </c>
      <c r="D17" s="567"/>
    </row>
    <row r="18" spans="1:4" ht="42.75" customHeight="1" x14ac:dyDescent="0.35"/>
    <row r="19" spans="1:4" ht="85.5" customHeight="1" x14ac:dyDescent="0.35"/>
  </sheetData>
  <mergeCells count="15">
    <mergeCell ref="A17:B17"/>
    <mergeCell ref="C17:D17"/>
    <mergeCell ref="A1:D1"/>
    <mergeCell ref="A12:B14"/>
    <mergeCell ref="D12:D14"/>
    <mergeCell ref="A15:A16"/>
    <mergeCell ref="C15:D15"/>
    <mergeCell ref="C16:D16"/>
    <mergeCell ref="C5:D5"/>
    <mergeCell ref="A6:A10"/>
    <mergeCell ref="C6:D6"/>
    <mergeCell ref="C7:D7"/>
    <mergeCell ref="C8:D8"/>
    <mergeCell ref="C9:D9"/>
    <mergeCell ref="C10:D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K89"/>
  <sheetViews>
    <sheetView topLeftCell="A37" zoomScale="80" zoomScaleNormal="80" workbookViewId="0">
      <selection activeCell="H24" sqref="H24:I24"/>
    </sheetView>
  </sheetViews>
  <sheetFormatPr baseColWidth="10" defaultColWidth="11.453125" defaultRowHeight="14.5" x14ac:dyDescent="0.35"/>
  <cols>
    <col min="1" max="1" width="17.453125" style="94" customWidth="1"/>
    <col min="2" max="5" width="25.7265625" customWidth="1"/>
    <col min="6" max="6" width="15.54296875" bestFit="1" customWidth="1"/>
    <col min="7" max="7" width="18.54296875" style="94" customWidth="1"/>
    <col min="8" max="8" width="26" customWidth="1"/>
    <col min="9" max="11" width="25.7265625" customWidth="1"/>
  </cols>
  <sheetData>
    <row r="1" spans="1:11" ht="15.5" x14ac:dyDescent="0.35">
      <c r="A1" s="592" t="s">
        <v>585</v>
      </c>
      <c r="B1" s="592"/>
      <c r="C1" s="592"/>
      <c r="D1" s="592"/>
      <c r="F1" s="592" t="s">
        <v>586</v>
      </c>
      <c r="G1" s="592"/>
      <c r="H1" s="592"/>
    </row>
    <row r="2" spans="1:11" ht="15" thickBot="1" x14ac:dyDescent="0.4"/>
    <row r="3" spans="1:11" ht="21.75" customHeight="1" thickBot="1" x14ac:dyDescent="0.4">
      <c r="A3" s="595" t="s">
        <v>587</v>
      </c>
      <c r="B3" s="595"/>
      <c r="C3" s="595"/>
      <c r="D3" s="596"/>
      <c r="F3" s="593" t="s">
        <v>588</v>
      </c>
      <c r="G3" s="593" t="s">
        <v>589</v>
      </c>
      <c r="H3" s="593"/>
    </row>
    <row r="4" spans="1:11" ht="28.5" customHeight="1" thickBot="1" x14ac:dyDescent="0.4">
      <c r="A4" s="95"/>
      <c r="B4" s="80" t="s">
        <v>590</v>
      </c>
      <c r="C4" s="81" t="s">
        <v>561</v>
      </c>
      <c r="D4" s="80" t="s">
        <v>28</v>
      </c>
      <c r="F4" s="593"/>
      <c r="G4" s="89" t="s">
        <v>591</v>
      </c>
      <c r="H4" s="89" t="s">
        <v>592</v>
      </c>
    </row>
    <row r="5" spans="1:11" ht="50.5" thickBot="1" x14ac:dyDescent="0.4">
      <c r="A5" s="82" t="s">
        <v>103</v>
      </c>
      <c r="B5" s="10" t="s">
        <v>593</v>
      </c>
      <c r="C5" s="83" t="s">
        <v>594</v>
      </c>
      <c r="D5" s="84">
        <v>0.2</v>
      </c>
      <c r="F5" s="90" t="s">
        <v>127</v>
      </c>
      <c r="G5" s="91">
        <v>0.2</v>
      </c>
      <c r="H5" s="594" t="s">
        <v>138</v>
      </c>
    </row>
    <row r="6" spans="1:11" ht="38" thickBot="1" x14ac:dyDescent="0.4">
      <c r="A6" s="85" t="s">
        <v>73</v>
      </c>
      <c r="B6" s="10" t="s">
        <v>595</v>
      </c>
      <c r="C6" s="83" t="s">
        <v>596</v>
      </c>
      <c r="D6" s="84">
        <v>0.4</v>
      </c>
      <c r="F6" s="90" t="s">
        <v>74</v>
      </c>
      <c r="G6" s="91">
        <v>0.4</v>
      </c>
      <c r="H6" s="594"/>
    </row>
    <row r="7" spans="1:11" ht="38" thickBot="1" x14ac:dyDescent="0.4">
      <c r="A7" s="86" t="s">
        <v>203</v>
      </c>
      <c r="B7" s="10" t="s">
        <v>597</v>
      </c>
      <c r="C7" s="83" t="s">
        <v>598</v>
      </c>
      <c r="D7" s="84">
        <v>0.6</v>
      </c>
      <c r="F7" s="92" t="s">
        <v>76</v>
      </c>
      <c r="G7" s="93">
        <v>0.6</v>
      </c>
      <c r="H7" s="93">
        <v>0.6</v>
      </c>
    </row>
    <row r="8" spans="1:11" ht="50.5" thickBot="1" x14ac:dyDescent="0.4">
      <c r="A8" s="87" t="s">
        <v>534</v>
      </c>
      <c r="B8" s="10" t="s">
        <v>599</v>
      </c>
      <c r="C8" s="83" t="s">
        <v>600</v>
      </c>
      <c r="D8" s="84">
        <v>0.8</v>
      </c>
      <c r="F8" s="92" t="s">
        <v>535</v>
      </c>
      <c r="G8" s="93">
        <v>0.8</v>
      </c>
      <c r="H8" s="93">
        <v>0.8</v>
      </c>
    </row>
    <row r="9" spans="1:11" ht="38" thickBot="1" x14ac:dyDescent="0.4">
      <c r="A9" s="88" t="s">
        <v>539</v>
      </c>
      <c r="B9" s="10" t="s">
        <v>601</v>
      </c>
      <c r="C9" s="83" t="s">
        <v>602</v>
      </c>
      <c r="D9" s="84">
        <v>1</v>
      </c>
      <c r="F9" s="92" t="s">
        <v>540</v>
      </c>
      <c r="G9" s="93">
        <v>1</v>
      </c>
      <c r="H9" s="93">
        <v>1</v>
      </c>
    </row>
    <row r="11" spans="1:11" ht="15" thickBot="1" x14ac:dyDescent="0.4"/>
    <row r="12" spans="1:11" ht="23.25" customHeight="1" thickBot="1" x14ac:dyDescent="0.4">
      <c r="A12" s="597" t="s">
        <v>551</v>
      </c>
      <c r="B12" s="597"/>
      <c r="C12" s="597"/>
      <c r="D12" s="597"/>
      <c r="E12" s="597"/>
      <c r="G12" s="597" t="s">
        <v>603</v>
      </c>
      <c r="H12" s="597"/>
      <c r="I12" s="597"/>
      <c r="J12" s="597"/>
      <c r="K12" s="597"/>
    </row>
    <row r="13" spans="1:11" ht="39" customHeight="1" thickBot="1" x14ac:dyDescent="0.4">
      <c r="A13" s="12" t="s">
        <v>604</v>
      </c>
      <c r="B13" s="582" t="s">
        <v>605</v>
      </c>
      <c r="C13" s="582"/>
      <c r="D13" s="582" t="s">
        <v>606</v>
      </c>
      <c r="E13" s="582"/>
      <c r="G13" s="12" t="s">
        <v>604</v>
      </c>
      <c r="H13" s="582" t="s">
        <v>605</v>
      </c>
      <c r="I13" s="582"/>
      <c r="J13" s="582" t="s">
        <v>606</v>
      </c>
      <c r="K13" s="582"/>
    </row>
    <row r="14" spans="1:11" ht="25" customHeight="1" x14ac:dyDescent="0.35">
      <c r="A14" s="585" t="s">
        <v>607</v>
      </c>
      <c r="B14" s="583" t="s">
        <v>608</v>
      </c>
      <c r="C14" s="584"/>
      <c r="D14" s="583" t="s">
        <v>609</v>
      </c>
      <c r="E14" s="584"/>
      <c r="G14" s="585" t="s">
        <v>607</v>
      </c>
      <c r="H14" s="583" t="s">
        <v>610</v>
      </c>
      <c r="I14" s="584"/>
      <c r="J14" s="583" t="s">
        <v>611</v>
      </c>
      <c r="K14" s="584"/>
    </row>
    <row r="15" spans="1:11" ht="25" customHeight="1" x14ac:dyDescent="0.35">
      <c r="A15" s="586"/>
      <c r="B15" s="588" t="s">
        <v>612</v>
      </c>
      <c r="C15" s="589"/>
      <c r="D15" s="588" t="s">
        <v>613</v>
      </c>
      <c r="E15" s="589"/>
      <c r="G15" s="586"/>
      <c r="H15" s="588" t="s">
        <v>614</v>
      </c>
      <c r="I15" s="589"/>
      <c r="J15" s="588" t="s">
        <v>615</v>
      </c>
      <c r="K15" s="589"/>
    </row>
    <row r="16" spans="1:11" ht="40" customHeight="1" thickBot="1" x14ac:dyDescent="0.4">
      <c r="A16" s="586"/>
      <c r="B16" s="588" t="s">
        <v>616</v>
      </c>
      <c r="C16" s="589"/>
      <c r="D16" s="588" t="s">
        <v>617</v>
      </c>
      <c r="E16" s="589"/>
      <c r="G16" s="587"/>
      <c r="H16" s="598" t="s">
        <v>618</v>
      </c>
      <c r="I16" s="599"/>
      <c r="J16" s="598" t="s">
        <v>619</v>
      </c>
      <c r="K16" s="599"/>
    </row>
    <row r="17" spans="1:11" ht="52" customHeight="1" x14ac:dyDescent="0.35">
      <c r="A17" s="586"/>
      <c r="B17" s="588" t="s">
        <v>620</v>
      </c>
      <c r="C17" s="589"/>
      <c r="D17" s="588" t="s">
        <v>621</v>
      </c>
      <c r="E17" s="589"/>
      <c r="G17" s="585" t="s">
        <v>622</v>
      </c>
      <c r="H17" s="583" t="s">
        <v>623</v>
      </c>
      <c r="I17" s="584"/>
      <c r="J17" s="583" t="s">
        <v>624</v>
      </c>
      <c r="K17" s="584"/>
    </row>
    <row r="18" spans="1:11" ht="25" customHeight="1" thickBot="1" x14ac:dyDescent="0.4">
      <c r="A18" s="587"/>
      <c r="B18" s="590"/>
      <c r="C18" s="591"/>
      <c r="D18" s="598" t="s">
        <v>625</v>
      </c>
      <c r="E18" s="599"/>
      <c r="G18" s="586"/>
      <c r="H18" s="588" t="s">
        <v>626</v>
      </c>
      <c r="I18" s="589"/>
      <c r="J18" s="588" t="s">
        <v>627</v>
      </c>
      <c r="K18" s="589"/>
    </row>
    <row r="19" spans="1:11" ht="25" customHeight="1" thickBot="1" x14ac:dyDescent="0.4">
      <c r="A19" s="585" t="s">
        <v>622</v>
      </c>
      <c r="B19" s="583" t="s">
        <v>628</v>
      </c>
      <c r="C19" s="584"/>
      <c r="D19" s="583" t="s">
        <v>629</v>
      </c>
      <c r="E19" s="584"/>
      <c r="G19" s="587"/>
      <c r="H19" s="598" t="s">
        <v>630</v>
      </c>
      <c r="I19" s="599"/>
      <c r="J19" s="598" t="s">
        <v>631</v>
      </c>
      <c r="K19" s="599"/>
    </row>
    <row r="20" spans="1:11" ht="25" customHeight="1" x14ac:dyDescent="0.35">
      <c r="A20" s="586"/>
      <c r="B20" s="588" t="s">
        <v>632</v>
      </c>
      <c r="C20" s="589"/>
      <c r="D20" s="588" t="s">
        <v>633</v>
      </c>
      <c r="E20" s="589"/>
      <c r="G20" s="585" t="s">
        <v>634</v>
      </c>
      <c r="H20" s="583" t="s">
        <v>635</v>
      </c>
      <c r="I20" s="584"/>
      <c r="J20" s="583" t="s">
        <v>636</v>
      </c>
      <c r="K20" s="584"/>
    </row>
    <row r="21" spans="1:11" ht="40" customHeight="1" x14ac:dyDescent="0.35">
      <c r="A21" s="586"/>
      <c r="B21" s="588" t="s">
        <v>637</v>
      </c>
      <c r="C21" s="589"/>
      <c r="D21" s="588" t="s">
        <v>638</v>
      </c>
      <c r="E21" s="589"/>
      <c r="G21" s="586"/>
      <c r="H21" s="588" t="s">
        <v>639</v>
      </c>
      <c r="I21" s="589"/>
      <c r="J21" s="588" t="s">
        <v>640</v>
      </c>
      <c r="K21" s="589"/>
    </row>
    <row r="22" spans="1:11" ht="52" customHeight="1" thickBot="1" x14ac:dyDescent="0.4">
      <c r="A22" s="586"/>
      <c r="B22" s="588" t="s">
        <v>641</v>
      </c>
      <c r="C22" s="589"/>
      <c r="D22" s="588" t="s">
        <v>642</v>
      </c>
      <c r="E22" s="589"/>
      <c r="G22" s="587"/>
      <c r="H22" s="598" t="s">
        <v>643</v>
      </c>
      <c r="I22" s="599"/>
      <c r="J22" s="598" t="s">
        <v>644</v>
      </c>
      <c r="K22" s="599"/>
    </row>
    <row r="23" spans="1:11" ht="40" customHeight="1" thickBot="1" x14ac:dyDescent="0.4">
      <c r="A23" s="587"/>
      <c r="B23" s="590"/>
      <c r="C23" s="591"/>
      <c r="D23" s="598" t="s">
        <v>645</v>
      </c>
      <c r="E23" s="599"/>
      <c r="G23" s="585" t="s">
        <v>646</v>
      </c>
      <c r="H23" s="583" t="s">
        <v>647</v>
      </c>
      <c r="I23" s="584"/>
      <c r="J23" s="583" t="s">
        <v>648</v>
      </c>
      <c r="K23" s="584"/>
    </row>
    <row r="24" spans="1:11" ht="25" customHeight="1" x14ac:dyDescent="0.35">
      <c r="A24" s="585" t="s">
        <v>634</v>
      </c>
      <c r="B24" s="583" t="s">
        <v>649</v>
      </c>
      <c r="C24" s="584"/>
      <c r="D24" s="583" t="s">
        <v>650</v>
      </c>
      <c r="E24" s="584"/>
      <c r="G24" s="586"/>
      <c r="H24" s="588" t="s">
        <v>651</v>
      </c>
      <c r="I24" s="589"/>
      <c r="J24" s="588" t="s">
        <v>652</v>
      </c>
      <c r="K24" s="589"/>
    </row>
    <row r="25" spans="1:11" ht="40" customHeight="1" thickBot="1" x14ac:dyDescent="0.4">
      <c r="A25" s="586"/>
      <c r="B25" s="588" t="s">
        <v>653</v>
      </c>
      <c r="C25" s="589"/>
      <c r="D25" s="588" t="s">
        <v>654</v>
      </c>
      <c r="E25" s="589"/>
      <c r="G25" s="587"/>
      <c r="H25" s="598" t="s">
        <v>655</v>
      </c>
      <c r="I25" s="599"/>
      <c r="J25" s="598" t="s">
        <v>656</v>
      </c>
      <c r="K25" s="599"/>
    </row>
    <row r="26" spans="1:11" ht="40" customHeight="1" x14ac:dyDescent="0.35">
      <c r="A26" s="586"/>
      <c r="B26" s="588" t="s">
        <v>657</v>
      </c>
      <c r="C26" s="589"/>
      <c r="D26" s="588" t="s">
        <v>658</v>
      </c>
      <c r="E26" s="589"/>
      <c r="G26" s="585" t="s">
        <v>659</v>
      </c>
      <c r="H26" s="583" t="s">
        <v>660</v>
      </c>
      <c r="I26" s="584"/>
      <c r="J26" s="583" t="s">
        <v>661</v>
      </c>
      <c r="K26" s="584"/>
    </row>
    <row r="27" spans="1:11" ht="52" customHeight="1" x14ac:dyDescent="0.35">
      <c r="A27" s="586"/>
      <c r="B27" s="588" t="s">
        <v>662</v>
      </c>
      <c r="C27" s="589"/>
      <c r="D27" s="588" t="s">
        <v>663</v>
      </c>
      <c r="E27" s="589"/>
      <c r="G27" s="586"/>
      <c r="H27" s="588" t="s">
        <v>664</v>
      </c>
      <c r="I27" s="589"/>
      <c r="J27" s="588" t="s">
        <v>665</v>
      </c>
      <c r="K27" s="589"/>
    </row>
    <row r="28" spans="1:11" ht="40" customHeight="1" thickBot="1" x14ac:dyDescent="0.4">
      <c r="A28" s="586"/>
      <c r="B28" s="588"/>
      <c r="C28" s="589"/>
      <c r="D28" s="588" t="s">
        <v>666</v>
      </c>
      <c r="E28" s="589"/>
      <c r="G28" s="587"/>
      <c r="H28" s="598" t="s">
        <v>667</v>
      </c>
      <c r="I28" s="599"/>
      <c r="J28" s="598" t="s">
        <v>668</v>
      </c>
      <c r="K28" s="599"/>
    </row>
    <row r="29" spans="1:11" ht="25" customHeight="1" thickBot="1" x14ac:dyDescent="0.4">
      <c r="A29" s="587"/>
      <c r="B29" s="598"/>
      <c r="C29" s="599"/>
      <c r="D29" s="598" t="s">
        <v>669</v>
      </c>
      <c r="E29" s="599"/>
    </row>
    <row r="30" spans="1:11" ht="25" customHeight="1" x14ac:dyDescent="0.35">
      <c r="A30" s="585" t="s">
        <v>646</v>
      </c>
      <c r="B30" s="583" t="s">
        <v>670</v>
      </c>
      <c r="C30" s="584"/>
      <c r="D30" s="583" t="s">
        <v>671</v>
      </c>
      <c r="E30" s="584"/>
    </row>
    <row r="31" spans="1:11" ht="40" customHeight="1" x14ac:dyDescent="0.35">
      <c r="A31" s="586"/>
      <c r="B31" s="588" t="s">
        <v>672</v>
      </c>
      <c r="C31" s="589"/>
      <c r="D31" s="588" t="s">
        <v>673</v>
      </c>
      <c r="E31" s="589"/>
    </row>
    <row r="32" spans="1:11" ht="40" customHeight="1" x14ac:dyDescent="0.35">
      <c r="A32" s="586"/>
      <c r="B32" s="588" t="s">
        <v>674</v>
      </c>
      <c r="C32" s="589"/>
      <c r="D32" s="588" t="s">
        <v>675</v>
      </c>
      <c r="E32" s="589"/>
    </row>
    <row r="33" spans="1:11" ht="52" customHeight="1" thickBot="1" x14ac:dyDescent="0.4">
      <c r="A33" s="587"/>
      <c r="B33" s="598" t="s">
        <v>676</v>
      </c>
      <c r="C33" s="599"/>
      <c r="D33" s="590"/>
      <c r="E33" s="591"/>
    </row>
    <row r="34" spans="1:11" ht="25" customHeight="1" x14ac:dyDescent="0.35">
      <c r="A34" s="585" t="s">
        <v>659</v>
      </c>
      <c r="B34" s="583" t="s">
        <v>677</v>
      </c>
      <c r="C34" s="584"/>
      <c r="D34" s="583" t="s">
        <v>678</v>
      </c>
      <c r="E34" s="584"/>
    </row>
    <row r="35" spans="1:11" ht="25" customHeight="1" x14ac:dyDescent="0.35">
      <c r="A35" s="586"/>
      <c r="B35" s="588" t="s">
        <v>679</v>
      </c>
      <c r="C35" s="589"/>
      <c r="D35" s="588" t="s">
        <v>680</v>
      </c>
      <c r="E35" s="589"/>
    </row>
    <row r="36" spans="1:11" ht="40" customHeight="1" x14ac:dyDescent="0.35">
      <c r="A36" s="586"/>
      <c r="B36" s="588" t="s">
        <v>681</v>
      </c>
      <c r="C36" s="589"/>
      <c r="D36" s="588" t="s">
        <v>682</v>
      </c>
      <c r="E36" s="589"/>
    </row>
    <row r="37" spans="1:11" ht="52" customHeight="1" thickBot="1" x14ac:dyDescent="0.4">
      <c r="A37" s="587"/>
      <c r="B37" s="598" t="s">
        <v>683</v>
      </c>
      <c r="C37" s="599"/>
      <c r="D37" s="590"/>
      <c r="E37" s="591"/>
    </row>
    <row r="40" spans="1:11" ht="35.25" customHeight="1" x14ac:dyDescent="0.35">
      <c r="A40" s="603" t="s">
        <v>684</v>
      </c>
      <c r="B40" s="603"/>
      <c r="C40" s="603"/>
      <c r="D40" s="603"/>
      <c r="E40" s="603"/>
      <c r="G40" s="603" t="s">
        <v>685</v>
      </c>
      <c r="H40" s="603"/>
      <c r="I40" s="603"/>
      <c r="J40" s="603"/>
      <c r="K40" s="603"/>
    </row>
    <row r="41" spans="1:11" ht="15.75" customHeight="1" thickBot="1" x14ac:dyDescent="0.4">
      <c r="A41" s="11"/>
      <c r="B41" s="96"/>
      <c r="C41" s="11"/>
      <c r="D41" s="11"/>
      <c r="G41"/>
      <c r="H41" s="94"/>
    </row>
    <row r="42" spans="1:11" ht="42.5" thickBot="1" x14ac:dyDescent="0.4">
      <c r="A42" s="613" t="s">
        <v>686</v>
      </c>
      <c r="B42" s="602" t="s">
        <v>687</v>
      </c>
      <c r="C42" s="602"/>
      <c r="D42" s="602" t="s">
        <v>688</v>
      </c>
      <c r="E42" s="602"/>
      <c r="G42"/>
      <c r="H42" s="97" t="s">
        <v>604</v>
      </c>
      <c r="I42" s="98" t="s">
        <v>689</v>
      </c>
      <c r="J42" s="606" t="s">
        <v>690</v>
      </c>
      <c r="K42" s="607"/>
    </row>
    <row r="43" spans="1:11" ht="29.25" customHeight="1" thickBot="1" x14ac:dyDescent="0.4">
      <c r="A43" s="614"/>
      <c r="B43" s="602"/>
      <c r="C43" s="602"/>
      <c r="D43" s="14" t="s">
        <v>18</v>
      </c>
      <c r="E43" s="14" t="s">
        <v>19</v>
      </c>
      <c r="G43"/>
      <c r="H43" s="99" t="s">
        <v>607</v>
      </c>
      <c r="I43" s="72" t="s">
        <v>691</v>
      </c>
      <c r="J43" s="600" t="s">
        <v>692</v>
      </c>
      <c r="K43" s="601"/>
    </row>
    <row r="44" spans="1:11" ht="26.25" customHeight="1" x14ac:dyDescent="0.35">
      <c r="A44" s="102">
        <v>1</v>
      </c>
      <c r="B44" s="612" t="s">
        <v>693</v>
      </c>
      <c r="C44" s="612"/>
      <c r="D44" s="103"/>
      <c r="E44" s="104"/>
      <c r="G44"/>
      <c r="H44" s="99" t="s">
        <v>622</v>
      </c>
      <c r="I44" s="72" t="s">
        <v>694</v>
      </c>
      <c r="J44" s="600" t="s">
        <v>695</v>
      </c>
      <c r="K44" s="601"/>
    </row>
    <row r="45" spans="1:11" ht="24" customHeight="1" thickBot="1" x14ac:dyDescent="0.4">
      <c r="A45" s="105">
        <v>2</v>
      </c>
      <c r="B45" s="608" t="s">
        <v>696</v>
      </c>
      <c r="C45" s="608"/>
      <c r="D45" s="106"/>
      <c r="E45" s="107"/>
      <c r="G45"/>
      <c r="H45" s="100" t="s">
        <v>634</v>
      </c>
      <c r="I45" s="101" t="s">
        <v>697</v>
      </c>
      <c r="J45" s="604" t="s">
        <v>698</v>
      </c>
      <c r="K45" s="605"/>
    </row>
    <row r="46" spans="1:11" ht="15.75" customHeight="1" x14ac:dyDescent="0.35">
      <c r="A46" s="105">
        <v>3</v>
      </c>
      <c r="B46" s="608" t="s">
        <v>699</v>
      </c>
      <c r="C46" s="608"/>
      <c r="D46" s="106"/>
      <c r="E46" s="107"/>
      <c r="G46"/>
      <c r="H46" s="94"/>
    </row>
    <row r="47" spans="1:11" ht="25.5" customHeight="1" x14ac:dyDescent="0.35">
      <c r="A47" s="105">
        <v>4</v>
      </c>
      <c r="B47" s="608" t="s">
        <v>700</v>
      </c>
      <c r="C47" s="608"/>
      <c r="D47" s="106"/>
      <c r="E47" s="107"/>
      <c r="G47"/>
      <c r="H47" s="94"/>
    </row>
    <row r="48" spans="1:11" ht="27" customHeight="1" x14ac:dyDescent="0.35">
      <c r="A48" s="105">
        <v>5</v>
      </c>
      <c r="B48" s="608" t="s">
        <v>701</v>
      </c>
      <c r="C48" s="608"/>
      <c r="D48" s="106"/>
      <c r="E48" s="107"/>
      <c r="G48"/>
      <c r="H48" s="94"/>
    </row>
    <row r="49" spans="1:9" x14ac:dyDescent="0.35">
      <c r="A49" s="105">
        <v>6</v>
      </c>
      <c r="B49" s="608" t="s">
        <v>702</v>
      </c>
      <c r="C49" s="608"/>
      <c r="D49" s="106"/>
      <c r="E49" s="107"/>
      <c r="G49"/>
      <c r="H49" s="94"/>
    </row>
    <row r="50" spans="1:9" ht="25.5" customHeight="1" x14ac:dyDescent="0.35">
      <c r="A50" s="105">
        <v>7</v>
      </c>
      <c r="B50" s="608" t="s">
        <v>703</v>
      </c>
      <c r="C50" s="608"/>
      <c r="D50" s="106"/>
      <c r="E50" s="107"/>
    </row>
    <row r="51" spans="1:9" ht="26.25" customHeight="1" x14ac:dyDescent="0.35">
      <c r="A51" s="105">
        <v>8</v>
      </c>
      <c r="B51" s="608" t="s">
        <v>704</v>
      </c>
      <c r="C51" s="608"/>
      <c r="D51" s="106"/>
      <c r="E51" s="107"/>
    </row>
    <row r="52" spans="1:9" x14ac:dyDescent="0.35">
      <c r="A52" s="105">
        <v>9</v>
      </c>
      <c r="B52" s="608" t="s">
        <v>705</v>
      </c>
      <c r="C52" s="608"/>
      <c r="D52" s="106"/>
      <c r="E52" s="107"/>
    </row>
    <row r="53" spans="1:9" ht="30" customHeight="1" x14ac:dyDescent="0.35">
      <c r="A53" s="105">
        <v>10</v>
      </c>
      <c r="B53" s="608" t="s">
        <v>706</v>
      </c>
      <c r="C53" s="608"/>
      <c r="D53" s="106"/>
      <c r="E53" s="107"/>
    </row>
    <row r="54" spans="1:9" x14ac:dyDescent="0.35">
      <c r="A54" s="105">
        <v>11</v>
      </c>
      <c r="B54" s="608" t="s">
        <v>707</v>
      </c>
      <c r="C54" s="608"/>
      <c r="D54" s="106"/>
      <c r="E54" s="107"/>
    </row>
    <row r="55" spans="1:9" x14ac:dyDescent="0.35">
      <c r="A55" s="105">
        <v>12</v>
      </c>
      <c r="B55" s="608" t="s">
        <v>708</v>
      </c>
      <c r="C55" s="608"/>
      <c r="D55" s="106"/>
      <c r="E55" s="107"/>
    </row>
    <row r="56" spans="1:9" x14ac:dyDescent="0.35">
      <c r="A56" s="105">
        <v>13</v>
      </c>
      <c r="B56" s="608" t="s">
        <v>709</v>
      </c>
      <c r="C56" s="608"/>
      <c r="D56" s="106"/>
      <c r="E56" s="107"/>
    </row>
    <row r="57" spans="1:9" x14ac:dyDescent="0.35">
      <c r="A57" s="105">
        <v>14</v>
      </c>
      <c r="B57" s="608" t="s">
        <v>710</v>
      </c>
      <c r="C57" s="608"/>
      <c r="D57" s="106"/>
      <c r="E57" s="107"/>
      <c r="F57" s="11"/>
      <c r="G57" s="96"/>
      <c r="H57" s="11"/>
      <c r="I57" s="11"/>
    </row>
    <row r="58" spans="1:9" x14ac:dyDescent="0.35">
      <c r="A58" s="105">
        <v>15</v>
      </c>
      <c r="B58" s="608" t="s">
        <v>711</v>
      </c>
      <c r="C58" s="608"/>
      <c r="D58" s="106"/>
      <c r="E58" s="107"/>
    </row>
    <row r="59" spans="1:9" x14ac:dyDescent="0.35">
      <c r="A59" s="105">
        <v>16</v>
      </c>
      <c r="B59" s="608" t="s">
        <v>712</v>
      </c>
      <c r="C59" s="608"/>
      <c r="D59" s="106"/>
      <c r="E59" s="107"/>
    </row>
    <row r="60" spans="1:9" x14ac:dyDescent="0.35">
      <c r="A60" s="105">
        <v>17</v>
      </c>
      <c r="B60" s="608" t="s">
        <v>713</v>
      </c>
      <c r="C60" s="608"/>
      <c r="D60" s="106"/>
      <c r="E60" s="107"/>
    </row>
    <row r="61" spans="1:9" ht="19.5" customHeight="1" x14ac:dyDescent="0.35">
      <c r="A61" s="105">
        <v>18</v>
      </c>
      <c r="B61" s="608" t="s">
        <v>714</v>
      </c>
      <c r="C61" s="608"/>
      <c r="D61" s="106"/>
      <c r="E61" s="107"/>
    </row>
    <row r="62" spans="1:9" ht="15" thickBot="1" x14ac:dyDescent="0.4">
      <c r="A62" s="108">
        <v>19</v>
      </c>
      <c r="B62" s="609" t="s">
        <v>715</v>
      </c>
      <c r="C62" s="609"/>
      <c r="D62" s="109"/>
      <c r="E62" s="110"/>
    </row>
    <row r="63" spans="1:9" ht="15" thickBot="1" x14ac:dyDescent="0.4">
      <c r="A63"/>
      <c r="B63" s="610" t="s">
        <v>716</v>
      </c>
      <c r="C63" s="611"/>
      <c r="D63" s="13"/>
    </row>
    <row r="64" spans="1:9" ht="27" customHeight="1" x14ac:dyDescent="0.35"/>
    <row r="66" ht="30" customHeight="1" x14ac:dyDescent="0.35"/>
    <row r="67" ht="27" customHeight="1" x14ac:dyDescent="0.35"/>
    <row r="69" ht="30.75" customHeight="1" x14ac:dyDescent="0.35"/>
    <row r="70" ht="41.25" customHeight="1" x14ac:dyDescent="0.35"/>
    <row r="72" ht="27" customHeight="1" x14ac:dyDescent="0.35"/>
    <row r="78" ht="30" customHeight="1" x14ac:dyDescent="0.35"/>
    <row r="82" spans="1:1" ht="24" customHeight="1" x14ac:dyDescent="0.35"/>
    <row r="84" spans="1:1" customFormat="1" ht="32.25" customHeight="1" x14ac:dyDescent="0.35">
      <c r="A84" s="94"/>
    </row>
    <row r="86" spans="1:1" ht="55.5" customHeight="1" x14ac:dyDescent="0.35"/>
    <row r="87" spans="1:1" ht="34.5" customHeight="1" x14ac:dyDescent="0.35"/>
    <row r="88" spans="1:1" ht="36" customHeight="1" x14ac:dyDescent="0.35"/>
    <row r="89" spans="1:1" ht="43.5" customHeight="1" x14ac:dyDescent="0.35"/>
  </sheetData>
  <mergeCells count="129">
    <mergeCell ref="G12:K12"/>
    <mergeCell ref="J13:K13"/>
    <mergeCell ref="H14:I14"/>
    <mergeCell ref="H15:I15"/>
    <mergeCell ref="H16:I16"/>
    <mergeCell ref="H17:I17"/>
    <mergeCell ref="H18:I18"/>
    <mergeCell ref="H19:I19"/>
    <mergeCell ref="H20:I20"/>
    <mergeCell ref="G14:G16"/>
    <mergeCell ref="G17:G19"/>
    <mergeCell ref="J18:K18"/>
    <mergeCell ref="J19:K19"/>
    <mergeCell ref="J20:K20"/>
    <mergeCell ref="J14:K14"/>
    <mergeCell ref="J15:K15"/>
    <mergeCell ref="J16:K16"/>
    <mergeCell ref="J17:K17"/>
    <mergeCell ref="H13:I13"/>
    <mergeCell ref="J21:K21"/>
    <mergeCell ref="J22:K22"/>
    <mergeCell ref="B35:C35"/>
    <mergeCell ref="B36:C36"/>
    <mergeCell ref="H21:I21"/>
    <mergeCell ref="H22:I22"/>
    <mergeCell ref="H23:I23"/>
    <mergeCell ref="B20:C20"/>
    <mergeCell ref="B21:C21"/>
    <mergeCell ref="B22:C22"/>
    <mergeCell ref="B23:C23"/>
    <mergeCell ref="D20:E20"/>
    <mergeCell ref="D21:E21"/>
    <mergeCell ref="D22:E22"/>
    <mergeCell ref="J45:K45"/>
    <mergeCell ref="J42:K42"/>
    <mergeCell ref="B60:C60"/>
    <mergeCell ref="B61:C61"/>
    <mergeCell ref="B62:C62"/>
    <mergeCell ref="A40:E40"/>
    <mergeCell ref="B63:C63"/>
    <mergeCell ref="B55:C55"/>
    <mergeCell ref="B56:C56"/>
    <mergeCell ref="B57:C57"/>
    <mergeCell ref="B58:C58"/>
    <mergeCell ref="B59:C59"/>
    <mergeCell ref="B50:C50"/>
    <mergeCell ref="B51:C51"/>
    <mergeCell ref="B52:C52"/>
    <mergeCell ref="B53:C53"/>
    <mergeCell ref="B54:C54"/>
    <mergeCell ref="B45:C45"/>
    <mergeCell ref="B46:C46"/>
    <mergeCell ref="B47:C47"/>
    <mergeCell ref="B48:C48"/>
    <mergeCell ref="B49:C49"/>
    <mergeCell ref="B44:C44"/>
    <mergeCell ref="A42:A43"/>
    <mergeCell ref="B42:C43"/>
    <mergeCell ref="G23:G25"/>
    <mergeCell ref="G26:G28"/>
    <mergeCell ref="G40:K40"/>
    <mergeCell ref="H25:I25"/>
    <mergeCell ref="H26:I26"/>
    <mergeCell ref="H27:I27"/>
    <mergeCell ref="H28:I28"/>
    <mergeCell ref="J25:K25"/>
    <mergeCell ref="J26:K26"/>
    <mergeCell ref="J27:K27"/>
    <mergeCell ref="D34:E34"/>
    <mergeCell ref="D35:E35"/>
    <mergeCell ref="B24:C24"/>
    <mergeCell ref="H24:I24"/>
    <mergeCell ref="B37:C37"/>
    <mergeCell ref="J43:K43"/>
    <mergeCell ref="J44:K44"/>
    <mergeCell ref="J23:K23"/>
    <mergeCell ref="J24:K24"/>
    <mergeCell ref="J28:K28"/>
    <mergeCell ref="D29:E29"/>
    <mergeCell ref="D30:E30"/>
    <mergeCell ref="D31:E31"/>
    <mergeCell ref="D32:E32"/>
    <mergeCell ref="D33:E33"/>
    <mergeCell ref="D24:E24"/>
    <mergeCell ref="D25:E25"/>
    <mergeCell ref="D26:E26"/>
    <mergeCell ref="D27:E27"/>
    <mergeCell ref="D28:E28"/>
    <mergeCell ref="D42:E42"/>
    <mergeCell ref="D36:E36"/>
    <mergeCell ref="D37:E37"/>
    <mergeCell ref="D23:E23"/>
    <mergeCell ref="A24:A29"/>
    <mergeCell ref="A30:A33"/>
    <mergeCell ref="A34:A37"/>
    <mergeCell ref="B25:C25"/>
    <mergeCell ref="B26:C26"/>
    <mergeCell ref="B27:C27"/>
    <mergeCell ref="B28:C28"/>
    <mergeCell ref="B29:C29"/>
    <mergeCell ref="B30:C30"/>
    <mergeCell ref="B31:C31"/>
    <mergeCell ref="B32:C32"/>
    <mergeCell ref="B33:C33"/>
    <mergeCell ref="B34:C34"/>
    <mergeCell ref="B13:C13"/>
    <mergeCell ref="B14:C14"/>
    <mergeCell ref="G20:G22"/>
    <mergeCell ref="B15:C15"/>
    <mergeCell ref="B16:C16"/>
    <mergeCell ref="B17:C17"/>
    <mergeCell ref="B18:C18"/>
    <mergeCell ref="B19:C19"/>
    <mergeCell ref="F1:H1"/>
    <mergeCell ref="G3:H3"/>
    <mergeCell ref="F3:F4"/>
    <mergeCell ref="H5:H6"/>
    <mergeCell ref="A3:D3"/>
    <mergeCell ref="A1:D1"/>
    <mergeCell ref="A14:A18"/>
    <mergeCell ref="A19:A23"/>
    <mergeCell ref="A12:E12"/>
    <mergeCell ref="D13:E13"/>
    <mergeCell ref="D14:E14"/>
    <mergeCell ref="D15:E15"/>
    <mergeCell ref="D16:E16"/>
    <mergeCell ref="D17:E17"/>
    <mergeCell ref="D18:E18"/>
    <mergeCell ref="D19:E1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sheetPr>
  <dimension ref="B1:E20"/>
  <sheetViews>
    <sheetView topLeftCell="A13" workbookViewId="0">
      <selection activeCell="F12" sqref="F12"/>
    </sheetView>
  </sheetViews>
  <sheetFormatPr baseColWidth="10" defaultColWidth="11.453125" defaultRowHeight="14.5" x14ac:dyDescent="0.35"/>
  <cols>
    <col min="1" max="1" width="9.1796875" customWidth="1"/>
    <col min="2" max="2" width="20.26953125" bestFit="1" customWidth="1"/>
    <col min="3" max="3" width="14" bestFit="1" customWidth="1"/>
    <col min="4" max="4" width="68.7265625" customWidth="1"/>
    <col min="5" max="5" width="12" customWidth="1"/>
    <col min="6" max="6" width="19.81640625" customWidth="1"/>
    <col min="7" max="7" width="23.1796875" customWidth="1"/>
  </cols>
  <sheetData>
    <row r="1" spans="2:5" x14ac:dyDescent="0.35">
      <c r="B1" s="618" t="s">
        <v>717</v>
      </c>
      <c r="C1" s="618"/>
      <c r="D1" s="618"/>
      <c r="E1" s="618"/>
    </row>
    <row r="2" spans="2:5" ht="15" thickBot="1" x14ac:dyDescent="0.4"/>
    <row r="3" spans="2:5" ht="26.5" thickBot="1" x14ac:dyDescent="0.4">
      <c r="B3" s="111" t="s">
        <v>718</v>
      </c>
      <c r="C3" s="112" t="s">
        <v>719</v>
      </c>
      <c r="D3" s="113" t="s">
        <v>720</v>
      </c>
      <c r="E3" s="112" t="s">
        <v>721</v>
      </c>
    </row>
    <row r="4" spans="2:5" ht="15" thickBot="1" x14ac:dyDescent="0.4">
      <c r="B4" s="629" t="s">
        <v>722</v>
      </c>
      <c r="C4" s="114" t="s">
        <v>78</v>
      </c>
      <c r="D4" s="631" t="s">
        <v>723</v>
      </c>
      <c r="E4" s="115" t="s">
        <v>724</v>
      </c>
    </row>
    <row r="5" spans="2:5" ht="15" thickBot="1" x14ac:dyDescent="0.4">
      <c r="B5" s="630"/>
      <c r="C5" s="114" t="s">
        <v>527</v>
      </c>
      <c r="D5" s="632"/>
      <c r="E5" s="115" t="s">
        <v>724</v>
      </c>
    </row>
    <row r="6" spans="2:5" ht="15" thickBot="1" x14ac:dyDescent="0.4">
      <c r="B6" s="629" t="s">
        <v>725</v>
      </c>
      <c r="C6" s="83" t="s">
        <v>80</v>
      </c>
      <c r="D6" s="54" t="s">
        <v>726</v>
      </c>
      <c r="E6" s="114" t="s">
        <v>724</v>
      </c>
    </row>
    <row r="7" spans="2:5" ht="15" thickBot="1" x14ac:dyDescent="0.4">
      <c r="B7" s="630"/>
      <c r="C7" s="83" t="s">
        <v>360</v>
      </c>
      <c r="D7" s="54" t="s">
        <v>727</v>
      </c>
      <c r="E7" s="83" t="s">
        <v>724</v>
      </c>
    </row>
    <row r="8" spans="2:5" ht="15" thickBot="1" x14ac:dyDescent="0.4">
      <c r="B8" s="629" t="s">
        <v>728</v>
      </c>
      <c r="C8" s="115" t="s">
        <v>81</v>
      </c>
      <c r="D8" s="54" t="s">
        <v>729</v>
      </c>
      <c r="E8" s="116">
        <v>0.25</v>
      </c>
    </row>
    <row r="9" spans="2:5" ht="25.5" thickBot="1" x14ac:dyDescent="0.4">
      <c r="B9" s="633"/>
      <c r="C9" s="115" t="s">
        <v>194</v>
      </c>
      <c r="D9" s="54" t="s">
        <v>730</v>
      </c>
      <c r="E9" s="116">
        <v>0.15</v>
      </c>
    </row>
    <row r="10" spans="2:5" ht="25.5" thickBot="1" x14ac:dyDescent="0.4">
      <c r="B10" s="630"/>
      <c r="C10" s="115" t="s">
        <v>361</v>
      </c>
      <c r="D10" s="54" t="s">
        <v>731</v>
      </c>
      <c r="E10" s="116">
        <v>0.1</v>
      </c>
    </row>
    <row r="11" spans="2:5" ht="38" thickBot="1" x14ac:dyDescent="0.4">
      <c r="B11" s="619" t="s">
        <v>732</v>
      </c>
      <c r="C11" s="115" t="s">
        <v>524</v>
      </c>
      <c r="D11" s="54" t="s">
        <v>733</v>
      </c>
      <c r="E11" s="117">
        <v>0.25</v>
      </c>
    </row>
    <row r="12" spans="2:5" ht="15" thickBot="1" x14ac:dyDescent="0.4">
      <c r="B12" s="620"/>
      <c r="C12" s="115" t="s">
        <v>82</v>
      </c>
      <c r="D12" s="54" t="s">
        <v>734</v>
      </c>
      <c r="E12" s="117">
        <v>0.15</v>
      </c>
    </row>
    <row r="13" spans="2:5" ht="25.5" thickBot="1" x14ac:dyDescent="0.4">
      <c r="B13" s="619" t="s">
        <v>735</v>
      </c>
      <c r="C13" s="115" t="s">
        <v>83</v>
      </c>
      <c r="D13" s="54" t="s">
        <v>736</v>
      </c>
      <c r="E13" s="115" t="s">
        <v>724</v>
      </c>
    </row>
    <row r="14" spans="2:5" ht="25.5" thickBot="1" x14ac:dyDescent="0.4">
      <c r="B14" s="620"/>
      <c r="C14" s="115" t="s">
        <v>374</v>
      </c>
      <c r="D14" s="54" t="s">
        <v>737</v>
      </c>
      <c r="E14" s="115" t="s">
        <v>724</v>
      </c>
    </row>
    <row r="15" spans="2:5" ht="15" thickBot="1" x14ac:dyDescent="0.4">
      <c r="B15" s="621" t="s">
        <v>738</v>
      </c>
      <c r="C15" s="115" t="s">
        <v>739</v>
      </c>
      <c r="D15" s="54" t="s">
        <v>740</v>
      </c>
      <c r="E15" s="115" t="s">
        <v>724</v>
      </c>
    </row>
    <row r="16" spans="2:5" ht="15" thickBot="1" x14ac:dyDescent="0.4">
      <c r="B16" s="622"/>
      <c r="C16" s="115" t="s">
        <v>741</v>
      </c>
      <c r="D16" s="54" t="s">
        <v>742</v>
      </c>
      <c r="E16" s="115" t="s">
        <v>724</v>
      </c>
    </row>
    <row r="17" spans="2:5" x14ac:dyDescent="0.35">
      <c r="B17" s="623"/>
      <c r="C17" s="624"/>
      <c r="D17" s="624"/>
      <c r="E17" s="625"/>
    </row>
    <row r="18" spans="2:5" x14ac:dyDescent="0.35">
      <c r="B18" s="626" t="s">
        <v>743</v>
      </c>
      <c r="C18" s="627"/>
      <c r="D18" s="627"/>
      <c r="E18" s="628"/>
    </row>
    <row r="19" spans="2:5" x14ac:dyDescent="0.35">
      <c r="B19" s="626"/>
      <c r="C19" s="627"/>
      <c r="D19" s="627"/>
      <c r="E19" s="628"/>
    </row>
    <row r="20" spans="2:5" ht="15" thickBot="1" x14ac:dyDescent="0.4">
      <c r="B20" s="615" t="s">
        <v>744</v>
      </c>
      <c r="C20" s="616"/>
      <c r="D20" s="616"/>
      <c r="E20" s="617"/>
    </row>
  </sheetData>
  <mergeCells count="12">
    <mergeCell ref="B20:E20"/>
    <mergeCell ref="B1:E1"/>
    <mergeCell ref="B13:B14"/>
    <mergeCell ref="B15:B16"/>
    <mergeCell ref="B17:E17"/>
    <mergeCell ref="B18:E18"/>
    <mergeCell ref="B19:E19"/>
    <mergeCell ref="B4:B5"/>
    <mergeCell ref="D4:D5"/>
    <mergeCell ref="B6:B7"/>
    <mergeCell ref="B8:B10"/>
    <mergeCell ref="B11: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39997558519241921"/>
  </sheetPr>
  <dimension ref="A2:M28"/>
  <sheetViews>
    <sheetView topLeftCell="A25" workbookViewId="0">
      <selection activeCell="G26" sqref="G26"/>
    </sheetView>
  </sheetViews>
  <sheetFormatPr baseColWidth="10" defaultColWidth="11.453125" defaultRowHeight="14.5" x14ac:dyDescent="0.35"/>
  <cols>
    <col min="1" max="1" width="13.1796875" customWidth="1"/>
    <col min="3" max="3" width="17.54296875" customWidth="1"/>
    <col min="4" max="4" width="13.54296875" customWidth="1"/>
    <col min="5" max="5" width="14" customWidth="1"/>
    <col min="7" max="7" width="13.7265625" customWidth="1"/>
    <col min="13" max="13" width="14.1796875" customWidth="1"/>
  </cols>
  <sheetData>
    <row r="2" spans="1:13" x14ac:dyDescent="0.35">
      <c r="B2" s="644" t="s">
        <v>745</v>
      </c>
      <c r="C2" s="644"/>
    </row>
    <row r="3" spans="1:13" x14ac:dyDescent="0.35">
      <c r="B3" s="15" t="s">
        <v>746</v>
      </c>
      <c r="C3" s="16"/>
    </row>
    <row r="4" spans="1:13" x14ac:dyDescent="0.35">
      <c r="B4" s="15" t="s">
        <v>747</v>
      </c>
      <c r="C4" s="17"/>
    </row>
    <row r="5" spans="1:13" x14ac:dyDescent="0.35">
      <c r="B5" s="15" t="s">
        <v>748</v>
      </c>
      <c r="C5" s="18"/>
    </row>
    <row r="6" spans="1:13" x14ac:dyDescent="0.35">
      <c r="B6" s="15" t="s">
        <v>749</v>
      </c>
      <c r="C6" s="19"/>
    </row>
    <row r="8" spans="1:13" ht="15.5" x14ac:dyDescent="0.35">
      <c r="A8" s="592" t="s">
        <v>750</v>
      </c>
      <c r="B8" s="592"/>
      <c r="C8" s="592"/>
      <c r="D8" s="592"/>
      <c r="E8" s="592"/>
      <c r="F8" s="592"/>
    </row>
    <row r="9" spans="1:13" ht="15" thickBot="1" x14ac:dyDescent="0.4"/>
    <row r="10" spans="1:13" ht="15.5" thickTop="1" thickBot="1" x14ac:dyDescent="0.4">
      <c r="A10" s="645" t="s">
        <v>28</v>
      </c>
      <c r="B10" s="646"/>
      <c r="C10" s="647" t="s">
        <v>751</v>
      </c>
      <c r="D10" s="648"/>
      <c r="E10" s="648"/>
      <c r="F10" s="648"/>
      <c r="G10" s="649"/>
      <c r="I10" s="655" t="s">
        <v>28</v>
      </c>
      <c r="J10" s="656"/>
      <c r="K10" s="634" t="s">
        <v>752</v>
      </c>
      <c r="L10" s="635"/>
      <c r="M10" s="636"/>
    </row>
    <row r="11" spans="1:13" ht="15" thickBot="1" x14ac:dyDescent="0.4">
      <c r="A11" s="20" t="s">
        <v>753</v>
      </c>
      <c r="B11" s="21" t="s">
        <v>754</v>
      </c>
      <c r="C11" s="650"/>
      <c r="D11" s="651"/>
      <c r="E11" s="651"/>
      <c r="F11" s="651"/>
      <c r="G11" s="652"/>
      <c r="I11" s="22" t="s">
        <v>753</v>
      </c>
      <c r="J11" s="23" t="s">
        <v>755</v>
      </c>
      <c r="K11" s="637"/>
      <c r="L11" s="638"/>
      <c r="M11" s="639"/>
    </row>
    <row r="12" spans="1:13" ht="40" customHeight="1" thickBot="1" x14ac:dyDescent="0.4">
      <c r="A12" s="37" t="s">
        <v>756</v>
      </c>
      <c r="B12" s="36">
        <v>1</v>
      </c>
      <c r="C12" s="39"/>
      <c r="D12" s="40"/>
      <c r="E12" s="40"/>
      <c r="F12" s="40"/>
      <c r="G12" s="41"/>
      <c r="I12" s="37" t="s">
        <v>756</v>
      </c>
      <c r="J12" s="36">
        <v>1</v>
      </c>
      <c r="K12" s="39"/>
      <c r="L12" s="40"/>
      <c r="M12" s="41"/>
    </row>
    <row r="13" spans="1:13" ht="40" customHeight="1" thickBot="1" x14ac:dyDescent="0.4">
      <c r="A13" s="37" t="s">
        <v>757</v>
      </c>
      <c r="B13" s="36">
        <v>0.8</v>
      </c>
      <c r="C13" s="42"/>
      <c r="D13" s="43"/>
      <c r="E13" s="44"/>
      <c r="F13" s="44"/>
      <c r="G13" s="45"/>
      <c r="I13" s="37" t="s">
        <v>757</v>
      </c>
      <c r="J13" s="36">
        <v>0.8</v>
      </c>
      <c r="K13" s="52"/>
      <c r="L13" s="44"/>
      <c r="M13" s="45"/>
    </row>
    <row r="14" spans="1:13" ht="40" customHeight="1" thickBot="1" x14ac:dyDescent="0.4">
      <c r="A14" s="37" t="s">
        <v>758</v>
      </c>
      <c r="B14" s="36">
        <v>0.6</v>
      </c>
      <c r="C14" s="42"/>
      <c r="D14" s="43"/>
      <c r="E14" s="43"/>
      <c r="F14" s="44"/>
      <c r="G14" s="45"/>
      <c r="I14" s="37" t="s">
        <v>758</v>
      </c>
      <c r="J14" s="36">
        <v>0.6</v>
      </c>
      <c r="K14" s="42"/>
      <c r="L14" s="44"/>
      <c r="M14" s="45"/>
    </row>
    <row r="15" spans="1:13" ht="40" customHeight="1" thickBot="1" x14ac:dyDescent="0.4">
      <c r="A15" s="37" t="s">
        <v>759</v>
      </c>
      <c r="B15" s="36">
        <v>0.4</v>
      </c>
      <c r="C15" s="46"/>
      <c r="D15" s="43"/>
      <c r="E15" s="43"/>
      <c r="F15" s="44"/>
      <c r="G15" s="45"/>
      <c r="I15" s="37" t="s">
        <v>759</v>
      </c>
      <c r="J15" s="36">
        <v>0.4</v>
      </c>
      <c r="K15" s="42"/>
      <c r="L15" s="44"/>
      <c r="M15" s="45"/>
    </row>
    <row r="16" spans="1:13" ht="40" customHeight="1" thickBot="1" x14ac:dyDescent="0.4">
      <c r="A16" s="37" t="s">
        <v>760</v>
      </c>
      <c r="B16" s="36">
        <v>0.2</v>
      </c>
      <c r="C16" s="47"/>
      <c r="D16" s="48"/>
      <c r="E16" s="49"/>
      <c r="F16" s="50"/>
      <c r="G16" s="51"/>
      <c r="I16" s="37" t="s">
        <v>760</v>
      </c>
      <c r="J16" s="36">
        <v>0.2</v>
      </c>
      <c r="K16" s="53"/>
      <c r="L16" s="50"/>
      <c r="M16" s="51"/>
    </row>
    <row r="17" spans="1:13" ht="15.5" thickTop="1" thickBot="1" x14ac:dyDescent="0.4">
      <c r="A17" s="653" t="s">
        <v>30</v>
      </c>
      <c r="B17" s="21" t="s">
        <v>753</v>
      </c>
      <c r="C17" s="21" t="s">
        <v>761</v>
      </c>
      <c r="D17" s="21" t="s">
        <v>762</v>
      </c>
      <c r="E17" s="21" t="s">
        <v>748</v>
      </c>
      <c r="F17" s="21" t="s">
        <v>763</v>
      </c>
      <c r="G17" s="21" t="s">
        <v>764</v>
      </c>
      <c r="I17" s="642" t="s">
        <v>30</v>
      </c>
      <c r="J17" s="23" t="s">
        <v>753</v>
      </c>
      <c r="K17" s="21" t="s">
        <v>748</v>
      </c>
      <c r="L17" s="21" t="s">
        <v>763</v>
      </c>
      <c r="M17" s="21" t="s">
        <v>764</v>
      </c>
    </row>
    <row r="18" spans="1:13" ht="15" thickBot="1" x14ac:dyDescent="0.4">
      <c r="A18" s="654"/>
      <c r="B18" s="21" t="s">
        <v>754</v>
      </c>
      <c r="C18" s="35">
        <v>0.2</v>
      </c>
      <c r="D18" s="35">
        <v>0.4</v>
      </c>
      <c r="E18" s="35">
        <v>0.6</v>
      </c>
      <c r="F18" s="35">
        <v>0.8</v>
      </c>
      <c r="G18" s="35">
        <v>1</v>
      </c>
      <c r="I18" s="643"/>
      <c r="J18" s="23" t="s">
        <v>754</v>
      </c>
      <c r="K18" s="35">
        <v>0.6</v>
      </c>
      <c r="L18" s="35">
        <v>0.8</v>
      </c>
      <c r="M18" s="35">
        <v>1</v>
      </c>
    </row>
    <row r="20" spans="1:13" ht="15" thickBot="1" x14ac:dyDescent="0.4"/>
    <row r="21" spans="1:13" ht="25.5" customHeight="1" thickBot="1" x14ac:dyDescent="0.4">
      <c r="B21" s="657" t="s">
        <v>765</v>
      </c>
      <c r="C21" s="658" t="s">
        <v>766</v>
      </c>
      <c r="D21" s="658"/>
      <c r="E21" s="658"/>
      <c r="F21" s="658"/>
    </row>
    <row r="22" spans="1:13" ht="39" customHeight="1" thickBot="1" x14ac:dyDescent="0.4">
      <c r="B22" s="657"/>
      <c r="C22" s="658" t="s">
        <v>767</v>
      </c>
      <c r="D22" s="658"/>
      <c r="E22" s="658" t="s">
        <v>768</v>
      </c>
      <c r="F22" s="658"/>
    </row>
    <row r="23" spans="1:13" ht="43.5" customHeight="1" thickBot="1" x14ac:dyDescent="0.4">
      <c r="B23" s="118" t="s">
        <v>749</v>
      </c>
      <c r="C23" s="659" t="s">
        <v>769</v>
      </c>
      <c r="D23" s="659"/>
      <c r="E23" s="659" t="s">
        <v>770</v>
      </c>
      <c r="F23" s="659"/>
    </row>
    <row r="24" spans="1:13" ht="43.5" customHeight="1" thickBot="1" x14ac:dyDescent="0.4">
      <c r="B24" s="118" t="s">
        <v>748</v>
      </c>
      <c r="C24" s="640" t="s">
        <v>771</v>
      </c>
      <c r="D24" s="640"/>
      <c r="E24" s="659" t="s">
        <v>772</v>
      </c>
      <c r="F24" s="659"/>
    </row>
    <row r="25" spans="1:13" ht="43.5" customHeight="1" thickBot="1" x14ac:dyDescent="0.4">
      <c r="B25" s="658" t="s">
        <v>773</v>
      </c>
      <c r="C25" s="640" t="s">
        <v>774</v>
      </c>
      <c r="D25" s="640"/>
      <c r="E25" s="640" t="s">
        <v>774</v>
      </c>
      <c r="F25" s="640"/>
    </row>
    <row r="26" spans="1:13" ht="43.5" customHeight="1" thickBot="1" x14ac:dyDescent="0.4">
      <c r="B26" s="658"/>
      <c r="C26" s="641" t="s">
        <v>775</v>
      </c>
      <c r="D26" s="641"/>
      <c r="E26" s="641" t="s">
        <v>775</v>
      </c>
      <c r="F26" s="641"/>
    </row>
    <row r="27" spans="1:13" ht="43.5" customHeight="1" thickBot="1" x14ac:dyDescent="0.4">
      <c r="B27" s="658" t="s">
        <v>746</v>
      </c>
      <c r="C27" s="640" t="s">
        <v>774</v>
      </c>
      <c r="D27" s="640"/>
      <c r="E27" s="640" t="s">
        <v>774</v>
      </c>
      <c r="F27" s="640"/>
    </row>
    <row r="28" spans="1:13" ht="43.5" customHeight="1" thickBot="1" x14ac:dyDescent="0.4">
      <c r="B28" s="658"/>
      <c r="C28" s="641" t="s">
        <v>775</v>
      </c>
      <c r="D28" s="641"/>
      <c r="E28" s="641" t="s">
        <v>775</v>
      </c>
      <c r="F28" s="641"/>
    </row>
  </sheetData>
  <mergeCells count="26">
    <mergeCell ref="C28:D28"/>
    <mergeCell ref="E23:F23"/>
    <mergeCell ref="E24:F24"/>
    <mergeCell ref="E25:F25"/>
    <mergeCell ref="E26:F26"/>
    <mergeCell ref="C23:D23"/>
    <mergeCell ref="C24:D24"/>
    <mergeCell ref="C25:D25"/>
    <mergeCell ref="C26:D26"/>
    <mergeCell ref="C27:D27"/>
    <mergeCell ref="K10:M11"/>
    <mergeCell ref="E27:F27"/>
    <mergeCell ref="E28:F28"/>
    <mergeCell ref="I17:I18"/>
    <mergeCell ref="B2:C2"/>
    <mergeCell ref="A8:F8"/>
    <mergeCell ref="A10:B10"/>
    <mergeCell ref="C10:G11"/>
    <mergeCell ref="A17:A18"/>
    <mergeCell ref="I10:J10"/>
    <mergeCell ref="B21:B22"/>
    <mergeCell ref="B25:B26"/>
    <mergeCell ref="B27:B28"/>
    <mergeCell ref="C21:F21"/>
    <mergeCell ref="C22:D22"/>
    <mergeCell ref="E22:F2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39997558519241921"/>
  </sheetPr>
  <dimension ref="B1:C17"/>
  <sheetViews>
    <sheetView workbookViewId="0">
      <selection activeCell="C12" sqref="C12"/>
    </sheetView>
  </sheetViews>
  <sheetFormatPr baseColWidth="10" defaultColWidth="11.453125" defaultRowHeight="14.5" x14ac:dyDescent="0.35"/>
  <cols>
    <col min="1" max="1" width="4.1796875" customWidth="1"/>
    <col min="2" max="2" width="30.453125" style="32" customWidth="1"/>
    <col min="3" max="3" width="45.7265625" customWidth="1"/>
  </cols>
  <sheetData>
    <row r="1" spans="2:3" x14ac:dyDescent="0.35">
      <c r="B1" s="568" t="s">
        <v>776</v>
      </c>
      <c r="C1" s="568"/>
    </row>
    <row r="3" spans="2:3" x14ac:dyDescent="0.35">
      <c r="B3" s="33" t="s">
        <v>777</v>
      </c>
      <c r="C3" s="1"/>
    </row>
    <row r="4" spans="2:3" x14ac:dyDescent="0.35">
      <c r="B4" s="33" t="s">
        <v>778</v>
      </c>
      <c r="C4" s="1"/>
    </row>
    <row r="5" spans="2:3" ht="43.5" x14ac:dyDescent="0.35">
      <c r="B5" s="33" t="s">
        <v>779</v>
      </c>
      <c r="C5" s="1"/>
    </row>
    <row r="6" spans="2:3" x14ac:dyDescent="0.35">
      <c r="B6" s="33" t="s">
        <v>780</v>
      </c>
      <c r="C6" s="2" t="s">
        <v>781</v>
      </c>
    </row>
    <row r="7" spans="2:3" x14ac:dyDescent="0.35">
      <c r="B7" s="33" t="s">
        <v>782</v>
      </c>
      <c r="C7" s="1"/>
    </row>
    <row r="8" spans="2:3" ht="29" x14ac:dyDescent="0.35">
      <c r="B8" s="33" t="s">
        <v>783</v>
      </c>
      <c r="C8" s="1"/>
    </row>
    <row r="9" spans="2:3" ht="29" x14ac:dyDescent="0.35">
      <c r="B9" s="33" t="s">
        <v>784</v>
      </c>
      <c r="C9" s="1"/>
    </row>
    <row r="10" spans="2:3" x14ac:dyDescent="0.35">
      <c r="B10" s="660" t="s">
        <v>785</v>
      </c>
      <c r="C10" s="1" t="s">
        <v>786</v>
      </c>
    </row>
    <row r="11" spans="2:3" x14ac:dyDescent="0.35">
      <c r="B11" s="661"/>
      <c r="C11" s="1" t="s">
        <v>787</v>
      </c>
    </row>
    <row r="12" spans="2:3" ht="29" x14ac:dyDescent="0.35">
      <c r="B12" s="33" t="s">
        <v>788</v>
      </c>
      <c r="C12" s="1"/>
    </row>
    <row r="13" spans="2:3" ht="29" x14ac:dyDescent="0.35">
      <c r="B13" s="33" t="s">
        <v>789</v>
      </c>
      <c r="C13" s="1"/>
    </row>
    <row r="14" spans="2:3" x14ac:dyDescent="0.35">
      <c r="B14" s="33" t="s">
        <v>790</v>
      </c>
      <c r="C14" s="1"/>
    </row>
    <row r="15" spans="2:3" x14ac:dyDescent="0.35">
      <c r="B15" s="33" t="s">
        <v>791</v>
      </c>
      <c r="C15" s="1"/>
    </row>
    <row r="16" spans="2:3" x14ac:dyDescent="0.35">
      <c r="B16" s="33" t="s">
        <v>792</v>
      </c>
      <c r="C16" s="1"/>
    </row>
    <row r="17" spans="2:3" x14ac:dyDescent="0.35">
      <c r="B17" s="33" t="s">
        <v>793</v>
      </c>
      <c r="C17" s="1"/>
    </row>
  </sheetData>
  <mergeCells count="2">
    <mergeCell ref="B1:C1"/>
    <mergeCell ref="B10:B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FF"/>
  </sheetPr>
  <dimension ref="A1:BB167"/>
  <sheetViews>
    <sheetView showGridLines="0" tabSelected="1" showRuler="0" showWhiteSpace="0" topLeftCell="A9" zoomScale="40" zoomScaleNormal="40" zoomScaleSheetLayoutView="110" workbookViewId="0">
      <selection activeCell="D4" sqref="D4"/>
    </sheetView>
  </sheetViews>
  <sheetFormatPr baseColWidth="10" defaultColWidth="11.453125" defaultRowHeight="14" x14ac:dyDescent="0.3"/>
  <cols>
    <col min="1" max="1" width="14.453125" style="55" customWidth="1"/>
    <col min="2" max="2" width="29.54296875" style="55" customWidth="1"/>
    <col min="3" max="3" width="27.7265625" style="6" customWidth="1"/>
    <col min="4" max="4" width="27.08984375" style="55" customWidth="1"/>
    <col min="5" max="5" width="14.54296875" style="31" customWidth="1"/>
    <col min="6" max="6" width="13.81640625" style="55" customWidth="1"/>
    <col min="7" max="7" width="22.453125" style="31" customWidth="1"/>
    <col min="8" max="9" width="53.08984375" style="55" customWidth="1"/>
    <col min="10" max="10" width="33.26953125" style="31" customWidth="1"/>
    <col min="11" max="11" width="44.08984375" style="55" customWidth="1"/>
    <col min="12" max="12" width="25.453125" style="55" customWidth="1"/>
    <col min="13" max="13" width="24.54296875" style="305" hidden="1" customWidth="1"/>
    <col min="14" max="14" width="20.6328125" style="55" customWidth="1"/>
    <col min="15" max="15" width="19.81640625" style="305" hidden="1" customWidth="1"/>
    <col min="16" max="16" width="25.54296875" style="55" customWidth="1"/>
    <col min="17" max="17" width="19.6328125" style="55" customWidth="1"/>
    <col min="18" max="18" width="79.1796875" style="6" customWidth="1"/>
    <col min="19" max="19" width="28.36328125" style="6" customWidth="1"/>
    <col min="20" max="20" width="32" style="55" customWidth="1"/>
    <col min="21" max="21" width="23.453125" style="55" customWidth="1"/>
    <col min="22" max="22" width="17.1796875" style="55" customWidth="1"/>
    <col min="23" max="23" width="17.54296875" style="55" customWidth="1"/>
    <col min="24" max="24" width="6.81640625" style="62" hidden="1" customWidth="1"/>
    <col min="25" max="25" width="26.1796875" style="55" customWidth="1"/>
    <col min="26" max="26" width="7.81640625" style="62" hidden="1" customWidth="1"/>
    <col min="27" max="27" width="31.1796875" style="6" customWidth="1"/>
    <col min="28" max="28" width="64.26953125" style="120" customWidth="1"/>
    <col min="29" max="29" width="19.1796875" style="189" customWidth="1"/>
    <col min="30" max="30" width="40" style="31" customWidth="1"/>
    <col min="31" max="31" width="30.7265625" style="31" customWidth="1"/>
    <col min="32" max="32" width="24.7265625" style="55" hidden="1" customWidth="1"/>
    <col min="33" max="33" width="26.81640625" style="55" hidden="1" customWidth="1"/>
    <col min="34" max="34" width="22.54296875" style="55" hidden="1" customWidth="1"/>
    <col min="35" max="35" width="23.7265625" style="55" hidden="1" customWidth="1"/>
    <col min="36" max="36" width="18.26953125" style="55" hidden="1" customWidth="1"/>
    <col min="37" max="37" width="27.1796875" style="55" customWidth="1"/>
    <col min="38" max="38" width="32.54296875" style="55" customWidth="1"/>
    <col min="39" max="39" width="30.7265625" style="307" customWidth="1"/>
    <col min="40" max="40" width="20.453125" style="192" customWidth="1"/>
    <col min="41" max="42" width="5.7265625" style="192" customWidth="1"/>
    <col min="43" max="43" width="72.6328125" style="270" customWidth="1"/>
    <col min="44" max="45" width="5.7265625" style="192" customWidth="1"/>
    <col min="46" max="46" width="55.54296875" style="270" customWidth="1"/>
    <col min="47" max="47" width="5.7265625" style="192" customWidth="1"/>
    <col min="48" max="48" width="7.81640625" style="192" customWidth="1"/>
    <col min="49" max="49" width="58.453125" style="270" customWidth="1"/>
    <col min="50" max="51" width="5.7265625" style="192" customWidth="1"/>
    <col min="52" max="52" width="68.453125" style="193" customWidth="1"/>
    <col min="53" max="53" width="68.90625" style="192" customWidth="1"/>
    <col min="54" max="54" width="64.54296875" style="6" customWidth="1"/>
    <col min="55" max="16384" width="11.453125" style="6"/>
  </cols>
  <sheetData>
    <row r="1" spans="1:54" ht="122" customHeight="1" x14ac:dyDescent="0.3">
      <c r="A1" s="453"/>
      <c r="B1" s="453"/>
      <c r="C1" s="453"/>
      <c r="D1" s="773" t="s">
        <v>794</v>
      </c>
      <c r="E1" s="774"/>
      <c r="F1" s="774"/>
      <c r="G1" s="774"/>
      <c r="H1" s="774"/>
      <c r="I1" s="774"/>
      <c r="J1" s="774"/>
      <c r="K1" s="774"/>
      <c r="L1" s="774"/>
      <c r="M1" s="774"/>
      <c r="N1" s="774"/>
      <c r="O1" s="774"/>
      <c r="P1" s="774"/>
      <c r="Q1" s="774"/>
      <c r="R1" s="774"/>
      <c r="S1" s="774"/>
      <c r="T1" s="774"/>
      <c r="U1" s="774"/>
      <c r="V1" s="774"/>
      <c r="W1" s="774"/>
      <c r="X1" s="774"/>
      <c r="Y1" s="774"/>
      <c r="Z1" s="774"/>
      <c r="AA1" s="774"/>
      <c r="AB1" s="774"/>
      <c r="AC1" s="774"/>
      <c r="AD1" s="774"/>
      <c r="AE1" s="774"/>
      <c r="AF1" s="774"/>
      <c r="AG1" s="774"/>
      <c r="AH1" s="774"/>
      <c r="AI1" s="774"/>
      <c r="AJ1" s="774"/>
      <c r="AK1" s="774"/>
      <c r="AL1" s="774"/>
      <c r="AM1" s="774"/>
      <c r="AN1" s="774"/>
      <c r="AO1" s="774"/>
      <c r="AP1" s="774"/>
      <c r="AQ1" s="774"/>
      <c r="AR1" s="774"/>
      <c r="AS1" s="774"/>
      <c r="AT1" s="774"/>
      <c r="AU1" s="774"/>
      <c r="AV1" s="774"/>
      <c r="AW1" s="774"/>
      <c r="AX1" s="774"/>
      <c r="AY1" s="774"/>
      <c r="AZ1" s="775"/>
      <c r="BA1" s="771" t="s">
        <v>795</v>
      </c>
      <c r="BB1" s="772"/>
    </row>
    <row r="2" spans="1:54" ht="32" customHeight="1" x14ac:dyDescent="0.3">
      <c r="B2" s="6"/>
      <c r="D2" s="6"/>
      <c r="H2" s="6"/>
      <c r="I2" s="6"/>
      <c r="K2" s="6"/>
      <c r="T2" s="6"/>
      <c r="U2" s="6"/>
      <c r="AM2" s="31"/>
      <c r="AN2" s="31"/>
      <c r="AO2" s="120"/>
      <c r="AP2" s="31"/>
      <c r="AQ2" s="31"/>
      <c r="AR2" s="55"/>
      <c r="AS2" s="55"/>
      <c r="AT2" s="31"/>
      <c r="AU2" s="31"/>
      <c r="AV2" s="119"/>
      <c r="AW2" s="55"/>
      <c r="AX2" s="55"/>
      <c r="AY2" s="55"/>
      <c r="AZ2" s="119"/>
      <c r="BA2" s="55"/>
    </row>
    <row r="3" spans="1:54" ht="27" customHeight="1" x14ac:dyDescent="0.3">
      <c r="A3" s="200" t="s">
        <v>8</v>
      </c>
      <c r="B3" s="6"/>
      <c r="C3" s="200"/>
      <c r="D3" s="828">
        <v>46022</v>
      </c>
      <c r="E3" s="829"/>
      <c r="F3" s="199"/>
      <c r="G3" s="199"/>
      <c r="H3" s="200"/>
      <c r="I3" s="827" t="s">
        <v>9</v>
      </c>
      <c r="J3" s="827"/>
      <c r="K3" s="201">
        <v>18</v>
      </c>
      <c r="L3" s="196"/>
      <c r="M3" s="197"/>
      <c r="N3" s="196"/>
      <c r="O3" s="197"/>
      <c r="P3" s="196"/>
      <c r="Q3" s="196"/>
      <c r="R3" s="202"/>
      <c r="S3" s="195"/>
      <c r="T3" s="195"/>
      <c r="U3" s="195"/>
      <c r="V3" s="196"/>
      <c r="W3" s="810"/>
      <c r="X3" s="810"/>
      <c r="Y3" s="810"/>
      <c r="Z3" s="810"/>
      <c r="AA3" s="810"/>
      <c r="AB3" s="810"/>
      <c r="AC3" s="810"/>
      <c r="AD3" s="810"/>
      <c r="AE3" s="810"/>
      <c r="AF3" s="810"/>
      <c r="AG3" s="810"/>
      <c r="AH3" s="810"/>
      <c r="AI3" s="810"/>
      <c r="AJ3" s="810"/>
      <c r="AK3" s="810"/>
      <c r="AL3" s="196"/>
      <c r="AM3" s="196"/>
      <c r="AN3" s="196"/>
      <c r="AO3" s="198"/>
      <c r="AP3" s="196"/>
      <c r="AQ3" s="196"/>
      <c r="AR3" s="193"/>
      <c r="AS3" s="193"/>
      <c r="AT3" s="193"/>
      <c r="AU3" s="193"/>
      <c r="AV3" s="199"/>
      <c r="AW3" s="193"/>
      <c r="AX3" s="55"/>
      <c r="AY3" s="55"/>
      <c r="AZ3" s="119"/>
      <c r="BA3" s="55"/>
    </row>
    <row r="4" spans="1:54" ht="15" customHeight="1" x14ac:dyDescent="0.3">
      <c r="B4" s="200"/>
      <c r="C4" s="120"/>
      <c r="D4" s="196"/>
      <c r="E4" s="196"/>
      <c r="F4" s="196"/>
      <c r="G4" s="196"/>
      <c r="H4" s="196"/>
      <c r="I4" s="196"/>
      <c r="J4" s="196"/>
      <c r="K4" s="196"/>
      <c r="L4" s="196"/>
      <c r="M4" s="197"/>
      <c r="N4" s="196"/>
      <c r="O4" s="197"/>
      <c r="P4" s="196"/>
      <c r="Q4" s="196"/>
      <c r="R4" s="196"/>
      <c r="S4" s="196"/>
      <c r="T4" s="196"/>
      <c r="U4" s="196"/>
      <c r="V4" s="196"/>
      <c r="W4" s="196"/>
      <c r="X4" s="197"/>
      <c r="Y4" s="196"/>
      <c r="Z4" s="197"/>
      <c r="AA4" s="196"/>
      <c r="AB4" s="198"/>
      <c r="AC4" s="196"/>
      <c r="AD4" s="196"/>
      <c r="AE4" s="196"/>
      <c r="AF4" s="196"/>
      <c r="AG4" s="196"/>
      <c r="AH4" s="196"/>
      <c r="AI4" s="196"/>
      <c r="AJ4" s="196"/>
      <c r="AK4" s="196"/>
      <c r="AL4" s="196"/>
      <c r="AM4" s="196"/>
      <c r="AN4" s="196"/>
      <c r="AO4" s="198"/>
      <c r="AP4" s="196"/>
      <c r="AQ4" s="196"/>
      <c r="AR4" s="193"/>
      <c r="AS4" s="193"/>
      <c r="AT4" s="193"/>
      <c r="AU4" s="193"/>
      <c r="AV4" s="199"/>
      <c r="AW4" s="193"/>
      <c r="AX4" s="55"/>
      <c r="AY4" s="55"/>
      <c r="AZ4" s="119"/>
      <c r="BA4" s="55"/>
    </row>
    <row r="5" spans="1:54" ht="36.65" customHeight="1" x14ac:dyDescent="0.3">
      <c r="A5" s="811" t="s">
        <v>796</v>
      </c>
      <c r="B5" s="811"/>
      <c r="C5" s="811"/>
      <c r="D5" s="811"/>
      <c r="E5" s="811"/>
      <c r="F5" s="811"/>
      <c r="G5" s="811"/>
      <c r="H5" s="811"/>
      <c r="I5" s="811"/>
      <c r="J5" s="811"/>
      <c r="K5" s="812"/>
      <c r="L5" s="813" t="s">
        <v>797</v>
      </c>
      <c r="M5" s="814"/>
      <c r="N5" s="814"/>
      <c r="O5" s="814"/>
      <c r="P5" s="815"/>
      <c r="Q5" s="778" t="s">
        <v>798</v>
      </c>
      <c r="R5" s="777" t="s">
        <v>12</v>
      </c>
      <c r="S5" s="777"/>
      <c r="T5" s="777"/>
      <c r="U5" s="777"/>
      <c r="V5" s="777"/>
      <c r="W5" s="777"/>
      <c r="X5" s="777"/>
      <c r="Y5" s="777"/>
      <c r="Z5" s="777"/>
      <c r="AA5" s="777"/>
      <c r="AB5" s="777"/>
      <c r="AC5" s="777"/>
      <c r="AD5" s="777"/>
      <c r="AE5" s="777"/>
      <c r="AF5" s="777"/>
      <c r="AG5" s="816" t="s">
        <v>799</v>
      </c>
      <c r="AH5" s="817"/>
      <c r="AI5" s="817"/>
      <c r="AJ5" s="817"/>
      <c r="AK5" s="817"/>
      <c r="AL5" s="817"/>
      <c r="AM5" s="789" t="s">
        <v>800</v>
      </c>
      <c r="AN5" s="790"/>
      <c r="AO5" s="790"/>
      <c r="AP5" s="790"/>
      <c r="AQ5" s="790"/>
      <c r="AR5" s="790"/>
      <c r="AS5" s="790"/>
      <c r="AT5" s="790"/>
      <c r="AU5" s="790"/>
      <c r="AV5" s="790"/>
      <c r="AW5" s="790"/>
      <c r="AX5" s="790"/>
      <c r="AY5" s="790"/>
      <c r="AZ5" s="790"/>
      <c r="BA5" s="790"/>
      <c r="BB5" s="787" t="s">
        <v>801</v>
      </c>
    </row>
    <row r="6" spans="1:54" ht="38.15" customHeight="1" x14ac:dyDescent="0.3">
      <c r="A6" s="818" t="s">
        <v>553</v>
      </c>
      <c r="B6" s="818" t="s">
        <v>802</v>
      </c>
      <c r="C6" s="795" t="s">
        <v>803</v>
      </c>
      <c r="D6" s="795" t="s">
        <v>804</v>
      </c>
      <c r="E6" s="825" t="s">
        <v>805</v>
      </c>
      <c r="F6" s="825" t="s">
        <v>510</v>
      </c>
      <c r="G6" s="795" t="s">
        <v>806</v>
      </c>
      <c r="H6" s="795" t="s">
        <v>807</v>
      </c>
      <c r="I6" s="795" t="s">
        <v>808</v>
      </c>
      <c r="J6" s="795" t="s">
        <v>809</v>
      </c>
      <c r="K6" s="795" t="s">
        <v>810</v>
      </c>
      <c r="L6" s="797" t="s">
        <v>28</v>
      </c>
      <c r="M6" s="804" t="s">
        <v>29</v>
      </c>
      <c r="N6" s="797" t="s">
        <v>30</v>
      </c>
      <c r="O6" s="804" t="s">
        <v>31</v>
      </c>
      <c r="P6" s="823" t="s">
        <v>33</v>
      </c>
      <c r="Q6" s="779"/>
      <c r="R6" s="777" t="s">
        <v>811</v>
      </c>
      <c r="S6" s="808" t="s">
        <v>34</v>
      </c>
      <c r="T6" s="809"/>
      <c r="U6" s="777" t="s">
        <v>812</v>
      </c>
      <c r="V6" s="777"/>
      <c r="W6" s="777" t="s">
        <v>559</v>
      </c>
      <c r="X6" s="777"/>
      <c r="Y6" s="777" t="s">
        <v>37</v>
      </c>
      <c r="Z6" s="777"/>
      <c r="AA6" s="777" t="s">
        <v>38</v>
      </c>
      <c r="AB6" s="777"/>
      <c r="AC6" s="801" t="s">
        <v>39</v>
      </c>
      <c r="AD6" s="802"/>
      <c r="AE6" s="803"/>
      <c r="AF6" s="799" t="s">
        <v>40</v>
      </c>
      <c r="AG6" s="781" t="s">
        <v>28</v>
      </c>
      <c r="AH6" s="806" t="s">
        <v>29</v>
      </c>
      <c r="AI6" s="781" t="s">
        <v>30</v>
      </c>
      <c r="AJ6" s="781" t="s">
        <v>31</v>
      </c>
      <c r="AK6" s="792" t="s">
        <v>41</v>
      </c>
      <c r="AL6" s="783" t="s">
        <v>42</v>
      </c>
      <c r="AM6" s="794" t="s">
        <v>813</v>
      </c>
      <c r="AN6" s="790" t="s">
        <v>814</v>
      </c>
      <c r="AO6" s="791" t="s">
        <v>815</v>
      </c>
      <c r="AP6" s="790"/>
      <c r="AQ6" s="790"/>
      <c r="AR6" s="791" t="s">
        <v>816</v>
      </c>
      <c r="AS6" s="790"/>
      <c r="AT6" s="790"/>
      <c r="AU6" s="791" t="s">
        <v>817</v>
      </c>
      <c r="AV6" s="790"/>
      <c r="AW6" s="790"/>
      <c r="AX6" s="791" t="s">
        <v>818</v>
      </c>
      <c r="AY6" s="790"/>
      <c r="AZ6" s="790"/>
      <c r="BA6" s="790" t="s">
        <v>51</v>
      </c>
      <c r="BB6" s="787"/>
    </row>
    <row r="7" spans="1:54" s="31" customFormat="1" ht="49" customHeight="1" x14ac:dyDescent="0.35">
      <c r="A7" s="819"/>
      <c r="B7" s="822"/>
      <c r="C7" s="796"/>
      <c r="D7" s="796"/>
      <c r="E7" s="826"/>
      <c r="F7" s="830"/>
      <c r="G7" s="796"/>
      <c r="H7" s="796"/>
      <c r="I7" s="796"/>
      <c r="J7" s="796"/>
      <c r="K7" s="796"/>
      <c r="L7" s="798"/>
      <c r="M7" s="805"/>
      <c r="N7" s="798"/>
      <c r="O7" s="805"/>
      <c r="P7" s="824"/>
      <c r="Q7" s="780"/>
      <c r="R7" s="778"/>
      <c r="S7" s="205" t="s">
        <v>819</v>
      </c>
      <c r="T7" s="205" t="s">
        <v>820</v>
      </c>
      <c r="U7" s="204" t="s">
        <v>821</v>
      </c>
      <c r="V7" s="204" t="s">
        <v>822</v>
      </c>
      <c r="W7" s="820" t="s">
        <v>823</v>
      </c>
      <c r="X7" s="821"/>
      <c r="Y7" s="820" t="s">
        <v>824</v>
      </c>
      <c r="Z7" s="821"/>
      <c r="AA7" s="205" t="s">
        <v>825</v>
      </c>
      <c r="AB7" s="205" t="s">
        <v>826</v>
      </c>
      <c r="AC7" s="205" t="s">
        <v>827</v>
      </c>
      <c r="AD7" s="205" t="s">
        <v>828</v>
      </c>
      <c r="AE7" s="205" t="s">
        <v>62</v>
      </c>
      <c r="AF7" s="800"/>
      <c r="AG7" s="782"/>
      <c r="AH7" s="807"/>
      <c r="AI7" s="782"/>
      <c r="AJ7" s="782"/>
      <c r="AK7" s="793"/>
      <c r="AL7" s="784"/>
      <c r="AM7" s="794" t="s">
        <v>43</v>
      </c>
      <c r="AN7" s="790"/>
      <c r="AO7" s="203" t="s">
        <v>18</v>
      </c>
      <c r="AP7" s="203" t="s">
        <v>19</v>
      </c>
      <c r="AQ7" s="203" t="s">
        <v>63</v>
      </c>
      <c r="AR7" s="203" t="s">
        <v>18</v>
      </c>
      <c r="AS7" s="203" t="s">
        <v>19</v>
      </c>
      <c r="AT7" s="203" t="s">
        <v>63</v>
      </c>
      <c r="AU7" s="203" t="s">
        <v>18</v>
      </c>
      <c r="AV7" s="203" t="s">
        <v>19</v>
      </c>
      <c r="AW7" s="203" t="s">
        <v>63</v>
      </c>
      <c r="AX7" s="203" t="s">
        <v>18</v>
      </c>
      <c r="AY7" s="203" t="s">
        <v>19</v>
      </c>
      <c r="AZ7" s="203" t="s">
        <v>63</v>
      </c>
      <c r="BA7" s="790"/>
      <c r="BB7" s="788"/>
    </row>
    <row r="8" spans="1:54" ht="11.15" hidden="1" customHeight="1" x14ac:dyDescent="0.3">
      <c r="A8" s="153"/>
      <c r="B8" s="206"/>
      <c r="C8" s="207"/>
      <c r="D8" s="207"/>
      <c r="E8" s="208"/>
      <c r="F8" s="208"/>
      <c r="G8" s="208"/>
      <c r="H8" s="207"/>
      <c r="I8" s="207"/>
      <c r="J8" s="207"/>
      <c r="K8" s="207"/>
      <c r="L8" s="208"/>
      <c r="M8" s="209" t="e">
        <f>VLOOKUP(L8,'[2]Datos Validacion'!$C$6:$D$10,2,0)</f>
        <v>#N/A</v>
      </c>
      <c r="N8" s="210"/>
      <c r="O8" s="211" t="e">
        <f>VLOOKUP(N8,'[2]Datos Validacion'!$E$6:$F$15,2,0)</f>
        <v>#N/A</v>
      </c>
      <c r="P8" s="212"/>
      <c r="Q8" s="212"/>
      <c r="R8" s="207"/>
      <c r="S8" s="213"/>
      <c r="T8" s="207"/>
      <c r="U8" s="207"/>
      <c r="V8" s="153"/>
      <c r="W8" s="153"/>
      <c r="X8" s="209" t="e">
        <f>VLOOKUP(W8,'[2]Datos Validacion'!$K$6:$L$8,2,0)</f>
        <v>#N/A</v>
      </c>
      <c r="Y8" s="214"/>
      <c r="Z8" s="209" t="e">
        <f>VLOOKUP(Y8,'[2]Datos Validacion'!$M$6:$N$7,2,0)</f>
        <v>#N/A</v>
      </c>
      <c r="AA8" s="213"/>
      <c r="AB8" s="206"/>
      <c r="AC8" s="206"/>
      <c r="AD8" s="214"/>
      <c r="AE8" s="247"/>
      <c r="AF8" s="262" t="e">
        <f t="shared" ref="AF8:AF121" si="0">+X8+Z8</f>
        <v>#N/A</v>
      </c>
      <c r="AG8" s="235" t="e">
        <f>IF(AH8&lt;=20%,"MUY BAJA",IF(AH8&lt;=40%,"BAJA",IF(AH8&lt;=60%,"MEDIA",IF(AH8&lt;=80%,"ALTA","MUY ALTA"))))</f>
        <v>#N/A</v>
      </c>
      <c r="AH8" s="235" t="e">
        <f>IF(OR(W8="prevenir",W8="detectar"),(M8-(M8*AF8)), M8)</f>
        <v>#N/A</v>
      </c>
      <c r="AI8" s="235" t="e">
        <f>IF(AJ8&lt;=20%,"LEVE",IF(AJ8&lt;=40%,"MENOR",IF(AJ8&lt;=60%,"MODERADO",IF(AJ8&lt;=80%,"MAYOR","CATASTROFICO"))))</f>
        <v>#N/A</v>
      </c>
      <c r="AJ8" s="235" t="e">
        <f t="shared" ref="AJ8:AJ17" si="1">IF(W8="corregir",(O8-(O8*AF8)), O8)</f>
        <v>#N/A</v>
      </c>
      <c r="AK8" s="231"/>
      <c r="AL8" s="208"/>
      <c r="AM8" s="261"/>
      <c r="AN8" s="245"/>
      <c r="AO8" s="216"/>
      <c r="AP8" s="358"/>
      <c r="AQ8" s="217"/>
      <c r="AR8" s="218"/>
      <c r="AS8" s="218"/>
      <c r="AT8" s="217"/>
      <c r="AU8" s="218"/>
      <c r="AV8" s="218"/>
      <c r="AW8" s="219"/>
      <c r="AX8" s="218"/>
      <c r="AY8" s="218"/>
      <c r="AZ8" s="220"/>
      <c r="BA8" s="221"/>
      <c r="BB8" s="25"/>
    </row>
    <row r="9" spans="1:54" s="236" customFormat="1" ht="133.5" customHeight="1" x14ac:dyDescent="0.35">
      <c r="A9" s="222" t="s">
        <v>554</v>
      </c>
      <c r="B9" s="223" t="s">
        <v>829</v>
      </c>
      <c r="C9" s="223" t="s">
        <v>830</v>
      </c>
      <c r="D9" s="224" t="s">
        <v>831</v>
      </c>
      <c r="E9" s="223" t="s">
        <v>832</v>
      </c>
      <c r="F9" s="224" t="s">
        <v>551</v>
      </c>
      <c r="G9" s="224" t="s">
        <v>563</v>
      </c>
      <c r="H9" s="225" t="s">
        <v>833</v>
      </c>
      <c r="I9" s="225" t="s">
        <v>834</v>
      </c>
      <c r="J9" s="208" t="s">
        <v>67</v>
      </c>
      <c r="K9" s="245" t="s">
        <v>835</v>
      </c>
      <c r="L9" s="224" t="s">
        <v>203</v>
      </c>
      <c r="M9" s="228">
        <f>VLOOKUP(L9,'[2]Datos Validacion'!$C$6:$D$10,2,0)</f>
        <v>0.6</v>
      </c>
      <c r="N9" s="229" t="s">
        <v>76</v>
      </c>
      <c r="O9" s="230">
        <f>VLOOKUP(N9,'[2]Datos Validacion'!$E$6:$F$15,2,0)</f>
        <v>0.6</v>
      </c>
      <c r="P9" s="231" t="s">
        <v>76</v>
      </c>
      <c r="Q9" s="212" t="s">
        <v>836</v>
      </c>
      <c r="R9" s="232" t="s">
        <v>837</v>
      </c>
      <c r="S9" s="153" t="s">
        <v>838</v>
      </c>
      <c r="T9" s="153" t="s">
        <v>839</v>
      </c>
      <c r="U9" s="214" t="s">
        <v>840</v>
      </c>
      <c r="V9" s="153" t="s">
        <v>841</v>
      </c>
      <c r="W9" s="153" t="s">
        <v>842</v>
      </c>
      <c r="X9" s="209">
        <f>VLOOKUP(W9,'[2]Datos Validacion'!$K$6:$L$8,2,0)</f>
        <v>0.15</v>
      </c>
      <c r="Y9" s="214" t="s">
        <v>843</v>
      </c>
      <c r="Z9" s="209">
        <f>VLOOKUP(Y9,'[2]Datos Validacion'!$M$6:$N$7,2,0)</f>
        <v>0.15</v>
      </c>
      <c r="AA9" s="233" t="s">
        <v>844</v>
      </c>
      <c r="AB9" s="300"/>
      <c r="AC9" s="194" t="s">
        <v>845</v>
      </c>
      <c r="AD9" s="333" t="s">
        <v>846</v>
      </c>
      <c r="AE9" s="879" t="s">
        <v>836</v>
      </c>
      <c r="AF9" s="873">
        <f t="shared" si="0"/>
        <v>0.3</v>
      </c>
      <c r="AG9" s="331" t="str">
        <f>IF(AH9&lt;=20%,"MUY BAJA",IF(AH9&lt;=40%,"BAJA",IF(AH9&lt;=60%,"MEDIA",IF(AH9&lt;=80%,"ALTA","MUY ALTA"))))</f>
        <v>MEDIA</v>
      </c>
      <c r="AH9" s="331">
        <f>IF(OR(W9="prevenir",W9="detectar"),(M9-(M9*AF9)), M9)</f>
        <v>0.42</v>
      </c>
      <c r="AI9" s="331" t="str">
        <f>IF(AJ9&lt;=20%,"LEVE",IF(AJ9&lt;=40%,"MENOR",IF(AJ9&lt;=60%,"MODERADO",IF(AJ9&lt;=80%,"MAYOR","CATASTROFICO"))))</f>
        <v>MODERADO</v>
      </c>
      <c r="AJ9" s="331">
        <f t="shared" si="1"/>
        <v>0.6</v>
      </c>
      <c r="AK9" s="251" t="s">
        <v>76</v>
      </c>
      <c r="AL9" s="345" t="s">
        <v>89</v>
      </c>
      <c r="AM9" s="322" t="s">
        <v>90</v>
      </c>
      <c r="AN9" s="142" t="s">
        <v>847</v>
      </c>
      <c r="AO9" s="267"/>
      <c r="AP9" s="967" t="s">
        <v>4</v>
      </c>
      <c r="AQ9" s="968" t="s">
        <v>848</v>
      </c>
      <c r="AR9" s="969" t="s">
        <v>4</v>
      </c>
      <c r="AS9" s="969" t="s">
        <v>319</v>
      </c>
      <c r="AT9" s="968" t="s">
        <v>849</v>
      </c>
      <c r="AU9" s="969" t="s">
        <v>4</v>
      </c>
      <c r="AV9" s="969" t="s">
        <v>319</v>
      </c>
      <c r="AW9" s="968" t="s">
        <v>850</v>
      </c>
      <c r="AX9" s="969" t="s">
        <v>319</v>
      </c>
      <c r="AY9" s="969" t="s">
        <v>4</v>
      </c>
      <c r="AZ9" s="968" t="s">
        <v>851</v>
      </c>
      <c r="BA9" s="938" t="s">
        <v>852</v>
      </c>
      <c r="BB9" s="106" t="s">
        <v>853</v>
      </c>
    </row>
    <row r="10" spans="1:54" s="236" customFormat="1" ht="132" customHeight="1" x14ac:dyDescent="0.35">
      <c r="A10" s="153" t="s">
        <v>554</v>
      </c>
      <c r="B10" s="194" t="s">
        <v>829</v>
      </c>
      <c r="C10" s="194" t="s">
        <v>830</v>
      </c>
      <c r="D10" s="194" t="s">
        <v>831</v>
      </c>
      <c r="E10" s="194" t="s">
        <v>854</v>
      </c>
      <c r="F10" s="208" t="s">
        <v>551</v>
      </c>
      <c r="G10" s="208" t="s">
        <v>563</v>
      </c>
      <c r="H10" s="226" t="s">
        <v>855</v>
      </c>
      <c r="I10" s="226" t="s">
        <v>856</v>
      </c>
      <c r="J10" s="208" t="s">
        <v>67</v>
      </c>
      <c r="K10" s="227" t="s">
        <v>857</v>
      </c>
      <c r="L10" s="208" t="s">
        <v>203</v>
      </c>
      <c r="M10" s="209">
        <f>VLOOKUP(L10,'[2]Datos Validacion'!$C$6:$D$10,2,0)</f>
        <v>0.6</v>
      </c>
      <c r="N10" s="229" t="s">
        <v>127</v>
      </c>
      <c r="O10" s="211">
        <f>VLOOKUP(N10,'[2]Datos Validacion'!$E$6:$F$15,2,0)</f>
        <v>0.2</v>
      </c>
      <c r="P10" s="212" t="s">
        <v>76</v>
      </c>
      <c r="Q10" s="212" t="s">
        <v>858</v>
      </c>
      <c r="R10" s="106" t="s">
        <v>859</v>
      </c>
      <c r="S10" s="153" t="s">
        <v>838</v>
      </c>
      <c r="T10" s="214" t="s">
        <v>860</v>
      </c>
      <c r="U10" s="214" t="s">
        <v>861</v>
      </c>
      <c r="V10" s="153" t="s">
        <v>841</v>
      </c>
      <c r="W10" s="153" t="s">
        <v>842</v>
      </c>
      <c r="X10" s="209">
        <f>VLOOKUP(W10,'[2]Datos Validacion'!$K$6:$L$8,2,0)</f>
        <v>0.15</v>
      </c>
      <c r="Y10" s="214" t="s">
        <v>843</v>
      </c>
      <c r="Z10" s="209">
        <f>VLOOKUP(Y10,'[2]Datos Validacion'!$M$6:$N$7,2,0)</f>
        <v>0.15</v>
      </c>
      <c r="AA10" s="233" t="s">
        <v>844</v>
      </c>
      <c r="AB10" s="300"/>
      <c r="AC10" s="194" t="s">
        <v>845</v>
      </c>
      <c r="AD10" s="334" t="s">
        <v>862</v>
      </c>
      <c r="AE10" s="879" t="s">
        <v>858</v>
      </c>
      <c r="AF10" s="873">
        <f t="shared" si="0"/>
        <v>0.3</v>
      </c>
      <c r="AG10" s="331" t="str">
        <f>IF(AH10&lt;=20%,"MUY BAJA",IF(AH10&lt;=40%,"BAJA",IF(AH10&lt;=60%,"MEDIA",IF(AH10&lt;=80%,"ALTA","MUY ALTA"))))</f>
        <v>MEDIA</v>
      </c>
      <c r="AH10" s="331">
        <f>IF(OR(W10="prevenir",W10="detectar"),(M10-(M10*AF10)), M10)</f>
        <v>0.42</v>
      </c>
      <c r="AI10" s="331" t="str">
        <f>IF(AJ10&lt;=20%,"LEVE",IF(AJ10&lt;=40%,"MENOR",IF(AJ10&lt;=60%,"MODERADO",IF(AJ10&lt;=80%,"MAYOR","CATASTROFICO"))))</f>
        <v>LEVE</v>
      </c>
      <c r="AJ10" s="331">
        <f t="shared" si="1"/>
        <v>0.2</v>
      </c>
      <c r="AK10" s="251" t="s">
        <v>76</v>
      </c>
      <c r="AL10" s="345" t="s">
        <v>89</v>
      </c>
      <c r="AM10" s="245" t="s">
        <v>90</v>
      </c>
      <c r="AN10" s="142" t="s">
        <v>847</v>
      </c>
      <c r="AO10" s="267"/>
      <c r="AP10" s="240"/>
      <c r="AQ10" s="239"/>
      <c r="AR10" s="240"/>
      <c r="AS10" s="240"/>
      <c r="AT10" s="239"/>
      <c r="AU10" s="240"/>
      <c r="AV10" s="240"/>
      <c r="AW10" s="239"/>
      <c r="AX10" s="240"/>
      <c r="AY10" s="240"/>
      <c r="AZ10" s="239"/>
      <c r="BA10" s="939" t="s">
        <v>863</v>
      </c>
      <c r="BB10" s="106" t="s">
        <v>864</v>
      </c>
    </row>
    <row r="11" spans="1:54" s="236" customFormat="1" ht="114.5" customHeight="1" x14ac:dyDescent="0.35">
      <c r="A11" s="735" t="s">
        <v>554</v>
      </c>
      <c r="B11" s="693" t="s">
        <v>829</v>
      </c>
      <c r="C11" s="693" t="s">
        <v>865</v>
      </c>
      <c r="D11" s="693" t="s">
        <v>831</v>
      </c>
      <c r="E11" s="693" t="s">
        <v>866</v>
      </c>
      <c r="F11" s="702" t="s">
        <v>551</v>
      </c>
      <c r="G11" s="702" t="s">
        <v>563</v>
      </c>
      <c r="H11" s="693" t="s">
        <v>867</v>
      </c>
      <c r="I11" s="753" t="s">
        <v>868</v>
      </c>
      <c r="J11" s="702" t="s">
        <v>67</v>
      </c>
      <c r="K11" s="704" t="s">
        <v>869</v>
      </c>
      <c r="L11" s="208" t="s">
        <v>73</v>
      </c>
      <c r="M11" s="209">
        <f>VLOOKUP(L11,'[2]Datos Validacion'!$C$6:$D$10,2,0)</f>
        <v>0.4</v>
      </c>
      <c r="N11" s="229" t="s">
        <v>127</v>
      </c>
      <c r="O11" s="211">
        <f>VLOOKUP(N11,'[2]Datos Validacion'!$E$6:$F$15,2,0)</f>
        <v>0.2</v>
      </c>
      <c r="P11" s="707" t="s">
        <v>88</v>
      </c>
      <c r="Q11" s="212" t="s">
        <v>870</v>
      </c>
      <c r="R11" s="226" t="s">
        <v>871</v>
      </c>
      <c r="S11" s="153" t="s">
        <v>838</v>
      </c>
      <c r="T11" s="239" t="s">
        <v>872</v>
      </c>
      <c r="U11" s="214" t="s">
        <v>840</v>
      </c>
      <c r="V11" s="153" t="s">
        <v>841</v>
      </c>
      <c r="W11" s="153" t="s">
        <v>842</v>
      </c>
      <c r="X11" s="209">
        <f>VLOOKUP(W11,'[2]Datos Validacion'!$K$6:$L$8,2,0)</f>
        <v>0.15</v>
      </c>
      <c r="Y11" s="214" t="s">
        <v>843</v>
      </c>
      <c r="Z11" s="209">
        <f>VLOOKUP(Y11,'[2]Datos Validacion'!$M$6:$N$7,2,0)</f>
        <v>0.15</v>
      </c>
      <c r="AA11" s="240" t="s">
        <v>873</v>
      </c>
      <c r="AB11" s="220" t="s">
        <v>874</v>
      </c>
      <c r="AC11" s="233" t="s">
        <v>845</v>
      </c>
      <c r="AD11" s="334" t="s">
        <v>875</v>
      </c>
      <c r="AE11" s="879" t="s">
        <v>870</v>
      </c>
      <c r="AF11" s="873">
        <f t="shared" si="0"/>
        <v>0.3</v>
      </c>
      <c r="AG11" s="331" t="str">
        <f>IF(AH11&lt;=20%,"MUY BAJA",IF(AH11&lt;=40%,"BAJA",IF(AH11&lt;=60%,"MEDIA",IF(AH11&lt;=80%,"ALTA","MUY ALTA"))))</f>
        <v>BAJA</v>
      </c>
      <c r="AH11" s="331">
        <f>IF(OR(W11="prevenir",W11="detectar"),(M11-(M11*AF11)), M11)</f>
        <v>0.28000000000000003</v>
      </c>
      <c r="AI11" s="721" t="str">
        <f>IF(AJ11&lt;=20%,"LEVE",IF(AJ11&lt;=40%,"MENOR",IF(AJ11&lt;=60%,"MODERADO",IF(AJ11&lt;=80%,"MAYOR","CATASTROFICO"))))</f>
        <v>LEVE</v>
      </c>
      <c r="AJ11" s="331">
        <f t="shared" si="1"/>
        <v>0.2</v>
      </c>
      <c r="AK11" s="666" t="s">
        <v>88</v>
      </c>
      <c r="AL11" s="675" t="s">
        <v>89</v>
      </c>
      <c r="AM11" s="704" t="s">
        <v>90</v>
      </c>
      <c r="AN11" s="704" t="s">
        <v>847</v>
      </c>
      <c r="AO11" s="704"/>
      <c r="AP11" s="704" t="s">
        <v>4</v>
      </c>
      <c r="AQ11" s="704" t="s">
        <v>876</v>
      </c>
      <c r="AR11" s="704" t="s">
        <v>4</v>
      </c>
      <c r="AS11" s="704"/>
      <c r="AT11" s="704" t="s">
        <v>877</v>
      </c>
      <c r="AU11" s="704" t="s">
        <v>4</v>
      </c>
      <c r="AV11" s="704"/>
      <c r="AW11" s="704" t="s">
        <v>878</v>
      </c>
      <c r="AX11" s="704"/>
      <c r="AY11" s="704" t="s">
        <v>4</v>
      </c>
      <c r="AZ11" s="704" t="s">
        <v>879</v>
      </c>
      <c r="BA11" s="940" t="s">
        <v>880</v>
      </c>
      <c r="BB11" s="749" t="s">
        <v>881</v>
      </c>
    </row>
    <row r="12" spans="1:54" s="236" customFormat="1" ht="114.5" customHeight="1" x14ac:dyDescent="0.35">
      <c r="A12" s="737"/>
      <c r="B12" s="695"/>
      <c r="C12" s="695"/>
      <c r="D12" s="695"/>
      <c r="E12" s="695"/>
      <c r="F12" s="715"/>
      <c r="G12" s="715"/>
      <c r="H12" s="695"/>
      <c r="I12" s="762"/>
      <c r="J12" s="715"/>
      <c r="K12" s="705"/>
      <c r="L12" s="208" t="s">
        <v>73</v>
      </c>
      <c r="M12" s="209">
        <f>VLOOKUP(L12,'[2]Datos Validacion'!$C$6:$D$10,2,0)</f>
        <v>0.4</v>
      </c>
      <c r="N12" s="229" t="s">
        <v>127</v>
      </c>
      <c r="O12" s="211">
        <f>VLOOKUP(N12,'[2]Datos Validacion'!$E$6:$F$15,2,0)</f>
        <v>0.2</v>
      </c>
      <c r="P12" s="714"/>
      <c r="Q12" s="212" t="s">
        <v>882</v>
      </c>
      <c r="R12" s="226" t="s">
        <v>883</v>
      </c>
      <c r="S12" s="153" t="s">
        <v>838</v>
      </c>
      <c r="T12" s="239" t="s">
        <v>872</v>
      </c>
      <c r="U12" s="214" t="s">
        <v>840</v>
      </c>
      <c r="V12" s="153" t="s">
        <v>841</v>
      </c>
      <c r="W12" s="153" t="s">
        <v>842</v>
      </c>
      <c r="X12" s="209">
        <f>VLOOKUP(W12,'[2]Datos Validacion'!$K$6:$L$8,2,0)</f>
        <v>0.15</v>
      </c>
      <c r="Y12" s="214" t="s">
        <v>843</v>
      </c>
      <c r="Z12" s="209">
        <f>VLOOKUP(Y12,'[2]Datos Validacion'!$M$6:$N$7,2,0)</f>
        <v>0.15</v>
      </c>
      <c r="AA12" s="243" t="s">
        <v>844</v>
      </c>
      <c r="AB12" s="301"/>
      <c r="AC12" s="234"/>
      <c r="AD12" s="333"/>
      <c r="AE12" s="879" t="s">
        <v>882</v>
      </c>
      <c r="AF12" s="873">
        <f t="shared" si="0"/>
        <v>0.3</v>
      </c>
      <c r="AG12" s="331" t="str">
        <f>IF(AH12&lt;=20%,"MUY BAJA",IF(AH12&lt;=40%,"BAJA",IF(AH12&lt;=60%,"MEDIA",IF(AH12&lt;=80%,"ALTA","MUY ALTA"))))</f>
        <v>MUY BAJA</v>
      </c>
      <c r="AH12" s="331">
        <f>+AH11-(AH11*AF12)</f>
        <v>0.19600000000000001</v>
      </c>
      <c r="AI12" s="721"/>
      <c r="AJ12" s="331">
        <f t="shared" si="1"/>
        <v>0.2</v>
      </c>
      <c r="AK12" s="666"/>
      <c r="AL12" s="676"/>
      <c r="AM12" s="705"/>
      <c r="AN12" s="705"/>
      <c r="AO12" s="705"/>
      <c r="AP12" s="705"/>
      <c r="AQ12" s="705"/>
      <c r="AR12" s="705"/>
      <c r="AS12" s="705"/>
      <c r="AT12" s="705"/>
      <c r="AU12" s="705"/>
      <c r="AV12" s="705"/>
      <c r="AW12" s="705"/>
      <c r="AX12" s="705"/>
      <c r="AY12" s="705"/>
      <c r="AZ12" s="705"/>
      <c r="BA12" s="719"/>
      <c r="BB12" s="930"/>
    </row>
    <row r="13" spans="1:54" ht="114.5" customHeight="1" x14ac:dyDescent="0.3">
      <c r="A13" s="737"/>
      <c r="B13" s="695"/>
      <c r="C13" s="695"/>
      <c r="D13" s="695"/>
      <c r="E13" s="695"/>
      <c r="F13" s="715"/>
      <c r="G13" s="715"/>
      <c r="H13" s="695"/>
      <c r="I13" s="762"/>
      <c r="J13" s="715"/>
      <c r="K13" s="705"/>
      <c r="L13" s="224" t="s">
        <v>73</v>
      </c>
      <c r="M13" s="209">
        <f>VLOOKUP(L13,'[2]Datos Validacion'!$C$6:$D$10,2,0)</f>
        <v>0.4</v>
      </c>
      <c r="N13" s="229" t="s">
        <v>127</v>
      </c>
      <c r="O13" s="211">
        <f>VLOOKUP(N13,'[2]Datos Validacion'!$E$6:$F$15,2,0)</f>
        <v>0.2</v>
      </c>
      <c r="P13" s="714"/>
      <c r="Q13" s="212" t="s">
        <v>884</v>
      </c>
      <c r="R13" s="406" t="s">
        <v>885</v>
      </c>
      <c r="S13" s="153" t="s">
        <v>838</v>
      </c>
      <c r="T13" s="239" t="s">
        <v>872</v>
      </c>
      <c r="U13" s="214" t="s">
        <v>886</v>
      </c>
      <c r="V13" s="153" t="s">
        <v>841</v>
      </c>
      <c r="W13" s="153" t="s">
        <v>887</v>
      </c>
      <c r="X13" s="209">
        <f>VLOOKUP(W13,'[2]Datos Validacion'!$K$6:$L$8,2,0)</f>
        <v>0.25</v>
      </c>
      <c r="Y13" s="214" t="s">
        <v>843</v>
      </c>
      <c r="Z13" s="209">
        <f>VLOOKUP(Y13,'[2]Datos Validacion'!$M$6:$N$7,2,0)</f>
        <v>0.15</v>
      </c>
      <c r="AA13" s="233" t="s">
        <v>844</v>
      </c>
      <c r="AB13" s="300"/>
      <c r="AC13" s="194" t="s">
        <v>845</v>
      </c>
      <c r="AD13" s="334" t="s">
        <v>888</v>
      </c>
      <c r="AE13" s="879" t="s">
        <v>884</v>
      </c>
      <c r="AF13" s="873">
        <f t="shared" ref="AF13:AF29" si="2">+X13+Z13</f>
        <v>0.4</v>
      </c>
      <c r="AG13" s="331" t="str">
        <f t="shared" ref="AG13:AG29" si="3">IF(AH13&lt;=20%,"MUY BAJA",IF(AH13&lt;=40%,"BAJA",IF(AH13&lt;=60%,"MEDIA",IF(AH13&lt;=80%,"ALTA","MUY ALTA"))))</f>
        <v>MUY BAJA</v>
      </c>
      <c r="AH13" s="331">
        <f t="shared" ref="AH13:AH14" si="4">+AH12-(AH12*AF13)</f>
        <v>0.1176</v>
      </c>
      <c r="AI13" s="331" t="str">
        <f>IF(AJ13&lt;=20%,"LEVE",IF(AJ13&lt;=40%,"MENOR",IF(AJ13&lt;=60%,"MODERADO",IF(AJ13&lt;=80%,"MAYOR","CATASTROFICO"))))</f>
        <v>LEVE</v>
      </c>
      <c r="AJ13" s="331">
        <f t="shared" si="1"/>
        <v>0.2</v>
      </c>
      <c r="AK13" s="666"/>
      <c r="AL13" s="676"/>
      <c r="AM13" s="705"/>
      <c r="AN13" s="705"/>
      <c r="AO13" s="705"/>
      <c r="AP13" s="705"/>
      <c r="AQ13" s="705"/>
      <c r="AR13" s="705"/>
      <c r="AS13" s="705"/>
      <c r="AT13" s="705"/>
      <c r="AU13" s="705"/>
      <c r="AV13" s="705"/>
      <c r="AW13" s="705"/>
      <c r="AX13" s="705"/>
      <c r="AY13" s="705"/>
      <c r="AZ13" s="705"/>
      <c r="BA13" s="719"/>
      <c r="BB13" s="930"/>
    </row>
    <row r="14" spans="1:54" ht="114.5" customHeight="1" x14ac:dyDescent="0.3">
      <c r="A14" s="736"/>
      <c r="B14" s="732"/>
      <c r="C14" s="732"/>
      <c r="D14" s="732"/>
      <c r="E14" s="732"/>
      <c r="F14" s="703"/>
      <c r="G14" s="703"/>
      <c r="H14" s="732"/>
      <c r="I14" s="754"/>
      <c r="J14" s="703"/>
      <c r="K14" s="706"/>
      <c r="L14" s="224" t="s">
        <v>73</v>
      </c>
      <c r="M14" s="209">
        <f>VLOOKUP(L14,'[2]Datos Validacion'!$C$6:$D$10,2,0)</f>
        <v>0.4</v>
      </c>
      <c r="N14" s="229" t="s">
        <v>127</v>
      </c>
      <c r="O14" s="211">
        <f>VLOOKUP(N14,'[2]Datos Validacion'!$E$6:$F$15,2,0)</f>
        <v>0.2</v>
      </c>
      <c r="P14" s="708"/>
      <c r="Q14" s="212" t="s">
        <v>889</v>
      </c>
      <c r="R14" s="250" t="s">
        <v>890</v>
      </c>
      <c r="S14" s="153" t="s">
        <v>838</v>
      </c>
      <c r="T14" s="239" t="s">
        <v>872</v>
      </c>
      <c r="U14" s="214" t="s">
        <v>840</v>
      </c>
      <c r="V14" s="153" t="s">
        <v>841</v>
      </c>
      <c r="W14" s="153" t="s">
        <v>887</v>
      </c>
      <c r="X14" s="209">
        <f>VLOOKUP(W14,'[2]Datos Validacion'!$K$6:$L$8,2,0)</f>
        <v>0.25</v>
      </c>
      <c r="Y14" s="214" t="s">
        <v>843</v>
      </c>
      <c r="Z14" s="209">
        <f>VLOOKUP(Y14,'[2]Datos Validacion'!$M$6:$N$7,2,0)</f>
        <v>0.15</v>
      </c>
      <c r="AA14" s="233" t="s">
        <v>844</v>
      </c>
      <c r="AB14" s="300"/>
      <c r="AC14" s="194"/>
      <c r="AD14" s="334"/>
      <c r="AE14" s="879" t="s">
        <v>889</v>
      </c>
      <c r="AF14" s="873">
        <f t="shared" si="2"/>
        <v>0.4</v>
      </c>
      <c r="AG14" s="331" t="str">
        <f t="shared" si="3"/>
        <v>MUY BAJA</v>
      </c>
      <c r="AH14" s="331">
        <f t="shared" si="4"/>
        <v>7.0559999999999998E-2</v>
      </c>
      <c r="AI14" s="331" t="str">
        <f>IF(AJ14&lt;=20%,"LEVE",IF(AJ14&lt;=40%,"MENOR",IF(AJ14&lt;=60%,"MODERADO",IF(AJ14&lt;=80%,"MAYOR","CATASTROFICO"))))</f>
        <v>LEVE</v>
      </c>
      <c r="AJ14" s="331">
        <f t="shared" si="1"/>
        <v>0.2</v>
      </c>
      <c r="AK14" s="666"/>
      <c r="AL14" s="677"/>
      <c r="AM14" s="706"/>
      <c r="AN14" s="706"/>
      <c r="AO14" s="706"/>
      <c r="AP14" s="706"/>
      <c r="AQ14" s="706"/>
      <c r="AR14" s="706"/>
      <c r="AS14" s="706"/>
      <c r="AT14" s="706"/>
      <c r="AU14" s="706"/>
      <c r="AV14" s="706"/>
      <c r="AW14" s="706"/>
      <c r="AX14" s="706"/>
      <c r="AY14" s="706"/>
      <c r="AZ14" s="706"/>
      <c r="BA14" s="941"/>
      <c r="BB14" s="930"/>
    </row>
    <row r="15" spans="1:54" ht="102" customHeight="1" x14ac:dyDescent="0.3">
      <c r="A15" s="735" t="s">
        <v>554</v>
      </c>
      <c r="B15" s="696" t="s">
        <v>829</v>
      </c>
      <c r="C15" s="693" t="s">
        <v>891</v>
      </c>
      <c r="D15" s="702" t="s">
        <v>892</v>
      </c>
      <c r="E15" s="693" t="s">
        <v>893</v>
      </c>
      <c r="F15" s="702" t="s">
        <v>551</v>
      </c>
      <c r="G15" s="702" t="s">
        <v>563</v>
      </c>
      <c r="H15" s="753" t="s">
        <v>894</v>
      </c>
      <c r="I15" s="226" t="s">
        <v>895</v>
      </c>
      <c r="J15" s="208" t="s">
        <v>346</v>
      </c>
      <c r="K15" s="704" t="s">
        <v>896</v>
      </c>
      <c r="L15" s="702" t="s">
        <v>103</v>
      </c>
      <c r="M15" s="209">
        <f>VLOOKUP(L15,'[2]Datos Validacion'!$C$6:$D$10,2,0)</f>
        <v>0.2</v>
      </c>
      <c r="N15" s="709" t="s">
        <v>76</v>
      </c>
      <c r="O15" s="211">
        <f>VLOOKUP(N15,'[2]Datos Validacion'!$E$6:$F$15,2,0)</f>
        <v>0.6</v>
      </c>
      <c r="P15" s="707" t="s">
        <v>76</v>
      </c>
      <c r="Q15" s="212" t="s">
        <v>897</v>
      </c>
      <c r="R15" s="232" t="s">
        <v>898</v>
      </c>
      <c r="S15" s="153" t="s">
        <v>838</v>
      </c>
      <c r="T15" s="214" t="s">
        <v>899</v>
      </c>
      <c r="U15" s="214" t="s">
        <v>886</v>
      </c>
      <c r="V15" s="153" t="s">
        <v>841</v>
      </c>
      <c r="W15" s="153" t="s">
        <v>887</v>
      </c>
      <c r="X15" s="288">
        <f>VLOOKUP(W15,'[2]Datos Validacion'!$K$6:$L$8,2,0)</f>
        <v>0.25</v>
      </c>
      <c r="Y15" s="214" t="s">
        <v>843</v>
      </c>
      <c r="Z15" s="288">
        <f>VLOOKUP(Y15,'[2]Datos Validacion'!$M$6:$N$7,2,0)</f>
        <v>0.15</v>
      </c>
      <c r="AA15" s="233" t="s">
        <v>844</v>
      </c>
      <c r="AB15" s="300"/>
      <c r="AC15" s="194" t="s">
        <v>845</v>
      </c>
      <c r="AD15" s="334" t="s">
        <v>888</v>
      </c>
      <c r="AE15" s="879" t="s">
        <v>897</v>
      </c>
      <c r="AF15" s="873">
        <f t="shared" si="2"/>
        <v>0.4</v>
      </c>
      <c r="AG15" s="721" t="str">
        <f t="shared" si="3"/>
        <v>MUY BAJA</v>
      </c>
      <c r="AH15" s="331">
        <f t="shared" ref="AH15:AH16" si="5">IF(OR(W15="prevenir",W15="detectar"),(M15-(M15*AF15)), M15)</f>
        <v>0.12</v>
      </c>
      <c r="AI15" s="721" t="str">
        <f t="shared" ref="AI15" si="6">IF(AJ15&lt;=20%,"LEVE",IF(AJ15&lt;=40%,"MENOR",IF(AJ15&lt;=60%,"MODERADO",IF(AJ15&lt;=80%,"MAYOR","CATASTROFICO"))))</f>
        <v>MODERADO</v>
      </c>
      <c r="AJ15" s="331">
        <f t="shared" si="1"/>
        <v>0.6</v>
      </c>
      <c r="AK15" s="666" t="s">
        <v>76</v>
      </c>
      <c r="AL15" s="675" t="s">
        <v>89</v>
      </c>
      <c r="AM15" s="672" t="s">
        <v>90</v>
      </c>
      <c r="AN15" s="672" t="s">
        <v>900</v>
      </c>
      <c r="AO15" s="672"/>
      <c r="AP15" s="672" t="s">
        <v>4</v>
      </c>
      <c r="AQ15" s="672" t="s">
        <v>901</v>
      </c>
      <c r="AR15" s="672" t="s">
        <v>4</v>
      </c>
      <c r="AS15" s="672"/>
      <c r="AT15" s="672" t="s">
        <v>902</v>
      </c>
      <c r="AU15" s="672"/>
      <c r="AV15" s="672" t="s">
        <v>4</v>
      </c>
      <c r="AW15" s="672" t="s">
        <v>903</v>
      </c>
      <c r="AX15" s="672"/>
      <c r="AY15" s="672" t="s">
        <v>4</v>
      </c>
      <c r="AZ15" s="672" t="s">
        <v>904</v>
      </c>
      <c r="BA15" s="942" t="s">
        <v>905</v>
      </c>
      <c r="BB15" s="931" t="s">
        <v>853</v>
      </c>
    </row>
    <row r="16" spans="1:54" ht="102" customHeight="1" x14ac:dyDescent="0.3">
      <c r="A16" s="736"/>
      <c r="B16" s="698"/>
      <c r="C16" s="732"/>
      <c r="D16" s="703"/>
      <c r="E16" s="732"/>
      <c r="F16" s="703"/>
      <c r="G16" s="703"/>
      <c r="H16" s="754"/>
      <c r="I16" s="226" t="s">
        <v>906</v>
      </c>
      <c r="J16" s="208" t="s">
        <v>67</v>
      </c>
      <c r="K16" s="706"/>
      <c r="L16" s="703"/>
      <c r="M16" s="209" t="e">
        <f>VLOOKUP(L16,'[2]Datos Validacion'!$C$6:$D$10,2,0)</f>
        <v>#N/A</v>
      </c>
      <c r="N16" s="711"/>
      <c r="O16" s="211" t="e">
        <f>VLOOKUP(N16,'[2]Datos Validacion'!$E$6:$F$15,2,0)</f>
        <v>#N/A</v>
      </c>
      <c r="P16" s="708"/>
      <c r="Q16" s="289"/>
      <c r="R16" s="232" t="s">
        <v>907</v>
      </c>
      <c r="S16" s="153"/>
      <c r="T16" s="214"/>
      <c r="U16" s="214"/>
      <c r="V16" s="153"/>
      <c r="W16" s="153"/>
      <c r="X16" s="288" t="e">
        <f>VLOOKUP(W16,'[2]Datos Validacion'!$K$6:$L$8,2,0)</f>
        <v>#N/A</v>
      </c>
      <c r="Y16" s="214"/>
      <c r="Z16" s="288" t="e">
        <f>VLOOKUP(Y16,'[2]Datos Validacion'!$M$6:$N$7,2,0)</f>
        <v>#N/A</v>
      </c>
      <c r="AA16" s="233"/>
      <c r="AB16" s="300"/>
      <c r="AC16" s="194"/>
      <c r="AD16" s="334"/>
      <c r="AE16" s="194"/>
      <c r="AF16" s="873" t="e">
        <f t="shared" si="2"/>
        <v>#N/A</v>
      </c>
      <c r="AG16" s="721"/>
      <c r="AH16" s="331" t="e">
        <f t="shared" si="5"/>
        <v>#N/A</v>
      </c>
      <c r="AI16" s="721"/>
      <c r="AJ16" s="331" t="e">
        <f t="shared" si="1"/>
        <v>#N/A</v>
      </c>
      <c r="AK16" s="666"/>
      <c r="AL16" s="677"/>
      <c r="AM16" s="673"/>
      <c r="AN16" s="673"/>
      <c r="AO16" s="673"/>
      <c r="AP16" s="673"/>
      <c r="AQ16" s="673"/>
      <c r="AR16" s="673"/>
      <c r="AS16" s="673"/>
      <c r="AT16" s="673"/>
      <c r="AU16" s="673"/>
      <c r="AV16" s="673"/>
      <c r="AW16" s="673"/>
      <c r="AX16" s="673"/>
      <c r="AY16" s="673"/>
      <c r="AZ16" s="673"/>
      <c r="BA16" s="943"/>
      <c r="BB16" s="931"/>
    </row>
    <row r="17" spans="1:54" ht="137" customHeight="1" x14ac:dyDescent="0.3">
      <c r="A17" s="735" t="s">
        <v>554</v>
      </c>
      <c r="B17" s="696" t="s">
        <v>829</v>
      </c>
      <c r="C17" s="693" t="s">
        <v>891</v>
      </c>
      <c r="D17" s="702" t="s">
        <v>892</v>
      </c>
      <c r="E17" s="693" t="s">
        <v>908</v>
      </c>
      <c r="F17" s="702" t="s">
        <v>551</v>
      </c>
      <c r="G17" s="702" t="s">
        <v>563</v>
      </c>
      <c r="H17" s="753" t="s">
        <v>909</v>
      </c>
      <c r="I17" s="753" t="s">
        <v>910</v>
      </c>
      <c r="J17" s="702" t="s">
        <v>67</v>
      </c>
      <c r="K17" s="704" t="s">
        <v>911</v>
      </c>
      <c r="L17" s="702" t="s">
        <v>73</v>
      </c>
      <c r="M17" s="209">
        <f>VLOOKUP(L17,'[2]Datos Validacion'!$C$6:$D$10,2,0)</f>
        <v>0.4</v>
      </c>
      <c r="N17" s="709" t="s">
        <v>76</v>
      </c>
      <c r="O17" s="211">
        <f>VLOOKUP(N17,'[2]Datos Validacion'!$E$6:$F$15,2,0)</f>
        <v>0.6</v>
      </c>
      <c r="P17" s="707" t="s">
        <v>76</v>
      </c>
      <c r="Q17" s="212" t="s">
        <v>912</v>
      </c>
      <c r="R17" s="232" t="s">
        <v>913</v>
      </c>
      <c r="S17" s="153" t="s">
        <v>838</v>
      </c>
      <c r="T17" s="214" t="s">
        <v>914</v>
      </c>
      <c r="U17" s="214" t="s">
        <v>915</v>
      </c>
      <c r="V17" s="153" t="s">
        <v>841</v>
      </c>
      <c r="W17" s="153" t="s">
        <v>887</v>
      </c>
      <c r="X17" s="209">
        <f>VLOOKUP(W17,'[2]Datos Validacion'!$K$6:$L$8,2,0)</f>
        <v>0.25</v>
      </c>
      <c r="Y17" s="214" t="s">
        <v>843</v>
      </c>
      <c r="Z17" s="209">
        <f>VLOOKUP(Y17,'[2]Datos Validacion'!$M$6:$N$7,2,0)</f>
        <v>0.15</v>
      </c>
      <c r="AA17" s="153" t="s">
        <v>844</v>
      </c>
      <c r="AB17" s="226"/>
      <c r="AC17" s="194" t="s">
        <v>845</v>
      </c>
      <c r="AD17" s="334" t="s">
        <v>916</v>
      </c>
      <c r="AE17" s="879" t="s">
        <v>912</v>
      </c>
      <c r="AF17" s="873">
        <f t="shared" si="2"/>
        <v>0.4</v>
      </c>
      <c r="AG17" s="331" t="str">
        <f t="shared" si="3"/>
        <v>BAJA</v>
      </c>
      <c r="AH17" s="331">
        <f>IF(OR(W17="prevenir",W17="detectar"),(M17-(M17*AF17)), M17)</f>
        <v>0.24</v>
      </c>
      <c r="AI17" s="721" t="str">
        <f>IF(AJ17&lt;=20%,"LEVE",IF(AJ17&lt;=40%,"MENOR",IF(AJ17&lt;=60%,"MODERADO",IF(AJ17&lt;=80%,"MAYOR","CATASTROFICO"))))</f>
        <v>MODERADO</v>
      </c>
      <c r="AJ17" s="721">
        <f t="shared" si="1"/>
        <v>0.6</v>
      </c>
      <c r="AK17" s="666" t="s">
        <v>76</v>
      </c>
      <c r="AL17" s="675" t="s">
        <v>89</v>
      </c>
      <c r="AM17" s="672" t="s">
        <v>90</v>
      </c>
      <c r="AN17" s="672" t="s">
        <v>900</v>
      </c>
      <c r="AO17" s="672"/>
      <c r="AP17" s="672" t="s">
        <v>4</v>
      </c>
      <c r="AQ17" s="672" t="s">
        <v>901</v>
      </c>
      <c r="AR17" s="672" t="s">
        <v>4</v>
      </c>
      <c r="AS17" s="672"/>
      <c r="AT17" s="672" t="s">
        <v>917</v>
      </c>
      <c r="AU17" s="672"/>
      <c r="AV17" s="672" t="s">
        <v>4</v>
      </c>
      <c r="AW17" s="672" t="s">
        <v>903</v>
      </c>
      <c r="AX17" s="672"/>
      <c r="AY17" s="672" t="s">
        <v>4</v>
      </c>
      <c r="AZ17" s="672" t="s">
        <v>904</v>
      </c>
      <c r="BA17" s="942" t="s">
        <v>905</v>
      </c>
      <c r="BB17" s="931" t="s">
        <v>853</v>
      </c>
    </row>
    <row r="18" spans="1:54" ht="79.5" customHeight="1" x14ac:dyDescent="0.3">
      <c r="A18" s="736"/>
      <c r="B18" s="698"/>
      <c r="C18" s="732"/>
      <c r="D18" s="703"/>
      <c r="E18" s="732"/>
      <c r="F18" s="703"/>
      <c r="G18" s="703"/>
      <c r="H18" s="754"/>
      <c r="I18" s="754"/>
      <c r="J18" s="703"/>
      <c r="K18" s="706"/>
      <c r="L18" s="703"/>
      <c r="M18" s="209" t="e">
        <f>VLOOKUP(L18,'[2]Datos Validacion'!$C$6:$D$10,2,0)</f>
        <v>#N/A</v>
      </c>
      <c r="N18" s="711"/>
      <c r="O18" s="211" t="e">
        <f>VLOOKUP(N18,'[2]Datos Validacion'!$E$6:$F$15,2,0)</f>
        <v>#N/A</v>
      </c>
      <c r="P18" s="708"/>
      <c r="Q18" s="212" t="s">
        <v>918</v>
      </c>
      <c r="R18" s="232" t="s">
        <v>919</v>
      </c>
      <c r="S18" s="153" t="s">
        <v>838</v>
      </c>
      <c r="T18" s="214" t="s">
        <v>920</v>
      </c>
      <c r="U18" s="214" t="s">
        <v>921</v>
      </c>
      <c r="V18" s="153" t="s">
        <v>841</v>
      </c>
      <c r="W18" s="153" t="s">
        <v>887</v>
      </c>
      <c r="X18" s="209">
        <f>VLOOKUP(W18,'[2]Datos Validacion'!$K$6:$L$8,2,0)</f>
        <v>0.25</v>
      </c>
      <c r="Y18" s="214" t="s">
        <v>843</v>
      </c>
      <c r="Z18" s="209">
        <f>VLOOKUP(Y18,'[2]Datos Validacion'!$M$6:$N$7,2,0)</f>
        <v>0.15</v>
      </c>
      <c r="AA18" s="153" t="s">
        <v>873</v>
      </c>
      <c r="AB18" s="220" t="s">
        <v>922</v>
      </c>
      <c r="AC18" s="194" t="s">
        <v>845</v>
      </c>
      <c r="AD18" s="334" t="s">
        <v>923</v>
      </c>
      <c r="AE18" s="879" t="s">
        <v>918</v>
      </c>
      <c r="AF18" s="873">
        <f t="shared" si="2"/>
        <v>0.4</v>
      </c>
      <c r="AG18" s="331" t="str">
        <f t="shared" si="3"/>
        <v>MUY BAJA</v>
      </c>
      <c r="AH18" s="331">
        <f>+AH17-(AH17*AF18)</f>
        <v>0.14399999999999999</v>
      </c>
      <c r="AI18" s="721"/>
      <c r="AJ18" s="721"/>
      <c r="AK18" s="666"/>
      <c r="AL18" s="677"/>
      <c r="AM18" s="673"/>
      <c r="AN18" s="673"/>
      <c r="AO18" s="673"/>
      <c r="AP18" s="673"/>
      <c r="AQ18" s="673"/>
      <c r="AR18" s="673"/>
      <c r="AS18" s="673"/>
      <c r="AT18" s="673"/>
      <c r="AU18" s="673"/>
      <c r="AV18" s="673"/>
      <c r="AW18" s="673"/>
      <c r="AX18" s="673"/>
      <c r="AY18" s="673"/>
      <c r="AZ18" s="673"/>
      <c r="BA18" s="943"/>
      <c r="BB18" s="931"/>
    </row>
    <row r="19" spans="1:54" s="135" customFormat="1" ht="118" customHeight="1" x14ac:dyDescent="0.3">
      <c r="A19" s="222" t="s">
        <v>554</v>
      </c>
      <c r="B19" s="278" t="s">
        <v>829</v>
      </c>
      <c r="C19" s="223" t="s">
        <v>891</v>
      </c>
      <c r="D19" s="224" t="s">
        <v>892</v>
      </c>
      <c r="E19" s="223" t="s">
        <v>924</v>
      </c>
      <c r="F19" s="208" t="s">
        <v>551</v>
      </c>
      <c r="G19" s="208" t="s">
        <v>563</v>
      </c>
      <c r="H19" s="226" t="s">
        <v>925</v>
      </c>
      <c r="I19" s="226" t="s">
        <v>926</v>
      </c>
      <c r="J19" s="208" t="s">
        <v>67</v>
      </c>
      <c r="K19" s="245" t="s">
        <v>911</v>
      </c>
      <c r="L19" s="208" t="s">
        <v>73</v>
      </c>
      <c r="M19" s="209">
        <f>VLOOKUP(L19,'[2]Datos Validacion'!$C$6:$D$10,2,0)</f>
        <v>0.4</v>
      </c>
      <c r="N19" s="210" t="s">
        <v>76</v>
      </c>
      <c r="O19" s="211">
        <f>VLOOKUP(N19,'[2]Datos Validacion'!$E$6:$F$15,2,0)</f>
        <v>0.6</v>
      </c>
      <c r="P19" s="212" t="s">
        <v>76</v>
      </c>
      <c r="Q19" s="212" t="s">
        <v>927</v>
      </c>
      <c r="R19" s="232" t="s">
        <v>928</v>
      </c>
      <c r="S19" s="153" t="s">
        <v>838</v>
      </c>
      <c r="T19" s="214" t="s">
        <v>929</v>
      </c>
      <c r="U19" s="214" t="s">
        <v>915</v>
      </c>
      <c r="V19" s="153" t="s">
        <v>841</v>
      </c>
      <c r="W19" s="153" t="s">
        <v>887</v>
      </c>
      <c r="X19" s="209">
        <f>VLOOKUP(W19,'[2]Datos Validacion'!$K$6:$L$8,2,0)</f>
        <v>0.25</v>
      </c>
      <c r="Y19" s="214" t="s">
        <v>843</v>
      </c>
      <c r="Z19" s="209">
        <f>VLOOKUP(Y19,'[2]Datos Validacion'!$M$6:$N$7,2,0)</f>
        <v>0.15</v>
      </c>
      <c r="AA19" s="153" t="s">
        <v>844</v>
      </c>
      <c r="AB19" s="226"/>
      <c r="AC19" s="194" t="s">
        <v>845</v>
      </c>
      <c r="AD19" s="334" t="s">
        <v>930</v>
      </c>
      <c r="AE19" s="879" t="s">
        <v>927</v>
      </c>
      <c r="AF19" s="873">
        <f t="shared" si="2"/>
        <v>0.4</v>
      </c>
      <c r="AG19" s="331" t="str">
        <f t="shared" si="3"/>
        <v>BAJA</v>
      </c>
      <c r="AH19" s="331">
        <f t="shared" ref="AH19:AH28" si="7">IF(OR(W19="prevenir",W19="detectar"),(M19-(M19*AF19)), M19)</f>
        <v>0.24</v>
      </c>
      <c r="AI19" s="331" t="str">
        <f>IF(AJ19&lt;=20%,"LEVE",IF(AJ19&lt;=40%,"MENOR",IF(AJ19&lt;=60%,"MODERADO",IF(AJ19&lt;=80%,"MAYOR","CATASTROFICO"))))</f>
        <v>MODERADO</v>
      </c>
      <c r="AJ19" s="331">
        <f t="shared" ref="AJ19:AJ36" si="8">IF(W19="corregir",(O19-(O19*AF19)), O19)</f>
        <v>0.6</v>
      </c>
      <c r="AK19" s="251" t="s">
        <v>76</v>
      </c>
      <c r="AL19" s="346" t="s">
        <v>89</v>
      </c>
      <c r="AM19" s="324" t="s">
        <v>90</v>
      </c>
      <c r="AN19" s="245" t="s">
        <v>900</v>
      </c>
      <c r="AO19" s="218"/>
      <c r="AP19" s="218" t="s">
        <v>4</v>
      </c>
      <c r="AQ19" s="245" t="s">
        <v>901</v>
      </c>
      <c r="AR19" s="218" t="s">
        <v>4</v>
      </c>
      <c r="AS19" s="218"/>
      <c r="AT19" s="245" t="s">
        <v>931</v>
      </c>
      <c r="AU19" s="218"/>
      <c r="AV19" s="218" t="s">
        <v>4</v>
      </c>
      <c r="AW19" s="245" t="s">
        <v>903</v>
      </c>
      <c r="AX19" s="218"/>
      <c r="AY19" s="218" t="s">
        <v>4</v>
      </c>
      <c r="AZ19" s="245" t="s">
        <v>904</v>
      </c>
      <c r="BA19" s="944" t="s">
        <v>905</v>
      </c>
      <c r="BB19" s="106" t="s">
        <v>853</v>
      </c>
    </row>
    <row r="20" spans="1:54" s="135" customFormat="1" ht="172" customHeight="1" x14ac:dyDescent="0.3">
      <c r="A20" s="759" t="s">
        <v>554</v>
      </c>
      <c r="B20" s="759" t="s">
        <v>829</v>
      </c>
      <c r="C20" s="759" t="s">
        <v>932</v>
      </c>
      <c r="D20" s="759" t="s">
        <v>933</v>
      </c>
      <c r="E20" s="743" t="s">
        <v>934</v>
      </c>
      <c r="F20" s="702" t="s">
        <v>551</v>
      </c>
      <c r="G20" s="702" t="s">
        <v>563</v>
      </c>
      <c r="H20" s="764" t="s">
        <v>935</v>
      </c>
      <c r="I20" s="220" t="s">
        <v>936</v>
      </c>
      <c r="J20" s="208" t="s">
        <v>67</v>
      </c>
      <c r="K20" s="704" t="s">
        <v>937</v>
      </c>
      <c r="L20" s="208" t="s">
        <v>203</v>
      </c>
      <c r="M20" s="209">
        <f>VLOOKUP(L20,'[2]Datos Validacion'!$C$6:$D$10,2,0)</f>
        <v>0.6</v>
      </c>
      <c r="N20" s="210" t="s">
        <v>76</v>
      </c>
      <c r="O20" s="211">
        <f>VLOOKUP(N20,'[2]Datos Validacion'!$E$6:$F$15,2,0)</f>
        <v>0.6</v>
      </c>
      <c r="P20" s="707" t="s">
        <v>76</v>
      </c>
      <c r="Q20" s="212" t="s">
        <v>938</v>
      </c>
      <c r="R20" s="269" t="s">
        <v>939</v>
      </c>
      <c r="S20" s="153" t="s">
        <v>838</v>
      </c>
      <c r="T20" s="239" t="s">
        <v>940</v>
      </c>
      <c r="U20" s="239" t="s">
        <v>915</v>
      </c>
      <c r="V20" s="240" t="s">
        <v>941</v>
      </c>
      <c r="W20" s="240" t="s">
        <v>194</v>
      </c>
      <c r="X20" s="209">
        <f>VLOOKUP(W20,'[2]Datos Validacion'!$K$6:$L$8,2,0)</f>
        <v>0.15</v>
      </c>
      <c r="Y20" s="239" t="s">
        <v>82</v>
      </c>
      <c r="Z20" s="209">
        <f>VLOOKUP(Y20,'[2]Datos Validacion'!$M$6:$N$7,2,0)</f>
        <v>0.15</v>
      </c>
      <c r="AA20" s="240" t="s">
        <v>873</v>
      </c>
      <c r="AB20" s="220" t="s">
        <v>942</v>
      </c>
      <c r="AC20" s="240" t="s">
        <v>845</v>
      </c>
      <c r="AD20" s="335" t="s">
        <v>943</v>
      </c>
      <c r="AE20" s="879" t="s">
        <v>938</v>
      </c>
      <c r="AF20" s="873">
        <f t="shared" si="2"/>
        <v>0.3</v>
      </c>
      <c r="AG20" s="331" t="str">
        <f t="shared" si="3"/>
        <v>MEDIA</v>
      </c>
      <c r="AH20" s="331">
        <f t="shared" si="7"/>
        <v>0.42</v>
      </c>
      <c r="AI20" s="721" t="str">
        <f>IF(AJ20&lt;=20%,"LEVE",IF(AJ20&lt;=40%,"MENOR",IF(AJ20&lt;=60%,"MODERADO",IF(AJ20&lt;=80%,"MAYOR","CATASTROFICO"))))</f>
        <v>MODERADO</v>
      </c>
      <c r="AJ20" s="331">
        <f t="shared" si="8"/>
        <v>0.6</v>
      </c>
      <c r="AK20" s="666" t="s">
        <v>76</v>
      </c>
      <c r="AL20" s="675" t="s">
        <v>89</v>
      </c>
      <c r="AM20" s="672" t="s">
        <v>90</v>
      </c>
      <c r="AN20" s="672"/>
      <c r="AO20" s="672"/>
      <c r="AP20" s="693" t="s">
        <v>4</v>
      </c>
      <c r="AQ20" s="693" t="s">
        <v>944</v>
      </c>
      <c r="AR20" s="693" t="s">
        <v>4</v>
      </c>
      <c r="AS20" s="693" t="s">
        <v>319</v>
      </c>
      <c r="AT20" s="693" t="s">
        <v>945</v>
      </c>
      <c r="AU20" s="693" t="s">
        <v>4</v>
      </c>
      <c r="AV20" s="693" t="s">
        <v>319</v>
      </c>
      <c r="AW20" s="693" t="s">
        <v>946</v>
      </c>
      <c r="AX20" s="693" t="s">
        <v>319</v>
      </c>
      <c r="AY20" s="693" t="s">
        <v>4</v>
      </c>
      <c r="AZ20" s="693" t="s">
        <v>947</v>
      </c>
      <c r="BA20" s="945" t="s">
        <v>948</v>
      </c>
      <c r="BB20" s="931" t="s">
        <v>853</v>
      </c>
    </row>
    <row r="21" spans="1:54" s="135" customFormat="1" ht="172" customHeight="1" x14ac:dyDescent="0.3">
      <c r="A21" s="759"/>
      <c r="B21" s="759"/>
      <c r="C21" s="759"/>
      <c r="D21" s="759"/>
      <c r="E21" s="743"/>
      <c r="F21" s="703"/>
      <c r="G21" s="703"/>
      <c r="H21" s="764"/>
      <c r="I21" s="220" t="s">
        <v>949</v>
      </c>
      <c r="J21" s="208" t="s">
        <v>67</v>
      </c>
      <c r="K21" s="706"/>
      <c r="L21" s="208" t="s">
        <v>203</v>
      </c>
      <c r="M21" s="209">
        <f>VLOOKUP(L21,'[2]Datos Validacion'!$C$6:$D$10,2,0)</f>
        <v>0.6</v>
      </c>
      <c r="N21" s="210" t="s">
        <v>76</v>
      </c>
      <c r="O21" s="211">
        <f>VLOOKUP(N21,'[2]Datos Validacion'!$E$6:$F$15,2,0)</f>
        <v>0.6</v>
      </c>
      <c r="P21" s="708"/>
      <c r="Q21" s="212" t="s">
        <v>950</v>
      </c>
      <c r="R21" s="269" t="s">
        <v>951</v>
      </c>
      <c r="S21" s="153" t="s">
        <v>838</v>
      </c>
      <c r="T21" s="239" t="s">
        <v>940</v>
      </c>
      <c r="U21" s="239" t="s">
        <v>952</v>
      </c>
      <c r="V21" s="240" t="s">
        <v>941</v>
      </c>
      <c r="W21" s="240" t="s">
        <v>194</v>
      </c>
      <c r="X21" s="209">
        <f>VLOOKUP(W21,'[2]Datos Validacion'!$K$6:$L$8,2,0)</f>
        <v>0.15</v>
      </c>
      <c r="Y21" s="239" t="s">
        <v>82</v>
      </c>
      <c r="Z21" s="209">
        <f>VLOOKUP(Y21,'[2]Datos Validacion'!$M$6:$N$7,2,0)</f>
        <v>0.15</v>
      </c>
      <c r="AA21" s="240" t="s">
        <v>873</v>
      </c>
      <c r="AB21" s="409" t="s">
        <v>953</v>
      </c>
      <c r="AC21" s="240" t="s">
        <v>845</v>
      </c>
      <c r="AD21" s="335" t="s">
        <v>954</v>
      </c>
      <c r="AE21" s="879" t="s">
        <v>950</v>
      </c>
      <c r="AF21" s="873">
        <f t="shared" si="2"/>
        <v>0.3</v>
      </c>
      <c r="AG21" s="331" t="str">
        <f t="shared" si="3"/>
        <v>BAJA</v>
      </c>
      <c r="AH21" s="331">
        <f>+AH20-(AH20*AF21)</f>
        <v>0.29399999999999998</v>
      </c>
      <c r="AI21" s="721"/>
      <c r="AJ21" s="331">
        <f t="shared" si="8"/>
        <v>0.6</v>
      </c>
      <c r="AK21" s="666"/>
      <c r="AL21" s="677"/>
      <c r="AM21" s="673"/>
      <c r="AN21" s="673"/>
      <c r="AO21" s="673"/>
      <c r="AP21" s="694"/>
      <c r="AQ21" s="694"/>
      <c r="AR21" s="694"/>
      <c r="AS21" s="694"/>
      <c r="AT21" s="694"/>
      <c r="AU21" s="694"/>
      <c r="AV21" s="694"/>
      <c r="AW21" s="694"/>
      <c r="AX21" s="694"/>
      <c r="AY21" s="694"/>
      <c r="AZ21" s="694"/>
      <c r="BA21" s="946"/>
      <c r="BB21" s="931"/>
    </row>
    <row r="22" spans="1:54" s="135" customFormat="1" ht="159" customHeight="1" x14ac:dyDescent="0.3">
      <c r="A22" s="831" t="s">
        <v>554</v>
      </c>
      <c r="B22" s="743" t="s">
        <v>829</v>
      </c>
      <c r="C22" s="743" t="s">
        <v>932</v>
      </c>
      <c r="D22" s="743" t="s">
        <v>955</v>
      </c>
      <c r="E22" s="743" t="s">
        <v>956</v>
      </c>
      <c r="F22" s="702" t="s">
        <v>551</v>
      </c>
      <c r="G22" s="702" t="s">
        <v>563</v>
      </c>
      <c r="H22" s="770" t="s">
        <v>957</v>
      </c>
      <c r="I22" s="227" t="s">
        <v>958</v>
      </c>
      <c r="J22" s="208" t="s">
        <v>67</v>
      </c>
      <c r="K22" s="704" t="s">
        <v>959</v>
      </c>
      <c r="L22" s="208" t="s">
        <v>203</v>
      </c>
      <c r="M22" s="209">
        <f>VLOOKUP(L22,'[2]Datos Validacion'!$C$6:$D$10,2,0)</f>
        <v>0.6</v>
      </c>
      <c r="N22" s="210" t="s">
        <v>74</v>
      </c>
      <c r="O22" s="211">
        <f>VLOOKUP(N22,'[2]Datos Validacion'!$E$6:$F$15,2,0)</f>
        <v>0.4</v>
      </c>
      <c r="P22" s="707" t="s">
        <v>76</v>
      </c>
      <c r="Q22" s="212" t="s">
        <v>960</v>
      </c>
      <c r="R22" s="269" t="s">
        <v>961</v>
      </c>
      <c r="S22" s="233" t="s">
        <v>838</v>
      </c>
      <c r="T22" s="194" t="s">
        <v>962</v>
      </c>
      <c r="U22" s="194" t="s">
        <v>861</v>
      </c>
      <c r="V22" s="233" t="s">
        <v>941</v>
      </c>
      <c r="W22" s="233" t="s">
        <v>81</v>
      </c>
      <c r="X22" s="209">
        <f>VLOOKUP(W22,'[2]Datos Validacion'!$K$6:$L$8,2,0)</f>
        <v>0.25</v>
      </c>
      <c r="Y22" s="194" t="s">
        <v>82</v>
      </c>
      <c r="Z22" s="209">
        <f>VLOOKUP(Y22,'[2]Datos Validacion'!$M$6:$N$7,2,0)</f>
        <v>0.15</v>
      </c>
      <c r="AA22" s="233" t="s">
        <v>873</v>
      </c>
      <c r="AB22" s="220" t="s">
        <v>963</v>
      </c>
      <c r="AC22" s="233" t="s">
        <v>845</v>
      </c>
      <c r="AD22" s="335" t="s">
        <v>964</v>
      </c>
      <c r="AE22" s="879" t="s">
        <v>960</v>
      </c>
      <c r="AF22" s="873">
        <f t="shared" si="2"/>
        <v>0.4</v>
      </c>
      <c r="AG22" s="331" t="str">
        <f t="shared" si="3"/>
        <v>BAJA</v>
      </c>
      <c r="AH22" s="331">
        <f t="shared" si="7"/>
        <v>0.36</v>
      </c>
      <c r="AI22" s="721" t="str">
        <f t="shared" ref="AI22:AI29" si="9">IF(AJ22&lt;=20%,"LEVE",IF(AJ22&lt;=40%,"MENOR",IF(AJ22&lt;=60%,"MODERADO",IF(AJ22&lt;=80%,"MAYOR","CATASTROFICO"))))</f>
        <v>MENOR</v>
      </c>
      <c r="AJ22" s="331">
        <f t="shared" si="8"/>
        <v>0.4</v>
      </c>
      <c r="AK22" s="666" t="s">
        <v>76</v>
      </c>
      <c r="AL22" s="675" t="s">
        <v>89</v>
      </c>
      <c r="AM22" s="672" t="s">
        <v>90</v>
      </c>
      <c r="AN22" s="672" t="s">
        <v>847</v>
      </c>
      <c r="AO22" s="672"/>
      <c r="AP22" s="693" t="s">
        <v>4</v>
      </c>
      <c r="AQ22" s="693" t="s">
        <v>965</v>
      </c>
      <c r="AR22" s="693" t="s">
        <v>4</v>
      </c>
      <c r="AS22" s="693" t="s">
        <v>319</v>
      </c>
      <c r="AT22" s="693" t="s">
        <v>966</v>
      </c>
      <c r="AU22" s="693" t="s">
        <v>4</v>
      </c>
      <c r="AV22" s="693" t="s">
        <v>319</v>
      </c>
      <c r="AW22" s="693" t="s">
        <v>967</v>
      </c>
      <c r="AX22" s="693" t="s">
        <v>319</v>
      </c>
      <c r="AY22" s="693" t="s">
        <v>4</v>
      </c>
      <c r="AZ22" s="693" t="s">
        <v>968</v>
      </c>
      <c r="BA22" s="945" t="s">
        <v>969</v>
      </c>
      <c r="BB22" s="931" t="s">
        <v>853</v>
      </c>
    </row>
    <row r="23" spans="1:54" s="135" customFormat="1" ht="159" customHeight="1" x14ac:dyDescent="0.3">
      <c r="A23" s="831"/>
      <c r="B23" s="743"/>
      <c r="C23" s="743"/>
      <c r="D23" s="743"/>
      <c r="E23" s="743"/>
      <c r="F23" s="703"/>
      <c r="G23" s="703"/>
      <c r="H23" s="770"/>
      <c r="I23" s="227" t="s">
        <v>970</v>
      </c>
      <c r="J23" s="208" t="s">
        <v>67</v>
      </c>
      <c r="K23" s="706"/>
      <c r="L23" s="208" t="s">
        <v>203</v>
      </c>
      <c r="M23" s="209">
        <f>VLOOKUP(L23,'[2]Datos Validacion'!$C$6:$D$10,2,0)</f>
        <v>0.6</v>
      </c>
      <c r="N23" s="210" t="s">
        <v>74</v>
      </c>
      <c r="O23" s="211">
        <f>VLOOKUP(N23,'[2]Datos Validacion'!$E$6:$F$15,2,0)</f>
        <v>0.4</v>
      </c>
      <c r="P23" s="708"/>
      <c r="Q23" s="212" t="s">
        <v>971</v>
      </c>
      <c r="R23" s="269" t="s">
        <v>972</v>
      </c>
      <c r="S23" s="233" t="s">
        <v>838</v>
      </c>
      <c r="T23" s="194" t="s">
        <v>973</v>
      </c>
      <c r="U23" s="194" t="s">
        <v>861</v>
      </c>
      <c r="V23" s="233" t="s">
        <v>941</v>
      </c>
      <c r="W23" s="233" t="s">
        <v>81</v>
      </c>
      <c r="X23" s="209">
        <f>VLOOKUP(W23,'[2]Datos Validacion'!$K$6:$L$8,2,0)</f>
        <v>0.25</v>
      </c>
      <c r="Y23" s="194" t="s">
        <v>82</v>
      </c>
      <c r="Z23" s="209">
        <f>VLOOKUP(Y23,'[2]Datos Validacion'!$M$6:$N$7,2,0)</f>
        <v>0.15</v>
      </c>
      <c r="AA23" s="233" t="s">
        <v>873</v>
      </c>
      <c r="AB23" s="220" t="s">
        <v>974</v>
      </c>
      <c r="AC23" s="233" t="s">
        <v>845</v>
      </c>
      <c r="AD23" s="335" t="s">
        <v>975</v>
      </c>
      <c r="AE23" s="879" t="s">
        <v>971</v>
      </c>
      <c r="AF23" s="873">
        <f t="shared" si="2"/>
        <v>0.4</v>
      </c>
      <c r="AG23" s="331" t="str">
        <f t="shared" si="3"/>
        <v>BAJA</v>
      </c>
      <c r="AH23" s="331">
        <f>+AH22-(AH22*AF23)</f>
        <v>0.216</v>
      </c>
      <c r="AI23" s="721"/>
      <c r="AJ23" s="331">
        <f t="shared" si="8"/>
        <v>0.4</v>
      </c>
      <c r="AK23" s="666"/>
      <c r="AL23" s="677"/>
      <c r="AM23" s="673"/>
      <c r="AN23" s="673"/>
      <c r="AO23" s="673"/>
      <c r="AP23" s="694"/>
      <c r="AQ23" s="694"/>
      <c r="AR23" s="694"/>
      <c r="AS23" s="694"/>
      <c r="AT23" s="694"/>
      <c r="AU23" s="694"/>
      <c r="AV23" s="694"/>
      <c r="AW23" s="694"/>
      <c r="AX23" s="694"/>
      <c r="AY23" s="694"/>
      <c r="AZ23" s="694"/>
      <c r="BA23" s="946"/>
      <c r="BB23" s="931"/>
    </row>
    <row r="24" spans="1:54" s="135" customFormat="1" ht="120" customHeight="1" x14ac:dyDescent="0.3">
      <c r="A24" s="759" t="s">
        <v>554</v>
      </c>
      <c r="B24" s="759" t="s">
        <v>829</v>
      </c>
      <c r="C24" s="759" t="s">
        <v>932</v>
      </c>
      <c r="D24" s="759" t="s">
        <v>976</v>
      </c>
      <c r="E24" s="693" t="s">
        <v>977</v>
      </c>
      <c r="F24" s="702" t="s">
        <v>551</v>
      </c>
      <c r="G24" s="702" t="s">
        <v>563</v>
      </c>
      <c r="H24" s="749" t="s">
        <v>978</v>
      </c>
      <c r="I24" s="227" t="s">
        <v>979</v>
      </c>
      <c r="J24" s="208" t="s">
        <v>67</v>
      </c>
      <c r="K24" s="704" t="s">
        <v>980</v>
      </c>
      <c r="L24" s="208" t="s">
        <v>203</v>
      </c>
      <c r="M24" s="209">
        <f>VLOOKUP(L24,'[2]Datos Validacion'!$C$6:$D$10,2,0)</f>
        <v>0.6</v>
      </c>
      <c r="N24" s="210" t="s">
        <v>535</v>
      </c>
      <c r="O24" s="211">
        <f>VLOOKUP(N24,'[2]Datos Validacion'!$E$6:$F$15,2,0)</f>
        <v>0.8</v>
      </c>
      <c r="P24" s="707" t="s">
        <v>531</v>
      </c>
      <c r="Q24" s="212" t="s">
        <v>981</v>
      </c>
      <c r="R24" s="232" t="s">
        <v>982</v>
      </c>
      <c r="S24" s="240" t="s">
        <v>838</v>
      </c>
      <c r="T24" s="239" t="s">
        <v>983</v>
      </c>
      <c r="U24" s="194" t="s">
        <v>840</v>
      </c>
      <c r="V24" s="194" t="s">
        <v>80</v>
      </c>
      <c r="W24" s="233" t="s">
        <v>81</v>
      </c>
      <c r="X24" s="209">
        <f>VLOOKUP(W24,'[2]Datos Validacion'!$K$6:$L$8,2,0)</f>
        <v>0.25</v>
      </c>
      <c r="Y24" s="194" t="s">
        <v>82</v>
      </c>
      <c r="Z24" s="209">
        <f>VLOOKUP(Y24,'[2]Datos Validacion'!$M$6:$N$7,2,0)</f>
        <v>0.15</v>
      </c>
      <c r="AA24" s="265" t="s">
        <v>984</v>
      </c>
      <c r="AB24" s="227" t="s">
        <v>985</v>
      </c>
      <c r="AC24" s="233" t="s">
        <v>845</v>
      </c>
      <c r="AD24" s="336" t="s">
        <v>986</v>
      </c>
      <c r="AE24" s="879" t="s">
        <v>981</v>
      </c>
      <c r="AF24" s="873">
        <f t="shared" si="2"/>
        <v>0.4</v>
      </c>
      <c r="AG24" s="331" t="str">
        <f t="shared" si="3"/>
        <v>BAJA</v>
      </c>
      <c r="AH24" s="331">
        <f t="shared" si="7"/>
        <v>0.36</v>
      </c>
      <c r="AI24" s="721" t="str">
        <f t="shared" si="9"/>
        <v>MAYOR</v>
      </c>
      <c r="AJ24" s="331">
        <f>IF(W24="corregir",(O24-(O24*AF24)), O24)</f>
        <v>0.8</v>
      </c>
      <c r="AK24" s="666" t="s">
        <v>76</v>
      </c>
      <c r="AL24" s="675" t="s">
        <v>89</v>
      </c>
      <c r="AM24" s="672" t="s">
        <v>90</v>
      </c>
      <c r="AN24" s="672" t="s">
        <v>847</v>
      </c>
      <c r="AO24" s="672" t="s">
        <v>4</v>
      </c>
      <c r="AP24" s="693"/>
      <c r="AQ24" s="693" t="s">
        <v>969</v>
      </c>
      <c r="AR24" s="693" t="s">
        <v>4</v>
      </c>
      <c r="AS24" s="693" t="s">
        <v>319</v>
      </c>
      <c r="AT24" s="693" t="s">
        <v>987</v>
      </c>
      <c r="AU24" s="693" t="s">
        <v>4</v>
      </c>
      <c r="AV24" s="693" t="s">
        <v>319</v>
      </c>
      <c r="AW24" s="693" t="s">
        <v>988</v>
      </c>
      <c r="AX24" s="693" t="s">
        <v>319</v>
      </c>
      <c r="AY24" s="693" t="s">
        <v>4</v>
      </c>
      <c r="AZ24" s="693" t="s">
        <v>989</v>
      </c>
      <c r="BA24" s="945" t="s">
        <v>990</v>
      </c>
      <c r="BB24" s="931" t="s">
        <v>853</v>
      </c>
    </row>
    <row r="25" spans="1:54" s="135" customFormat="1" ht="120" customHeight="1" x14ac:dyDescent="0.3">
      <c r="A25" s="759"/>
      <c r="B25" s="759"/>
      <c r="C25" s="759"/>
      <c r="D25" s="759"/>
      <c r="E25" s="695"/>
      <c r="F25" s="715"/>
      <c r="G25" s="715"/>
      <c r="H25" s="749"/>
      <c r="I25" s="232" t="s">
        <v>991</v>
      </c>
      <c r="J25" s="208" t="s">
        <v>67</v>
      </c>
      <c r="K25" s="705"/>
      <c r="L25" s="208" t="s">
        <v>203</v>
      </c>
      <c r="M25" s="209">
        <f>VLOOKUP(L25,'[2]Datos Validacion'!$C$6:$D$10,2,0)</f>
        <v>0.6</v>
      </c>
      <c r="N25" s="210" t="s">
        <v>535</v>
      </c>
      <c r="O25" s="211">
        <f>VLOOKUP(N25,'[2]Datos Validacion'!$E$6:$F$15,2,0)</f>
        <v>0.8</v>
      </c>
      <c r="P25" s="714"/>
      <c r="Q25" s="212" t="s">
        <v>992</v>
      </c>
      <c r="R25" s="232" t="s">
        <v>993</v>
      </c>
      <c r="S25" s="240" t="s">
        <v>838</v>
      </c>
      <c r="T25" s="239" t="s">
        <v>994</v>
      </c>
      <c r="U25" s="194" t="s">
        <v>952</v>
      </c>
      <c r="V25" s="194" t="s">
        <v>80</v>
      </c>
      <c r="W25" s="233" t="s">
        <v>194</v>
      </c>
      <c r="X25" s="209">
        <f>VLOOKUP(W25,'[2]Datos Validacion'!$K$6:$L$8,2,0)</f>
        <v>0.15</v>
      </c>
      <c r="Y25" s="194" t="s">
        <v>82</v>
      </c>
      <c r="Z25" s="209">
        <f>VLOOKUP(Y25,'[2]Datos Validacion'!$M$6:$N$7,2,0)</f>
        <v>0.15</v>
      </c>
      <c r="AA25" s="265" t="s">
        <v>873</v>
      </c>
      <c r="AB25" s="232" t="s">
        <v>995</v>
      </c>
      <c r="AC25" s="240" t="s">
        <v>845</v>
      </c>
      <c r="AD25" s="336" t="s">
        <v>996</v>
      </c>
      <c r="AE25" s="879" t="s">
        <v>992</v>
      </c>
      <c r="AF25" s="873">
        <f t="shared" si="2"/>
        <v>0.3</v>
      </c>
      <c r="AG25" s="331" t="str">
        <f t="shared" si="3"/>
        <v>BAJA</v>
      </c>
      <c r="AH25" s="331">
        <f>+AH24-(AH24*AF25)</f>
        <v>0.252</v>
      </c>
      <c r="AI25" s="721"/>
      <c r="AJ25" s="331">
        <f>IF(W25="corregir",(O25-(O25*AF25)), O25)</f>
        <v>0.8</v>
      </c>
      <c r="AK25" s="666"/>
      <c r="AL25" s="676"/>
      <c r="AM25" s="674"/>
      <c r="AN25" s="674"/>
      <c r="AO25" s="674"/>
      <c r="AP25" s="695"/>
      <c r="AQ25" s="695"/>
      <c r="AR25" s="695"/>
      <c r="AS25" s="695"/>
      <c r="AT25" s="695"/>
      <c r="AU25" s="695"/>
      <c r="AV25" s="695"/>
      <c r="AW25" s="695"/>
      <c r="AX25" s="695"/>
      <c r="AY25" s="695"/>
      <c r="AZ25" s="695"/>
      <c r="BA25" s="947"/>
      <c r="BB25" s="931"/>
    </row>
    <row r="26" spans="1:54" s="135" customFormat="1" ht="147" customHeight="1" x14ac:dyDescent="0.3">
      <c r="A26" s="759"/>
      <c r="B26" s="759"/>
      <c r="C26" s="759"/>
      <c r="D26" s="759"/>
      <c r="E26" s="695"/>
      <c r="F26" s="715"/>
      <c r="G26" s="715"/>
      <c r="H26" s="749"/>
      <c r="I26" s="226" t="s">
        <v>997</v>
      </c>
      <c r="J26" s="208" t="s">
        <v>67</v>
      </c>
      <c r="K26" s="705"/>
      <c r="L26" s="208" t="s">
        <v>203</v>
      </c>
      <c r="M26" s="209">
        <f>VLOOKUP(L26,'[2]Datos Validacion'!$C$6:$D$10,2,0)</f>
        <v>0.6</v>
      </c>
      <c r="N26" s="210" t="s">
        <v>535</v>
      </c>
      <c r="O26" s="211">
        <f>VLOOKUP(N26,'[2]Datos Validacion'!$E$6:$F$15,2,0)</f>
        <v>0.8</v>
      </c>
      <c r="P26" s="714"/>
      <c r="Q26" s="212" t="s">
        <v>998</v>
      </c>
      <c r="R26" s="407" t="s">
        <v>999</v>
      </c>
      <c r="S26" s="240" t="s">
        <v>838</v>
      </c>
      <c r="T26" s="239" t="s">
        <v>983</v>
      </c>
      <c r="U26" s="194" t="s">
        <v>952</v>
      </c>
      <c r="V26" s="194" t="s">
        <v>360</v>
      </c>
      <c r="W26" s="233" t="s">
        <v>194</v>
      </c>
      <c r="X26" s="209">
        <f>VLOOKUP(W26,'[2]Datos Validacion'!$K$6:$L$8,2,0)</f>
        <v>0.15</v>
      </c>
      <c r="Y26" s="194" t="s">
        <v>82</v>
      </c>
      <c r="Z26" s="209">
        <f>VLOOKUP(Y26,'[2]Datos Validacion'!$M$6:$N$7,2,0)</f>
        <v>0.15</v>
      </c>
      <c r="AA26" s="265" t="s">
        <v>873</v>
      </c>
      <c r="AB26" s="232" t="s">
        <v>1000</v>
      </c>
      <c r="AC26" s="233" t="s">
        <v>845</v>
      </c>
      <c r="AD26" s="337" t="s">
        <v>1001</v>
      </c>
      <c r="AE26" s="879" t="s">
        <v>998</v>
      </c>
      <c r="AF26" s="873">
        <f t="shared" si="2"/>
        <v>0.3</v>
      </c>
      <c r="AG26" s="721" t="str">
        <f t="shared" si="3"/>
        <v>MUY BAJA</v>
      </c>
      <c r="AH26" s="331">
        <f>+AH25-(AH25*AF26)</f>
        <v>0.1764</v>
      </c>
      <c r="AI26" s="721"/>
      <c r="AJ26" s="331">
        <f>IF(W26="corregir",(O26-(O26*AF26)), O26)</f>
        <v>0.8</v>
      </c>
      <c r="AK26" s="666"/>
      <c r="AL26" s="676"/>
      <c r="AM26" s="674"/>
      <c r="AN26" s="674"/>
      <c r="AO26" s="674"/>
      <c r="AP26" s="695"/>
      <c r="AQ26" s="695"/>
      <c r="AR26" s="695"/>
      <c r="AS26" s="695"/>
      <c r="AT26" s="695"/>
      <c r="AU26" s="695"/>
      <c r="AV26" s="695"/>
      <c r="AW26" s="695"/>
      <c r="AX26" s="695"/>
      <c r="AY26" s="695"/>
      <c r="AZ26" s="695"/>
      <c r="BA26" s="947"/>
      <c r="BB26" s="931"/>
    </row>
    <row r="27" spans="1:54" s="135" customFormat="1" ht="120" customHeight="1" x14ac:dyDescent="0.3">
      <c r="A27" s="759"/>
      <c r="B27" s="759"/>
      <c r="C27" s="759"/>
      <c r="D27" s="759"/>
      <c r="E27" s="732"/>
      <c r="F27" s="703"/>
      <c r="G27" s="703"/>
      <c r="H27" s="749"/>
      <c r="I27" s="226" t="s">
        <v>1002</v>
      </c>
      <c r="J27" s="208" t="s">
        <v>67</v>
      </c>
      <c r="K27" s="706"/>
      <c r="L27" s="208" t="s">
        <v>203</v>
      </c>
      <c r="M27" s="209">
        <f>VLOOKUP(L27,'[2]Datos Validacion'!$C$6:$D$10,2,0)</f>
        <v>0.6</v>
      </c>
      <c r="N27" s="210" t="s">
        <v>535</v>
      </c>
      <c r="O27" s="211">
        <f>VLOOKUP(N27,'[2]Datos Validacion'!$E$6:$F$15,2,0)</f>
        <v>0.8</v>
      </c>
      <c r="P27" s="708"/>
      <c r="Q27" s="212" t="s">
        <v>1003</v>
      </c>
      <c r="R27" s="232" t="s">
        <v>1004</v>
      </c>
      <c r="S27" s="240" t="s">
        <v>838</v>
      </c>
      <c r="T27" s="239" t="s">
        <v>983</v>
      </c>
      <c r="U27" s="194" t="s">
        <v>952</v>
      </c>
      <c r="V27" s="233" t="s">
        <v>360</v>
      </c>
      <c r="W27" s="233" t="s">
        <v>361</v>
      </c>
      <c r="X27" s="209">
        <f>VLOOKUP(W27,'[2]Datos Validacion'!$K$6:$L$8,2,0)</f>
        <v>0.1</v>
      </c>
      <c r="Y27" s="194" t="s">
        <v>82</v>
      </c>
      <c r="Z27" s="209">
        <f>VLOOKUP(Y27,'[2]Datos Validacion'!$M$6:$N$7,2,0)</f>
        <v>0.15</v>
      </c>
      <c r="AA27" s="265" t="s">
        <v>873</v>
      </c>
      <c r="AB27" s="226" t="s">
        <v>1005</v>
      </c>
      <c r="AC27" s="233" t="s">
        <v>845</v>
      </c>
      <c r="AD27" s="337" t="s">
        <v>1006</v>
      </c>
      <c r="AE27" s="879" t="s">
        <v>1003</v>
      </c>
      <c r="AF27" s="873">
        <f t="shared" si="2"/>
        <v>0.25</v>
      </c>
      <c r="AG27" s="721"/>
      <c r="AH27" s="331">
        <f t="shared" si="7"/>
        <v>0.6</v>
      </c>
      <c r="AI27" s="331" t="str">
        <f t="shared" si="9"/>
        <v>MODERADO</v>
      </c>
      <c r="AJ27" s="331">
        <f>IF(W27="corregir",(O24-(O24*AF27)), O24)</f>
        <v>0.60000000000000009</v>
      </c>
      <c r="AK27" s="666"/>
      <c r="AL27" s="677"/>
      <c r="AM27" s="673"/>
      <c r="AN27" s="673"/>
      <c r="AO27" s="673"/>
      <c r="AP27" s="694"/>
      <c r="AQ27" s="694"/>
      <c r="AR27" s="694"/>
      <c r="AS27" s="694"/>
      <c r="AT27" s="694"/>
      <c r="AU27" s="694"/>
      <c r="AV27" s="694"/>
      <c r="AW27" s="694"/>
      <c r="AX27" s="694"/>
      <c r="AY27" s="694"/>
      <c r="AZ27" s="694"/>
      <c r="BA27" s="946"/>
      <c r="BB27" s="931"/>
    </row>
    <row r="28" spans="1:54" s="135" customFormat="1" ht="176.5" customHeight="1" x14ac:dyDescent="0.3">
      <c r="A28" s="763" t="s">
        <v>554</v>
      </c>
      <c r="B28" s="763" t="s">
        <v>829</v>
      </c>
      <c r="C28" s="763" t="s">
        <v>932</v>
      </c>
      <c r="D28" s="763" t="s">
        <v>1007</v>
      </c>
      <c r="E28" s="693" t="s">
        <v>1008</v>
      </c>
      <c r="F28" s="702" t="s">
        <v>551</v>
      </c>
      <c r="G28" s="702" t="s">
        <v>563</v>
      </c>
      <c r="H28" s="749" t="s">
        <v>1009</v>
      </c>
      <c r="I28" s="749" t="s">
        <v>1010</v>
      </c>
      <c r="J28" s="702" t="s">
        <v>67</v>
      </c>
      <c r="K28" s="704" t="s">
        <v>1011</v>
      </c>
      <c r="L28" s="208" t="s">
        <v>203</v>
      </c>
      <c r="M28" s="209">
        <f>VLOOKUP(L28,'[2]Datos Validacion'!$C$6:$D$10,2,0)</f>
        <v>0.6</v>
      </c>
      <c r="N28" s="210" t="s">
        <v>74</v>
      </c>
      <c r="O28" s="211">
        <f>VLOOKUP(N28,'[2]Datos Validacion'!$E$6:$F$15,2,0)</f>
        <v>0.4</v>
      </c>
      <c r="P28" s="707" t="s">
        <v>76</v>
      </c>
      <c r="Q28" s="212" t="s">
        <v>1012</v>
      </c>
      <c r="R28" s="407" t="s">
        <v>1013</v>
      </c>
      <c r="S28" s="233" t="s">
        <v>523</v>
      </c>
      <c r="T28" s="239" t="s">
        <v>1014</v>
      </c>
      <c r="U28" s="194" t="s">
        <v>952</v>
      </c>
      <c r="V28" s="153" t="s">
        <v>841</v>
      </c>
      <c r="W28" s="233" t="s">
        <v>81</v>
      </c>
      <c r="X28" s="209">
        <f>VLOOKUP(W28,'[2]Datos Validacion'!$K$6:$L$8,2,0)</f>
        <v>0.25</v>
      </c>
      <c r="Y28" s="194" t="s">
        <v>843</v>
      </c>
      <c r="Z28" s="209">
        <f>VLOOKUP(Y28,'[2]Datos Validacion'!$M$6:$N$7,2,0)</f>
        <v>0.15</v>
      </c>
      <c r="AA28" s="233" t="s">
        <v>873</v>
      </c>
      <c r="AB28" s="226" t="s">
        <v>1015</v>
      </c>
      <c r="AC28" s="153" t="s">
        <v>845</v>
      </c>
      <c r="AD28" s="334" t="s">
        <v>1016</v>
      </c>
      <c r="AE28" s="879" t="s">
        <v>1012</v>
      </c>
      <c r="AF28" s="873">
        <f t="shared" si="2"/>
        <v>0.4</v>
      </c>
      <c r="AG28" s="331" t="str">
        <f t="shared" si="3"/>
        <v>BAJA</v>
      </c>
      <c r="AH28" s="331">
        <f t="shared" si="7"/>
        <v>0.36</v>
      </c>
      <c r="AI28" s="331" t="str">
        <f t="shared" si="9"/>
        <v>MENOR</v>
      </c>
      <c r="AJ28" s="331">
        <f t="shared" si="8"/>
        <v>0.4</v>
      </c>
      <c r="AK28" s="666" t="s">
        <v>76</v>
      </c>
      <c r="AL28" s="675" t="s">
        <v>89</v>
      </c>
      <c r="AM28" s="672" t="s">
        <v>90</v>
      </c>
      <c r="AN28" s="672" t="s">
        <v>847</v>
      </c>
      <c r="AO28" s="672"/>
      <c r="AP28" s="693" t="s">
        <v>4</v>
      </c>
      <c r="AQ28" s="693" t="s">
        <v>1017</v>
      </c>
      <c r="AR28" s="693" t="s">
        <v>4</v>
      </c>
      <c r="AS28" s="693" t="s">
        <v>319</v>
      </c>
      <c r="AT28" s="693" t="s">
        <v>1018</v>
      </c>
      <c r="AU28" s="693" t="s">
        <v>4</v>
      </c>
      <c r="AV28" s="693" t="s">
        <v>319</v>
      </c>
      <c r="AW28" s="693" t="s">
        <v>1019</v>
      </c>
      <c r="AX28" s="693" t="s">
        <v>319</v>
      </c>
      <c r="AY28" s="693" t="s">
        <v>4</v>
      </c>
      <c r="AZ28" s="693" t="s">
        <v>1020</v>
      </c>
      <c r="BA28" s="945" t="s">
        <v>1021</v>
      </c>
      <c r="BB28" s="931" t="s">
        <v>853</v>
      </c>
    </row>
    <row r="29" spans="1:54" s="135" customFormat="1" ht="176.5" customHeight="1" x14ac:dyDescent="0.3">
      <c r="A29" s="763"/>
      <c r="B29" s="763"/>
      <c r="C29" s="763"/>
      <c r="D29" s="763"/>
      <c r="E29" s="732"/>
      <c r="F29" s="703"/>
      <c r="G29" s="703"/>
      <c r="H29" s="749"/>
      <c r="I29" s="749"/>
      <c r="J29" s="703"/>
      <c r="K29" s="706"/>
      <c r="L29" s="208" t="s">
        <v>203</v>
      </c>
      <c r="M29" s="209">
        <f>VLOOKUP(L29,'[2]Datos Validacion'!$C$6:$D$10,2,0)</f>
        <v>0.6</v>
      </c>
      <c r="N29" s="210" t="s">
        <v>74</v>
      </c>
      <c r="O29" s="211">
        <f>VLOOKUP(N29,'[2]Datos Validacion'!$E$6:$F$15,2,0)</f>
        <v>0.4</v>
      </c>
      <c r="P29" s="708"/>
      <c r="Q29" s="212" t="s">
        <v>1022</v>
      </c>
      <c r="R29" s="232" t="s">
        <v>1023</v>
      </c>
      <c r="S29" s="233" t="s">
        <v>523</v>
      </c>
      <c r="T29" s="194" t="s">
        <v>1014</v>
      </c>
      <c r="U29" s="194" t="s">
        <v>952</v>
      </c>
      <c r="V29" s="153" t="s">
        <v>841</v>
      </c>
      <c r="W29" s="233" t="s">
        <v>81</v>
      </c>
      <c r="X29" s="209">
        <f>VLOOKUP(W29,'[2]Datos Validacion'!$K$6:$L$8,2,0)</f>
        <v>0.25</v>
      </c>
      <c r="Y29" s="194" t="s">
        <v>843</v>
      </c>
      <c r="Z29" s="209">
        <f>VLOOKUP(Y29,'[2]Datos Validacion'!$M$6:$N$7,2,0)</f>
        <v>0.15</v>
      </c>
      <c r="AA29" s="233" t="s">
        <v>873</v>
      </c>
      <c r="AB29" s="226" t="s">
        <v>1024</v>
      </c>
      <c r="AC29" s="153" t="s">
        <v>845</v>
      </c>
      <c r="AD29" s="334" t="s">
        <v>1016</v>
      </c>
      <c r="AE29" s="879" t="s">
        <v>1022</v>
      </c>
      <c r="AF29" s="873">
        <f t="shared" si="2"/>
        <v>0.4</v>
      </c>
      <c r="AG29" s="331" t="str">
        <f t="shared" si="3"/>
        <v>BAJA</v>
      </c>
      <c r="AH29" s="331">
        <f>+AH28-(AH28*AF29)</f>
        <v>0.216</v>
      </c>
      <c r="AI29" s="331" t="str">
        <f t="shared" si="9"/>
        <v>MENOR</v>
      </c>
      <c r="AJ29" s="331">
        <f t="shared" si="8"/>
        <v>0.4</v>
      </c>
      <c r="AK29" s="666"/>
      <c r="AL29" s="677"/>
      <c r="AM29" s="673"/>
      <c r="AN29" s="673"/>
      <c r="AO29" s="673"/>
      <c r="AP29" s="694"/>
      <c r="AQ29" s="694"/>
      <c r="AR29" s="694"/>
      <c r="AS29" s="694"/>
      <c r="AT29" s="694"/>
      <c r="AU29" s="694"/>
      <c r="AV29" s="694"/>
      <c r="AW29" s="694"/>
      <c r="AX29" s="694"/>
      <c r="AY29" s="694"/>
      <c r="AZ29" s="694"/>
      <c r="BA29" s="946"/>
      <c r="BB29" s="931"/>
    </row>
    <row r="30" spans="1:54" s="127" customFormat="1" ht="86.15" customHeight="1" x14ac:dyDescent="0.3">
      <c r="A30" s="735" t="s">
        <v>554</v>
      </c>
      <c r="B30" s="693" t="s">
        <v>1025</v>
      </c>
      <c r="C30" s="693" t="s">
        <v>1026</v>
      </c>
      <c r="D30" s="702" t="s">
        <v>1027</v>
      </c>
      <c r="E30" s="693" t="s">
        <v>1028</v>
      </c>
      <c r="F30" s="702" t="s">
        <v>551</v>
      </c>
      <c r="G30" s="702" t="s">
        <v>569</v>
      </c>
      <c r="H30" s="753" t="s">
        <v>1029</v>
      </c>
      <c r="I30" s="226" t="s">
        <v>1030</v>
      </c>
      <c r="J30" s="208" t="s">
        <v>67</v>
      </c>
      <c r="K30" s="704" t="s">
        <v>1031</v>
      </c>
      <c r="L30" s="702" t="s">
        <v>73</v>
      </c>
      <c r="M30" s="765">
        <f>VLOOKUP(L30,'[2]Datos Validacion'!$C$6:$D$10,2,0)</f>
        <v>0.4</v>
      </c>
      <c r="N30" s="709" t="s">
        <v>74</v>
      </c>
      <c r="O30" s="767">
        <f>VLOOKUP(N30,'[2]Datos Validacion'!$E$6:$F$15,2,0)</f>
        <v>0.4</v>
      </c>
      <c r="P30" s="707" t="s">
        <v>76</v>
      </c>
      <c r="Q30" s="212" t="s">
        <v>1032</v>
      </c>
      <c r="R30" s="232" t="s">
        <v>1033</v>
      </c>
      <c r="S30" s="153" t="s">
        <v>838</v>
      </c>
      <c r="T30" s="214" t="s">
        <v>1034</v>
      </c>
      <c r="U30" s="214" t="s">
        <v>921</v>
      </c>
      <c r="V30" s="153" t="s">
        <v>841</v>
      </c>
      <c r="W30" s="153" t="s">
        <v>842</v>
      </c>
      <c r="X30" s="209">
        <f>VLOOKUP(W30,'[2]Datos Validacion'!$K$6:$L$8,2,0)</f>
        <v>0.15</v>
      </c>
      <c r="Y30" s="214" t="s">
        <v>843</v>
      </c>
      <c r="Z30" s="209">
        <f>VLOOKUP(Y30,'[2]Datos Validacion'!$M$6:$N$7,2,0)</f>
        <v>0.15</v>
      </c>
      <c r="AA30" s="153" t="s">
        <v>873</v>
      </c>
      <c r="AB30" s="226" t="s">
        <v>1035</v>
      </c>
      <c r="AC30" s="194" t="s">
        <v>845</v>
      </c>
      <c r="AD30" s="334" t="s">
        <v>923</v>
      </c>
      <c r="AE30" s="879" t="s">
        <v>1032</v>
      </c>
      <c r="AF30" s="873">
        <f>+X30+Z30</f>
        <v>0.3</v>
      </c>
      <c r="AG30" s="331" t="str">
        <f>IF(AH30&lt;=20%,"MUY BAJA",IF(AH30&lt;=40%,"BAJA",IF(AH30&lt;=60%,"MEDIA",IF(AH30&lt;=80%,"ALTA","MUY ALTA"))))</f>
        <v>BAJA</v>
      </c>
      <c r="AH30" s="331">
        <f>IF(OR(W30="prevenir",W30="detectar"),(M30-(M30*AF30)), M30)</f>
        <v>0.28000000000000003</v>
      </c>
      <c r="AI30" s="331" t="str">
        <f>IF(AJ30&lt;=20%,"LEVE",IF(AJ30&lt;=40%,"MENOR",IF(AJ30&lt;=60%,"MODERADO",IF(AJ30&lt;=80%,"MAYOR","CATASTROFICO"))))</f>
        <v>MENOR</v>
      </c>
      <c r="AJ30" s="331">
        <f>IF(W30="corregir",(O30-(O30*AF30)), O30)</f>
        <v>0.4</v>
      </c>
      <c r="AK30" s="666" t="s">
        <v>88</v>
      </c>
      <c r="AL30" s="675" t="s">
        <v>89</v>
      </c>
      <c r="AM30" s="704" t="s">
        <v>90</v>
      </c>
      <c r="AN30" s="696" t="s">
        <v>1036</v>
      </c>
      <c r="AO30" s="267"/>
      <c r="AP30" s="240" t="s">
        <v>4</v>
      </c>
      <c r="AQ30" s="970" t="s">
        <v>1037</v>
      </c>
      <c r="AR30" s="240" t="s">
        <v>4</v>
      </c>
      <c r="AS30" s="240"/>
      <c r="AT30" s="970" t="s">
        <v>1038</v>
      </c>
      <c r="AU30" s="240"/>
      <c r="AV30" s="240" t="s">
        <v>4</v>
      </c>
      <c r="AW30" s="970" t="s">
        <v>1039</v>
      </c>
      <c r="AX30" s="240"/>
      <c r="AY30" s="240" t="s">
        <v>4</v>
      </c>
      <c r="AZ30" s="970" t="s">
        <v>1040</v>
      </c>
      <c r="BA30" s="938" t="s">
        <v>1041</v>
      </c>
      <c r="BB30" s="932" t="s">
        <v>853</v>
      </c>
    </row>
    <row r="31" spans="1:54" s="127" customFormat="1" ht="80.5" customHeight="1" x14ac:dyDescent="0.3">
      <c r="A31" s="737"/>
      <c r="B31" s="695"/>
      <c r="C31" s="695"/>
      <c r="D31" s="715"/>
      <c r="E31" s="695"/>
      <c r="F31" s="715"/>
      <c r="G31" s="715"/>
      <c r="H31" s="762"/>
      <c r="I31" s="226" t="s">
        <v>1042</v>
      </c>
      <c r="J31" s="208" t="s">
        <v>67</v>
      </c>
      <c r="K31" s="705"/>
      <c r="L31" s="715"/>
      <c r="M31" s="776"/>
      <c r="N31" s="710"/>
      <c r="O31" s="769"/>
      <c r="P31" s="714"/>
      <c r="Q31" s="212" t="s">
        <v>1043</v>
      </c>
      <c r="R31" s="232" t="s">
        <v>1044</v>
      </c>
      <c r="S31" s="153" t="s">
        <v>838</v>
      </c>
      <c r="T31" s="214" t="s">
        <v>1034</v>
      </c>
      <c r="U31" s="214" t="s">
        <v>921</v>
      </c>
      <c r="V31" s="153" t="s">
        <v>841</v>
      </c>
      <c r="W31" s="153" t="s">
        <v>842</v>
      </c>
      <c r="X31" s="209">
        <f>VLOOKUP(W31,'[2]Datos Validacion'!$K$6:$L$8,2,0)</f>
        <v>0.15</v>
      </c>
      <c r="Y31" s="214" t="s">
        <v>843</v>
      </c>
      <c r="Z31" s="209">
        <f>VLOOKUP(Y31,'[2]Datos Validacion'!$M$6:$N$7,2,0)</f>
        <v>0.15</v>
      </c>
      <c r="AA31" s="153" t="s">
        <v>873</v>
      </c>
      <c r="AB31" s="226" t="s">
        <v>1035</v>
      </c>
      <c r="AC31" s="194" t="s">
        <v>845</v>
      </c>
      <c r="AD31" s="334" t="s">
        <v>923</v>
      </c>
      <c r="AE31" s="879" t="s">
        <v>1043</v>
      </c>
      <c r="AF31" s="873">
        <f t="shared" ref="AF31:AF46" si="10">+X31+Z31</f>
        <v>0.3</v>
      </c>
      <c r="AG31" s="331" t="str">
        <f>IF(AH31&lt;=20%,"MUY BAJA",IF(AH31&lt;=40%,"BAJA",IF(AH31&lt;=60%,"MEDIA",IF(AH31&lt;=80%,"ALTA","MUY ALTA"))))</f>
        <v>MUY BAJA</v>
      </c>
      <c r="AH31" s="331">
        <f t="shared" ref="AH31:AH36" si="11">+AH30-(AH30*AF31)</f>
        <v>0.19600000000000001</v>
      </c>
      <c r="AI31" s="331" t="str">
        <f t="shared" ref="AI31:AI36" si="12">IF(AJ31&lt;=20%,"LEVE",IF(AJ31&lt;=40%,"MENOR",IF(AJ31&lt;=60%,"MODERADO",IF(AJ31&lt;=80%,"MAYOR","CATASTROFICO"))))</f>
        <v>LEVE</v>
      </c>
      <c r="AJ31" s="331">
        <f t="shared" si="8"/>
        <v>0</v>
      </c>
      <c r="AK31" s="666"/>
      <c r="AL31" s="676"/>
      <c r="AM31" s="705"/>
      <c r="AN31" s="697"/>
      <c r="AO31" s="240"/>
      <c r="AP31" s="240" t="s">
        <v>4</v>
      </c>
      <c r="AQ31" s="970" t="s">
        <v>1037</v>
      </c>
      <c r="AR31" s="240" t="s">
        <v>4</v>
      </c>
      <c r="AS31" s="240"/>
      <c r="AT31" s="971" t="s">
        <v>1038</v>
      </c>
      <c r="AU31" s="240"/>
      <c r="AV31" s="240" t="s">
        <v>4</v>
      </c>
      <c r="AW31" s="971" t="s">
        <v>1039</v>
      </c>
      <c r="AX31" s="240"/>
      <c r="AY31" s="240" t="s">
        <v>4</v>
      </c>
      <c r="AZ31" s="971" t="s">
        <v>1040</v>
      </c>
      <c r="BA31" s="948" t="s">
        <v>1041</v>
      </c>
      <c r="BB31" s="932"/>
    </row>
    <row r="32" spans="1:54" s="127" customFormat="1" ht="85.5" customHeight="1" x14ac:dyDescent="0.3">
      <c r="A32" s="737"/>
      <c r="B32" s="695"/>
      <c r="C32" s="695"/>
      <c r="D32" s="715"/>
      <c r="E32" s="695"/>
      <c r="F32" s="715"/>
      <c r="G32" s="715"/>
      <c r="H32" s="762"/>
      <c r="I32" s="753" t="s">
        <v>1045</v>
      </c>
      <c r="J32" s="702" t="s">
        <v>67</v>
      </c>
      <c r="K32" s="705"/>
      <c r="L32" s="715"/>
      <c r="M32" s="776"/>
      <c r="N32" s="710"/>
      <c r="O32" s="769"/>
      <c r="P32" s="714"/>
      <c r="Q32" s="212" t="s">
        <v>1046</v>
      </c>
      <c r="R32" s="232" t="s">
        <v>1047</v>
      </c>
      <c r="S32" s="153" t="s">
        <v>838</v>
      </c>
      <c r="T32" s="214" t="s">
        <v>1048</v>
      </c>
      <c r="U32" s="214" t="s">
        <v>1049</v>
      </c>
      <c r="V32" s="153" t="s">
        <v>841</v>
      </c>
      <c r="W32" s="153" t="s">
        <v>887</v>
      </c>
      <c r="X32" s="209">
        <f>VLOOKUP(W32,'[2]Datos Validacion'!$K$6:$L$8,2,0)</f>
        <v>0.25</v>
      </c>
      <c r="Y32" s="214" t="s">
        <v>843</v>
      </c>
      <c r="Z32" s="209">
        <f>VLOOKUP(Y32,'[2]Datos Validacion'!$M$6:$N$7,2,0)</f>
        <v>0.15</v>
      </c>
      <c r="AA32" s="153" t="s">
        <v>873</v>
      </c>
      <c r="AB32" s="226" t="s">
        <v>1035</v>
      </c>
      <c r="AC32" s="194" t="s">
        <v>845</v>
      </c>
      <c r="AD32" s="334" t="s">
        <v>1050</v>
      </c>
      <c r="AE32" s="879" t="s">
        <v>1046</v>
      </c>
      <c r="AF32" s="873">
        <f t="shared" si="10"/>
        <v>0.4</v>
      </c>
      <c r="AG32" s="331" t="str">
        <f t="shared" ref="AG32:AG43" si="13">IF(AH32&lt;=20%,"MUY BAJA",IF(AH32&lt;=40%,"BAJA",IF(AH32&lt;=60%,"MEDIA",IF(AH32&lt;=80%,"ALTA","MUY ALTA"))))</f>
        <v>MUY BAJA</v>
      </c>
      <c r="AH32" s="331">
        <f t="shared" si="11"/>
        <v>0.1176</v>
      </c>
      <c r="AI32" s="331" t="str">
        <f t="shared" si="12"/>
        <v>LEVE</v>
      </c>
      <c r="AJ32" s="331">
        <f t="shared" si="8"/>
        <v>0</v>
      </c>
      <c r="AK32" s="666"/>
      <c r="AL32" s="676"/>
      <c r="AM32" s="705"/>
      <c r="AN32" s="697"/>
      <c r="AO32" s="240"/>
      <c r="AP32" s="240" t="s">
        <v>4</v>
      </c>
      <c r="AQ32" s="970" t="s">
        <v>1037</v>
      </c>
      <c r="AR32" s="240" t="s">
        <v>4</v>
      </c>
      <c r="AS32" s="240"/>
      <c r="AT32" s="971" t="s">
        <v>1038</v>
      </c>
      <c r="AU32" s="240"/>
      <c r="AV32" s="240" t="s">
        <v>4</v>
      </c>
      <c r="AW32" s="971" t="s">
        <v>1039</v>
      </c>
      <c r="AX32" s="240"/>
      <c r="AY32" s="240" t="s">
        <v>4</v>
      </c>
      <c r="AZ32" s="971" t="s">
        <v>1040</v>
      </c>
      <c r="BA32" s="948" t="s">
        <v>1051</v>
      </c>
      <c r="BB32" s="932"/>
    </row>
    <row r="33" spans="1:54" s="127" customFormat="1" ht="108.75" customHeight="1" x14ac:dyDescent="0.3">
      <c r="A33" s="737"/>
      <c r="B33" s="695"/>
      <c r="C33" s="695"/>
      <c r="D33" s="715"/>
      <c r="E33" s="695"/>
      <c r="F33" s="715"/>
      <c r="G33" s="715"/>
      <c r="H33" s="762"/>
      <c r="I33" s="754"/>
      <c r="J33" s="703"/>
      <c r="K33" s="705"/>
      <c r="L33" s="715"/>
      <c r="M33" s="776"/>
      <c r="N33" s="710"/>
      <c r="O33" s="769"/>
      <c r="P33" s="714"/>
      <c r="Q33" s="212" t="s">
        <v>1052</v>
      </c>
      <c r="R33" s="232" t="s">
        <v>1053</v>
      </c>
      <c r="S33" s="153" t="s">
        <v>838</v>
      </c>
      <c r="T33" s="214" t="s">
        <v>1054</v>
      </c>
      <c r="U33" s="214" t="s">
        <v>1055</v>
      </c>
      <c r="V33" s="153" t="s">
        <v>841</v>
      </c>
      <c r="W33" s="153" t="s">
        <v>887</v>
      </c>
      <c r="X33" s="209">
        <f>VLOOKUP(W33,'[2]Datos Validacion'!$K$6:$L$8,2,0)</f>
        <v>0.25</v>
      </c>
      <c r="Y33" s="214" t="s">
        <v>843</v>
      </c>
      <c r="Z33" s="209">
        <f>VLOOKUP(Y33,'[2]Datos Validacion'!$M$6:$N$7,2,0)</f>
        <v>0.15</v>
      </c>
      <c r="AA33" s="153" t="s">
        <v>873</v>
      </c>
      <c r="AB33" s="226" t="s">
        <v>1035</v>
      </c>
      <c r="AC33" s="194" t="s">
        <v>845</v>
      </c>
      <c r="AD33" s="334" t="s">
        <v>1056</v>
      </c>
      <c r="AE33" s="879" t="s">
        <v>1052</v>
      </c>
      <c r="AF33" s="873">
        <f t="shared" si="10"/>
        <v>0.4</v>
      </c>
      <c r="AG33" s="331" t="str">
        <f t="shared" si="13"/>
        <v>MUY BAJA</v>
      </c>
      <c r="AH33" s="331">
        <f t="shared" si="11"/>
        <v>7.0559999999999998E-2</v>
      </c>
      <c r="AI33" s="331" t="str">
        <f t="shared" si="12"/>
        <v>LEVE</v>
      </c>
      <c r="AJ33" s="331">
        <f t="shared" si="8"/>
        <v>0</v>
      </c>
      <c r="AK33" s="666"/>
      <c r="AL33" s="676"/>
      <c r="AM33" s="705"/>
      <c r="AN33" s="697"/>
      <c r="AO33" s="240"/>
      <c r="AP33" s="240" t="s">
        <v>4</v>
      </c>
      <c r="AQ33" s="971" t="s">
        <v>1037</v>
      </c>
      <c r="AR33" s="240" t="s">
        <v>4</v>
      </c>
      <c r="AS33" s="240"/>
      <c r="AT33" s="971" t="s">
        <v>1038</v>
      </c>
      <c r="AU33" s="240"/>
      <c r="AV33" s="240" t="s">
        <v>4</v>
      </c>
      <c r="AW33" s="971" t="s">
        <v>1039</v>
      </c>
      <c r="AX33" s="240"/>
      <c r="AY33" s="240" t="s">
        <v>4</v>
      </c>
      <c r="AZ33" s="971" t="s">
        <v>1040</v>
      </c>
      <c r="BA33" s="948" t="s">
        <v>1057</v>
      </c>
      <c r="BB33" s="932"/>
    </row>
    <row r="34" spans="1:54" s="127" customFormat="1" ht="102.65" customHeight="1" x14ac:dyDescent="0.3">
      <c r="A34" s="737"/>
      <c r="B34" s="695"/>
      <c r="C34" s="695"/>
      <c r="D34" s="715"/>
      <c r="E34" s="695"/>
      <c r="F34" s="715"/>
      <c r="G34" s="715"/>
      <c r="H34" s="762"/>
      <c r="I34" s="226" t="s">
        <v>1058</v>
      </c>
      <c r="J34" s="208" t="s">
        <v>67</v>
      </c>
      <c r="K34" s="705"/>
      <c r="L34" s="715"/>
      <c r="M34" s="776"/>
      <c r="N34" s="710"/>
      <c r="O34" s="769"/>
      <c r="P34" s="714"/>
      <c r="Q34" s="212" t="s">
        <v>1059</v>
      </c>
      <c r="R34" s="232" t="s">
        <v>1060</v>
      </c>
      <c r="S34" s="208" t="s">
        <v>838</v>
      </c>
      <c r="T34" s="214" t="s">
        <v>1061</v>
      </c>
      <c r="U34" s="214" t="s">
        <v>1062</v>
      </c>
      <c r="V34" s="153" t="s">
        <v>841</v>
      </c>
      <c r="W34" s="153" t="s">
        <v>887</v>
      </c>
      <c r="X34" s="209">
        <f>VLOOKUP(W34,'[2]Datos Validacion'!$K$6:$L$8,2,0)</f>
        <v>0.25</v>
      </c>
      <c r="Y34" s="214" t="s">
        <v>843</v>
      </c>
      <c r="Z34" s="209">
        <f>VLOOKUP(Y34,'[2]Datos Validacion'!$M$6:$N$7,2,0)</f>
        <v>0.15</v>
      </c>
      <c r="AA34" s="153" t="s">
        <v>873</v>
      </c>
      <c r="AB34" s="226" t="s">
        <v>1035</v>
      </c>
      <c r="AC34" s="194" t="s">
        <v>845</v>
      </c>
      <c r="AD34" s="334" t="s">
        <v>923</v>
      </c>
      <c r="AE34" s="879" t="s">
        <v>1059</v>
      </c>
      <c r="AF34" s="873">
        <f t="shared" si="10"/>
        <v>0.4</v>
      </c>
      <c r="AG34" s="331" t="str">
        <f t="shared" si="13"/>
        <v>MUY BAJA</v>
      </c>
      <c r="AH34" s="331">
        <f t="shared" si="11"/>
        <v>4.2335999999999999E-2</v>
      </c>
      <c r="AI34" s="331" t="str">
        <f t="shared" si="12"/>
        <v>LEVE</v>
      </c>
      <c r="AJ34" s="331">
        <f t="shared" si="8"/>
        <v>0</v>
      </c>
      <c r="AK34" s="666"/>
      <c r="AL34" s="676"/>
      <c r="AM34" s="705"/>
      <c r="AN34" s="697"/>
      <c r="AO34" s="240"/>
      <c r="AP34" s="240" t="s">
        <v>4</v>
      </c>
      <c r="AQ34" s="971" t="s">
        <v>1037</v>
      </c>
      <c r="AR34" s="240" t="s">
        <v>4</v>
      </c>
      <c r="AS34" s="240"/>
      <c r="AT34" s="971" t="s">
        <v>1038</v>
      </c>
      <c r="AU34" s="240"/>
      <c r="AV34" s="240" t="s">
        <v>4</v>
      </c>
      <c r="AW34" s="971" t="s">
        <v>1039</v>
      </c>
      <c r="AX34" s="240"/>
      <c r="AY34" s="240" t="s">
        <v>4</v>
      </c>
      <c r="AZ34" s="971" t="s">
        <v>1040</v>
      </c>
      <c r="BA34" s="948" t="s">
        <v>1041</v>
      </c>
      <c r="BB34" s="932"/>
    </row>
    <row r="35" spans="1:54" s="127" customFormat="1" ht="102.65" customHeight="1" x14ac:dyDescent="0.3">
      <c r="A35" s="737"/>
      <c r="B35" s="695"/>
      <c r="C35" s="695"/>
      <c r="D35" s="715"/>
      <c r="E35" s="695"/>
      <c r="F35" s="715"/>
      <c r="G35" s="715"/>
      <c r="H35" s="762"/>
      <c r="I35" s="225" t="s">
        <v>1063</v>
      </c>
      <c r="J35" s="208" t="s">
        <v>67</v>
      </c>
      <c r="K35" s="705"/>
      <c r="L35" s="715"/>
      <c r="M35" s="776"/>
      <c r="N35" s="710"/>
      <c r="O35" s="769"/>
      <c r="P35" s="714"/>
      <c r="Q35" s="212" t="s">
        <v>1064</v>
      </c>
      <c r="R35" s="232" t="s">
        <v>1065</v>
      </c>
      <c r="S35" s="153" t="s">
        <v>838</v>
      </c>
      <c r="T35" s="214" t="s">
        <v>1066</v>
      </c>
      <c r="U35" s="214" t="s">
        <v>1067</v>
      </c>
      <c r="V35" s="153" t="s">
        <v>841</v>
      </c>
      <c r="W35" s="153" t="s">
        <v>887</v>
      </c>
      <c r="X35" s="209">
        <f>VLOOKUP(W35,'[2]Datos Validacion'!$K$6:$L$8,2,0)</f>
        <v>0.25</v>
      </c>
      <c r="Y35" s="214" t="s">
        <v>843</v>
      </c>
      <c r="Z35" s="209">
        <f>VLOOKUP(Y35,'[2]Datos Validacion'!$M$6:$N$7,2,0)</f>
        <v>0.15</v>
      </c>
      <c r="AA35" s="153" t="s">
        <v>873</v>
      </c>
      <c r="AB35" s="226" t="s">
        <v>1035</v>
      </c>
      <c r="AC35" s="194" t="s">
        <v>845</v>
      </c>
      <c r="AD35" s="334" t="s">
        <v>1068</v>
      </c>
      <c r="AE35" s="879" t="s">
        <v>1064</v>
      </c>
      <c r="AF35" s="873">
        <f t="shared" si="10"/>
        <v>0.4</v>
      </c>
      <c r="AG35" s="331" t="str">
        <f t="shared" si="13"/>
        <v>MUY BAJA</v>
      </c>
      <c r="AH35" s="331">
        <f t="shared" si="11"/>
        <v>2.54016E-2</v>
      </c>
      <c r="AI35" s="331" t="str">
        <f t="shared" si="12"/>
        <v>LEVE</v>
      </c>
      <c r="AJ35" s="331">
        <f t="shared" si="8"/>
        <v>0</v>
      </c>
      <c r="AK35" s="666"/>
      <c r="AL35" s="676"/>
      <c r="AM35" s="705"/>
      <c r="AN35" s="697"/>
      <c r="AO35" s="240"/>
      <c r="AP35" s="240" t="s">
        <v>4</v>
      </c>
      <c r="AQ35" s="971" t="s">
        <v>1037</v>
      </c>
      <c r="AR35" s="240" t="s">
        <v>4</v>
      </c>
      <c r="AS35" s="240"/>
      <c r="AT35" s="971" t="s">
        <v>1038</v>
      </c>
      <c r="AU35" s="240"/>
      <c r="AV35" s="240" t="s">
        <v>4</v>
      </c>
      <c r="AW35" s="971" t="s">
        <v>1039</v>
      </c>
      <c r="AX35" s="240"/>
      <c r="AY35" s="240" t="s">
        <v>4</v>
      </c>
      <c r="AZ35" s="971" t="s">
        <v>1040</v>
      </c>
      <c r="BA35" s="948" t="s">
        <v>1041</v>
      </c>
      <c r="BB35" s="932"/>
    </row>
    <row r="36" spans="1:54" s="127" customFormat="1" ht="110.5" customHeight="1" x14ac:dyDescent="0.3">
      <c r="A36" s="736"/>
      <c r="B36" s="732"/>
      <c r="C36" s="732"/>
      <c r="D36" s="703"/>
      <c r="E36" s="732"/>
      <c r="F36" s="703"/>
      <c r="G36" s="703"/>
      <c r="H36" s="754"/>
      <c r="I36" s="226" t="s">
        <v>1069</v>
      </c>
      <c r="J36" s="208" t="s">
        <v>181</v>
      </c>
      <c r="K36" s="706"/>
      <c r="L36" s="703"/>
      <c r="M36" s="766"/>
      <c r="N36" s="711"/>
      <c r="O36" s="768"/>
      <c r="P36" s="708"/>
      <c r="Q36" s="212" t="s">
        <v>1070</v>
      </c>
      <c r="R36" s="232" t="s">
        <v>1071</v>
      </c>
      <c r="S36" s="153" t="s">
        <v>838</v>
      </c>
      <c r="T36" s="214" t="s">
        <v>1072</v>
      </c>
      <c r="U36" s="214" t="s">
        <v>915</v>
      </c>
      <c r="V36" s="153" t="s">
        <v>841</v>
      </c>
      <c r="W36" s="153" t="s">
        <v>887</v>
      </c>
      <c r="X36" s="209">
        <f>VLOOKUP(W36,'[2]Datos Validacion'!$K$6:$L$8,2,0)</f>
        <v>0.25</v>
      </c>
      <c r="Y36" s="214" t="s">
        <v>843</v>
      </c>
      <c r="Z36" s="209">
        <f>VLOOKUP(Y36,'[2]Datos Validacion'!$M$6:$N$7,2,0)</f>
        <v>0.15</v>
      </c>
      <c r="AA36" s="153" t="s">
        <v>873</v>
      </c>
      <c r="AB36" s="226" t="s">
        <v>1035</v>
      </c>
      <c r="AC36" s="194" t="s">
        <v>845</v>
      </c>
      <c r="AD36" s="334" t="s">
        <v>1073</v>
      </c>
      <c r="AE36" s="879" t="s">
        <v>1070</v>
      </c>
      <c r="AF36" s="873">
        <f t="shared" si="10"/>
        <v>0.4</v>
      </c>
      <c r="AG36" s="331" t="str">
        <f t="shared" si="13"/>
        <v>MUY BAJA</v>
      </c>
      <c r="AH36" s="331">
        <f t="shared" si="11"/>
        <v>1.524096E-2</v>
      </c>
      <c r="AI36" s="331" t="str">
        <f t="shared" si="12"/>
        <v>LEVE</v>
      </c>
      <c r="AJ36" s="331">
        <f t="shared" si="8"/>
        <v>0</v>
      </c>
      <c r="AK36" s="666"/>
      <c r="AL36" s="677"/>
      <c r="AM36" s="706"/>
      <c r="AN36" s="698"/>
      <c r="AO36" s="240"/>
      <c r="AP36" s="240" t="s">
        <v>4</v>
      </c>
      <c r="AQ36" s="971" t="s">
        <v>1037</v>
      </c>
      <c r="AR36" s="240" t="s">
        <v>4</v>
      </c>
      <c r="AS36" s="240"/>
      <c r="AT36" s="971" t="s">
        <v>1038</v>
      </c>
      <c r="AU36" s="240"/>
      <c r="AV36" s="240" t="s">
        <v>4</v>
      </c>
      <c r="AW36" s="971" t="s">
        <v>1039</v>
      </c>
      <c r="AX36" s="240"/>
      <c r="AY36" s="240" t="s">
        <v>4</v>
      </c>
      <c r="AZ36" s="971" t="s">
        <v>1040</v>
      </c>
      <c r="BA36" s="948" t="s">
        <v>1041</v>
      </c>
      <c r="BB36" s="932"/>
    </row>
    <row r="37" spans="1:54" ht="100.5" customHeight="1" x14ac:dyDescent="0.3">
      <c r="A37" s="735" t="s">
        <v>554</v>
      </c>
      <c r="B37" s="693" t="s">
        <v>1025</v>
      </c>
      <c r="C37" s="693" t="s">
        <v>1026</v>
      </c>
      <c r="D37" s="693" t="s">
        <v>1027</v>
      </c>
      <c r="E37" s="693" t="s">
        <v>1074</v>
      </c>
      <c r="F37" s="702" t="s">
        <v>551</v>
      </c>
      <c r="G37" s="702" t="s">
        <v>569</v>
      </c>
      <c r="H37" s="753" t="s">
        <v>1075</v>
      </c>
      <c r="I37" s="226" t="s">
        <v>1076</v>
      </c>
      <c r="J37" s="208" t="s">
        <v>67</v>
      </c>
      <c r="K37" s="704" t="s">
        <v>1031</v>
      </c>
      <c r="L37" s="702" t="s">
        <v>73</v>
      </c>
      <c r="M37" s="765">
        <f>VLOOKUP(L37,'[2]Datos Validacion'!$C$6:$D$10,2,0)</f>
        <v>0.4</v>
      </c>
      <c r="N37" s="709" t="s">
        <v>76</v>
      </c>
      <c r="O37" s="767">
        <f>VLOOKUP(N37,'[2]Datos Validacion'!$E$6:$F$15,2,0)</f>
        <v>0.6</v>
      </c>
      <c r="P37" s="707" t="s">
        <v>76</v>
      </c>
      <c r="Q37" s="212" t="s">
        <v>1077</v>
      </c>
      <c r="R37" s="232" t="s">
        <v>1078</v>
      </c>
      <c r="S37" s="153" t="s">
        <v>838</v>
      </c>
      <c r="T37" s="214" t="s">
        <v>1079</v>
      </c>
      <c r="U37" s="214" t="s">
        <v>840</v>
      </c>
      <c r="V37" s="153" t="s">
        <v>841</v>
      </c>
      <c r="W37" s="153" t="s">
        <v>887</v>
      </c>
      <c r="X37" s="209">
        <f>VLOOKUP(W37,'[2]Datos Validacion'!$K$6:$L$8,2,0)</f>
        <v>0.25</v>
      </c>
      <c r="Y37" s="214" t="s">
        <v>843</v>
      </c>
      <c r="Z37" s="209">
        <f>VLOOKUP(Y37,'[2]Datos Validacion'!$M$6:$N$7,2,0)</f>
        <v>0.15</v>
      </c>
      <c r="AA37" s="153" t="s">
        <v>873</v>
      </c>
      <c r="AB37" s="226" t="s">
        <v>1080</v>
      </c>
      <c r="AC37" s="194" t="s">
        <v>845</v>
      </c>
      <c r="AD37" s="334" t="s">
        <v>923</v>
      </c>
      <c r="AE37" s="879" t="s">
        <v>1077</v>
      </c>
      <c r="AF37" s="873">
        <f t="shared" si="10"/>
        <v>0.4</v>
      </c>
      <c r="AG37" s="331" t="str">
        <f t="shared" si="13"/>
        <v>BAJA</v>
      </c>
      <c r="AH37" s="331">
        <f>IF(OR(W37="prevenir",W37="detectar"),(M37-(M37*AF37)), M37)</f>
        <v>0.24</v>
      </c>
      <c r="AI37" s="721" t="str">
        <f>IF(AJ37&lt;=20%,"LEVE",IF(AJ37&lt;=40%,"MENOR",IF(AJ37&lt;=60%,"MODERADO",IF(AJ37&lt;=80%,"MAYOR","CATASTROFICO"))))</f>
        <v>MODERADO</v>
      </c>
      <c r="AJ37" s="721">
        <f>IF(W37="corregir",(O37-(O37*AF37)), O37)</f>
        <v>0.6</v>
      </c>
      <c r="AK37" s="666" t="s">
        <v>76</v>
      </c>
      <c r="AL37" s="675" t="s">
        <v>89</v>
      </c>
      <c r="AM37" s="672" t="s">
        <v>90</v>
      </c>
      <c r="AN37" s="672"/>
      <c r="AO37" s="672"/>
      <c r="AP37" s="672" t="s">
        <v>4</v>
      </c>
      <c r="AQ37" s="971" t="s">
        <v>1037</v>
      </c>
      <c r="AR37" s="672" t="s">
        <v>4</v>
      </c>
      <c r="AS37" s="672"/>
      <c r="AT37" s="971" t="s">
        <v>1038</v>
      </c>
      <c r="AU37" s="672"/>
      <c r="AV37" s="672" t="s">
        <v>4</v>
      </c>
      <c r="AW37" s="971" t="s">
        <v>1039</v>
      </c>
      <c r="AX37" s="672"/>
      <c r="AY37" s="672" t="s">
        <v>4</v>
      </c>
      <c r="AZ37" s="971" t="s">
        <v>1040</v>
      </c>
      <c r="BA37" s="948" t="s">
        <v>1041</v>
      </c>
      <c r="BB37" s="931" t="s">
        <v>853</v>
      </c>
    </row>
    <row r="38" spans="1:54" ht="100.5" customHeight="1" x14ac:dyDescent="0.3">
      <c r="A38" s="737"/>
      <c r="B38" s="695"/>
      <c r="C38" s="695"/>
      <c r="D38" s="695"/>
      <c r="E38" s="695"/>
      <c r="F38" s="715"/>
      <c r="G38" s="715"/>
      <c r="H38" s="762"/>
      <c r="I38" s="226" t="s">
        <v>1081</v>
      </c>
      <c r="J38" s="208" t="s">
        <v>67</v>
      </c>
      <c r="K38" s="705"/>
      <c r="L38" s="715"/>
      <c r="M38" s="776"/>
      <c r="N38" s="710"/>
      <c r="O38" s="769"/>
      <c r="P38" s="714"/>
      <c r="Q38" s="212" t="s">
        <v>1082</v>
      </c>
      <c r="R38" s="232" t="s">
        <v>1083</v>
      </c>
      <c r="S38" s="153" t="s">
        <v>838</v>
      </c>
      <c r="T38" s="214" t="s">
        <v>1034</v>
      </c>
      <c r="U38" s="214" t="s">
        <v>840</v>
      </c>
      <c r="V38" s="153" t="s">
        <v>841</v>
      </c>
      <c r="W38" s="153" t="s">
        <v>842</v>
      </c>
      <c r="X38" s="209">
        <f>VLOOKUP(W38,'[2]Datos Validacion'!$K$6:$L$8,2,0)</f>
        <v>0.15</v>
      </c>
      <c r="Y38" s="214" t="s">
        <v>843</v>
      </c>
      <c r="Z38" s="209">
        <f>VLOOKUP(Y38,'[2]Datos Validacion'!$M$6:$N$7,2,0)</f>
        <v>0.15</v>
      </c>
      <c r="AA38" s="153" t="s">
        <v>873</v>
      </c>
      <c r="AB38" s="226" t="s">
        <v>1080</v>
      </c>
      <c r="AC38" s="194" t="s">
        <v>845</v>
      </c>
      <c r="AD38" s="334" t="s">
        <v>923</v>
      </c>
      <c r="AE38" s="879" t="s">
        <v>1082</v>
      </c>
      <c r="AF38" s="873">
        <f t="shared" si="10"/>
        <v>0.3</v>
      </c>
      <c r="AG38" s="331" t="str">
        <f t="shared" si="13"/>
        <v>MUY BAJA</v>
      </c>
      <c r="AH38" s="331">
        <f>+AH37-(AH37*AF38)</f>
        <v>0.16799999999999998</v>
      </c>
      <c r="AI38" s="721"/>
      <c r="AJ38" s="721"/>
      <c r="AK38" s="666"/>
      <c r="AL38" s="676"/>
      <c r="AM38" s="674"/>
      <c r="AN38" s="674"/>
      <c r="AO38" s="674"/>
      <c r="AP38" s="674"/>
      <c r="AQ38" s="971" t="s">
        <v>1037</v>
      </c>
      <c r="AR38" s="674"/>
      <c r="AS38" s="674"/>
      <c r="AT38" s="971" t="s">
        <v>1038</v>
      </c>
      <c r="AU38" s="674"/>
      <c r="AV38" s="674"/>
      <c r="AW38" s="971" t="s">
        <v>1039</v>
      </c>
      <c r="AX38" s="674"/>
      <c r="AY38" s="674"/>
      <c r="AZ38" s="971" t="s">
        <v>1040</v>
      </c>
      <c r="BA38" s="948" t="s">
        <v>1041</v>
      </c>
      <c r="BB38" s="931"/>
    </row>
    <row r="39" spans="1:54" ht="109" customHeight="1" x14ac:dyDescent="0.3">
      <c r="A39" s="736"/>
      <c r="B39" s="732"/>
      <c r="C39" s="732"/>
      <c r="D39" s="732"/>
      <c r="E39" s="732"/>
      <c r="F39" s="703"/>
      <c r="G39" s="703"/>
      <c r="H39" s="762"/>
      <c r="I39" s="226" t="s">
        <v>1084</v>
      </c>
      <c r="J39" s="208" t="s">
        <v>181</v>
      </c>
      <c r="K39" s="706"/>
      <c r="L39" s="703"/>
      <c r="M39" s="766"/>
      <c r="N39" s="711"/>
      <c r="O39" s="768"/>
      <c r="P39" s="708"/>
      <c r="Q39" s="212" t="s">
        <v>1085</v>
      </c>
      <c r="R39" s="232" t="s">
        <v>1071</v>
      </c>
      <c r="S39" s="153" t="s">
        <v>838</v>
      </c>
      <c r="T39" s="214" t="s">
        <v>1086</v>
      </c>
      <c r="U39" s="214" t="s">
        <v>915</v>
      </c>
      <c r="V39" s="153" t="s">
        <v>841</v>
      </c>
      <c r="W39" s="153" t="s">
        <v>887</v>
      </c>
      <c r="X39" s="209">
        <f>VLOOKUP(W39,'[2]Datos Validacion'!$K$6:$L$8,2,0)</f>
        <v>0.25</v>
      </c>
      <c r="Y39" s="214" t="s">
        <v>843</v>
      </c>
      <c r="Z39" s="209">
        <f>VLOOKUP(Y39,'[2]Datos Validacion'!$M$6:$N$7,2,0)</f>
        <v>0.15</v>
      </c>
      <c r="AA39" s="153" t="s">
        <v>873</v>
      </c>
      <c r="AB39" s="226" t="s">
        <v>1080</v>
      </c>
      <c r="AC39" s="194" t="s">
        <v>845</v>
      </c>
      <c r="AD39" s="334" t="s">
        <v>1073</v>
      </c>
      <c r="AE39" s="879" t="s">
        <v>1085</v>
      </c>
      <c r="AF39" s="873">
        <f t="shared" si="10"/>
        <v>0.4</v>
      </c>
      <c r="AG39" s="331" t="str">
        <f t="shared" si="13"/>
        <v>MUY BAJA</v>
      </c>
      <c r="AH39" s="331">
        <f>+AH38-(AH38*AF39)</f>
        <v>0.10079999999999999</v>
      </c>
      <c r="AI39" s="721"/>
      <c r="AJ39" s="721"/>
      <c r="AK39" s="666"/>
      <c r="AL39" s="677"/>
      <c r="AM39" s="673"/>
      <c r="AN39" s="673"/>
      <c r="AO39" s="673"/>
      <c r="AP39" s="673"/>
      <c r="AQ39" s="971" t="s">
        <v>1037</v>
      </c>
      <c r="AR39" s="673"/>
      <c r="AS39" s="673"/>
      <c r="AT39" s="971" t="s">
        <v>1038</v>
      </c>
      <c r="AU39" s="673"/>
      <c r="AV39" s="673"/>
      <c r="AW39" s="971" t="s">
        <v>1039</v>
      </c>
      <c r="AX39" s="673"/>
      <c r="AY39" s="673"/>
      <c r="AZ39" s="971" t="s">
        <v>1040</v>
      </c>
      <c r="BA39" s="948" t="s">
        <v>1041</v>
      </c>
      <c r="BB39" s="931"/>
    </row>
    <row r="40" spans="1:54" s="236" customFormat="1" ht="83.15" customHeight="1" x14ac:dyDescent="0.35">
      <c r="A40" s="735" t="s">
        <v>554</v>
      </c>
      <c r="B40" s="693" t="s">
        <v>1025</v>
      </c>
      <c r="C40" s="693" t="s">
        <v>1087</v>
      </c>
      <c r="D40" s="693" t="s">
        <v>1088</v>
      </c>
      <c r="E40" s="693" t="s">
        <v>1089</v>
      </c>
      <c r="F40" s="702" t="s">
        <v>551</v>
      </c>
      <c r="G40" s="702" t="s">
        <v>569</v>
      </c>
      <c r="H40" s="753" t="s">
        <v>1090</v>
      </c>
      <c r="I40" s="226" t="s">
        <v>1091</v>
      </c>
      <c r="J40" s="208" t="s">
        <v>67</v>
      </c>
      <c r="K40" s="704" t="s">
        <v>1092</v>
      </c>
      <c r="L40" s="702" t="s">
        <v>73</v>
      </c>
      <c r="M40" s="765">
        <f>VLOOKUP(L40,'[2]Datos Validacion'!$C$6:$D$10,2,0)</f>
        <v>0.4</v>
      </c>
      <c r="N40" s="709" t="s">
        <v>76</v>
      </c>
      <c r="O40" s="767">
        <f>VLOOKUP(N40,'[2]Datos Validacion'!$E$6:$F$15,2,0)</f>
        <v>0.6</v>
      </c>
      <c r="P40" s="707" t="s">
        <v>76</v>
      </c>
      <c r="Q40" s="212" t="s">
        <v>1093</v>
      </c>
      <c r="R40" s="232" t="s">
        <v>1094</v>
      </c>
      <c r="S40" s="153" t="s">
        <v>838</v>
      </c>
      <c r="T40" s="194" t="s">
        <v>1095</v>
      </c>
      <c r="U40" s="194" t="s">
        <v>861</v>
      </c>
      <c r="V40" s="153" t="s">
        <v>841</v>
      </c>
      <c r="W40" s="153" t="s">
        <v>887</v>
      </c>
      <c r="X40" s="209">
        <f>VLOOKUP(W40,'[2]Datos Validacion'!$K$6:$L$8,2,0)</f>
        <v>0.25</v>
      </c>
      <c r="Y40" s="214" t="s">
        <v>843</v>
      </c>
      <c r="Z40" s="209">
        <f>VLOOKUP(Y40,'[2]Datos Validacion'!$M$6:$N$7,2,0)</f>
        <v>0.15</v>
      </c>
      <c r="AA40" s="153" t="s">
        <v>873</v>
      </c>
      <c r="AB40" s="226" t="s">
        <v>1096</v>
      </c>
      <c r="AC40" s="194" t="s">
        <v>845</v>
      </c>
      <c r="AD40" s="334" t="s">
        <v>1097</v>
      </c>
      <c r="AE40" s="879" t="s">
        <v>1093</v>
      </c>
      <c r="AF40" s="873">
        <f t="shared" si="10"/>
        <v>0.4</v>
      </c>
      <c r="AG40" s="331" t="str">
        <f t="shared" si="13"/>
        <v>BAJA</v>
      </c>
      <c r="AH40" s="331">
        <f>IF(OR(W40="prevenir",W40="detectar"),(M40-(M40*AF40)), M40)</f>
        <v>0.24</v>
      </c>
      <c r="AI40" s="721" t="str">
        <f>IF(AJ40&lt;=20%,"LEVE",IF(AJ40&lt;=40%,"MENOR",IF(AJ40&lt;=60%,"MODERADO",IF(AJ40&lt;=80%,"MAYOR","CATASTROFICO"))))</f>
        <v>MODERADO</v>
      </c>
      <c r="AJ40" s="721">
        <f>IF(W40="corregir",(O40-(O40*AF40)), O40)</f>
        <v>0.6</v>
      </c>
      <c r="AK40" s="666" t="s">
        <v>76</v>
      </c>
      <c r="AL40" s="675" t="s">
        <v>89</v>
      </c>
      <c r="AM40" s="672" t="s">
        <v>90</v>
      </c>
      <c r="AN40" s="672" t="s">
        <v>1098</v>
      </c>
      <c r="AO40" s="672"/>
      <c r="AP40" s="672" t="s">
        <v>4</v>
      </c>
      <c r="AQ40" s="672" t="s">
        <v>1099</v>
      </c>
      <c r="AR40" s="672" t="s">
        <v>4</v>
      </c>
      <c r="AS40" s="672"/>
      <c r="AT40" s="672" t="s">
        <v>1100</v>
      </c>
      <c r="AU40" s="672"/>
      <c r="AV40" s="672" t="s">
        <v>4</v>
      </c>
      <c r="AW40" s="672" t="s">
        <v>1101</v>
      </c>
      <c r="AX40" s="672"/>
      <c r="AY40" s="672" t="s">
        <v>4</v>
      </c>
      <c r="AZ40" s="977"/>
      <c r="BA40" s="949"/>
      <c r="BB40" s="931" t="s">
        <v>1102</v>
      </c>
    </row>
    <row r="41" spans="1:54" s="236" customFormat="1" ht="83.15" customHeight="1" x14ac:dyDescent="0.35">
      <c r="A41" s="737"/>
      <c r="B41" s="695"/>
      <c r="C41" s="695"/>
      <c r="D41" s="695"/>
      <c r="E41" s="695"/>
      <c r="F41" s="715"/>
      <c r="G41" s="715"/>
      <c r="H41" s="762"/>
      <c r="I41" s="753" t="s">
        <v>1103</v>
      </c>
      <c r="J41" s="702" t="s">
        <v>67</v>
      </c>
      <c r="K41" s="705"/>
      <c r="L41" s="715"/>
      <c r="M41" s="776"/>
      <c r="N41" s="710"/>
      <c r="O41" s="769"/>
      <c r="P41" s="714"/>
      <c r="Q41" s="212" t="s">
        <v>1104</v>
      </c>
      <c r="R41" s="232" t="s">
        <v>1094</v>
      </c>
      <c r="S41" s="153" t="s">
        <v>838</v>
      </c>
      <c r="T41" s="194" t="s">
        <v>1095</v>
      </c>
      <c r="U41" s="194" t="s">
        <v>861</v>
      </c>
      <c r="V41" s="153" t="s">
        <v>841</v>
      </c>
      <c r="W41" s="153" t="s">
        <v>887</v>
      </c>
      <c r="X41" s="209">
        <f>VLOOKUP(W41,'[2]Datos Validacion'!$K$6:$L$8,2,0)</f>
        <v>0.25</v>
      </c>
      <c r="Y41" s="214" t="s">
        <v>843</v>
      </c>
      <c r="Z41" s="209">
        <f>VLOOKUP(Y41,'[2]Datos Validacion'!$M$6:$N$7,2,0)</f>
        <v>0.15</v>
      </c>
      <c r="AA41" s="153" t="s">
        <v>873</v>
      </c>
      <c r="AB41" s="226" t="s">
        <v>1096</v>
      </c>
      <c r="AC41" s="194" t="s">
        <v>845</v>
      </c>
      <c r="AD41" s="334" t="s">
        <v>1097</v>
      </c>
      <c r="AE41" s="879" t="s">
        <v>1104</v>
      </c>
      <c r="AF41" s="873">
        <f t="shared" si="10"/>
        <v>0.4</v>
      </c>
      <c r="AG41" s="331" t="str">
        <f t="shared" si="13"/>
        <v>MUY BAJA</v>
      </c>
      <c r="AH41" s="331">
        <f>+AH40-(AH40*AF41)</f>
        <v>0.14399999999999999</v>
      </c>
      <c r="AI41" s="721"/>
      <c r="AJ41" s="721"/>
      <c r="AK41" s="666"/>
      <c r="AL41" s="676"/>
      <c r="AM41" s="674"/>
      <c r="AN41" s="674"/>
      <c r="AO41" s="674"/>
      <c r="AP41" s="674"/>
      <c r="AQ41" s="674"/>
      <c r="AR41" s="674"/>
      <c r="AS41" s="674"/>
      <c r="AT41" s="674"/>
      <c r="AU41" s="674"/>
      <c r="AV41" s="674"/>
      <c r="AW41" s="674"/>
      <c r="AX41" s="674"/>
      <c r="AY41" s="674"/>
      <c r="AZ41" s="977"/>
      <c r="BA41" s="949"/>
      <c r="BB41" s="931"/>
    </row>
    <row r="42" spans="1:54" ht="83.15" customHeight="1" x14ac:dyDescent="0.3">
      <c r="A42" s="737"/>
      <c r="B42" s="695"/>
      <c r="C42" s="695"/>
      <c r="D42" s="695"/>
      <c r="E42" s="695"/>
      <c r="F42" s="715"/>
      <c r="G42" s="715"/>
      <c r="H42" s="762"/>
      <c r="I42" s="754"/>
      <c r="J42" s="703"/>
      <c r="K42" s="705"/>
      <c r="L42" s="715"/>
      <c r="M42" s="776"/>
      <c r="N42" s="710"/>
      <c r="O42" s="769"/>
      <c r="P42" s="714"/>
      <c r="Q42" s="212" t="s">
        <v>1105</v>
      </c>
      <c r="R42" s="232" t="s">
        <v>1106</v>
      </c>
      <c r="S42" s="153" t="s">
        <v>838</v>
      </c>
      <c r="T42" s="194" t="s">
        <v>1095</v>
      </c>
      <c r="U42" s="194" t="s">
        <v>915</v>
      </c>
      <c r="V42" s="153" t="s">
        <v>841</v>
      </c>
      <c r="W42" s="153" t="s">
        <v>887</v>
      </c>
      <c r="X42" s="209">
        <f>VLOOKUP(W42,'[2]Datos Validacion'!$K$6:$L$8,2,0)</f>
        <v>0.25</v>
      </c>
      <c r="Y42" s="214" t="s">
        <v>843</v>
      </c>
      <c r="Z42" s="209">
        <f>VLOOKUP(Y42,'[2]Datos Validacion'!$M$6:$N$7,2,0)</f>
        <v>0.15</v>
      </c>
      <c r="AA42" s="153" t="s">
        <v>844</v>
      </c>
      <c r="AB42" s="226"/>
      <c r="AC42" s="194" t="s">
        <v>845</v>
      </c>
      <c r="AD42" s="334" t="s">
        <v>1107</v>
      </c>
      <c r="AE42" s="879" t="s">
        <v>1105</v>
      </c>
      <c r="AF42" s="873">
        <f t="shared" si="10"/>
        <v>0.4</v>
      </c>
      <c r="AG42" s="331" t="str">
        <f t="shared" si="13"/>
        <v>MUY BAJA</v>
      </c>
      <c r="AH42" s="331">
        <f>+AH41-(AH41*AF42)</f>
        <v>8.6399999999999991E-2</v>
      </c>
      <c r="AI42" s="721"/>
      <c r="AJ42" s="721"/>
      <c r="AK42" s="666"/>
      <c r="AL42" s="676"/>
      <c r="AM42" s="674"/>
      <c r="AN42" s="674"/>
      <c r="AO42" s="674"/>
      <c r="AP42" s="674"/>
      <c r="AQ42" s="674"/>
      <c r="AR42" s="674"/>
      <c r="AS42" s="674"/>
      <c r="AT42" s="674"/>
      <c r="AU42" s="674"/>
      <c r="AV42" s="674"/>
      <c r="AW42" s="674"/>
      <c r="AX42" s="674"/>
      <c r="AY42" s="674"/>
      <c r="AZ42" s="977"/>
      <c r="BA42" s="949"/>
      <c r="BB42" s="931"/>
    </row>
    <row r="43" spans="1:54" ht="83.15" customHeight="1" x14ac:dyDescent="0.3">
      <c r="A43" s="736"/>
      <c r="B43" s="732"/>
      <c r="C43" s="732"/>
      <c r="D43" s="732"/>
      <c r="E43" s="732"/>
      <c r="F43" s="703"/>
      <c r="G43" s="703"/>
      <c r="H43" s="754"/>
      <c r="I43" s="226" t="s">
        <v>1108</v>
      </c>
      <c r="J43" s="208" t="s">
        <v>181</v>
      </c>
      <c r="K43" s="706"/>
      <c r="L43" s="703"/>
      <c r="M43" s="766"/>
      <c r="N43" s="711"/>
      <c r="O43" s="768"/>
      <c r="P43" s="708"/>
      <c r="Q43" s="212" t="s">
        <v>1109</v>
      </c>
      <c r="R43" s="232" t="s">
        <v>1110</v>
      </c>
      <c r="S43" s="153" t="s">
        <v>838</v>
      </c>
      <c r="T43" s="194" t="s">
        <v>1095</v>
      </c>
      <c r="U43" s="194" t="s">
        <v>861</v>
      </c>
      <c r="V43" s="153" t="s">
        <v>841</v>
      </c>
      <c r="W43" s="153" t="s">
        <v>887</v>
      </c>
      <c r="X43" s="209">
        <f>VLOOKUP(W43,'[2]Datos Validacion'!$K$6:$L$8,2,0)</f>
        <v>0.25</v>
      </c>
      <c r="Y43" s="214" t="s">
        <v>843</v>
      </c>
      <c r="Z43" s="209">
        <f>VLOOKUP(Y43,'[2]Datos Validacion'!$M$6:$N$7,2,0)</f>
        <v>0.15</v>
      </c>
      <c r="AA43" s="153" t="s">
        <v>873</v>
      </c>
      <c r="AB43" s="226" t="s">
        <v>1111</v>
      </c>
      <c r="AC43" s="194" t="s">
        <v>845</v>
      </c>
      <c r="AD43" s="334" t="s">
        <v>1097</v>
      </c>
      <c r="AE43" s="879" t="s">
        <v>1109</v>
      </c>
      <c r="AF43" s="873">
        <f t="shared" si="10"/>
        <v>0.4</v>
      </c>
      <c r="AG43" s="331" t="str">
        <f t="shared" si="13"/>
        <v>MUY BAJA</v>
      </c>
      <c r="AH43" s="331">
        <f>+AH42-(AH42*AF43)</f>
        <v>5.183999999999999E-2</v>
      </c>
      <c r="AI43" s="721"/>
      <c r="AJ43" s="721"/>
      <c r="AK43" s="666"/>
      <c r="AL43" s="677"/>
      <c r="AM43" s="673"/>
      <c r="AN43" s="673"/>
      <c r="AO43" s="673"/>
      <c r="AP43" s="673"/>
      <c r="AQ43" s="673"/>
      <c r="AR43" s="673"/>
      <c r="AS43" s="673"/>
      <c r="AT43" s="673"/>
      <c r="AU43" s="673"/>
      <c r="AV43" s="673"/>
      <c r="AW43" s="673"/>
      <c r="AX43" s="673"/>
      <c r="AY43" s="673"/>
      <c r="AZ43" s="388"/>
      <c r="BA43" s="950"/>
      <c r="BB43" s="931"/>
    </row>
    <row r="44" spans="1:54" ht="121.5" customHeight="1" x14ac:dyDescent="0.3">
      <c r="A44" s="735" t="s">
        <v>554</v>
      </c>
      <c r="B44" s="693" t="s">
        <v>1025</v>
      </c>
      <c r="C44" s="693" t="s">
        <v>1112</v>
      </c>
      <c r="D44" s="693" t="s">
        <v>1113</v>
      </c>
      <c r="E44" s="739" t="s">
        <v>1114</v>
      </c>
      <c r="F44" s="702" t="s">
        <v>551</v>
      </c>
      <c r="G44" s="702" t="s">
        <v>563</v>
      </c>
      <c r="H44" s="753" t="s">
        <v>1115</v>
      </c>
      <c r="I44" s="225" t="s">
        <v>1116</v>
      </c>
      <c r="J44" s="208" t="s">
        <v>346</v>
      </c>
      <c r="K44" s="884" t="s">
        <v>2019</v>
      </c>
      <c r="L44" s="208" t="s">
        <v>539</v>
      </c>
      <c r="M44" s="228">
        <f>VLOOKUP(L44,'[2]Datos Validacion'!$C$6:$D$10,2,0)</f>
        <v>1</v>
      </c>
      <c r="N44" s="229" t="s">
        <v>76</v>
      </c>
      <c r="O44" s="230">
        <f>VLOOKUP(N44,'[2]Datos Validacion'!$E$6:$F$15,2,0)</f>
        <v>0.6</v>
      </c>
      <c r="P44" s="212" t="s">
        <v>531</v>
      </c>
      <c r="Q44" s="212" t="s">
        <v>1117</v>
      </c>
      <c r="R44" s="232" t="s">
        <v>1118</v>
      </c>
      <c r="S44" s="153" t="s">
        <v>838</v>
      </c>
      <c r="T44" s="194" t="s">
        <v>1119</v>
      </c>
      <c r="U44" s="194" t="s">
        <v>915</v>
      </c>
      <c r="V44" s="153" t="s">
        <v>841</v>
      </c>
      <c r="W44" s="153" t="s">
        <v>842</v>
      </c>
      <c r="X44" s="209">
        <f>VLOOKUP(W44,'[2]Datos Validacion'!$K$6:$L$8,2,0)</f>
        <v>0.15</v>
      </c>
      <c r="Y44" s="214" t="s">
        <v>843</v>
      </c>
      <c r="Z44" s="209">
        <f>VLOOKUP(Y44,'[2]Datos Validacion'!$M$6:$N$7,2,0)</f>
        <v>0.15</v>
      </c>
      <c r="AA44" s="153" t="s">
        <v>873</v>
      </c>
      <c r="AB44" s="226" t="s">
        <v>1120</v>
      </c>
      <c r="AC44" s="194" t="s">
        <v>845</v>
      </c>
      <c r="AD44" s="334" t="s">
        <v>1121</v>
      </c>
      <c r="AE44" s="879" t="s">
        <v>1117</v>
      </c>
      <c r="AF44" s="873">
        <f t="shared" si="10"/>
        <v>0.3</v>
      </c>
      <c r="AG44" s="331" t="str">
        <f t="shared" ref="AG44:AG72" si="14">IF(AH44&lt;=20%,"MUY BAJA",IF(AH44&lt;=40%,"BAJA",IF(AH44&lt;=60%,"MEDIA",IF(AH44&lt;=80%,"ALTA","MUY ALTA"))))</f>
        <v>ALTA</v>
      </c>
      <c r="AH44" s="331">
        <f>IF(OR(W44="prevenir",W44="detectar"),(M44-(M44*AF44)), M44)</f>
        <v>0.7</v>
      </c>
      <c r="AI44" s="331" t="str">
        <f t="shared" ref="AI44:AI53" si="15">IF(AJ44&lt;=20%,"LEVE",IF(AJ44&lt;=40%,"MENOR",IF(AJ44&lt;=60%,"MODERADO",IF(AJ44&lt;=80%,"MAYOR","CATASTROFICO"))))</f>
        <v>MODERADO</v>
      </c>
      <c r="AJ44" s="331">
        <f>IF(W44="corregir",(O44-(O44*AF44)), O44)</f>
        <v>0.6</v>
      </c>
      <c r="AK44" s="666" t="s">
        <v>76</v>
      </c>
      <c r="AL44" s="675" t="s">
        <v>89</v>
      </c>
      <c r="AM44" s="672" t="s">
        <v>90</v>
      </c>
      <c r="AN44" s="672" t="s">
        <v>1122</v>
      </c>
      <c r="AO44" s="249" t="s">
        <v>4</v>
      </c>
      <c r="AP44" s="249"/>
      <c r="AQ44" s="208" t="s">
        <v>1123</v>
      </c>
      <c r="AR44" s="249" t="s">
        <v>4</v>
      </c>
      <c r="AS44" s="249"/>
      <c r="AT44" s="208" t="s">
        <v>1124</v>
      </c>
      <c r="AU44" s="249"/>
      <c r="AV44" s="249" t="s">
        <v>4</v>
      </c>
      <c r="AW44" s="208" t="s">
        <v>1125</v>
      </c>
      <c r="AX44" s="249"/>
      <c r="AY44" s="249" t="s">
        <v>4</v>
      </c>
      <c r="AZ44" s="208" t="s">
        <v>1126</v>
      </c>
      <c r="BA44" s="951" t="s">
        <v>1127</v>
      </c>
      <c r="BB44" s="727" t="s">
        <v>853</v>
      </c>
    </row>
    <row r="45" spans="1:54" ht="121.5" customHeight="1" x14ac:dyDescent="0.3">
      <c r="A45" s="737"/>
      <c r="B45" s="695"/>
      <c r="C45" s="695"/>
      <c r="D45" s="695"/>
      <c r="E45" s="742"/>
      <c r="F45" s="715"/>
      <c r="G45" s="715"/>
      <c r="H45" s="762"/>
      <c r="I45" s="225" t="s">
        <v>1128</v>
      </c>
      <c r="J45" s="224" t="s">
        <v>346</v>
      </c>
      <c r="K45" s="890"/>
      <c r="L45" s="224" t="s">
        <v>539</v>
      </c>
      <c r="M45" s="228">
        <f>VLOOKUP(L45,'[2]Datos Validacion'!$C$6:$D$10,2,0)</f>
        <v>1</v>
      </c>
      <c r="N45" s="229" t="s">
        <v>76</v>
      </c>
      <c r="O45" s="230">
        <f>VLOOKUP(N45,'[2]Datos Validacion'!$E$6:$F$15,2,0)</f>
        <v>0.6</v>
      </c>
      <c r="P45" s="212" t="s">
        <v>531</v>
      </c>
      <c r="Q45" s="212" t="s">
        <v>1129</v>
      </c>
      <c r="R45" s="232" t="s">
        <v>1130</v>
      </c>
      <c r="S45" s="153" t="s">
        <v>838</v>
      </c>
      <c r="T45" s="194" t="s">
        <v>1119</v>
      </c>
      <c r="U45" s="194" t="s">
        <v>915</v>
      </c>
      <c r="V45" s="153" t="s">
        <v>841</v>
      </c>
      <c r="W45" s="153" t="s">
        <v>887</v>
      </c>
      <c r="X45" s="209">
        <f>VLOOKUP(W45,'[2]Datos Validacion'!$K$6:$L$8,2,0)</f>
        <v>0.25</v>
      </c>
      <c r="Y45" s="214" t="s">
        <v>843</v>
      </c>
      <c r="Z45" s="209">
        <f>VLOOKUP(Y45,'[2]Datos Validacion'!$M$6:$N$7,2,0)</f>
        <v>0.15</v>
      </c>
      <c r="AA45" s="153" t="s">
        <v>873</v>
      </c>
      <c r="AB45" s="226" t="s">
        <v>1131</v>
      </c>
      <c r="AC45" s="194" t="s">
        <v>845</v>
      </c>
      <c r="AD45" s="334" t="s">
        <v>1132</v>
      </c>
      <c r="AE45" s="879" t="s">
        <v>1129</v>
      </c>
      <c r="AF45" s="873">
        <f t="shared" si="10"/>
        <v>0.4</v>
      </c>
      <c r="AG45" s="721" t="str">
        <f t="shared" si="14"/>
        <v>MEDIA</v>
      </c>
      <c r="AH45" s="331">
        <f>+AH44-(AH44*AF45)</f>
        <v>0.42</v>
      </c>
      <c r="AI45" s="331" t="str">
        <f t="shared" si="15"/>
        <v>MODERADO</v>
      </c>
      <c r="AJ45" s="331">
        <f>IF(W45="corregir",(O45-(O45*AF45)), O45)</f>
        <v>0.6</v>
      </c>
      <c r="AK45" s="666"/>
      <c r="AL45" s="676"/>
      <c r="AM45" s="674"/>
      <c r="AN45" s="674"/>
      <c r="AO45" s="249"/>
      <c r="AP45" s="249" t="s">
        <v>4</v>
      </c>
      <c r="AQ45" s="208" t="s">
        <v>1133</v>
      </c>
      <c r="AR45" s="249" t="s">
        <v>4</v>
      </c>
      <c r="AS45" s="249"/>
      <c r="AT45" s="208" t="s">
        <v>1134</v>
      </c>
      <c r="AU45" s="249"/>
      <c r="AV45" s="249" t="s">
        <v>4</v>
      </c>
      <c r="AW45" s="208" t="s">
        <v>1134</v>
      </c>
      <c r="AX45" s="249"/>
      <c r="AY45" s="249" t="s">
        <v>4</v>
      </c>
      <c r="AZ45" s="208" t="s">
        <v>1126</v>
      </c>
      <c r="BA45" s="951"/>
      <c r="BB45" s="727"/>
    </row>
    <row r="46" spans="1:54" ht="121.5" customHeight="1" x14ac:dyDescent="0.3">
      <c r="A46" s="737"/>
      <c r="B46" s="695"/>
      <c r="C46" s="695"/>
      <c r="D46" s="695"/>
      <c r="E46" s="742"/>
      <c r="F46" s="715"/>
      <c r="G46" s="715"/>
      <c r="H46" s="762"/>
      <c r="I46" s="225" t="s">
        <v>1135</v>
      </c>
      <c r="J46" s="224" t="s">
        <v>1136</v>
      </c>
      <c r="K46" s="890"/>
      <c r="L46" s="224" t="s">
        <v>539</v>
      </c>
      <c r="M46" s="228">
        <f>VLOOKUP(L46,'[2]Datos Validacion'!$C$6:$D$10,2,0)</f>
        <v>1</v>
      </c>
      <c r="N46" s="229" t="s">
        <v>76</v>
      </c>
      <c r="O46" s="230">
        <f>VLOOKUP(N46,'[2]Datos Validacion'!$E$6:$F$15,2,0)</f>
        <v>0.6</v>
      </c>
      <c r="P46" s="212" t="s">
        <v>531</v>
      </c>
      <c r="Q46" s="212" t="s">
        <v>1137</v>
      </c>
      <c r="R46" s="232" t="s">
        <v>1138</v>
      </c>
      <c r="S46" s="153" t="s">
        <v>838</v>
      </c>
      <c r="T46" s="194" t="s">
        <v>1119</v>
      </c>
      <c r="U46" s="194" t="s">
        <v>915</v>
      </c>
      <c r="V46" s="153" t="s">
        <v>841</v>
      </c>
      <c r="W46" s="153" t="s">
        <v>1139</v>
      </c>
      <c r="X46" s="209">
        <f>VLOOKUP(W46,'[2]Datos Validacion'!$K$6:$L$8,2,0)</f>
        <v>0.1</v>
      </c>
      <c r="Y46" s="214" t="s">
        <v>843</v>
      </c>
      <c r="Z46" s="209">
        <f>VLOOKUP(Y46,'[2]Datos Validacion'!$M$6:$N$7,2,0)</f>
        <v>0.15</v>
      </c>
      <c r="AA46" s="153" t="s">
        <v>844</v>
      </c>
      <c r="AB46" s="226"/>
      <c r="AC46" s="194"/>
      <c r="AD46" s="334" t="s">
        <v>1140</v>
      </c>
      <c r="AE46" s="879" t="s">
        <v>1137</v>
      </c>
      <c r="AF46" s="873">
        <f t="shared" si="10"/>
        <v>0.25</v>
      </c>
      <c r="AG46" s="721"/>
      <c r="AH46" s="331">
        <f>IF(OR(W46="prevenir",W46="detectar"),(M46-(M46*AF46)), M46)</f>
        <v>1</v>
      </c>
      <c r="AI46" s="331" t="str">
        <f t="shared" si="15"/>
        <v>MODERADO</v>
      </c>
      <c r="AJ46" s="331">
        <f>IF(W46="corregir",(O46-(O46*AF46)), O46)</f>
        <v>0.44999999999999996</v>
      </c>
      <c r="AK46" s="666"/>
      <c r="AL46" s="676"/>
      <c r="AM46" s="674"/>
      <c r="AN46" s="674"/>
      <c r="AO46" s="249"/>
      <c r="AP46" s="249" t="s">
        <v>4</v>
      </c>
      <c r="AQ46" s="208" t="s">
        <v>1141</v>
      </c>
      <c r="AR46" s="249" t="s">
        <v>4</v>
      </c>
      <c r="AS46" s="249"/>
      <c r="AT46" s="208" t="s">
        <v>1134</v>
      </c>
      <c r="AU46" s="249"/>
      <c r="AV46" s="249" t="s">
        <v>4</v>
      </c>
      <c r="AW46" s="208" t="s">
        <v>1134</v>
      </c>
      <c r="AX46" s="249"/>
      <c r="AY46" s="249" t="s">
        <v>4</v>
      </c>
      <c r="AZ46" s="208" t="s">
        <v>1126</v>
      </c>
      <c r="BA46" s="951"/>
      <c r="BB46" s="727"/>
    </row>
    <row r="47" spans="1:54" ht="121.5" customHeight="1" x14ac:dyDescent="0.3">
      <c r="A47" s="736"/>
      <c r="B47" s="732"/>
      <c r="C47" s="732"/>
      <c r="D47" s="732"/>
      <c r="E47" s="740"/>
      <c r="F47" s="703"/>
      <c r="G47" s="703"/>
      <c r="H47" s="754"/>
      <c r="I47" s="226" t="s">
        <v>1142</v>
      </c>
      <c r="J47" s="224" t="s">
        <v>1136</v>
      </c>
      <c r="K47" s="894"/>
      <c r="L47" s="224" t="s">
        <v>539</v>
      </c>
      <c r="M47" s="228">
        <f>VLOOKUP(L47,'[2]Datos Validacion'!$C$6:$D$10,2,0)</f>
        <v>1</v>
      </c>
      <c r="N47" s="229" t="s">
        <v>76</v>
      </c>
      <c r="O47" s="230">
        <f>VLOOKUP(N47,'[2]Datos Validacion'!$E$6:$F$15,2,0)</f>
        <v>0.6</v>
      </c>
      <c r="P47" s="212" t="s">
        <v>531</v>
      </c>
      <c r="Q47" s="212" t="s">
        <v>1143</v>
      </c>
      <c r="R47" s="232" t="s">
        <v>907</v>
      </c>
      <c r="S47" s="153"/>
      <c r="T47" s="194"/>
      <c r="U47" s="194"/>
      <c r="V47" s="153"/>
      <c r="W47" s="153"/>
      <c r="X47" s="209"/>
      <c r="Y47" s="214"/>
      <c r="Z47" s="209"/>
      <c r="AA47" s="153"/>
      <c r="AB47" s="226"/>
      <c r="AC47" s="194"/>
      <c r="AD47" s="334"/>
      <c r="AE47" s="194"/>
      <c r="AF47" s="873"/>
      <c r="AG47" s="331"/>
      <c r="AH47" s="331">
        <f>IF(OR(W47="prevenir",W47="detectar"),(M47-(M47*AF47)), M47)</f>
        <v>1</v>
      </c>
      <c r="AI47" s="331"/>
      <c r="AJ47" s="331">
        <f t="shared" ref="AJ47" si="16">IF(W47="corregir",(O47-(O47*AF47)), O47)</f>
        <v>0.6</v>
      </c>
      <c r="AK47" s="666"/>
      <c r="AL47" s="677"/>
      <c r="AM47" s="673"/>
      <c r="AN47" s="673"/>
      <c r="AO47" s="249"/>
      <c r="AP47" s="249" t="s">
        <v>4</v>
      </c>
      <c r="AQ47" s="208"/>
      <c r="AR47" s="249"/>
      <c r="AS47" s="249"/>
      <c r="AT47" s="208"/>
      <c r="AU47" s="249"/>
      <c r="AV47" s="249"/>
      <c r="AW47" s="208"/>
      <c r="AX47" s="249"/>
      <c r="AY47" s="249"/>
      <c r="AZ47" s="208"/>
      <c r="BA47" s="951"/>
      <c r="BB47" s="727"/>
    </row>
    <row r="48" spans="1:54" ht="121.5" customHeight="1" x14ac:dyDescent="0.3">
      <c r="A48" s="735" t="s">
        <v>554</v>
      </c>
      <c r="B48" s="744" t="s">
        <v>1144</v>
      </c>
      <c r="C48" s="744" t="s">
        <v>1145</v>
      </c>
      <c r="D48" s="744" t="s">
        <v>1146</v>
      </c>
      <c r="E48" s="744" t="s">
        <v>1147</v>
      </c>
      <c r="F48" s="702" t="s">
        <v>551</v>
      </c>
      <c r="G48" s="702" t="s">
        <v>563</v>
      </c>
      <c r="H48" s="753" t="s">
        <v>1148</v>
      </c>
      <c r="I48" s="760" t="s">
        <v>1149</v>
      </c>
      <c r="J48" s="702" t="s">
        <v>67</v>
      </c>
      <c r="K48" s="702" t="s">
        <v>1150</v>
      </c>
      <c r="L48" s="702" t="s">
        <v>73</v>
      </c>
      <c r="M48" s="765">
        <f>VLOOKUP(L48,'[2]Datos Validacion'!$C$6:$D$10,2,0)</f>
        <v>0.4</v>
      </c>
      <c r="N48" s="709" t="s">
        <v>76</v>
      </c>
      <c r="O48" s="767">
        <f>VLOOKUP(N48,'[2]Datos Validacion'!$E$6:$F$15,2,0)</f>
        <v>0.6</v>
      </c>
      <c r="P48" s="707" t="s">
        <v>76</v>
      </c>
      <c r="Q48" s="212" t="s">
        <v>1151</v>
      </c>
      <c r="R48" s="232" t="s">
        <v>1152</v>
      </c>
      <c r="S48" s="153" t="s">
        <v>838</v>
      </c>
      <c r="T48" s="214" t="s">
        <v>1146</v>
      </c>
      <c r="U48" s="208" t="s">
        <v>861</v>
      </c>
      <c r="V48" s="153" t="s">
        <v>841</v>
      </c>
      <c r="W48" s="153" t="s">
        <v>887</v>
      </c>
      <c r="X48" s="209">
        <f>VLOOKUP(W48,'[2]Datos Validacion'!$K$6:$L$8,2,0)</f>
        <v>0.25</v>
      </c>
      <c r="Y48" s="214" t="s">
        <v>843</v>
      </c>
      <c r="Z48" s="209">
        <f>VLOOKUP(Y48,'[2]Datos Validacion'!$M$6:$N$7,2,0)</f>
        <v>0.15</v>
      </c>
      <c r="AA48" s="153" t="s">
        <v>873</v>
      </c>
      <c r="AB48" s="226" t="s">
        <v>1153</v>
      </c>
      <c r="AC48" s="194" t="s">
        <v>845</v>
      </c>
      <c r="AD48" s="334" t="s">
        <v>1154</v>
      </c>
      <c r="AE48" s="879" t="s">
        <v>1151</v>
      </c>
      <c r="AF48" s="873">
        <f t="shared" si="0"/>
        <v>0.4</v>
      </c>
      <c r="AG48" s="331" t="str">
        <f t="shared" si="14"/>
        <v>BAJA</v>
      </c>
      <c r="AH48" s="331">
        <f>IF(OR(W48="prevenir",W48="detectar"),(M48-(M48*AF48)), M48)</f>
        <v>0.24</v>
      </c>
      <c r="AI48" s="331" t="str">
        <f t="shared" si="15"/>
        <v>MODERADO</v>
      </c>
      <c r="AJ48" s="331">
        <f>IF(W48="corregir",(O48-(O48*AF48)), O48)</f>
        <v>0.6</v>
      </c>
      <c r="AK48" s="666" t="s">
        <v>88</v>
      </c>
      <c r="AL48" s="675" t="s">
        <v>89</v>
      </c>
      <c r="AM48" s="672" t="s">
        <v>90</v>
      </c>
      <c r="AN48" s="672" t="s">
        <v>1155</v>
      </c>
      <c r="AO48" s="249"/>
      <c r="AP48" s="249" t="s">
        <v>4</v>
      </c>
      <c r="AQ48" s="208" t="s">
        <v>1156</v>
      </c>
      <c r="AR48" s="249" t="s">
        <v>4</v>
      </c>
      <c r="AS48" s="249"/>
      <c r="AT48" s="208" t="s">
        <v>1157</v>
      </c>
      <c r="AU48" s="249"/>
      <c r="AV48" s="249" t="s">
        <v>4</v>
      </c>
      <c r="AW48" s="208" t="s">
        <v>1158</v>
      </c>
      <c r="AX48" s="249"/>
      <c r="AY48" s="249" t="s">
        <v>4</v>
      </c>
      <c r="AZ48" s="208" t="s">
        <v>1159</v>
      </c>
      <c r="BA48" s="951" t="s">
        <v>1160</v>
      </c>
      <c r="BB48" s="727" t="s">
        <v>853</v>
      </c>
    </row>
    <row r="49" spans="1:54" ht="94" customHeight="1" x14ac:dyDescent="0.3">
      <c r="A49" s="737"/>
      <c r="B49" s="745"/>
      <c r="C49" s="745"/>
      <c r="D49" s="745"/>
      <c r="E49" s="745"/>
      <c r="F49" s="715"/>
      <c r="G49" s="715"/>
      <c r="H49" s="762"/>
      <c r="I49" s="748"/>
      <c r="J49" s="715"/>
      <c r="K49" s="715"/>
      <c r="L49" s="715"/>
      <c r="M49" s="776"/>
      <c r="N49" s="710"/>
      <c r="O49" s="769"/>
      <c r="P49" s="714"/>
      <c r="Q49" s="212" t="s">
        <v>1161</v>
      </c>
      <c r="R49" s="232" t="s">
        <v>1162</v>
      </c>
      <c r="S49" s="153" t="s">
        <v>838</v>
      </c>
      <c r="T49" s="214" t="s">
        <v>1146</v>
      </c>
      <c r="U49" s="208" t="s">
        <v>915</v>
      </c>
      <c r="V49" s="153" t="s">
        <v>841</v>
      </c>
      <c r="W49" s="153" t="s">
        <v>1139</v>
      </c>
      <c r="X49" s="209">
        <f>VLOOKUP(W49,'[2]Datos Validacion'!$K$6:$L$8,2,0)</f>
        <v>0.1</v>
      </c>
      <c r="Y49" s="214" t="s">
        <v>843</v>
      </c>
      <c r="Z49" s="209">
        <f>VLOOKUP(Y49,'[2]Datos Validacion'!$M$6:$N$7,2,0)</f>
        <v>0.15</v>
      </c>
      <c r="AA49" s="153" t="s">
        <v>873</v>
      </c>
      <c r="AB49" s="226" t="s">
        <v>1153</v>
      </c>
      <c r="AC49" s="194" t="s">
        <v>845</v>
      </c>
      <c r="AD49" s="334" t="s">
        <v>1163</v>
      </c>
      <c r="AE49" s="879" t="s">
        <v>1161</v>
      </c>
      <c r="AF49" s="873">
        <f t="shared" si="0"/>
        <v>0.25</v>
      </c>
      <c r="AG49" s="331" t="str">
        <f t="shared" si="14"/>
        <v>MUY BAJA</v>
      </c>
      <c r="AH49" s="331">
        <f>IF(OR(W49="prevenir",W49="detectar"),(M49-(M49*AF49)), M49)</f>
        <v>0</v>
      </c>
      <c r="AI49" s="331" t="str">
        <f t="shared" si="15"/>
        <v>MODERADO</v>
      </c>
      <c r="AJ49" s="331">
        <f>+AJ48-(AJ48*AF49)</f>
        <v>0.44999999999999996</v>
      </c>
      <c r="AK49" s="666"/>
      <c r="AL49" s="676"/>
      <c r="AM49" s="674"/>
      <c r="AN49" s="674"/>
      <c r="AO49" s="249"/>
      <c r="AP49" s="249" t="s">
        <v>4</v>
      </c>
      <c r="AQ49" s="208" t="s">
        <v>1156</v>
      </c>
      <c r="AR49" s="249" t="s">
        <v>4</v>
      </c>
      <c r="AS49" s="249"/>
      <c r="AT49" s="208" t="s">
        <v>1164</v>
      </c>
      <c r="AU49" s="249"/>
      <c r="AV49" s="249" t="s">
        <v>4</v>
      </c>
      <c r="AW49" s="208" t="s">
        <v>1165</v>
      </c>
      <c r="AX49" s="249"/>
      <c r="AY49" s="249" t="s">
        <v>4</v>
      </c>
      <c r="AZ49" s="208" t="s">
        <v>1159</v>
      </c>
      <c r="BA49" s="951" t="s">
        <v>1166</v>
      </c>
      <c r="BB49" s="727"/>
    </row>
    <row r="50" spans="1:54" ht="94" customHeight="1" x14ac:dyDescent="0.3">
      <c r="A50" s="737"/>
      <c r="B50" s="745"/>
      <c r="C50" s="745"/>
      <c r="D50" s="745"/>
      <c r="E50" s="745"/>
      <c r="F50" s="715"/>
      <c r="G50" s="715"/>
      <c r="H50" s="762"/>
      <c r="I50" s="220" t="s">
        <v>1167</v>
      </c>
      <c r="J50" s="715"/>
      <c r="K50" s="715"/>
      <c r="L50" s="715"/>
      <c r="M50" s="776"/>
      <c r="N50" s="710"/>
      <c r="O50" s="769"/>
      <c r="P50" s="714"/>
      <c r="Q50" s="212" t="s">
        <v>1168</v>
      </c>
      <c r="R50" s="232" t="s">
        <v>1169</v>
      </c>
      <c r="S50" s="153" t="s">
        <v>838</v>
      </c>
      <c r="T50" s="214" t="s">
        <v>1146</v>
      </c>
      <c r="U50" s="208" t="s">
        <v>915</v>
      </c>
      <c r="V50" s="153" t="s">
        <v>841</v>
      </c>
      <c r="W50" s="153" t="s">
        <v>887</v>
      </c>
      <c r="X50" s="209">
        <f>VLOOKUP(W50,'[2]Datos Validacion'!$K$6:$L$8,2,0)</f>
        <v>0.25</v>
      </c>
      <c r="Y50" s="214" t="s">
        <v>843</v>
      </c>
      <c r="Z50" s="209">
        <f>VLOOKUP(Y50,'[2]Datos Validacion'!$M$6:$N$7,2,0)</f>
        <v>0.15</v>
      </c>
      <c r="AA50" s="153" t="s">
        <v>873</v>
      </c>
      <c r="AB50" s="226" t="s">
        <v>1170</v>
      </c>
      <c r="AC50" s="194" t="s">
        <v>845</v>
      </c>
      <c r="AD50" s="334" t="s">
        <v>923</v>
      </c>
      <c r="AE50" s="879" t="s">
        <v>1168</v>
      </c>
      <c r="AF50" s="873">
        <f t="shared" si="0"/>
        <v>0.4</v>
      </c>
      <c r="AG50" s="331" t="str">
        <f t="shared" si="14"/>
        <v>MUY BAJA</v>
      </c>
      <c r="AH50" s="331">
        <f>+AH48-(AH48*AF50)</f>
        <v>0.14399999999999999</v>
      </c>
      <c r="AI50" s="331" t="str">
        <f t="shared" si="15"/>
        <v>LEVE</v>
      </c>
      <c r="AJ50" s="331">
        <f>IF(W50="corregir",(O50-(O50*AF50)), O50)</f>
        <v>0</v>
      </c>
      <c r="AK50" s="666"/>
      <c r="AL50" s="676"/>
      <c r="AM50" s="674"/>
      <c r="AN50" s="674"/>
      <c r="AO50" s="249"/>
      <c r="AP50" s="249" t="s">
        <v>4</v>
      </c>
      <c r="AQ50" s="208" t="s">
        <v>1156</v>
      </c>
      <c r="AR50" s="249" t="s">
        <v>4</v>
      </c>
      <c r="AS50" s="249"/>
      <c r="AT50" s="208" t="s">
        <v>1171</v>
      </c>
      <c r="AU50" s="249"/>
      <c r="AV50" s="249" t="s">
        <v>4</v>
      </c>
      <c r="AW50" s="208" t="s">
        <v>1165</v>
      </c>
      <c r="AX50" s="249"/>
      <c r="AY50" s="249" t="s">
        <v>4</v>
      </c>
      <c r="AZ50" s="208" t="s">
        <v>1159</v>
      </c>
      <c r="BA50" s="951" t="s">
        <v>1166</v>
      </c>
      <c r="BB50" s="727"/>
    </row>
    <row r="51" spans="1:54" ht="94" customHeight="1" x14ac:dyDescent="0.3">
      <c r="A51" s="737"/>
      <c r="B51" s="745"/>
      <c r="C51" s="745"/>
      <c r="D51" s="745"/>
      <c r="E51" s="745"/>
      <c r="F51" s="715"/>
      <c r="G51" s="715"/>
      <c r="H51" s="762"/>
      <c r="I51" s="760" t="s">
        <v>1172</v>
      </c>
      <c r="J51" s="715"/>
      <c r="K51" s="715"/>
      <c r="L51" s="715"/>
      <c r="M51" s="776"/>
      <c r="N51" s="710"/>
      <c r="O51" s="769"/>
      <c r="P51" s="714"/>
      <c r="Q51" s="212" t="s">
        <v>1173</v>
      </c>
      <c r="R51" s="232" t="s">
        <v>1162</v>
      </c>
      <c r="S51" s="153" t="s">
        <v>838</v>
      </c>
      <c r="T51" s="214" t="s">
        <v>1146</v>
      </c>
      <c r="U51" s="208" t="s">
        <v>915</v>
      </c>
      <c r="V51" s="153" t="s">
        <v>841</v>
      </c>
      <c r="W51" s="153" t="s">
        <v>1139</v>
      </c>
      <c r="X51" s="209">
        <f>VLOOKUP(W51,'[2]Datos Validacion'!$K$6:$L$8,2,0)</f>
        <v>0.1</v>
      </c>
      <c r="Y51" s="214" t="s">
        <v>843</v>
      </c>
      <c r="Z51" s="209">
        <f>VLOOKUP(Y51,'[2]Datos Validacion'!$M$6:$N$7,2,0)</f>
        <v>0.15</v>
      </c>
      <c r="AA51" s="153" t="s">
        <v>873</v>
      </c>
      <c r="AB51" s="226" t="s">
        <v>1153</v>
      </c>
      <c r="AC51" s="214" t="s">
        <v>845</v>
      </c>
      <c r="AD51" s="334" t="s">
        <v>923</v>
      </c>
      <c r="AE51" s="879" t="s">
        <v>1173</v>
      </c>
      <c r="AF51" s="873">
        <f t="shared" si="0"/>
        <v>0.25</v>
      </c>
      <c r="AG51" s="331" t="str">
        <f t="shared" si="14"/>
        <v>MUY BAJA</v>
      </c>
      <c r="AH51" s="331">
        <f>IF(OR(W51="prevenir",W51="detectar"),(M51-(M51*AF51)), M51)</f>
        <v>0</v>
      </c>
      <c r="AI51" s="331" t="str">
        <f t="shared" si="15"/>
        <v>MENOR</v>
      </c>
      <c r="AJ51" s="331">
        <f>+AJ49-(AJ49*AF51)</f>
        <v>0.33749999999999997</v>
      </c>
      <c r="AK51" s="666"/>
      <c r="AL51" s="676"/>
      <c r="AM51" s="674"/>
      <c r="AN51" s="674"/>
      <c r="AO51" s="249"/>
      <c r="AP51" s="249" t="s">
        <v>4</v>
      </c>
      <c r="AQ51" s="208" t="s">
        <v>1156</v>
      </c>
      <c r="AR51" s="249" t="s">
        <v>4</v>
      </c>
      <c r="AS51" s="249"/>
      <c r="AT51" s="208" t="s">
        <v>1164</v>
      </c>
      <c r="AU51" s="249"/>
      <c r="AV51" s="249" t="s">
        <v>4</v>
      </c>
      <c r="AW51" s="208" t="s">
        <v>1165</v>
      </c>
      <c r="AX51" s="249"/>
      <c r="AY51" s="249" t="s">
        <v>4</v>
      </c>
      <c r="AZ51" s="208" t="s">
        <v>1159</v>
      </c>
      <c r="BA51" s="951" t="s">
        <v>1166</v>
      </c>
      <c r="BB51" s="727"/>
    </row>
    <row r="52" spans="1:54" ht="126.5" customHeight="1" x14ac:dyDescent="0.3">
      <c r="A52" s="736"/>
      <c r="B52" s="746"/>
      <c r="C52" s="746"/>
      <c r="D52" s="746"/>
      <c r="E52" s="746"/>
      <c r="F52" s="703"/>
      <c r="G52" s="703"/>
      <c r="H52" s="754"/>
      <c r="I52" s="748"/>
      <c r="J52" s="703"/>
      <c r="K52" s="703"/>
      <c r="L52" s="703"/>
      <c r="M52" s="766"/>
      <c r="N52" s="711"/>
      <c r="O52" s="768"/>
      <c r="P52" s="708"/>
      <c r="Q52" s="212" t="s">
        <v>1174</v>
      </c>
      <c r="R52" s="232" t="s">
        <v>1175</v>
      </c>
      <c r="S52" s="153" t="s">
        <v>838</v>
      </c>
      <c r="T52" s="214" t="s">
        <v>1146</v>
      </c>
      <c r="U52" s="208" t="s">
        <v>915</v>
      </c>
      <c r="V52" s="153" t="s">
        <v>841</v>
      </c>
      <c r="W52" s="153" t="s">
        <v>1139</v>
      </c>
      <c r="X52" s="209">
        <f>VLOOKUP(W52,'[2]Datos Validacion'!$K$6:$L$8,2,0)</f>
        <v>0.1</v>
      </c>
      <c r="Y52" s="214" t="s">
        <v>843</v>
      </c>
      <c r="Z52" s="209">
        <f>VLOOKUP(Y52,'[2]Datos Validacion'!$M$6:$N$7,2,0)</f>
        <v>0.15</v>
      </c>
      <c r="AA52" s="153" t="s">
        <v>873</v>
      </c>
      <c r="AB52" s="226" t="s">
        <v>1153</v>
      </c>
      <c r="AC52" s="214" t="s">
        <v>845</v>
      </c>
      <c r="AD52" s="326" t="s">
        <v>1176</v>
      </c>
      <c r="AE52" s="879" t="s">
        <v>1174</v>
      </c>
      <c r="AF52" s="873">
        <f t="shared" si="0"/>
        <v>0.25</v>
      </c>
      <c r="AG52" s="331" t="str">
        <f t="shared" si="14"/>
        <v>MUY BAJA</v>
      </c>
      <c r="AH52" s="331">
        <f>IF(OR(W52="prevenir",W52="detectar"),(M52-(M52*AF52)), M52)</f>
        <v>0</v>
      </c>
      <c r="AI52" s="331" t="str">
        <f t="shared" si="15"/>
        <v>MENOR</v>
      </c>
      <c r="AJ52" s="331">
        <f>+AJ51-(AJ51*AF52)</f>
        <v>0.25312499999999999</v>
      </c>
      <c r="AK52" s="666"/>
      <c r="AL52" s="677"/>
      <c r="AM52" s="673"/>
      <c r="AN52" s="673"/>
      <c r="AO52" s="249"/>
      <c r="AP52" s="249" t="s">
        <v>4</v>
      </c>
      <c r="AQ52" s="208" t="s">
        <v>1156</v>
      </c>
      <c r="AR52" s="249"/>
      <c r="AS52" s="249"/>
      <c r="AT52" s="208" t="s">
        <v>1177</v>
      </c>
      <c r="AU52" s="249"/>
      <c r="AV52" s="249" t="s">
        <v>4</v>
      </c>
      <c r="AW52" s="208" t="s">
        <v>1165</v>
      </c>
      <c r="AX52" s="249"/>
      <c r="AY52" s="249" t="s">
        <v>4</v>
      </c>
      <c r="AZ52" s="208" t="s">
        <v>1159</v>
      </c>
      <c r="BA52" s="951" t="s">
        <v>1160</v>
      </c>
      <c r="BB52" s="727"/>
    </row>
    <row r="53" spans="1:54" ht="126.5" customHeight="1" x14ac:dyDescent="0.3">
      <c r="A53" s="735" t="s">
        <v>554</v>
      </c>
      <c r="B53" s="696" t="s">
        <v>1144</v>
      </c>
      <c r="C53" s="696" t="s">
        <v>1145</v>
      </c>
      <c r="D53" s="704" t="s">
        <v>1146</v>
      </c>
      <c r="E53" s="704" t="s">
        <v>1178</v>
      </c>
      <c r="F53" s="702" t="s">
        <v>551</v>
      </c>
      <c r="G53" s="702" t="s">
        <v>563</v>
      </c>
      <c r="H53" s="712" t="s">
        <v>1179</v>
      </c>
      <c r="I53" s="753" t="s">
        <v>1180</v>
      </c>
      <c r="J53" s="702" t="s">
        <v>67</v>
      </c>
      <c r="K53" s="702" t="s">
        <v>1150</v>
      </c>
      <c r="L53" s="702" t="s">
        <v>73</v>
      </c>
      <c r="M53" s="765">
        <f>VLOOKUP(L53,'[2]Datos Validacion'!$C$6:$D$10,2,0)</f>
        <v>0.4</v>
      </c>
      <c r="N53" s="709" t="s">
        <v>76</v>
      </c>
      <c r="O53" s="767">
        <f>VLOOKUP(N53,'[2]Datos Validacion'!$E$6:$F$15,2,0)</f>
        <v>0.6</v>
      </c>
      <c r="P53" s="707" t="s">
        <v>76</v>
      </c>
      <c r="Q53" s="212" t="s">
        <v>1181</v>
      </c>
      <c r="R53" s="232" t="s">
        <v>1182</v>
      </c>
      <c r="S53" s="153" t="s">
        <v>838</v>
      </c>
      <c r="T53" s="214" t="s">
        <v>1146</v>
      </c>
      <c r="U53" s="214" t="s">
        <v>915</v>
      </c>
      <c r="V53" s="153" t="s">
        <v>841</v>
      </c>
      <c r="W53" s="153" t="s">
        <v>887</v>
      </c>
      <c r="X53" s="209">
        <f>VLOOKUP(W53,'[2]Datos Validacion'!$K$6:$L$8,2,0)</f>
        <v>0.25</v>
      </c>
      <c r="Y53" s="214" t="s">
        <v>843</v>
      </c>
      <c r="Z53" s="209">
        <f>VLOOKUP(Y53,'[2]Datos Validacion'!$M$6:$N$7,2,0)</f>
        <v>0.15</v>
      </c>
      <c r="AA53" s="153" t="s">
        <v>873</v>
      </c>
      <c r="AB53" s="226" t="s">
        <v>1183</v>
      </c>
      <c r="AC53" s="194" t="s">
        <v>845</v>
      </c>
      <c r="AD53" s="334" t="s">
        <v>1163</v>
      </c>
      <c r="AE53" s="879" t="s">
        <v>1181</v>
      </c>
      <c r="AF53" s="873">
        <f t="shared" si="0"/>
        <v>0.4</v>
      </c>
      <c r="AG53" s="331" t="str">
        <f t="shared" si="14"/>
        <v>BAJA</v>
      </c>
      <c r="AH53" s="331">
        <f>IF(OR(W53="prevenir",W53="detectar"),(M53-(M53*AF53)), M53)</f>
        <v>0.24</v>
      </c>
      <c r="AI53" s="721" t="str">
        <f t="shared" si="15"/>
        <v>MODERADO</v>
      </c>
      <c r="AJ53" s="721">
        <f>IF(W53="corregir",(O53-(O53*AF53)), O53)</f>
        <v>0.6</v>
      </c>
      <c r="AK53" s="666" t="s">
        <v>76</v>
      </c>
      <c r="AL53" s="675" t="s">
        <v>89</v>
      </c>
      <c r="AM53" s="672" t="s">
        <v>90</v>
      </c>
      <c r="AN53" s="672" t="s">
        <v>1155</v>
      </c>
      <c r="AO53" s="249"/>
      <c r="AP53" s="249" t="s">
        <v>4</v>
      </c>
      <c r="AQ53" s="208" t="s">
        <v>1156</v>
      </c>
      <c r="AR53" s="249"/>
      <c r="AS53" s="249"/>
      <c r="AT53" s="208" t="s">
        <v>1184</v>
      </c>
      <c r="AU53" s="249"/>
      <c r="AV53" s="249" t="s">
        <v>4</v>
      </c>
      <c r="AW53" s="208" t="s">
        <v>1165</v>
      </c>
      <c r="AX53" s="249"/>
      <c r="AY53" s="249" t="s">
        <v>4</v>
      </c>
      <c r="AZ53" s="208" t="s">
        <v>1159</v>
      </c>
      <c r="BA53" s="951" t="s">
        <v>1166</v>
      </c>
      <c r="BB53" s="727" t="s">
        <v>1185</v>
      </c>
    </row>
    <row r="54" spans="1:54" s="236" customFormat="1" ht="94" customHeight="1" x14ac:dyDescent="0.35">
      <c r="A54" s="736"/>
      <c r="B54" s="698"/>
      <c r="C54" s="698"/>
      <c r="D54" s="706"/>
      <c r="E54" s="706"/>
      <c r="F54" s="703"/>
      <c r="G54" s="703"/>
      <c r="H54" s="716"/>
      <c r="I54" s="754"/>
      <c r="J54" s="703"/>
      <c r="K54" s="703"/>
      <c r="L54" s="703"/>
      <c r="M54" s="766"/>
      <c r="N54" s="711"/>
      <c r="O54" s="768"/>
      <c r="P54" s="708"/>
      <c r="Q54" s="212" t="s">
        <v>1186</v>
      </c>
      <c r="R54" s="232" t="s">
        <v>1187</v>
      </c>
      <c r="S54" s="153" t="s">
        <v>838</v>
      </c>
      <c r="T54" s="214" t="s">
        <v>1146</v>
      </c>
      <c r="U54" s="214" t="s">
        <v>915</v>
      </c>
      <c r="V54" s="153" t="s">
        <v>841</v>
      </c>
      <c r="W54" s="153" t="s">
        <v>887</v>
      </c>
      <c r="X54" s="209">
        <f>VLOOKUP(W54,'[2]Datos Validacion'!$K$6:$L$8,2,0)</f>
        <v>0.25</v>
      </c>
      <c r="Y54" s="214" t="s">
        <v>843</v>
      </c>
      <c r="Z54" s="209">
        <f>VLOOKUP(Y54,'[2]Datos Validacion'!$M$6:$N$7,2,0)</f>
        <v>0.15</v>
      </c>
      <c r="AA54" s="153" t="s">
        <v>873</v>
      </c>
      <c r="AB54" s="226" t="s">
        <v>1153</v>
      </c>
      <c r="AC54" s="194" t="s">
        <v>845</v>
      </c>
      <c r="AD54" s="334" t="s">
        <v>1163</v>
      </c>
      <c r="AE54" s="879" t="s">
        <v>1186</v>
      </c>
      <c r="AF54" s="873">
        <f t="shared" si="0"/>
        <v>0.4</v>
      </c>
      <c r="AG54" s="331" t="str">
        <f t="shared" si="14"/>
        <v>MUY BAJA</v>
      </c>
      <c r="AH54" s="331">
        <f>+AH53-(AH53*AF53)</f>
        <v>0.14399999999999999</v>
      </c>
      <c r="AI54" s="721"/>
      <c r="AJ54" s="721"/>
      <c r="AK54" s="666"/>
      <c r="AL54" s="677"/>
      <c r="AM54" s="673"/>
      <c r="AN54" s="673"/>
      <c r="AO54" s="249"/>
      <c r="AP54" s="249" t="s">
        <v>4</v>
      </c>
      <c r="AQ54" s="208" t="s">
        <v>1156</v>
      </c>
      <c r="AR54" s="249"/>
      <c r="AS54" s="249"/>
      <c r="AT54" s="208" t="s">
        <v>1188</v>
      </c>
      <c r="AU54" s="249"/>
      <c r="AV54" s="249" t="s">
        <v>4</v>
      </c>
      <c r="AW54" s="208" t="s">
        <v>1165</v>
      </c>
      <c r="AX54" s="249"/>
      <c r="AY54" s="249" t="s">
        <v>4</v>
      </c>
      <c r="AZ54" s="208" t="s">
        <v>1159</v>
      </c>
      <c r="BA54" s="951" t="s">
        <v>1166</v>
      </c>
      <c r="BB54" s="727"/>
    </row>
    <row r="55" spans="1:54" ht="94" customHeight="1" x14ac:dyDescent="0.3">
      <c r="A55" s="735" t="s">
        <v>554</v>
      </c>
      <c r="B55" s="696" t="s">
        <v>1189</v>
      </c>
      <c r="C55" s="704" t="s">
        <v>1190</v>
      </c>
      <c r="D55" s="704" t="s">
        <v>1191</v>
      </c>
      <c r="E55" s="704" t="s">
        <v>1192</v>
      </c>
      <c r="F55" s="702" t="s">
        <v>551</v>
      </c>
      <c r="G55" s="702" t="s">
        <v>563</v>
      </c>
      <c r="H55" s="717" t="s">
        <v>1193</v>
      </c>
      <c r="I55" s="226" t="s">
        <v>1194</v>
      </c>
      <c r="J55" s="208" t="s">
        <v>346</v>
      </c>
      <c r="K55" s="702" t="s">
        <v>1195</v>
      </c>
      <c r="L55" s="702" t="s">
        <v>203</v>
      </c>
      <c r="M55" s="765">
        <f>VLOOKUP(L55,'[2]Datos Validacion'!$C$6:$D$10,2,0)</f>
        <v>0.6</v>
      </c>
      <c r="N55" s="709" t="s">
        <v>76</v>
      </c>
      <c r="O55" s="767">
        <f>VLOOKUP(N55,'[2]Datos Validacion'!$E$6:$F$15,2,0)</f>
        <v>0.6</v>
      </c>
      <c r="P55" s="707" t="s">
        <v>76</v>
      </c>
      <c r="Q55" s="212" t="s">
        <v>1196</v>
      </c>
      <c r="R55" s="226" t="s">
        <v>1197</v>
      </c>
      <c r="S55" s="153" t="s">
        <v>838</v>
      </c>
      <c r="T55" s="214" t="s">
        <v>1198</v>
      </c>
      <c r="U55" s="214" t="s">
        <v>915</v>
      </c>
      <c r="V55" s="153" t="s">
        <v>841</v>
      </c>
      <c r="W55" s="153" t="s">
        <v>1139</v>
      </c>
      <c r="X55" s="209">
        <f>VLOOKUP(W55,'[2]Datos Validacion'!$K$6:$L$8,2,0)</f>
        <v>0.1</v>
      </c>
      <c r="Y55" s="214" t="s">
        <v>843</v>
      </c>
      <c r="Z55" s="209">
        <f>VLOOKUP(Y55,'[2]Datos Validacion'!$M$6:$N$7,2,0)</f>
        <v>0.15</v>
      </c>
      <c r="AA55" s="153" t="s">
        <v>873</v>
      </c>
      <c r="AB55" s="226" t="s">
        <v>1199</v>
      </c>
      <c r="AC55" s="194" t="s">
        <v>845</v>
      </c>
      <c r="AD55" s="334" t="s">
        <v>1200</v>
      </c>
      <c r="AE55" s="879" t="s">
        <v>1196</v>
      </c>
      <c r="AF55" s="873">
        <f t="shared" si="0"/>
        <v>0.25</v>
      </c>
      <c r="AG55" s="331" t="str">
        <f t="shared" si="14"/>
        <v>MEDIA</v>
      </c>
      <c r="AH55" s="331">
        <f t="shared" ref="AH55:AH79" si="17">IF(OR(W55="prevenir",W55="detectar"),(M55-(M55*AF55)), M55)</f>
        <v>0.6</v>
      </c>
      <c r="AI55" s="331" t="str">
        <f t="shared" ref="AI55:AI63" si="18">IF(AJ55&lt;=20%,"LEVE",IF(AJ55&lt;=40%,"MENOR",IF(AJ55&lt;=60%,"MODERADO",IF(AJ55&lt;=80%,"MAYOR","CATASTROFICO"))))</f>
        <v>MODERADO</v>
      </c>
      <c r="AJ55" s="331">
        <f t="shared" ref="AJ55:AJ89" si="19">IF(W55="corregir",(O55-(O55*AF55)), O55)</f>
        <v>0.44999999999999996</v>
      </c>
      <c r="AK55" s="666" t="s">
        <v>76</v>
      </c>
      <c r="AL55" s="675" t="s">
        <v>89</v>
      </c>
      <c r="AM55" s="672" t="s">
        <v>90</v>
      </c>
      <c r="AN55" s="672"/>
      <c r="AO55" s="249"/>
      <c r="AP55" s="233" t="s">
        <v>1201</v>
      </c>
      <c r="AQ55" s="972" t="s">
        <v>1202</v>
      </c>
      <c r="AR55" s="410" t="s">
        <v>1201</v>
      </c>
      <c r="AS55" s="410" t="s">
        <v>319</v>
      </c>
      <c r="AT55" s="972" t="s">
        <v>1203</v>
      </c>
      <c r="AU55" s="410" t="s">
        <v>319</v>
      </c>
      <c r="AV55" s="410" t="s">
        <v>1201</v>
      </c>
      <c r="AW55" s="972" t="s">
        <v>1204</v>
      </c>
      <c r="AX55" s="410" t="s">
        <v>319</v>
      </c>
      <c r="AY55" s="410" t="s">
        <v>1201</v>
      </c>
      <c r="AZ55" s="972" t="s">
        <v>1204</v>
      </c>
      <c r="BA55" s="951"/>
      <c r="BB55" s="727" t="s">
        <v>1205</v>
      </c>
    </row>
    <row r="56" spans="1:54" ht="124" customHeight="1" x14ac:dyDescent="0.3">
      <c r="A56" s="737"/>
      <c r="B56" s="697"/>
      <c r="C56" s="705"/>
      <c r="D56" s="705"/>
      <c r="E56" s="705"/>
      <c r="F56" s="715"/>
      <c r="G56" s="715"/>
      <c r="H56" s="718"/>
      <c r="I56" s="762" t="s">
        <v>1206</v>
      </c>
      <c r="J56" s="208" t="s">
        <v>67</v>
      </c>
      <c r="K56" s="715"/>
      <c r="L56" s="715"/>
      <c r="M56" s="776"/>
      <c r="N56" s="710"/>
      <c r="O56" s="769"/>
      <c r="P56" s="714"/>
      <c r="Q56" s="212" t="s">
        <v>1207</v>
      </c>
      <c r="R56" s="226" t="s">
        <v>1208</v>
      </c>
      <c r="S56" s="153" t="s">
        <v>838</v>
      </c>
      <c r="T56" s="214" t="s">
        <v>1209</v>
      </c>
      <c r="U56" s="214" t="s">
        <v>915</v>
      </c>
      <c r="V56" s="153" t="s">
        <v>841</v>
      </c>
      <c r="W56" s="153" t="s">
        <v>842</v>
      </c>
      <c r="X56" s="209">
        <f>VLOOKUP(W56,'[2]Datos Validacion'!$K$6:$L$8,2,0)</f>
        <v>0.15</v>
      </c>
      <c r="Y56" s="214" t="s">
        <v>843</v>
      </c>
      <c r="Z56" s="209">
        <f>VLOOKUP(Y56,'[2]Datos Validacion'!$M$6:$N$7,2,0)</f>
        <v>0.15</v>
      </c>
      <c r="AA56" s="153" t="s">
        <v>873</v>
      </c>
      <c r="AB56" s="226" t="s">
        <v>1199</v>
      </c>
      <c r="AC56" s="194" t="s">
        <v>845</v>
      </c>
      <c r="AD56" s="334" t="s">
        <v>1210</v>
      </c>
      <c r="AE56" s="879" t="s">
        <v>1207</v>
      </c>
      <c r="AF56" s="873">
        <f>+X56+Z56</f>
        <v>0.3</v>
      </c>
      <c r="AG56" s="331" t="str">
        <f t="shared" si="14"/>
        <v>MEDIA</v>
      </c>
      <c r="AH56" s="331">
        <f>IF(OR(W56="prevenir",W56="detectar"),(M55-(M55*AF56)), M55)</f>
        <v>0.42</v>
      </c>
      <c r="AI56" s="331" t="str">
        <f t="shared" si="18"/>
        <v>MODERADO</v>
      </c>
      <c r="AJ56" s="331">
        <f>IF(W56="corregir",(O55-(O55*AF56)), O55)</f>
        <v>0.6</v>
      </c>
      <c r="AK56" s="666"/>
      <c r="AL56" s="676"/>
      <c r="AM56" s="674"/>
      <c r="AN56" s="674"/>
      <c r="AO56" s="249"/>
      <c r="AP56" s="243" t="s">
        <v>1201</v>
      </c>
      <c r="AQ56" s="973" t="s">
        <v>1211</v>
      </c>
      <c r="AR56" s="411" t="s">
        <v>1201</v>
      </c>
      <c r="AS56" s="411" t="s">
        <v>319</v>
      </c>
      <c r="AT56" s="973" t="s">
        <v>1212</v>
      </c>
      <c r="AU56" s="411" t="s">
        <v>319</v>
      </c>
      <c r="AV56" s="411" t="s">
        <v>1201</v>
      </c>
      <c r="AW56" s="973" t="s">
        <v>1213</v>
      </c>
      <c r="AX56" s="411" t="s">
        <v>319</v>
      </c>
      <c r="AY56" s="411" t="s">
        <v>1201</v>
      </c>
      <c r="AZ56" s="973" t="s">
        <v>1214</v>
      </c>
      <c r="BA56" s="951"/>
      <c r="BB56" s="727"/>
    </row>
    <row r="57" spans="1:54" ht="94" customHeight="1" x14ac:dyDescent="0.3">
      <c r="A57" s="736"/>
      <c r="B57" s="698"/>
      <c r="C57" s="706"/>
      <c r="D57" s="706"/>
      <c r="E57" s="706"/>
      <c r="F57" s="703"/>
      <c r="G57" s="703"/>
      <c r="H57" s="720"/>
      <c r="I57" s="754"/>
      <c r="J57" s="208" t="s">
        <v>67</v>
      </c>
      <c r="K57" s="703"/>
      <c r="L57" s="703"/>
      <c r="M57" s="766"/>
      <c r="N57" s="711"/>
      <c r="O57" s="768"/>
      <c r="P57" s="708"/>
      <c r="Q57" s="212" t="s">
        <v>1215</v>
      </c>
      <c r="R57" s="226" t="s">
        <v>1216</v>
      </c>
      <c r="S57" s="153" t="s">
        <v>838</v>
      </c>
      <c r="T57" s="214" t="s">
        <v>1209</v>
      </c>
      <c r="U57" s="214" t="s">
        <v>915</v>
      </c>
      <c r="V57" s="153" t="s">
        <v>841</v>
      </c>
      <c r="W57" s="153" t="s">
        <v>887</v>
      </c>
      <c r="X57" s="209">
        <f>VLOOKUP(W57,'[2]Datos Validacion'!$K$6:$L$8,2,0)</f>
        <v>0.25</v>
      </c>
      <c r="Y57" s="214" t="s">
        <v>843</v>
      </c>
      <c r="Z57" s="209">
        <f>VLOOKUP(Y57,'[2]Datos Validacion'!$M$6:$N$7,2,0)</f>
        <v>0.15</v>
      </c>
      <c r="AA57" s="153" t="s">
        <v>873</v>
      </c>
      <c r="AB57" s="226" t="s">
        <v>1199</v>
      </c>
      <c r="AC57" s="194" t="s">
        <v>845</v>
      </c>
      <c r="AD57" s="334" t="s">
        <v>1217</v>
      </c>
      <c r="AE57" s="879" t="s">
        <v>1215</v>
      </c>
      <c r="AF57" s="873">
        <f t="shared" si="0"/>
        <v>0.4</v>
      </c>
      <c r="AG57" s="331" t="str">
        <f t="shared" si="14"/>
        <v>BAJA</v>
      </c>
      <c r="AH57" s="331">
        <f>+AH56-(AH56*AF57)</f>
        <v>0.252</v>
      </c>
      <c r="AI57" s="331" t="str">
        <f t="shared" si="18"/>
        <v>MODERADO</v>
      </c>
      <c r="AJ57" s="331">
        <f>IF(W57="corregir",(O55-(O55*AF57)), O55)</f>
        <v>0.6</v>
      </c>
      <c r="AK57" s="666"/>
      <c r="AL57" s="677"/>
      <c r="AM57" s="673"/>
      <c r="AN57" s="673"/>
      <c r="AO57" s="249"/>
      <c r="AP57" s="243" t="s">
        <v>1201</v>
      </c>
      <c r="AQ57" s="973" t="s">
        <v>1218</v>
      </c>
      <c r="AR57" s="411" t="s">
        <v>1201</v>
      </c>
      <c r="AS57" s="411" t="s">
        <v>319</v>
      </c>
      <c r="AT57" s="973" t="s">
        <v>1212</v>
      </c>
      <c r="AU57" s="411" t="s">
        <v>319</v>
      </c>
      <c r="AV57" s="411" t="s">
        <v>1201</v>
      </c>
      <c r="AW57" s="973" t="s">
        <v>1213</v>
      </c>
      <c r="AX57" s="411" t="s">
        <v>319</v>
      </c>
      <c r="AY57" s="411" t="s">
        <v>1201</v>
      </c>
      <c r="AZ57" s="973" t="s">
        <v>1214</v>
      </c>
      <c r="BA57" s="951"/>
      <c r="BB57" s="727"/>
    </row>
    <row r="58" spans="1:54" ht="113.5" customHeight="1" x14ac:dyDescent="0.3">
      <c r="A58" s="735" t="s">
        <v>554</v>
      </c>
      <c r="B58" s="696" t="s">
        <v>1189</v>
      </c>
      <c r="C58" s="704" t="s">
        <v>1219</v>
      </c>
      <c r="D58" s="704" t="s">
        <v>1220</v>
      </c>
      <c r="E58" s="704" t="s">
        <v>1221</v>
      </c>
      <c r="F58" s="702" t="s">
        <v>551</v>
      </c>
      <c r="G58" s="702" t="s">
        <v>563</v>
      </c>
      <c r="H58" s="749" t="s">
        <v>1222</v>
      </c>
      <c r="I58" s="226" t="s">
        <v>1223</v>
      </c>
      <c r="J58" s="208" t="s">
        <v>67</v>
      </c>
      <c r="K58" s="702" t="s">
        <v>1224</v>
      </c>
      <c r="L58" s="702" t="s">
        <v>203</v>
      </c>
      <c r="M58" s="228">
        <f>VLOOKUP(L58,'[2]Datos Validacion'!$C$6:$D$10,2,0)</f>
        <v>0.6</v>
      </c>
      <c r="N58" s="709" t="s">
        <v>74</v>
      </c>
      <c r="O58" s="230">
        <f>VLOOKUP(N58,'[2]Datos Validacion'!$E$6:$F$15,2,0)</f>
        <v>0.4</v>
      </c>
      <c r="P58" s="707" t="s">
        <v>76</v>
      </c>
      <c r="Q58" s="872" t="s">
        <v>1225</v>
      </c>
      <c r="R58" s="731" t="s">
        <v>1226</v>
      </c>
      <c r="S58" s="434" t="s">
        <v>838</v>
      </c>
      <c r="T58" s="433" t="s">
        <v>1227</v>
      </c>
      <c r="U58" s="433" t="s">
        <v>915</v>
      </c>
      <c r="V58" s="434" t="s">
        <v>841</v>
      </c>
      <c r="W58" s="434" t="s">
        <v>842</v>
      </c>
      <c r="X58" s="765">
        <f>VLOOKUP(W58,'[2]Datos Validacion'!$K$6:$L$8,2,0)</f>
        <v>0.15</v>
      </c>
      <c r="Y58" s="433" t="s">
        <v>843</v>
      </c>
      <c r="Z58" s="765">
        <f>VLOOKUP(Y58,'[2]Datos Validacion'!$M$6:$N$7,2,0)</f>
        <v>0.15</v>
      </c>
      <c r="AA58" s="434" t="s">
        <v>844</v>
      </c>
      <c r="AB58" s="743"/>
      <c r="AC58" s="743" t="s">
        <v>845</v>
      </c>
      <c r="AD58" s="786" t="s">
        <v>1228</v>
      </c>
      <c r="AE58" s="880" t="s">
        <v>1225</v>
      </c>
      <c r="AF58" s="873">
        <f t="shared" si="0"/>
        <v>0.3</v>
      </c>
      <c r="AG58" s="721" t="str">
        <f t="shared" si="14"/>
        <v>MUY BAJA</v>
      </c>
      <c r="AH58" s="331">
        <f t="shared" ref="AH58:AH59" si="20">+AH57-(AH57*AF58)</f>
        <v>0.1764</v>
      </c>
      <c r="AI58" s="721" t="str">
        <f t="shared" si="18"/>
        <v>LEVE</v>
      </c>
      <c r="AJ58" s="331">
        <f t="shared" ref="AJ58:AJ59" si="21">IF(W58="corregir",(O56-(O56*AF58)), O56)</f>
        <v>0</v>
      </c>
      <c r="AK58" s="666" t="s">
        <v>88</v>
      </c>
      <c r="AL58" s="675" t="s">
        <v>89</v>
      </c>
      <c r="AM58" s="672" t="s">
        <v>90</v>
      </c>
      <c r="AN58" s="672" t="s">
        <v>1229</v>
      </c>
      <c r="AO58" s="249"/>
      <c r="AP58" s="249" t="s">
        <v>1201</v>
      </c>
      <c r="AQ58" s="208" t="s">
        <v>1230</v>
      </c>
      <c r="AR58" s="249" t="s">
        <v>1201</v>
      </c>
      <c r="AS58" s="249"/>
      <c r="AT58" s="208" t="s">
        <v>1230</v>
      </c>
      <c r="AU58" s="249"/>
      <c r="AV58" s="249" t="s">
        <v>1201</v>
      </c>
      <c r="AW58" s="208" t="s">
        <v>1231</v>
      </c>
      <c r="AX58" s="249"/>
      <c r="AY58" s="249" t="s">
        <v>1201</v>
      </c>
      <c r="AZ58" s="208" t="s">
        <v>1231</v>
      </c>
      <c r="BA58" s="951" t="s">
        <v>1232</v>
      </c>
      <c r="BB58" s="727" t="s">
        <v>1233</v>
      </c>
    </row>
    <row r="59" spans="1:54" ht="113.5" customHeight="1" x14ac:dyDescent="0.3">
      <c r="A59" s="736"/>
      <c r="B59" s="698"/>
      <c r="C59" s="706"/>
      <c r="D59" s="706"/>
      <c r="E59" s="706"/>
      <c r="F59" s="703"/>
      <c r="G59" s="703"/>
      <c r="H59" s="749"/>
      <c r="I59" s="316" t="s">
        <v>1234</v>
      </c>
      <c r="J59" s="208" t="s">
        <v>67</v>
      </c>
      <c r="K59" s="703"/>
      <c r="L59" s="703"/>
      <c r="M59" s="228" t="e">
        <f>VLOOKUP(L59,'[2]Datos Validacion'!$C$6:$D$10,2,0)</f>
        <v>#N/A</v>
      </c>
      <c r="N59" s="711"/>
      <c r="O59" s="230" t="e">
        <f>VLOOKUP(N59,'[2]Datos Validacion'!$E$6:$F$15,2,0)</f>
        <v>#N/A</v>
      </c>
      <c r="P59" s="708"/>
      <c r="Q59" s="872"/>
      <c r="R59" s="731"/>
      <c r="S59" s="434"/>
      <c r="T59" s="433"/>
      <c r="U59" s="433"/>
      <c r="V59" s="434"/>
      <c r="W59" s="434"/>
      <c r="X59" s="766"/>
      <c r="Y59" s="433"/>
      <c r="Z59" s="766"/>
      <c r="AA59" s="434"/>
      <c r="AB59" s="743"/>
      <c r="AC59" s="743"/>
      <c r="AD59" s="786"/>
      <c r="AE59" s="880"/>
      <c r="AF59" s="873">
        <f t="shared" si="0"/>
        <v>0</v>
      </c>
      <c r="AG59" s="721"/>
      <c r="AH59" s="331">
        <f t="shared" si="20"/>
        <v>0.1764</v>
      </c>
      <c r="AI59" s="721"/>
      <c r="AJ59" s="331">
        <f t="shared" si="21"/>
        <v>0</v>
      </c>
      <c r="AK59" s="666"/>
      <c r="AL59" s="677"/>
      <c r="AM59" s="673"/>
      <c r="AN59" s="673"/>
      <c r="AO59" s="249"/>
      <c r="AP59" s="249" t="s">
        <v>1201</v>
      </c>
      <c r="AQ59" s="208" t="s">
        <v>1230</v>
      </c>
      <c r="AR59" s="249" t="s">
        <v>1201</v>
      </c>
      <c r="AS59" s="249"/>
      <c r="AT59" s="208" t="s">
        <v>1230</v>
      </c>
      <c r="AU59" s="249"/>
      <c r="AV59" s="249" t="s">
        <v>1201</v>
      </c>
      <c r="AW59" s="208" t="s">
        <v>1231</v>
      </c>
      <c r="AX59" s="249"/>
      <c r="AY59" s="249" t="s">
        <v>1201</v>
      </c>
      <c r="AZ59" s="208" t="s">
        <v>1231</v>
      </c>
      <c r="BA59" s="951" t="s">
        <v>1232</v>
      </c>
      <c r="BB59" s="727"/>
    </row>
    <row r="60" spans="1:54" s="135" customFormat="1" ht="247.5" customHeight="1" x14ac:dyDescent="0.3">
      <c r="A60" s="735" t="s">
        <v>554</v>
      </c>
      <c r="B60" s="696" t="s">
        <v>1235</v>
      </c>
      <c r="C60" s="693" t="s">
        <v>1236</v>
      </c>
      <c r="D60" s="702" t="s">
        <v>1237</v>
      </c>
      <c r="E60" s="693" t="s">
        <v>1238</v>
      </c>
      <c r="F60" s="702" t="s">
        <v>551</v>
      </c>
      <c r="G60" s="751" t="s">
        <v>563</v>
      </c>
      <c r="H60" s="755" t="s">
        <v>1239</v>
      </c>
      <c r="I60" s="315" t="s">
        <v>1240</v>
      </c>
      <c r="J60" s="208" t="s">
        <v>346</v>
      </c>
      <c r="K60" s="704" t="s">
        <v>1241</v>
      </c>
      <c r="L60" s="224" t="s">
        <v>73</v>
      </c>
      <c r="M60" s="209">
        <f>VLOOKUP(L60,'[2]Datos Validacion'!$C$6:$D$10,2,0)</f>
        <v>0.4</v>
      </c>
      <c r="N60" s="229" t="s">
        <v>540</v>
      </c>
      <c r="O60" s="211">
        <f>VLOOKUP(N60,'[2]Datos Validacion'!$E$6:$F$15,2,0)</f>
        <v>1</v>
      </c>
      <c r="P60" s="231" t="s">
        <v>536</v>
      </c>
      <c r="Q60" s="317" t="s">
        <v>1242</v>
      </c>
      <c r="R60" s="315" t="s">
        <v>1243</v>
      </c>
      <c r="S60" s="318" t="s">
        <v>838</v>
      </c>
      <c r="T60" s="254" t="s">
        <v>1244</v>
      </c>
      <c r="U60" s="254" t="s">
        <v>915</v>
      </c>
      <c r="V60" s="318" t="s">
        <v>841</v>
      </c>
      <c r="W60" s="312" t="s">
        <v>887</v>
      </c>
      <c r="X60" s="314">
        <f>VLOOKUP(W60,'[2]Datos Validacion'!$K$6:$L$8,2,0)</f>
        <v>0.25</v>
      </c>
      <c r="Y60" s="313" t="s">
        <v>843</v>
      </c>
      <c r="Z60" s="314">
        <f>VLOOKUP(Y60,'[2]Datos Validacion'!$M$6:$N$7,2,0)</f>
        <v>0.15</v>
      </c>
      <c r="AA60" s="318" t="s">
        <v>873</v>
      </c>
      <c r="AB60" s="315" t="s">
        <v>1245</v>
      </c>
      <c r="AC60" s="318" t="s">
        <v>845</v>
      </c>
      <c r="AD60" s="338" t="s">
        <v>1246</v>
      </c>
      <c r="AE60" s="879" t="s">
        <v>1242</v>
      </c>
      <c r="AF60" s="873">
        <f t="shared" si="0"/>
        <v>0.4</v>
      </c>
      <c r="AG60" s="331" t="str">
        <f t="shared" si="14"/>
        <v>BAJA</v>
      </c>
      <c r="AH60" s="331">
        <f t="shared" si="17"/>
        <v>0.24</v>
      </c>
      <c r="AI60" s="331" t="str">
        <f t="shared" si="18"/>
        <v>CATASTROFICO</v>
      </c>
      <c r="AJ60" s="331">
        <f t="shared" si="19"/>
        <v>1</v>
      </c>
      <c r="AK60" s="666" t="s">
        <v>531</v>
      </c>
      <c r="AL60" s="675" t="s">
        <v>529</v>
      </c>
      <c r="AM60" s="672" t="s">
        <v>1247</v>
      </c>
      <c r="AN60" s="690" t="s">
        <v>1248</v>
      </c>
      <c r="AO60" s="367" t="s">
        <v>319</v>
      </c>
      <c r="AP60" s="367" t="s">
        <v>4</v>
      </c>
      <c r="AQ60" s="978" t="s">
        <v>1249</v>
      </c>
      <c r="AR60" s="367" t="s">
        <v>4</v>
      </c>
      <c r="AS60" s="367" t="s">
        <v>319</v>
      </c>
      <c r="AT60" s="978" t="s">
        <v>1250</v>
      </c>
      <c r="AU60" s="367" t="s">
        <v>4</v>
      </c>
      <c r="AV60" s="367" t="s">
        <v>1251</v>
      </c>
      <c r="AW60" s="978" t="s">
        <v>1252</v>
      </c>
      <c r="AX60" s="367" t="s">
        <v>319</v>
      </c>
      <c r="AY60" s="367" t="s">
        <v>4</v>
      </c>
      <c r="AZ60" s="978" t="s">
        <v>1253</v>
      </c>
      <c r="BA60" s="952" t="s">
        <v>1254</v>
      </c>
      <c r="BB60" s="727" t="s">
        <v>853</v>
      </c>
    </row>
    <row r="61" spans="1:54" s="135" customFormat="1" ht="212.5" customHeight="1" x14ac:dyDescent="0.3">
      <c r="A61" s="737"/>
      <c r="B61" s="697"/>
      <c r="C61" s="695"/>
      <c r="D61" s="715"/>
      <c r="E61" s="695"/>
      <c r="F61" s="715"/>
      <c r="G61" s="752"/>
      <c r="H61" s="755"/>
      <c r="I61" s="191" t="s">
        <v>1255</v>
      </c>
      <c r="J61" s="208" t="s">
        <v>346</v>
      </c>
      <c r="K61" s="705"/>
      <c r="L61" s="224" t="s">
        <v>73</v>
      </c>
      <c r="M61" s="209">
        <f>VLOOKUP(L61,'[2]Datos Validacion'!$C$6:$D$10,2,0)</f>
        <v>0.4</v>
      </c>
      <c r="N61" s="229" t="s">
        <v>540</v>
      </c>
      <c r="O61" s="211">
        <f>VLOOKUP(N61,'[2]Datos Validacion'!$E$6:$F$15,2,0)</f>
        <v>1</v>
      </c>
      <c r="P61" s="231" t="s">
        <v>536</v>
      </c>
      <c r="Q61" s="251" t="s">
        <v>1256</v>
      </c>
      <c r="R61" s="191" t="s">
        <v>1257</v>
      </c>
      <c r="S61" s="252" t="s">
        <v>838</v>
      </c>
      <c r="T61" s="253" t="s">
        <v>1258</v>
      </c>
      <c r="U61" s="253" t="s">
        <v>915</v>
      </c>
      <c r="V61" s="252" t="s">
        <v>841</v>
      </c>
      <c r="W61" s="153" t="s">
        <v>1139</v>
      </c>
      <c r="X61" s="209">
        <f>VLOOKUP(W61,'[2]Datos Validacion'!$K$6:$L$8,2,0)</f>
        <v>0.1</v>
      </c>
      <c r="Y61" s="214" t="s">
        <v>843</v>
      </c>
      <c r="Z61" s="209">
        <f>VLOOKUP(Y61,'[2]Datos Validacion'!$M$6:$N$7,2,0)</f>
        <v>0.15</v>
      </c>
      <c r="AA61" s="252" t="s">
        <v>873</v>
      </c>
      <c r="AB61" s="191" t="s">
        <v>1245</v>
      </c>
      <c r="AC61" s="252" t="s">
        <v>845</v>
      </c>
      <c r="AD61" s="339" t="s">
        <v>1259</v>
      </c>
      <c r="AE61" s="879" t="s">
        <v>1256</v>
      </c>
      <c r="AF61" s="873">
        <f t="shared" si="0"/>
        <v>0.25</v>
      </c>
      <c r="AG61" s="331" t="str">
        <f t="shared" si="14"/>
        <v>BAJA</v>
      </c>
      <c r="AH61" s="331">
        <f t="shared" si="17"/>
        <v>0.4</v>
      </c>
      <c r="AI61" s="331" t="str">
        <f t="shared" si="18"/>
        <v>MAYOR</v>
      </c>
      <c r="AJ61" s="331">
        <f t="shared" si="19"/>
        <v>0.75</v>
      </c>
      <c r="AK61" s="666"/>
      <c r="AL61" s="676"/>
      <c r="AM61" s="674"/>
      <c r="AN61" s="691"/>
      <c r="AO61" s="368" t="s">
        <v>319</v>
      </c>
      <c r="AP61" s="368" t="s">
        <v>4</v>
      </c>
      <c r="AQ61" s="398" t="s">
        <v>1260</v>
      </c>
      <c r="AR61" s="368" t="s">
        <v>4</v>
      </c>
      <c r="AS61" s="368" t="s">
        <v>319</v>
      </c>
      <c r="AT61" s="398" t="s">
        <v>1261</v>
      </c>
      <c r="AU61" s="368" t="s">
        <v>4</v>
      </c>
      <c r="AV61" s="368" t="s">
        <v>1262</v>
      </c>
      <c r="AW61" s="398" t="s">
        <v>1252</v>
      </c>
      <c r="AX61" s="368" t="s">
        <v>319</v>
      </c>
      <c r="AY61" s="368" t="s">
        <v>4</v>
      </c>
      <c r="AZ61" s="398" t="s">
        <v>1253</v>
      </c>
      <c r="BA61" s="949" t="s">
        <v>1254</v>
      </c>
      <c r="BB61" s="727"/>
    </row>
    <row r="62" spans="1:54" s="135" customFormat="1" ht="212.5" customHeight="1" x14ac:dyDescent="0.3">
      <c r="A62" s="737"/>
      <c r="B62" s="697"/>
      <c r="C62" s="695"/>
      <c r="D62" s="715"/>
      <c r="E62" s="695"/>
      <c r="F62" s="715"/>
      <c r="G62" s="752"/>
      <c r="H62" s="756"/>
      <c r="I62" s="277" t="s">
        <v>1263</v>
      </c>
      <c r="J62" s="208" t="s">
        <v>67</v>
      </c>
      <c r="K62" s="706"/>
      <c r="L62" s="224" t="s">
        <v>73</v>
      </c>
      <c r="M62" s="209">
        <f>VLOOKUP(L62,'[2]Datos Validacion'!$C$6:$D$10,2,0)</f>
        <v>0.4</v>
      </c>
      <c r="N62" s="229" t="s">
        <v>540</v>
      </c>
      <c r="O62" s="211">
        <f>VLOOKUP(N62,'[2]Datos Validacion'!$E$6:$F$15,2,0)</f>
        <v>1</v>
      </c>
      <c r="P62" s="231" t="s">
        <v>536</v>
      </c>
      <c r="Q62" s="279" t="s">
        <v>1264</v>
      </c>
      <c r="R62" s="191" t="s">
        <v>1265</v>
      </c>
      <c r="S62" s="256" t="s">
        <v>838</v>
      </c>
      <c r="T62" s="257" t="s">
        <v>1258</v>
      </c>
      <c r="U62" s="257" t="s">
        <v>915</v>
      </c>
      <c r="V62" s="256" t="s">
        <v>841</v>
      </c>
      <c r="W62" s="153" t="s">
        <v>842</v>
      </c>
      <c r="X62" s="209">
        <f>VLOOKUP(W62,'[2]Datos Validacion'!$K$6:$L$8,2,0)</f>
        <v>0.15</v>
      </c>
      <c r="Y62" s="214" t="s">
        <v>843</v>
      </c>
      <c r="Z62" s="209">
        <f>VLOOKUP(Y62,'[2]Datos Validacion'!$M$6:$N$7,2,0)</f>
        <v>0.15</v>
      </c>
      <c r="AA62" s="153" t="s">
        <v>844</v>
      </c>
      <c r="AB62" s="226"/>
      <c r="AC62" s="256" t="s">
        <v>845</v>
      </c>
      <c r="AD62" s="340" t="s">
        <v>1266</v>
      </c>
      <c r="AE62" s="879" t="s">
        <v>1264</v>
      </c>
      <c r="AF62" s="873">
        <f>+X62+Z62</f>
        <v>0.3</v>
      </c>
      <c r="AG62" s="331" t="str">
        <f t="shared" si="14"/>
        <v>BAJA</v>
      </c>
      <c r="AH62" s="331">
        <f>+AH61-(AH61*AF62)</f>
        <v>0.28000000000000003</v>
      </c>
      <c r="AI62" s="331" t="str">
        <f t="shared" si="18"/>
        <v>CATASTROFICO</v>
      </c>
      <c r="AJ62" s="331">
        <f t="shared" si="19"/>
        <v>1</v>
      </c>
      <c r="AK62" s="666"/>
      <c r="AL62" s="677"/>
      <c r="AM62" s="673"/>
      <c r="AN62" s="692"/>
      <c r="AO62" s="368" t="s">
        <v>319</v>
      </c>
      <c r="AP62" s="368" t="s">
        <v>4</v>
      </c>
      <c r="AQ62" s="398" t="s">
        <v>1267</v>
      </c>
      <c r="AR62" s="368" t="s">
        <v>4</v>
      </c>
      <c r="AS62" s="368" t="s">
        <v>319</v>
      </c>
      <c r="AT62" s="398" t="s">
        <v>1268</v>
      </c>
      <c r="AU62" s="368" t="s">
        <v>4</v>
      </c>
      <c r="AV62" s="368" t="s">
        <v>1251</v>
      </c>
      <c r="AW62" s="398" t="s">
        <v>1269</v>
      </c>
      <c r="AX62" s="368" t="s">
        <v>319</v>
      </c>
      <c r="AY62" s="368" t="s">
        <v>4</v>
      </c>
      <c r="AZ62" s="398" t="s">
        <v>1253</v>
      </c>
      <c r="BA62" s="949" t="s">
        <v>1254</v>
      </c>
      <c r="BB62" s="727"/>
    </row>
    <row r="63" spans="1:54" s="135" customFormat="1" ht="127.5" customHeight="1" x14ac:dyDescent="0.3">
      <c r="A63" s="434" t="s">
        <v>554</v>
      </c>
      <c r="B63" s="465" t="s">
        <v>1235</v>
      </c>
      <c r="C63" s="743" t="s">
        <v>1270</v>
      </c>
      <c r="D63" s="759" t="s">
        <v>1271</v>
      </c>
      <c r="E63" s="743" t="s">
        <v>1272</v>
      </c>
      <c r="F63" s="759" t="s">
        <v>551</v>
      </c>
      <c r="G63" s="759" t="s">
        <v>563</v>
      </c>
      <c r="H63" s="743" t="s">
        <v>1273</v>
      </c>
      <c r="I63" s="753" t="s">
        <v>1274</v>
      </c>
      <c r="J63" s="208" t="s">
        <v>67</v>
      </c>
      <c r="K63" s="704" t="s">
        <v>1275</v>
      </c>
      <c r="L63" s="702" t="s">
        <v>203</v>
      </c>
      <c r="M63" s="209">
        <f>VLOOKUP(L63,'[2]Datos Validacion'!$C$6:$D$10,2,0)</f>
        <v>0.6</v>
      </c>
      <c r="N63" s="709" t="s">
        <v>76</v>
      </c>
      <c r="O63" s="211">
        <f>VLOOKUP(N63,'[2]Datos Validacion'!$E$6:$F$15,2,0)</f>
        <v>0.6</v>
      </c>
      <c r="P63" s="707" t="s">
        <v>76</v>
      </c>
      <c r="Q63" s="212" t="s">
        <v>1276</v>
      </c>
      <c r="R63" s="191" t="s">
        <v>1277</v>
      </c>
      <c r="S63" s="233" t="s">
        <v>838</v>
      </c>
      <c r="T63" s="194" t="s">
        <v>1278</v>
      </c>
      <c r="U63" s="194" t="s">
        <v>915</v>
      </c>
      <c r="V63" s="233" t="s">
        <v>841</v>
      </c>
      <c r="W63" s="153" t="s">
        <v>887</v>
      </c>
      <c r="X63" s="209">
        <f>VLOOKUP(W63,'[2]Datos Validacion'!$K$6:$L$8,2,0)</f>
        <v>0.25</v>
      </c>
      <c r="Y63" s="214" t="s">
        <v>843</v>
      </c>
      <c r="Z63" s="209">
        <f>VLOOKUP(Y63,'[2]Datos Validacion'!$M$6:$N$7,2,0)</f>
        <v>0.15</v>
      </c>
      <c r="AA63" s="153" t="s">
        <v>844</v>
      </c>
      <c r="AB63" s="226"/>
      <c r="AC63" s="233" t="s">
        <v>845</v>
      </c>
      <c r="AD63" s="334" t="s">
        <v>923</v>
      </c>
      <c r="AE63" s="879" t="s">
        <v>1276</v>
      </c>
      <c r="AF63" s="873">
        <f>+X63+Z63</f>
        <v>0.4</v>
      </c>
      <c r="AG63" s="331" t="str">
        <f t="shared" si="14"/>
        <v>BAJA</v>
      </c>
      <c r="AH63" s="331">
        <f t="shared" si="17"/>
        <v>0.36</v>
      </c>
      <c r="AI63" s="721" t="str">
        <f t="shared" si="18"/>
        <v>MODERADO</v>
      </c>
      <c r="AJ63" s="331">
        <f t="shared" si="19"/>
        <v>0.6</v>
      </c>
      <c r="AK63" s="666" t="s">
        <v>76</v>
      </c>
      <c r="AL63" s="675" t="s">
        <v>89</v>
      </c>
      <c r="AM63" s="672" t="s">
        <v>90</v>
      </c>
      <c r="AN63" s="672" t="s">
        <v>1279</v>
      </c>
      <c r="AO63" s="218"/>
      <c r="AP63" s="218" t="s">
        <v>1201</v>
      </c>
      <c r="AQ63" s="398" t="s">
        <v>1280</v>
      </c>
      <c r="AR63" s="218" t="s">
        <v>1201</v>
      </c>
      <c r="AS63" s="218"/>
      <c r="AT63" s="245" t="s">
        <v>1281</v>
      </c>
      <c r="AU63" s="218"/>
      <c r="AV63" s="218" t="s">
        <v>1201</v>
      </c>
      <c r="AW63" s="245" t="s">
        <v>1282</v>
      </c>
      <c r="AX63" s="218"/>
      <c r="AY63" s="218" t="s">
        <v>1201</v>
      </c>
      <c r="AZ63" s="245" t="s">
        <v>1283</v>
      </c>
      <c r="BA63" s="944"/>
      <c r="BB63" s="727" t="s">
        <v>1284</v>
      </c>
    </row>
    <row r="64" spans="1:54" s="135" customFormat="1" ht="96.65" customHeight="1" x14ac:dyDescent="0.3">
      <c r="A64" s="434"/>
      <c r="B64" s="465"/>
      <c r="C64" s="743"/>
      <c r="D64" s="759"/>
      <c r="E64" s="743"/>
      <c r="F64" s="759"/>
      <c r="G64" s="759"/>
      <c r="H64" s="743"/>
      <c r="I64" s="754"/>
      <c r="J64" s="208" t="s">
        <v>67</v>
      </c>
      <c r="K64" s="705"/>
      <c r="L64" s="715"/>
      <c r="M64" s="209" t="e">
        <f>VLOOKUP(L64,'[2]Datos Validacion'!$C$6:$D$10,2,0)</f>
        <v>#N/A</v>
      </c>
      <c r="N64" s="710"/>
      <c r="O64" s="211" t="e">
        <f>VLOOKUP(N64,'[2]Datos Validacion'!$E$6:$F$15,2,0)</f>
        <v>#N/A</v>
      </c>
      <c r="P64" s="714"/>
      <c r="Q64" s="212" t="s">
        <v>1285</v>
      </c>
      <c r="R64" s="191" t="s">
        <v>1286</v>
      </c>
      <c r="S64" s="233" t="s">
        <v>838</v>
      </c>
      <c r="T64" s="194" t="s">
        <v>1278</v>
      </c>
      <c r="U64" s="194" t="s">
        <v>915</v>
      </c>
      <c r="V64" s="233" t="s">
        <v>841</v>
      </c>
      <c r="W64" s="153" t="s">
        <v>887</v>
      </c>
      <c r="X64" s="209">
        <f>VLOOKUP(W64,'[2]Datos Validacion'!$K$6:$L$8,2,0)</f>
        <v>0.25</v>
      </c>
      <c r="Y64" s="214" t="s">
        <v>843</v>
      </c>
      <c r="Z64" s="209">
        <f>VLOOKUP(Y64,'[2]Datos Validacion'!$M$6:$N$7,2,0)</f>
        <v>0.15</v>
      </c>
      <c r="AA64" s="153" t="s">
        <v>844</v>
      </c>
      <c r="AB64" s="226"/>
      <c r="AC64" s="233" t="s">
        <v>845</v>
      </c>
      <c r="AD64" s="334" t="s">
        <v>1287</v>
      </c>
      <c r="AE64" s="879" t="s">
        <v>1285</v>
      </c>
      <c r="AF64" s="873">
        <f>+X64+Z64</f>
        <v>0.4</v>
      </c>
      <c r="AG64" s="331" t="str">
        <f t="shared" si="14"/>
        <v>BAJA</v>
      </c>
      <c r="AH64" s="331">
        <f>AH63-(AH63*AF64)</f>
        <v>0.216</v>
      </c>
      <c r="AI64" s="721"/>
      <c r="AJ64" s="331" t="e">
        <f t="shared" si="19"/>
        <v>#N/A</v>
      </c>
      <c r="AK64" s="666"/>
      <c r="AL64" s="676"/>
      <c r="AM64" s="674"/>
      <c r="AN64" s="674"/>
      <c r="AO64" s="218"/>
      <c r="AP64" s="218" t="s">
        <v>1201</v>
      </c>
      <c r="AQ64" s="398" t="s">
        <v>1280</v>
      </c>
      <c r="AR64" s="218" t="s">
        <v>1201</v>
      </c>
      <c r="AS64" s="218"/>
      <c r="AT64" s="245" t="s">
        <v>1281</v>
      </c>
      <c r="AU64" s="218"/>
      <c r="AV64" s="218" t="s">
        <v>1201</v>
      </c>
      <c r="AW64" s="245" t="s">
        <v>1282</v>
      </c>
      <c r="AX64" s="218"/>
      <c r="AY64" s="218"/>
      <c r="AZ64" s="245" t="s">
        <v>1283</v>
      </c>
      <c r="BA64" s="944"/>
      <c r="BB64" s="727"/>
    </row>
    <row r="65" spans="1:54" s="135" customFormat="1" ht="96.65" customHeight="1" x14ac:dyDescent="0.3">
      <c r="A65" s="434"/>
      <c r="B65" s="465"/>
      <c r="C65" s="743"/>
      <c r="D65" s="759"/>
      <c r="E65" s="743"/>
      <c r="F65" s="759"/>
      <c r="G65" s="759"/>
      <c r="H65" s="743"/>
      <c r="I65" s="226" t="s">
        <v>1288</v>
      </c>
      <c r="J65" s="208" t="s">
        <v>346</v>
      </c>
      <c r="K65" s="705"/>
      <c r="L65" s="703"/>
      <c r="M65" s="209" t="e">
        <f>VLOOKUP(L65,'[2]Datos Validacion'!$C$6:$D$10,2,0)</f>
        <v>#N/A</v>
      </c>
      <c r="N65" s="711"/>
      <c r="O65" s="211" t="e">
        <f>VLOOKUP(N65,'[2]Datos Validacion'!$E$6:$F$15,2,0)</f>
        <v>#N/A</v>
      </c>
      <c r="P65" s="708"/>
      <c r="Q65" s="212" t="s">
        <v>1289</v>
      </c>
      <c r="R65" s="232" t="s">
        <v>1290</v>
      </c>
      <c r="S65" s="233" t="s">
        <v>838</v>
      </c>
      <c r="T65" s="194" t="s">
        <v>1278</v>
      </c>
      <c r="U65" s="194" t="s">
        <v>915</v>
      </c>
      <c r="V65" s="233" t="s">
        <v>841</v>
      </c>
      <c r="W65" s="153" t="s">
        <v>842</v>
      </c>
      <c r="X65" s="209">
        <f>VLOOKUP(W65,'[2]Datos Validacion'!$K$6:$L$8,2,0)</f>
        <v>0.15</v>
      </c>
      <c r="Y65" s="214" t="s">
        <v>843</v>
      </c>
      <c r="Z65" s="209">
        <f>VLOOKUP(Y65,'[2]Datos Validacion'!$M$6:$N$7,2,0)</f>
        <v>0.15</v>
      </c>
      <c r="AA65" s="153" t="s">
        <v>844</v>
      </c>
      <c r="AB65" s="226"/>
      <c r="AC65" s="233" t="s">
        <v>845</v>
      </c>
      <c r="AD65" s="334" t="s">
        <v>1291</v>
      </c>
      <c r="AE65" s="879" t="s">
        <v>1289</v>
      </c>
      <c r="AF65" s="873">
        <f>+X65+Z65</f>
        <v>0.3</v>
      </c>
      <c r="AG65" s="331" t="str">
        <f t="shared" si="14"/>
        <v>MUY BAJA</v>
      </c>
      <c r="AH65" s="331">
        <f>AH64-(AH64*AF65)</f>
        <v>0.1512</v>
      </c>
      <c r="AI65" s="721"/>
      <c r="AJ65" s="331" t="e">
        <f t="shared" si="19"/>
        <v>#N/A</v>
      </c>
      <c r="AK65" s="666"/>
      <c r="AL65" s="677"/>
      <c r="AM65" s="673"/>
      <c r="AN65" s="673"/>
      <c r="AO65" s="218"/>
      <c r="AP65" s="218" t="s">
        <v>1201</v>
      </c>
      <c r="AQ65" s="398" t="s">
        <v>1280</v>
      </c>
      <c r="AR65" s="218" t="s">
        <v>1201</v>
      </c>
      <c r="AS65" s="218"/>
      <c r="AT65" s="245" t="s">
        <v>1281</v>
      </c>
      <c r="AU65" s="218"/>
      <c r="AV65" s="218" t="s">
        <v>1201</v>
      </c>
      <c r="AW65" s="245" t="s">
        <v>1282</v>
      </c>
      <c r="AX65" s="218"/>
      <c r="AY65" s="218"/>
      <c r="AZ65" s="245" t="s">
        <v>1283</v>
      </c>
      <c r="BA65" s="944"/>
      <c r="BB65" s="727"/>
    </row>
    <row r="66" spans="1:54" s="135" customFormat="1" ht="109" customHeight="1" x14ac:dyDescent="0.3">
      <c r="A66" s="735" t="s">
        <v>554</v>
      </c>
      <c r="B66" s="696" t="s">
        <v>1292</v>
      </c>
      <c r="C66" s="702" t="s">
        <v>1293</v>
      </c>
      <c r="D66" s="704" t="s">
        <v>1294</v>
      </c>
      <c r="E66" s="704" t="s">
        <v>1295</v>
      </c>
      <c r="F66" s="702" t="s">
        <v>551</v>
      </c>
      <c r="G66" s="702" t="s">
        <v>563</v>
      </c>
      <c r="H66" s="731" t="s">
        <v>1296</v>
      </c>
      <c r="I66" s="232" t="s">
        <v>1297</v>
      </c>
      <c r="J66" s="208" t="s">
        <v>181</v>
      </c>
      <c r="K66" s="693" t="s">
        <v>1298</v>
      </c>
      <c r="L66" s="702" t="s">
        <v>539</v>
      </c>
      <c r="M66" s="209">
        <f>VLOOKUP(L66,'[2]Datos Validacion'!$C$6:$D$10,2,0)</f>
        <v>1</v>
      </c>
      <c r="N66" s="709" t="s">
        <v>76</v>
      </c>
      <c r="O66" s="211">
        <f>VLOOKUP(N66,'[2]Datos Validacion'!$E$6:$F$15,2,0)</f>
        <v>0.6</v>
      </c>
      <c r="P66" s="707" t="s">
        <v>531</v>
      </c>
      <c r="Q66" s="255" t="s">
        <v>1299</v>
      </c>
      <c r="R66" s="232" t="s">
        <v>1300</v>
      </c>
      <c r="S66" s="153" t="s">
        <v>838</v>
      </c>
      <c r="T66" s="214" t="s">
        <v>1294</v>
      </c>
      <c r="U66" s="214" t="s">
        <v>915</v>
      </c>
      <c r="V66" s="153" t="s">
        <v>841</v>
      </c>
      <c r="W66" s="153" t="s">
        <v>887</v>
      </c>
      <c r="X66" s="209">
        <f>VLOOKUP(W66,'[2]Datos Validacion'!$K$6:$L$8,2,0)</f>
        <v>0.25</v>
      </c>
      <c r="Y66" s="214" t="s">
        <v>843</v>
      </c>
      <c r="Z66" s="209">
        <f>VLOOKUP(Y66,'[2]Datos Validacion'!$M$6:$N$7,2,0)</f>
        <v>0.15</v>
      </c>
      <c r="AA66" s="233" t="s">
        <v>844</v>
      </c>
      <c r="AB66" s="226"/>
      <c r="AC66" s="194" t="s">
        <v>845</v>
      </c>
      <c r="AD66" s="333" t="s">
        <v>1301</v>
      </c>
      <c r="AE66" s="879" t="s">
        <v>1299</v>
      </c>
      <c r="AF66" s="873">
        <f t="shared" si="0"/>
        <v>0.4</v>
      </c>
      <c r="AG66" s="331" t="str">
        <f t="shared" si="14"/>
        <v>MEDIA</v>
      </c>
      <c r="AH66" s="331">
        <f t="shared" si="17"/>
        <v>0.6</v>
      </c>
      <c r="AI66" s="721" t="str">
        <f>IF(AJ66&lt;=20%,"LEVE",IF(AJ66&lt;=40%,"MENOR",IF(AJ66&lt;=60%,"MODERADO",IF(AJ66&lt;=80%,"MAYOR","CATASTROFICO"))))</f>
        <v>MODERADO</v>
      </c>
      <c r="AJ66" s="331">
        <f t="shared" si="19"/>
        <v>0.6</v>
      </c>
      <c r="AK66" s="666" t="s">
        <v>76</v>
      </c>
      <c r="AL66" s="675" t="s">
        <v>89</v>
      </c>
      <c r="AM66" s="672" t="s">
        <v>90</v>
      </c>
      <c r="AN66" s="672" t="s">
        <v>1302</v>
      </c>
      <c r="AO66" s="218"/>
      <c r="AP66" s="218" t="s">
        <v>4</v>
      </c>
      <c r="AQ66" s="245" t="s">
        <v>1303</v>
      </c>
      <c r="AR66" s="218"/>
      <c r="AS66" s="218" t="s">
        <v>4</v>
      </c>
      <c r="AT66" s="245" t="s">
        <v>1304</v>
      </c>
      <c r="AU66" s="218"/>
      <c r="AV66" s="218" t="s">
        <v>4</v>
      </c>
      <c r="AW66" s="245" t="s">
        <v>1305</v>
      </c>
      <c r="AX66" s="218"/>
      <c r="AY66" s="218" t="s">
        <v>4</v>
      </c>
      <c r="AZ66" s="245" t="s">
        <v>1306</v>
      </c>
      <c r="BA66" s="944" t="s">
        <v>1307</v>
      </c>
      <c r="BB66" s="727" t="s">
        <v>853</v>
      </c>
    </row>
    <row r="67" spans="1:54" s="135" customFormat="1" ht="109" customHeight="1" x14ac:dyDescent="0.3">
      <c r="A67" s="736"/>
      <c r="B67" s="698"/>
      <c r="C67" s="703"/>
      <c r="D67" s="706"/>
      <c r="E67" s="706"/>
      <c r="F67" s="703"/>
      <c r="G67" s="703"/>
      <c r="H67" s="731"/>
      <c r="I67" s="226" t="s">
        <v>1308</v>
      </c>
      <c r="J67" s="208" t="s">
        <v>67</v>
      </c>
      <c r="K67" s="732"/>
      <c r="L67" s="703"/>
      <c r="M67" s="209" t="e">
        <f>VLOOKUP(L67,'[2]Datos Validacion'!$C$6:$D$10,2,0)</f>
        <v>#N/A</v>
      </c>
      <c r="N67" s="711"/>
      <c r="O67" s="211" t="e">
        <f>VLOOKUP(N67,'[2]Datos Validacion'!$E$6:$F$15,2,0)</f>
        <v>#N/A</v>
      </c>
      <c r="P67" s="708"/>
      <c r="Q67" s="255" t="s">
        <v>1309</v>
      </c>
      <c r="R67" s="232" t="s">
        <v>1310</v>
      </c>
      <c r="S67" s="153" t="s">
        <v>838</v>
      </c>
      <c r="T67" s="214" t="s">
        <v>1294</v>
      </c>
      <c r="U67" s="214" t="s">
        <v>915</v>
      </c>
      <c r="V67" s="153" t="s">
        <v>841</v>
      </c>
      <c r="W67" s="153" t="s">
        <v>887</v>
      </c>
      <c r="X67" s="209">
        <f>VLOOKUP(W67,'[2]Datos Validacion'!$K$6:$L$8,2,0)</f>
        <v>0.25</v>
      </c>
      <c r="Y67" s="214" t="s">
        <v>843</v>
      </c>
      <c r="Z67" s="209">
        <f>VLOOKUP(Y67,'[2]Datos Validacion'!$M$6:$N$7,2,0)</f>
        <v>0.15</v>
      </c>
      <c r="AA67" s="233" t="s">
        <v>844</v>
      </c>
      <c r="AB67" s="226"/>
      <c r="AC67" s="194" t="s">
        <v>845</v>
      </c>
      <c r="AD67" s="333" t="s">
        <v>1311</v>
      </c>
      <c r="AE67" s="879" t="s">
        <v>1309</v>
      </c>
      <c r="AF67" s="873">
        <f t="shared" si="0"/>
        <v>0.4</v>
      </c>
      <c r="AG67" s="331" t="str">
        <f t="shared" si="14"/>
        <v>BAJA</v>
      </c>
      <c r="AH67" s="331">
        <f>+AH66-(AH66*AF67)</f>
        <v>0.36</v>
      </c>
      <c r="AI67" s="721"/>
      <c r="AJ67" s="331" t="e">
        <f t="shared" si="19"/>
        <v>#N/A</v>
      </c>
      <c r="AK67" s="666"/>
      <c r="AL67" s="677"/>
      <c r="AM67" s="673"/>
      <c r="AN67" s="673"/>
      <c r="AO67" s="218"/>
      <c r="AP67" s="218" t="s">
        <v>4</v>
      </c>
      <c r="AQ67" s="245" t="s">
        <v>1312</v>
      </c>
      <c r="AR67" s="218" t="s">
        <v>4</v>
      </c>
      <c r="AS67" s="218"/>
      <c r="AT67" s="245" t="s">
        <v>1313</v>
      </c>
      <c r="AU67" s="218"/>
      <c r="AV67" s="218" t="s">
        <v>4</v>
      </c>
      <c r="AW67" s="245" t="s">
        <v>1314</v>
      </c>
      <c r="AX67" s="218"/>
      <c r="AY67" s="218" t="s">
        <v>4</v>
      </c>
      <c r="AZ67" s="245" t="s">
        <v>1315</v>
      </c>
      <c r="BA67" s="953" t="s">
        <v>1316</v>
      </c>
      <c r="BB67" s="727"/>
    </row>
    <row r="68" spans="1:54" s="375" customFormat="1" ht="198" customHeight="1" x14ac:dyDescent="0.3">
      <c r="A68" s="882" t="s">
        <v>554</v>
      </c>
      <c r="B68" s="883" t="s">
        <v>1292</v>
      </c>
      <c r="C68" s="884" t="s">
        <v>1293</v>
      </c>
      <c r="D68" s="884" t="s">
        <v>1317</v>
      </c>
      <c r="E68" s="884" t="s">
        <v>1318</v>
      </c>
      <c r="F68" s="884" t="s">
        <v>551</v>
      </c>
      <c r="G68" s="884" t="s">
        <v>563</v>
      </c>
      <c r="H68" s="896" t="s">
        <v>1319</v>
      </c>
      <c r="I68" s="897" t="s">
        <v>1320</v>
      </c>
      <c r="J68" s="898" t="s">
        <v>181</v>
      </c>
      <c r="K68" s="899" t="s">
        <v>1321</v>
      </c>
      <c r="L68" s="832" t="s">
        <v>539</v>
      </c>
      <c r="M68" s="372">
        <f>VLOOKUP(L68,'[2]Datos Validacion'!$C$6:$D$10,2,0)</f>
        <v>1</v>
      </c>
      <c r="N68" s="861" t="s">
        <v>76</v>
      </c>
      <c r="O68" s="373">
        <f>VLOOKUP(N68,'[2]Datos Validacion'!$E$6:$F$15,2,0)</f>
        <v>0.6</v>
      </c>
      <c r="P68" s="864" t="s">
        <v>531</v>
      </c>
      <c r="Q68" s="903" t="s">
        <v>1322</v>
      </c>
      <c r="R68" s="886" t="s">
        <v>1323</v>
      </c>
      <c r="S68" s="911" t="s">
        <v>838</v>
      </c>
      <c r="T68" s="912" t="s">
        <v>1324</v>
      </c>
      <c r="U68" s="912" t="s">
        <v>915</v>
      </c>
      <c r="V68" s="911" t="s">
        <v>841</v>
      </c>
      <c r="W68" s="911" t="s">
        <v>1139</v>
      </c>
      <c r="X68" s="228">
        <f>VLOOKUP(W68,'[2]Datos Validacion'!$K$6:$L$8,2,0)</f>
        <v>0.1</v>
      </c>
      <c r="Y68" s="913" t="s">
        <v>843</v>
      </c>
      <c r="Z68" s="228">
        <f>VLOOKUP(Y68,'[2]Datos Validacion'!$M$6:$N$7,2,0)</f>
        <v>0.15</v>
      </c>
      <c r="AA68" s="914" t="s">
        <v>873</v>
      </c>
      <c r="AB68" s="915" t="s">
        <v>1325</v>
      </c>
      <c r="AC68" s="912" t="s">
        <v>845</v>
      </c>
      <c r="AD68" s="916" t="s">
        <v>1326</v>
      </c>
      <c r="AE68" s="879" t="s">
        <v>1318</v>
      </c>
      <c r="AF68" s="874">
        <f>+X68+Z68</f>
        <v>0.25</v>
      </c>
      <c r="AG68" s="374" t="str">
        <f t="shared" si="14"/>
        <v>MUY ALTA</v>
      </c>
      <c r="AH68" s="374">
        <f t="shared" si="17"/>
        <v>1</v>
      </c>
      <c r="AI68" s="374" t="str">
        <f t="shared" ref="AI68:AI79" si="22">IF(AJ68&lt;=20%,"LEVE",IF(AJ68&lt;=40%,"MENOR",IF(AJ68&lt;=60%,"MODERADO",IF(AJ68&lt;=80%,"MAYOR","CATASTROFICO"))))</f>
        <v>MODERADO</v>
      </c>
      <c r="AJ68" s="374">
        <f t="shared" si="19"/>
        <v>0.44999999999999996</v>
      </c>
      <c r="AK68" s="666" t="s">
        <v>531</v>
      </c>
      <c r="AL68" s="922" t="s">
        <v>529</v>
      </c>
      <c r="AM68" s="923" t="s">
        <v>1327</v>
      </c>
      <c r="AN68" s="923"/>
      <c r="AO68" s="919"/>
      <c r="AP68" s="919" t="s">
        <v>4</v>
      </c>
      <c r="AQ68" s="887" t="s">
        <v>1328</v>
      </c>
      <c r="AR68" s="919" t="s">
        <v>4</v>
      </c>
      <c r="AS68" s="919"/>
      <c r="AT68" s="887" t="s">
        <v>1329</v>
      </c>
      <c r="AU68" s="919" t="s">
        <v>4</v>
      </c>
      <c r="AV68" s="919"/>
      <c r="AW68" s="887" t="s">
        <v>1330</v>
      </c>
      <c r="AX68" s="919"/>
      <c r="AY68" s="919" t="s">
        <v>4</v>
      </c>
      <c r="AZ68" s="887" t="s">
        <v>1331</v>
      </c>
      <c r="BA68" s="954"/>
      <c r="BB68" s="727" t="s">
        <v>1332</v>
      </c>
    </row>
    <row r="69" spans="1:54" ht="71.150000000000006" customHeight="1" x14ac:dyDescent="0.3">
      <c r="A69" s="888"/>
      <c r="B69" s="889"/>
      <c r="C69" s="890"/>
      <c r="D69" s="890"/>
      <c r="E69" s="890"/>
      <c r="F69" s="890"/>
      <c r="G69" s="890"/>
      <c r="H69" s="896"/>
      <c r="I69" s="900" t="s">
        <v>1333</v>
      </c>
      <c r="J69" s="898" t="s">
        <v>67</v>
      </c>
      <c r="K69" s="901"/>
      <c r="L69" s="833"/>
      <c r="M69" s="370" t="e">
        <f>VLOOKUP(L69,'[2]Datos Validacion'!$C$6:$D$10,2,0)</f>
        <v>#N/A</v>
      </c>
      <c r="N69" s="862"/>
      <c r="O69" s="371" t="e">
        <f>VLOOKUP(N69,'[2]Datos Validacion'!$E$6:$F$15,2,0)</f>
        <v>#N/A</v>
      </c>
      <c r="P69" s="865"/>
      <c r="Q69" s="904"/>
      <c r="R69" s="905" t="s">
        <v>907</v>
      </c>
      <c r="S69" s="906"/>
      <c r="T69" s="907"/>
      <c r="U69" s="907"/>
      <c r="V69" s="906"/>
      <c r="W69" s="906"/>
      <c r="X69" s="209" t="e">
        <f>VLOOKUP(W69,'[2]Datos Validacion'!$K$6:$L$8,2,0)</f>
        <v>#N/A</v>
      </c>
      <c r="Y69" s="907"/>
      <c r="Z69" s="209" t="e">
        <f>VLOOKUP(Y69,'[2]Datos Validacion'!$M$6:$N$7,2,0)</f>
        <v>#N/A</v>
      </c>
      <c r="AA69" s="906"/>
      <c r="AB69" s="908"/>
      <c r="AC69" s="909"/>
      <c r="AD69" s="910"/>
      <c r="AE69" s="212"/>
      <c r="AF69" s="873" t="e">
        <f t="shared" si="0"/>
        <v>#N/A</v>
      </c>
      <c r="AG69" s="331"/>
      <c r="AH69" s="331"/>
      <c r="AI69" s="331"/>
      <c r="AJ69" s="331" t="e">
        <f t="shared" si="19"/>
        <v>#N/A</v>
      </c>
      <c r="AK69" s="666"/>
      <c r="AL69" s="917"/>
      <c r="AM69" s="918"/>
      <c r="AN69" s="918"/>
      <c r="AO69" s="919"/>
      <c r="AP69" s="919"/>
      <c r="AQ69" s="919"/>
      <c r="AR69" s="919"/>
      <c r="AS69" s="919"/>
      <c r="AT69" s="919"/>
      <c r="AU69" s="919"/>
      <c r="AV69" s="919"/>
      <c r="AW69" s="919"/>
      <c r="AX69" s="919"/>
      <c r="AY69" s="919"/>
      <c r="AZ69" s="919"/>
      <c r="BA69" s="955"/>
      <c r="BB69" s="727"/>
    </row>
    <row r="70" spans="1:54" ht="73" customHeight="1" x14ac:dyDescent="0.3">
      <c r="A70" s="892"/>
      <c r="B70" s="893"/>
      <c r="C70" s="894"/>
      <c r="D70" s="894"/>
      <c r="E70" s="894"/>
      <c r="F70" s="894"/>
      <c r="G70" s="894"/>
      <c r="H70" s="896"/>
      <c r="I70" s="900" t="s">
        <v>1334</v>
      </c>
      <c r="J70" s="898" t="s">
        <v>346</v>
      </c>
      <c r="K70" s="902"/>
      <c r="L70" s="834"/>
      <c r="M70" s="370" t="e">
        <f>VLOOKUP(L70,'[2]Datos Validacion'!$C$6:$D$10,2,0)</f>
        <v>#N/A</v>
      </c>
      <c r="N70" s="863"/>
      <c r="O70" s="371" t="e">
        <f>VLOOKUP(N70,'[2]Datos Validacion'!$E$6:$F$15,2,0)</f>
        <v>#N/A</v>
      </c>
      <c r="P70" s="866"/>
      <c r="Q70" s="904"/>
      <c r="R70" s="905" t="s">
        <v>907</v>
      </c>
      <c r="S70" s="906"/>
      <c r="T70" s="907"/>
      <c r="U70" s="907"/>
      <c r="V70" s="906"/>
      <c r="W70" s="906"/>
      <c r="X70" s="209" t="e">
        <f>VLOOKUP(W70,'[2]Datos Validacion'!$K$6:$L$8,2,0)</f>
        <v>#N/A</v>
      </c>
      <c r="Y70" s="907"/>
      <c r="Z70" s="209" t="e">
        <f>VLOOKUP(Y70,'[2]Datos Validacion'!$M$6:$N$7,2,0)</f>
        <v>#N/A</v>
      </c>
      <c r="AA70" s="906"/>
      <c r="AB70" s="908"/>
      <c r="AC70" s="909"/>
      <c r="AD70" s="910"/>
      <c r="AE70" s="212"/>
      <c r="AF70" s="873" t="e">
        <f t="shared" si="0"/>
        <v>#N/A</v>
      </c>
      <c r="AG70" s="331"/>
      <c r="AH70" s="331"/>
      <c r="AI70" s="331"/>
      <c r="AJ70" s="331" t="e">
        <f t="shared" si="19"/>
        <v>#N/A</v>
      </c>
      <c r="AK70" s="666"/>
      <c r="AL70" s="920"/>
      <c r="AM70" s="921"/>
      <c r="AN70" s="921"/>
      <c r="AO70" s="919"/>
      <c r="AP70" s="919"/>
      <c r="AQ70" s="919"/>
      <c r="AR70" s="919"/>
      <c r="AS70" s="919"/>
      <c r="AT70" s="919"/>
      <c r="AU70" s="919"/>
      <c r="AV70" s="919"/>
      <c r="AW70" s="919"/>
      <c r="AX70" s="919"/>
      <c r="AY70" s="919"/>
      <c r="AZ70" s="919"/>
      <c r="BA70" s="955"/>
      <c r="BB70" s="727"/>
    </row>
    <row r="71" spans="1:54" ht="159" customHeight="1" x14ac:dyDescent="0.3">
      <c r="A71" s="153" t="s">
        <v>554</v>
      </c>
      <c r="B71" s="194" t="s">
        <v>1292</v>
      </c>
      <c r="C71" s="208" t="s">
        <v>1335</v>
      </c>
      <c r="D71" s="208" t="s">
        <v>1336</v>
      </c>
      <c r="E71" s="208" t="s">
        <v>1337</v>
      </c>
      <c r="F71" s="208" t="s">
        <v>551</v>
      </c>
      <c r="G71" s="208" t="s">
        <v>563</v>
      </c>
      <c r="H71" s="106" t="s">
        <v>1338</v>
      </c>
      <c r="I71" s="106" t="s">
        <v>1339</v>
      </c>
      <c r="J71" s="208" t="s">
        <v>181</v>
      </c>
      <c r="K71" s="207" t="s">
        <v>1340</v>
      </c>
      <c r="L71" s="224" t="s">
        <v>73</v>
      </c>
      <c r="M71" s="209">
        <f>VLOOKUP(L71,'[2]Datos Validacion'!$C$6:$D$10,2,0)</f>
        <v>0.4</v>
      </c>
      <c r="N71" s="229" t="s">
        <v>540</v>
      </c>
      <c r="O71" s="211">
        <f>VLOOKUP(N71,'[2]Datos Validacion'!$E$6:$F$15,2,0)</f>
        <v>1</v>
      </c>
      <c r="P71" s="231" t="s">
        <v>536</v>
      </c>
      <c r="Q71" s="212" t="s">
        <v>1341</v>
      </c>
      <c r="R71" s="232" t="s">
        <v>1342</v>
      </c>
      <c r="S71" s="214" t="s">
        <v>838</v>
      </c>
      <c r="T71" s="214" t="s">
        <v>1343</v>
      </c>
      <c r="U71" s="214" t="s">
        <v>915</v>
      </c>
      <c r="V71" s="153" t="s">
        <v>841</v>
      </c>
      <c r="W71" s="153" t="s">
        <v>1139</v>
      </c>
      <c r="X71" s="209">
        <f>VLOOKUP(W71,'[2]Datos Validacion'!$K$6:$L$8,2,0)</f>
        <v>0.1</v>
      </c>
      <c r="Y71" s="214" t="s">
        <v>843</v>
      </c>
      <c r="Z71" s="209">
        <f>VLOOKUP(Y71,'[2]Datos Validacion'!$M$6:$N$7,2,0)</f>
        <v>0.15</v>
      </c>
      <c r="AA71" s="153" t="s">
        <v>844</v>
      </c>
      <c r="AB71" s="106"/>
      <c r="AC71" s="214" t="s">
        <v>845</v>
      </c>
      <c r="AD71" s="326" t="s">
        <v>1344</v>
      </c>
      <c r="AE71" s="879" t="s">
        <v>1341</v>
      </c>
      <c r="AF71" s="873">
        <f t="shared" si="0"/>
        <v>0.25</v>
      </c>
      <c r="AG71" s="331" t="str">
        <f t="shared" si="14"/>
        <v>BAJA</v>
      </c>
      <c r="AH71" s="331">
        <f t="shared" si="17"/>
        <v>0.4</v>
      </c>
      <c r="AI71" s="331" t="str">
        <f t="shared" si="22"/>
        <v>MAYOR</v>
      </c>
      <c r="AJ71" s="331">
        <f t="shared" si="19"/>
        <v>0.75</v>
      </c>
      <c r="AK71" s="251" t="s">
        <v>531</v>
      </c>
      <c r="AL71" s="345" t="s">
        <v>529</v>
      </c>
      <c r="AM71" s="323" t="s">
        <v>1327</v>
      </c>
      <c r="AN71" s="323" t="s">
        <v>1345</v>
      </c>
      <c r="AO71" s="323"/>
      <c r="AP71" s="323" t="s">
        <v>4</v>
      </c>
      <c r="AQ71" s="323" t="s">
        <v>1346</v>
      </c>
      <c r="AR71" s="323" t="s">
        <v>4</v>
      </c>
      <c r="AS71" s="323"/>
      <c r="AT71" s="323" t="s">
        <v>1347</v>
      </c>
      <c r="AU71" s="323"/>
      <c r="AV71" s="323" t="s">
        <v>1201</v>
      </c>
      <c r="AW71" s="323" t="s">
        <v>1348</v>
      </c>
      <c r="AX71" s="323"/>
      <c r="AY71" s="323" t="s">
        <v>1201</v>
      </c>
      <c r="AZ71" s="323" t="s">
        <v>1349</v>
      </c>
      <c r="BA71" s="956" t="s">
        <v>1350</v>
      </c>
      <c r="BB71" s="106" t="s">
        <v>853</v>
      </c>
    </row>
    <row r="72" spans="1:54" ht="122.15" customHeight="1" x14ac:dyDescent="0.3">
      <c r="A72" s="735" t="s">
        <v>554</v>
      </c>
      <c r="B72" s="693" t="s">
        <v>1292</v>
      </c>
      <c r="C72" s="704" t="s">
        <v>1335</v>
      </c>
      <c r="D72" s="739" t="s">
        <v>1336</v>
      </c>
      <c r="E72" s="739" t="s">
        <v>1351</v>
      </c>
      <c r="F72" s="702" t="s">
        <v>551</v>
      </c>
      <c r="G72" s="702" t="s">
        <v>563</v>
      </c>
      <c r="H72" s="835" t="s">
        <v>1352</v>
      </c>
      <c r="I72" s="106" t="s">
        <v>1353</v>
      </c>
      <c r="J72" s="208" t="s">
        <v>346</v>
      </c>
      <c r="K72" s="702" t="s">
        <v>1354</v>
      </c>
      <c r="L72" s="702" t="s">
        <v>73</v>
      </c>
      <c r="M72" s="209">
        <f>VLOOKUP(L72,'[2]Datos Validacion'!$C$6:$D$10,2,0)</f>
        <v>0.4</v>
      </c>
      <c r="N72" s="709" t="s">
        <v>540</v>
      </c>
      <c r="O72" s="211">
        <f>VLOOKUP(N72,'[2]Datos Validacion'!$E$6:$F$15,2,0)</f>
        <v>1</v>
      </c>
      <c r="P72" s="707" t="s">
        <v>536</v>
      </c>
      <c r="Q72" s="212" t="s">
        <v>1355</v>
      </c>
      <c r="R72" s="232" t="s">
        <v>1356</v>
      </c>
      <c r="S72" s="153" t="s">
        <v>838</v>
      </c>
      <c r="T72" s="214" t="s">
        <v>1343</v>
      </c>
      <c r="U72" s="214" t="s">
        <v>915</v>
      </c>
      <c r="V72" s="153" t="s">
        <v>841</v>
      </c>
      <c r="W72" s="153" t="s">
        <v>1139</v>
      </c>
      <c r="X72" s="209">
        <f>VLOOKUP(W72,'[2]Datos Validacion'!$K$6:$L$8,2,0)</f>
        <v>0.1</v>
      </c>
      <c r="Y72" s="214" t="s">
        <v>843</v>
      </c>
      <c r="Z72" s="209">
        <f>VLOOKUP(Y72,'[2]Datos Validacion'!$M$6:$N$7,2,0)</f>
        <v>0.15</v>
      </c>
      <c r="AA72" s="153" t="s">
        <v>873</v>
      </c>
      <c r="AB72" s="106" t="s">
        <v>1357</v>
      </c>
      <c r="AC72" s="214" t="s">
        <v>845</v>
      </c>
      <c r="AD72" s="326" t="s">
        <v>1358</v>
      </c>
      <c r="AE72" s="879" t="s">
        <v>1355</v>
      </c>
      <c r="AF72" s="873">
        <f t="shared" si="0"/>
        <v>0.25</v>
      </c>
      <c r="AG72" s="721" t="str">
        <f t="shared" si="14"/>
        <v>BAJA</v>
      </c>
      <c r="AH72" s="331">
        <f t="shared" si="17"/>
        <v>0.4</v>
      </c>
      <c r="AI72" s="331" t="str">
        <f t="shared" si="22"/>
        <v>MAYOR</v>
      </c>
      <c r="AJ72" s="331">
        <f t="shared" si="19"/>
        <v>0.75</v>
      </c>
      <c r="AK72" s="666" t="s">
        <v>76</v>
      </c>
      <c r="AL72" s="675" t="s">
        <v>89</v>
      </c>
      <c r="AM72" s="672" t="s">
        <v>90</v>
      </c>
      <c r="AN72" s="672" t="s">
        <v>1345</v>
      </c>
      <c r="AO72" s="218"/>
      <c r="AP72" s="218" t="s">
        <v>4</v>
      </c>
      <c r="AQ72" s="245" t="s">
        <v>1359</v>
      </c>
      <c r="AR72" s="218" t="s">
        <v>4</v>
      </c>
      <c r="AS72" s="218"/>
      <c r="AT72" s="245" t="s">
        <v>1360</v>
      </c>
      <c r="AU72" s="218"/>
      <c r="AV72" s="218" t="s">
        <v>4</v>
      </c>
      <c r="AW72" s="245" t="s">
        <v>1361</v>
      </c>
      <c r="AX72" s="218"/>
      <c r="AY72" s="218" t="s">
        <v>4</v>
      </c>
      <c r="AZ72" s="245" t="s">
        <v>1362</v>
      </c>
      <c r="BA72" s="944"/>
      <c r="BB72" s="727" t="s">
        <v>853</v>
      </c>
    </row>
    <row r="73" spans="1:54" ht="113.15" customHeight="1" x14ac:dyDescent="0.3">
      <c r="A73" s="736"/>
      <c r="B73" s="732"/>
      <c r="C73" s="706"/>
      <c r="D73" s="740"/>
      <c r="E73" s="740"/>
      <c r="F73" s="703"/>
      <c r="G73" s="703"/>
      <c r="H73" s="836"/>
      <c r="I73" s="106" t="s">
        <v>1363</v>
      </c>
      <c r="J73" s="208" t="s">
        <v>67</v>
      </c>
      <c r="K73" s="703"/>
      <c r="L73" s="703"/>
      <c r="M73" s="209" t="e">
        <f>VLOOKUP(L73,'[2]Datos Validacion'!$C$6:$D$10,2,0)</f>
        <v>#N/A</v>
      </c>
      <c r="N73" s="711"/>
      <c r="O73" s="211" t="e">
        <f>VLOOKUP(N73,'[2]Datos Validacion'!$E$6:$F$15,2,0)</f>
        <v>#N/A</v>
      </c>
      <c r="P73" s="708"/>
      <c r="Q73" s="212" t="s">
        <v>1364</v>
      </c>
      <c r="R73" s="232" t="s">
        <v>1365</v>
      </c>
      <c r="S73" s="214" t="s">
        <v>838</v>
      </c>
      <c r="T73" s="214" t="s">
        <v>1343</v>
      </c>
      <c r="U73" s="214" t="s">
        <v>915</v>
      </c>
      <c r="V73" s="153" t="s">
        <v>841</v>
      </c>
      <c r="W73" s="153" t="s">
        <v>1139</v>
      </c>
      <c r="X73" s="209">
        <f>VLOOKUP(W73,'[2]Datos Validacion'!$K$6:$L$8,2,0)</f>
        <v>0.1</v>
      </c>
      <c r="Y73" s="214" t="s">
        <v>843</v>
      </c>
      <c r="Z73" s="209">
        <f>VLOOKUP(Y73,'[2]Datos Validacion'!$M$6:$N$7,2,0)</f>
        <v>0.15</v>
      </c>
      <c r="AA73" s="153" t="s">
        <v>873</v>
      </c>
      <c r="AB73" s="106" t="s">
        <v>1357</v>
      </c>
      <c r="AC73" s="214" t="s">
        <v>845</v>
      </c>
      <c r="AD73" s="326" t="s">
        <v>1344</v>
      </c>
      <c r="AE73" s="879" t="s">
        <v>1364</v>
      </c>
      <c r="AF73" s="873">
        <f t="shared" si="0"/>
        <v>0.25</v>
      </c>
      <c r="AG73" s="721"/>
      <c r="AH73" s="331" t="e">
        <f t="shared" si="17"/>
        <v>#N/A</v>
      </c>
      <c r="AI73" s="331" t="str">
        <f t="shared" si="22"/>
        <v>MODERADO</v>
      </c>
      <c r="AJ73" s="331">
        <f>+AJ72-(AJ72*AF73)</f>
        <v>0.5625</v>
      </c>
      <c r="AK73" s="666"/>
      <c r="AL73" s="677"/>
      <c r="AM73" s="673"/>
      <c r="AN73" s="673"/>
      <c r="AO73" s="218"/>
      <c r="AP73" s="218" t="s">
        <v>4</v>
      </c>
      <c r="AQ73" s="245" t="s">
        <v>1366</v>
      </c>
      <c r="AR73" s="218" t="s">
        <v>4</v>
      </c>
      <c r="AS73" s="218"/>
      <c r="AT73" s="245" t="s">
        <v>1348</v>
      </c>
      <c r="AU73" s="218"/>
      <c r="AV73" s="218" t="s">
        <v>4</v>
      </c>
      <c r="AW73" s="245" t="s">
        <v>1348</v>
      </c>
      <c r="AX73" s="218"/>
      <c r="AY73" s="218" t="s">
        <v>4</v>
      </c>
      <c r="AZ73" s="245" t="s">
        <v>1362</v>
      </c>
      <c r="BA73" s="944"/>
      <c r="BB73" s="727"/>
    </row>
    <row r="74" spans="1:54" ht="140.25" customHeight="1" x14ac:dyDescent="0.3">
      <c r="A74" s="735" t="s">
        <v>554</v>
      </c>
      <c r="B74" s="739" t="s">
        <v>1292</v>
      </c>
      <c r="C74" s="739" t="s">
        <v>1367</v>
      </c>
      <c r="D74" s="739" t="s">
        <v>1336</v>
      </c>
      <c r="E74" s="739" t="s">
        <v>1368</v>
      </c>
      <c r="F74" s="702" t="s">
        <v>551</v>
      </c>
      <c r="G74" s="702" t="s">
        <v>563</v>
      </c>
      <c r="H74" s="712" t="s">
        <v>1369</v>
      </c>
      <c r="I74" s="851" t="s">
        <v>1370</v>
      </c>
      <c r="J74" s="702" t="s">
        <v>181</v>
      </c>
      <c r="K74" s="693" t="s">
        <v>1371</v>
      </c>
      <c r="L74" s="702" t="s">
        <v>539</v>
      </c>
      <c r="M74" s="209">
        <f>VLOOKUP(L74,'[2]Datos Validacion'!$C$6:$D$10,2,0)</f>
        <v>1</v>
      </c>
      <c r="N74" s="709" t="s">
        <v>540</v>
      </c>
      <c r="O74" s="211">
        <f>VLOOKUP(N74,'[2]Datos Validacion'!$E$6:$F$15,2,0)</f>
        <v>1</v>
      </c>
      <c r="P74" s="707" t="s">
        <v>536</v>
      </c>
      <c r="Q74" s="927" t="s">
        <v>1372</v>
      </c>
      <c r="R74" s="376" t="s">
        <v>1323</v>
      </c>
      <c r="S74" s="377" t="s">
        <v>838</v>
      </c>
      <c r="T74" s="378" t="s">
        <v>1324</v>
      </c>
      <c r="U74" s="378" t="s">
        <v>915</v>
      </c>
      <c r="V74" s="377" t="s">
        <v>841</v>
      </c>
      <c r="W74" s="377" t="s">
        <v>1139</v>
      </c>
      <c r="X74" s="379">
        <f>VLOOKUP(W74,'[2]Datos Validacion'!$K$6:$L$8,2,0)</f>
        <v>0.1</v>
      </c>
      <c r="Y74" s="278" t="s">
        <v>843</v>
      </c>
      <c r="Z74" s="379">
        <f>VLOOKUP(Y74,'[2]Datos Validacion'!$M$6:$N$7,2,0)</f>
        <v>0.15</v>
      </c>
      <c r="AA74" s="369" t="s">
        <v>873</v>
      </c>
      <c r="AB74" s="380" t="s">
        <v>1325</v>
      </c>
      <c r="AC74" s="381" t="s">
        <v>845</v>
      </c>
      <c r="AD74" s="382" t="s">
        <v>1326</v>
      </c>
      <c r="AE74" s="879" t="s">
        <v>1372</v>
      </c>
      <c r="AF74" s="873">
        <f t="shared" si="0"/>
        <v>0.25</v>
      </c>
      <c r="AG74" s="721" t="str">
        <f>IF(AH74&lt;=20%,"MUY BAJA",IF(AH74&lt;=40%,"BAJA",IF(AH74&lt;=60%,"MEDIA",IF(AH74&lt;=80%,"ALTA","MUY ALTA"))))</f>
        <v>MUY ALTA</v>
      </c>
      <c r="AH74" s="331">
        <f t="shared" si="17"/>
        <v>1</v>
      </c>
      <c r="AI74" s="331" t="str">
        <f t="shared" si="22"/>
        <v>MAYOR</v>
      </c>
      <c r="AJ74" s="331">
        <f t="shared" si="19"/>
        <v>0.75</v>
      </c>
      <c r="AK74" s="666" t="s">
        <v>531</v>
      </c>
      <c r="AL74" s="675" t="s">
        <v>529</v>
      </c>
      <c r="AM74" s="672">
        <v>46007</v>
      </c>
      <c r="AN74" s="672" t="s">
        <v>1373</v>
      </c>
      <c r="AO74" s="218"/>
      <c r="AP74" s="218" t="s">
        <v>1201</v>
      </c>
      <c r="AQ74" s="245" t="s">
        <v>1374</v>
      </c>
      <c r="AR74" s="218" t="s">
        <v>1201</v>
      </c>
      <c r="AS74" s="218"/>
      <c r="AT74" s="974" t="s">
        <v>1375</v>
      </c>
      <c r="AU74" s="218" t="s">
        <v>1201</v>
      </c>
      <c r="AV74" s="218"/>
      <c r="AW74" s="245" t="s">
        <v>1376</v>
      </c>
      <c r="AX74" s="218"/>
      <c r="AY74" s="218" t="s">
        <v>1201</v>
      </c>
      <c r="AZ74" s="974" t="s">
        <v>1377</v>
      </c>
      <c r="BA74" s="944"/>
      <c r="BB74" s="727" t="s">
        <v>853</v>
      </c>
    </row>
    <row r="75" spans="1:54" s="236" customFormat="1" ht="177" customHeight="1" x14ac:dyDescent="0.35">
      <c r="A75" s="737"/>
      <c r="B75" s="742"/>
      <c r="C75" s="742"/>
      <c r="D75" s="742"/>
      <c r="E75" s="742"/>
      <c r="F75" s="715"/>
      <c r="G75" s="715"/>
      <c r="H75" s="716"/>
      <c r="I75" s="852"/>
      <c r="J75" s="715"/>
      <c r="K75" s="695"/>
      <c r="L75" s="715"/>
      <c r="M75" s="209" t="e">
        <f>VLOOKUP(L75,'[2]Datos Validacion'!$C$6:$D$10,2,0)</f>
        <v>#N/A</v>
      </c>
      <c r="N75" s="710"/>
      <c r="O75" s="211" t="e">
        <f>VLOOKUP(N75,'[2]Datos Validacion'!$E$6:$F$15,2,0)</f>
        <v>#N/A</v>
      </c>
      <c r="P75" s="714"/>
      <c r="Q75" s="260" t="s">
        <v>1378</v>
      </c>
      <c r="R75" s="232" t="s">
        <v>1379</v>
      </c>
      <c r="S75" s="153" t="s">
        <v>838</v>
      </c>
      <c r="T75" s="194" t="s">
        <v>1380</v>
      </c>
      <c r="U75" s="208" t="s">
        <v>915</v>
      </c>
      <c r="V75" s="153" t="s">
        <v>841</v>
      </c>
      <c r="W75" s="153" t="s">
        <v>1139</v>
      </c>
      <c r="X75" s="209">
        <f>VLOOKUP(W75,'[2]Datos Validacion'!$K$6:$L$8,2,0)</f>
        <v>0.1</v>
      </c>
      <c r="Y75" s="214" t="s">
        <v>843</v>
      </c>
      <c r="Z75" s="209">
        <f>VLOOKUP(Y75,'[2]Datos Validacion'!$M$6:$N$7,2,0)</f>
        <v>0.15</v>
      </c>
      <c r="AA75" s="153" t="s">
        <v>873</v>
      </c>
      <c r="AB75" s="106" t="s">
        <v>1381</v>
      </c>
      <c r="AC75" s="214" t="s">
        <v>845</v>
      </c>
      <c r="AD75" s="341" t="s">
        <v>1382</v>
      </c>
      <c r="AE75" s="879" t="s">
        <v>1378</v>
      </c>
      <c r="AF75" s="873">
        <f t="shared" si="0"/>
        <v>0.25</v>
      </c>
      <c r="AG75" s="721"/>
      <c r="AH75" s="331" t="e">
        <f t="shared" si="17"/>
        <v>#N/A</v>
      </c>
      <c r="AI75" s="331" t="str">
        <f t="shared" si="22"/>
        <v>MODERADO</v>
      </c>
      <c r="AJ75" s="331">
        <f>+AJ74-(AJ74*AF75)</f>
        <v>0.5625</v>
      </c>
      <c r="AK75" s="666"/>
      <c r="AL75" s="676"/>
      <c r="AM75" s="674"/>
      <c r="AN75" s="674"/>
      <c r="AO75" s="218"/>
      <c r="AP75" s="218" t="s">
        <v>1201</v>
      </c>
      <c r="AQ75" s="245" t="s">
        <v>1383</v>
      </c>
      <c r="AR75" s="218" t="s">
        <v>1201</v>
      </c>
      <c r="AS75" s="218"/>
      <c r="AT75" s="974" t="s">
        <v>1384</v>
      </c>
      <c r="AU75" s="218" t="s">
        <v>1201</v>
      </c>
      <c r="AV75" s="218"/>
      <c r="AW75" s="325" t="s">
        <v>1385</v>
      </c>
      <c r="AX75" s="218"/>
      <c r="AY75" s="218" t="s">
        <v>1201</v>
      </c>
      <c r="AZ75" s="245" t="s">
        <v>1386</v>
      </c>
      <c r="BA75" s="953" t="s">
        <v>1387</v>
      </c>
      <c r="BB75" s="727"/>
    </row>
    <row r="76" spans="1:54" ht="117.75" customHeight="1" x14ac:dyDescent="0.3">
      <c r="A76" s="737"/>
      <c r="B76" s="742"/>
      <c r="C76" s="742"/>
      <c r="D76" s="742"/>
      <c r="E76" s="742"/>
      <c r="F76" s="715"/>
      <c r="G76" s="715"/>
      <c r="H76" s="716"/>
      <c r="I76" s="853"/>
      <c r="J76" s="703"/>
      <c r="K76" s="695"/>
      <c r="L76" s="715"/>
      <c r="M76" s="209" t="e">
        <f>VLOOKUP(L76,'[2]Datos Validacion'!$C$6:$D$10,2,0)</f>
        <v>#N/A</v>
      </c>
      <c r="N76" s="710"/>
      <c r="O76" s="211" t="e">
        <f>VLOOKUP(N76,'[2]Datos Validacion'!$E$6:$F$15,2,0)</f>
        <v>#N/A</v>
      </c>
      <c r="P76" s="714"/>
      <c r="Q76" s="260" t="s">
        <v>1388</v>
      </c>
      <c r="R76" s="232" t="s">
        <v>1389</v>
      </c>
      <c r="S76" s="153" t="s">
        <v>838</v>
      </c>
      <c r="T76" s="194" t="s">
        <v>1390</v>
      </c>
      <c r="U76" s="208" t="s">
        <v>915</v>
      </c>
      <c r="V76" s="153" t="s">
        <v>841</v>
      </c>
      <c r="W76" s="153" t="s">
        <v>1139</v>
      </c>
      <c r="X76" s="209">
        <f>VLOOKUP(W76,'[2]Datos Validacion'!$K$6:$L$8,2,0)</f>
        <v>0.1</v>
      </c>
      <c r="Y76" s="214" t="s">
        <v>843</v>
      </c>
      <c r="Z76" s="209">
        <f>VLOOKUP(Y76,'[2]Datos Validacion'!$M$6:$N$7,2,0)</f>
        <v>0.15</v>
      </c>
      <c r="AA76" s="153" t="s">
        <v>873</v>
      </c>
      <c r="AB76" s="106" t="s">
        <v>1381</v>
      </c>
      <c r="AC76" s="214" t="s">
        <v>845</v>
      </c>
      <c r="AD76" s="341" t="s">
        <v>1391</v>
      </c>
      <c r="AE76" s="879" t="s">
        <v>1388</v>
      </c>
      <c r="AF76" s="873">
        <f t="shared" si="0"/>
        <v>0.25</v>
      </c>
      <c r="AG76" s="721"/>
      <c r="AH76" s="331" t="e">
        <f t="shared" si="17"/>
        <v>#N/A</v>
      </c>
      <c r="AI76" s="331" t="str">
        <f t="shared" si="22"/>
        <v>MODERADO</v>
      </c>
      <c r="AJ76" s="331">
        <f>+AJ75-(AJ75*AF76)</f>
        <v>0.421875</v>
      </c>
      <c r="AK76" s="666"/>
      <c r="AL76" s="676"/>
      <c r="AM76" s="674"/>
      <c r="AN76" s="674"/>
      <c r="AO76" s="261"/>
      <c r="AP76" s="261" t="s">
        <v>1201</v>
      </c>
      <c r="AQ76" s="239" t="s">
        <v>1392</v>
      </c>
      <c r="AR76" s="261" t="s">
        <v>1201</v>
      </c>
      <c r="AS76" s="261"/>
      <c r="AT76" s="974" t="s">
        <v>1393</v>
      </c>
      <c r="AU76" s="261" t="s">
        <v>1201</v>
      </c>
      <c r="AV76" s="261"/>
      <c r="AW76" s="325" t="s">
        <v>1394</v>
      </c>
      <c r="AX76" s="261"/>
      <c r="AY76" s="356" t="s">
        <v>1201</v>
      </c>
      <c r="AZ76" s="974" t="s">
        <v>1395</v>
      </c>
      <c r="BA76" s="953"/>
      <c r="BB76" s="727"/>
    </row>
    <row r="77" spans="1:54" ht="223.5" customHeight="1" x14ac:dyDescent="0.3">
      <c r="A77" s="737"/>
      <c r="B77" s="742"/>
      <c r="C77" s="742"/>
      <c r="D77" s="742"/>
      <c r="E77" s="742"/>
      <c r="F77" s="715"/>
      <c r="G77" s="715"/>
      <c r="H77" s="716"/>
      <c r="I77" s="227" t="s">
        <v>1396</v>
      </c>
      <c r="J77" s="208" t="s">
        <v>346</v>
      </c>
      <c r="K77" s="695"/>
      <c r="L77" s="715"/>
      <c r="M77" s="209" t="e">
        <f>VLOOKUP(L77,'[2]Datos Validacion'!$C$6:$D$10,2,0)</f>
        <v>#N/A</v>
      </c>
      <c r="N77" s="710"/>
      <c r="O77" s="211" t="e">
        <f>VLOOKUP(N77,'[2]Datos Validacion'!$E$6:$F$15,2,0)</f>
        <v>#N/A</v>
      </c>
      <c r="P77" s="714"/>
      <c r="Q77" s="260" t="s">
        <v>1397</v>
      </c>
      <c r="R77" s="232" t="s">
        <v>1398</v>
      </c>
      <c r="S77" s="153" t="s">
        <v>838</v>
      </c>
      <c r="T77" s="194" t="s">
        <v>1399</v>
      </c>
      <c r="U77" s="194" t="s">
        <v>1400</v>
      </c>
      <c r="V77" s="153" t="s">
        <v>841</v>
      </c>
      <c r="W77" s="153" t="s">
        <v>1139</v>
      </c>
      <c r="X77" s="209">
        <f>VLOOKUP(W77,'[2]Datos Validacion'!$K$6:$L$8,2,0)</f>
        <v>0.1</v>
      </c>
      <c r="Y77" s="214" t="s">
        <v>843</v>
      </c>
      <c r="Z77" s="209">
        <f>VLOOKUP(Y77,'[2]Datos Validacion'!$M$6:$N$7,2,0)</f>
        <v>0.15</v>
      </c>
      <c r="AA77" s="153" t="s">
        <v>844</v>
      </c>
      <c r="AB77" s="226"/>
      <c r="AC77" s="194" t="s">
        <v>845</v>
      </c>
      <c r="AD77" s="334" t="s">
        <v>1401</v>
      </c>
      <c r="AE77" s="879" t="s">
        <v>1397</v>
      </c>
      <c r="AF77" s="873">
        <f t="shared" si="0"/>
        <v>0.25</v>
      </c>
      <c r="AG77" s="721"/>
      <c r="AH77" s="331" t="e">
        <f t="shared" si="17"/>
        <v>#N/A</v>
      </c>
      <c r="AI77" s="721" t="str">
        <f t="shared" si="22"/>
        <v>MENOR</v>
      </c>
      <c r="AJ77" s="331">
        <f>+AJ76-(AJ76*AF77)</f>
        <v>0.31640625</v>
      </c>
      <c r="AK77" s="666"/>
      <c r="AL77" s="676"/>
      <c r="AM77" s="674"/>
      <c r="AN77" s="674"/>
      <c r="AO77" s="261"/>
      <c r="AP77" s="261" t="s">
        <v>1201</v>
      </c>
      <c r="AQ77" s="239" t="s">
        <v>1402</v>
      </c>
      <c r="AR77" s="261" t="s">
        <v>1201</v>
      </c>
      <c r="AS77" s="261"/>
      <c r="AT77" s="974" t="s">
        <v>1403</v>
      </c>
      <c r="AU77" s="261" t="s">
        <v>1201</v>
      </c>
      <c r="AV77" s="261"/>
      <c r="AW77" s="975" t="s">
        <v>1404</v>
      </c>
      <c r="AX77" s="261"/>
      <c r="AY77" s="261" t="s">
        <v>1201</v>
      </c>
      <c r="AZ77" s="974" t="s">
        <v>1405</v>
      </c>
      <c r="BA77" s="953"/>
      <c r="BB77" s="727"/>
    </row>
    <row r="78" spans="1:54" ht="101.5" customHeight="1" x14ac:dyDescent="0.3">
      <c r="A78" s="737"/>
      <c r="B78" s="742"/>
      <c r="C78" s="742"/>
      <c r="D78" s="742"/>
      <c r="E78" s="742"/>
      <c r="F78" s="715"/>
      <c r="G78" s="715"/>
      <c r="H78" s="716"/>
      <c r="I78" s="227" t="s">
        <v>1406</v>
      </c>
      <c r="J78" s="208" t="s">
        <v>346</v>
      </c>
      <c r="K78" s="695"/>
      <c r="L78" s="715"/>
      <c r="M78" s="209" t="e">
        <f>VLOOKUP(L78,'[2]Datos Validacion'!$C$6:$D$10,2,0)</f>
        <v>#N/A</v>
      </c>
      <c r="N78" s="710"/>
      <c r="O78" s="211" t="e">
        <f>VLOOKUP(N78,'[2]Datos Validacion'!$E$6:$F$15,2,0)</f>
        <v>#N/A</v>
      </c>
      <c r="P78" s="714"/>
      <c r="Q78" s="212"/>
      <c r="R78" s="232" t="s">
        <v>907</v>
      </c>
      <c r="S78" s="153"/>
      <c r="T78" s="208"/>
      <c r="U78" s="208"/>
      <c r="V78" s="153"/>
      <c r="W78" s="153"/>
      <c r="X78" s="209" t="e">
        <f>VLOOKUP(W78,'[2]Datos Validacion'!$K$6:$L$8,2,0)</f>
        <v>#N/A</v>
      </c>
      <c r="Y78" s="214"/>
      <c r="Z78" s="209" t="e">
        <f>VLOOKUP(Y78,'[2]Datos Validacion'!$M$6:$N$7,2,0)</f>
        <v>#N/A</v>
      </c>
      <c r="AA78" s="153"/>
      <c r="AB78" s="106"/>
      <c r="AC78" s="214"/>
      <c r="AD78" s="326"/>
      <c r="AE78" s="214"/>
      <c r="AF78" s="873" t="e">
        <f t="shared" si="0"/>
        <v>#N/A</v>
      </c>
      <c r="AG78" s="721"/>
      <c r="AH78" s="331" t="e">
        <f t="shared" si="17"/>
        <v>#N/A</v>
      </c>
      <c r="AI78" s="721"/>
      <c r="AJ78" s="331" t="e">
        <f t="shared" si="19"/>
        <v>#N/A</v>
      </c>
      <c r="AK78" s="666"/>
      <c r="AL78" s="677"/>
      <c r="AM78" s="673"/>
      <c r="AN78" s="673"/>
      <c r="AO78" s="218"/>
      <c r="AP78" s="218"/>
      <c r="AQ78" s="245"/>
      <c r="AR78" s="245"/>
      <c r="AS78" s="245"/>
      <c r="AT78" s="193"/>
      <c r="AU78" s="245"/>
      <c r="AV78" s="245"/>
      <c r="AW78" s="245"/>
      <c r="AX78" s="245"/>
      <c r="AY78" s="245"/>
      <c r="AZ78" s="245"/>
      <c r="BA78" s="953"/>
      <c r="BB78" s="727"/>
    </row>
    <row r="79" spans="1:54" ht="125.5" customHeight="1" x14ac:dyDescent="0.3">
      <c r="A79" s="434" t="s">
        <v>554</v>
      </c>
      <c r="B79" s="738" t="s">
        <v>1292</v>
      </c>
      <c r="C79" s="738" t="s">
        <v>1407</v>
      </c>
      <c r="D79" s="738" t="s">
        <v>1336</v>
      </c>
      <c r="E79" s="738" t="s">
        <v>1408</v>
      </c>
      <c r="F79" s="702" t="s">
        <v>551</v>
      </c>
      <c r="G79" s="702" t="s">
        <v>563</v>
      </c>
      <c r="H79" s="717" t="s">
        <v>1409</v>
      </c>
      <c r="I79" s="227" t="s">
        <v>1410</v>
      </c>
      <c r="J79" s="208" t="s">
        <v>67</v>
      </c>
      <c r="K79" s="693" t="s">
        <v>1411</v>
      </c>
      <c r="L79" s="702" t="s">
        <v>534</v>
      </c>
      <c r="M79" s="209">
        <f>VLOOKUP(L79,'[2]Datos Validacion'!$C$6:$D$10,2,0)</f>
        <v>0.8</v>
      </c>
      <c r="N79" s="709" t="s">
        <v>76</v>
      </c>
      <c r="O79" s="211">
        <f>VLOOKUP(N79,'[2]Datos Validacion'!$E$6:$F$15,2,0)</f>
        <v>0.6</v>
      </c>
      <c r="P79" s="707" t="s">
        <v>531</v>
      </c>
      <c r="Q79" s="231" t="s">
        <v>1412</v>
      </c>
      <c r="R79" s="232" t="s">
        <v>1413</v>
      </c>
      <c r="S79" s="233" t="s">
        <v>838</v>
      </c>
      <c r="T79" s="194" t="s">
        <v>1414</v>
      </c>
      <c r="U79" s="194" t="s">
        <v>840</v>
      </c>
      <c r="V79" s="233" t="s">
        <v>841</v>
      </c>
      <c r="W79" s="233" t="s">
        <v>887</v>
      </c>
      <c r="X79" s="209">
        <f>VLOOKUP(W79,'[2]Datos Validacion'!$K$6:$L$8,2,0)</f>
        <v>0.25</v>
      </c>
      <c r="Y79" s="214" t="s">
        <v>843</v>
      </c>
      <c r="Z79" s="209">
        <f>VLOOKUP(Y79,'[2]Datos Validacion'!$M$6:$N$7,2,0)</f>
        <v>0.15</v>
      </c>
      <c r="AA79" s="153" t="s">
        <v>844</v>
      </c>
      <c r="AB79" s="106"/>
      <c r="AC79" s="153" t="s">
        <v>845</v>
      </c>
      <c r="AD79" s="326" t="s">
        <v>1415</v>
      </c>
      <c r="AE79" s="879" t="s">
        <v>1412</v>
      </c>
      <c r="AF79" s="873">
        <f t="shared" si="0"/>
        <v>0.4</v>
      </c>
      <c r="AG79" s="331" t="str">
        <f t="shared" ref="AG79:AG88" si="23">IF(AH79&lt;=20%,"MUY BAJA",IF(AH79&lt;=40%,"BAJA",IF(AH79&lt;=60%,"MEDIA",IF(AH79&lt;=80%,"ALTA","MUY ALTA"))))</f>
        <v>MEDIA</v>
      </c>
      <c r="AH79" s="331">
        <f t="shared" si="17"/>
        <v>0.48</v>
      </c>
      <c r="AI79" s="721" t="str">
        <f t="shared" si="22"/>
        <v>MODERADO</v>
      </c>
      <c r="AJ79" s="331">
        <f t="shared" si="19"/>
        <v>0.6</v>
      </c>
      <c r="AK79" s="666" t="s">
        <v>76</v>
      </c>
      <c r="AL79" s="675" t="s">
        <v>89</v>
      </c>
      <c r="AM79" s="683">
        <v>46008</v>
      </c>
      <c r="AN79" s="683" t="s">
        <v>1416</v>
      </c>
      <c r="AO79" s="218"/>
      <c r="AP79" s="218" t="s">
        <v>4</v>
      </c>
      <c r="AQ79" s="245" t="s">
        <v>1417</v>
      </c>
      <c r="AR79" s="245" t="s">
        <v>4</v>
      </c>
      <c r="AS79" s="245"/>
      <c r="AT79" s="245" t="s">
        <v>1418</v>
      </c>
      <c r="AU79" s="245"/>
      <c r="AV79" s="245" t="s">
        <v>4</v>
      </c>
      <c r="AW79" s="245" t="s">
        <v>1419</v>
      </c>
      <c r="AX79" s="245"/>
      <c r="AY79" s="245" t="s">
        <v>4</v>
      </c>
      <c r="AZ79" s="245" t="s">
        <v>1420</v>
      </c>
      <c r="BA79" s="953"/>
      <c r="BB79" s="727" t="s">
        <v>853</v>
      </c>
    </row>
    <row r="80" spans="1:54" ht="125.5" customHeight="1" x14ac:dyDescent="0.3">
      <c r="A80" s="434"/>
      <c r="B80" s="738"/>
      <c r="C80" s="738"/>
      <c r="D80" s="738"/>
      <c r="E80" s="738"/>
      <c r="F80" s="703"/>
      <c r="G80" s="703"/>
      <c r="H80" s="718"/>
      <c r="I80" s="227" t="s">
        <v>1421</v>
      </c>
      <c r="J80" s="208" t="s">
        <v>67</v>
      </c>
      <c r="K80" s="732"/>
      <c r="L80" s="703"/>
      <c r="M80" s="209" t="e">
        <f>VLOOKUP(L80,'[2]Datos Validacion'!$C$6:$D$10,2,0)</f>
        <v>#N/A</v>
      </c>
      <c r="N80" s="711"/>
      <c r="O80" s="211" t="e">
        <f>VLOOKUP(N80,'[2]Datos Validacion'!$E$6:$F$15,2,0)</f>
        <v>#N/A</v>
      </c>
      <c r="P80" s="708"/>
      <c r="Q80" s="231" t="s">
        <v>1422</v>
      </c>
      <c r="R80" s="232" t="s">
        <v>1423</v>
      </c>
      <c r="S80" s="233" t="s">
        <v>838</v>
      </c>
      <c r="T80" s="194" t="s">
        <v>1424</v>
      </c>
      <c r="U80" s="194" t="s">
        <v>1425</v>
      </c>
      <c r="V80" s="233" t="s">
        <v>841</v>
      </c>
      <c r="W80" s="233" t="s">
        <v>887</v>
      </c>
      <c r="X80" s="209">
        <f>VLOOKUP(W80,'[2]Datos Validacion'!$K$6:$L$8,2,0)</f>
        <v>0.25</v>
      </c>
      <c r="Y80" s="214" t="s">
        <v>843</v>
      </c>
      <c r="Z80" s="209">
        <f>VLOOKUP(Y80,'[2]Datos Validacion'!$M$6:$N$7,2,0)</f>
        <v>0.15</v>
      </c>
      <c r="AA80" s="153" t="s">
        <v>873</v>
      </c>
      <c r="AB80" s="226" t="s">
        <v>1426</v>
      </c>
      <c r="AC80" s="153" t="s">
        <v>845</v>
      </c>
      <c r="AD80" s="326" t="s">
        <v>1427</v>
      </c>
      <c r="AE80" s="879" t="s">
        <v>1422</v>
      </c>
      <c r="AF80" s="873">
        <f t="shared" si="0"/>
        <v>0.4</v>
      </c>
      <c r="AG80" s="331" t="str">
        <f t="shared" si="23"/>
        <v>BAJA</v>
      </c>
      <c r="AH80" s="331">
        <f>+AH79-(AH79*AF80)</f>
        <v>0.28799999999999998</v>
      </c>
      <c r="AI80" s="721"/>
      <c r="AJ80" s="331" t="e">
        <f t="shared" si="19"/>
        <v>#N/A</v>
      </c>
      <c r="AK80" s="666"/>
      <c r="AL80" s="677"/>
      <c r="AM80" s="684"/>
      <c r="AN80" s="684"/>
      <c r="AO80" s="218"/>
      <c r="AP80" s="218" t="s">
        <v>4</v>
      </c>
      <c r="AQ80" s="245" t="s">
        <v>1428</v>
      </c>
      <c r="AR80" s="245" t="s">
        <v>4</v>
      </c>
      <c r="AS80" s="245"/>
      <c r="AT80" s="245" t="s">
        <v>1429</v>
      </c>
      <c r="AU80" s="245"/>
      <c r="AV80" s="245" t="s">
        <v>4</v>
      </c>
      <c r="AW80" s="245" t="s">
        <v>1419</v>
      </c>
      <c r="AX80" s="245"/>
      <c r="AY80" s="245" t="s">
        <v>4</v>
      </c>
      <c r="AZ80" s="245" t="s">
        <v>1430</v>
      </c>
      <c r="BA80" s="953"/>
      <c r="BB80" s="727"/>
    </row>
    <row r="81" spans="1:54" ht="87" customHeight="1" x14ac:dyDescent="0.3">
      <c r="A81" s="434" t="s">
        <v>554</v>
      </c>
      <c r="B81" s="738" t="s">
        <v>1292</v>
      </c>
      <c r="C81" s="738" t="s">
        <v>1407</v>
      </c>
      <c r="D81" s="738" t="s">
        <v>1336</v>
      </c>
      <c r="E81" s="738" t="s">
        <v>1431</v>
      </c>
      <c r="F81" s="702" t="s">
        <v>551</v>
      </c>
      <c r="G81" s="702" t="s">
        <v>563</v>
      </c>
      <c r="H81" s="717" t="s">
        <v>1432</v>
      </c>
      <c r="I81" s="227" t="s">
        <v>1433</v>
      </c>
      <c r="J81" s="208" t="s">
        <v>346</v>
      </c>
      <c r="K81" s="743" t="s">
        <v>1434</v>
      </c>
      <c r="L81" s="702" t="s">
        <v>534</v>
      </c>
      <c r="M81" s="209">
        <f>VLOOKUP(L81,'[2]Datos Validacion'!$C$6:$D$10,2,0)</f>
        <v>0.8</v>
      </c>
      <c r="N81" s="709" t="s">
        <v>76</v>
      </c>
      <c r="O81" s="211">
        <f>VLOOKUP(N81,'[2]Datos Validacion'!$E$6:$F$15,2,0)</f>
        <v>0.6</v>
      </c>
      <c r="P81" s="707" t="s">
        <v>531</v>
      </c>
      <c r="Q81" s="231" t="s">
        <v>1435</v>
      </c>
      <c r="R81" s="232" t="s">
        <v>1436</v>
      </c>
      <c r="S81" s="233" t="s">
        <v>838</v>
      </c>
      <c r="T81" s="194" t="s">
        <v>1424</v>
      </c>
      <c r="U81" s="194" t="s">
        <v>915</v>
      </c>
      <c r="V81" s="233" t="s">
        <v>841</v>
      </c>
      <c r="W81" s="233" t="s">
        <v>887</v>
      </c>
      <c r="X81" s="209">
        <f>VLOOKUP(W81,'[2]Datos Validacion'!$K$6:$L$8,2,0)</f>
        <v>0.25</v>
      </c>
      <c r="Y81" s="214" t="s">
        <v>843</v>
      </c>
      <c r="Z81" s="209">
        <f>VLOOKUP(Y81,'[2]Datos Validacion'!$M$6:$N$7,2,0)</f>
        <v>0.15</v>
      </c>
      <c r="AA81" s="153" t="s">
        <v>844</v>
      </c>
      <c r="AB81" s="106"/>
      <c r="AC81" s="153" t="s">
        <v>845</v>
      </c>
      <c r="AD81" s="326" t="s">
        <v>1437</v>
      </c>
      <c r="AE81" s="879" t="s">
        <v>1435</v>
      </c>
      <c r="AF81" s="873">
        <f t="shared" si="0"/>
        <v>0.4</v>
      </c>
      <c r="AG81" s="331" t="str">
        <f t="shared" si="23"/>
        <v>MEDIA</v>
      </c>
      <c r="AH81" s="331">
        <f>IF(OR(W81="prevenir",W81="detectar"),(M81-(M81*AF81)), M81)</f>
        <v>0.48</v>
      </c>
      <c r="AI81" s="331" t="str">
        <f t="shared" ref="AI81:AI87" si="24">IF(AJ81&lt;=20%,"LEVE",IF(AJ81&lt;=40%,"MENOR",IF(AJ81&lt;=60%,"MODERADO",IF(AJ81&lt;=80%,"MAYOR","CATASTROFICO"))))</f>
        <v>MODERADO</v>
      </c>
      <c r="AJ81" s="331">
        <f t="shared" si="19"/>
        <v>0.6</v>
      </c>
      <c r="AK81" s="666" t="s">
        <v>76</v>
      </c>
      <c r="AL81" s="675" t="s">
        <v>89</v>
      </c>
      <c r="AM81" s="683">
        <v>46008</v>
      </c>
      <c r="AN81" s="683" t="s">
        <v>1416</v>
      </c>
      <c r="AO81" s="218"/>
      <c r="AP81" s="218" t="s">
        <v>4</v>
      </c>
      <c r="AQ81" s="245" t="s">
        <v>1438</v>
      </c>
      <c r="AR81" s="245" t="s">
        <v>4</v>
      </c>
      <c r="AS81" s="245"/>
      <c r="AT81" s="245" t="s">
        <v>1439</v>
      </c>
      <c r="AU81" s="245" t="s">
        <v>4</v>
      </c>
      <c r="AV81" s="245"/>
      <c r="AW81" s="245" t="s">
        <v>1440</v>
      </c>
      <c r="AX81" s="245"/>
      <c r="AY81" s="245" t="s">
        <v>4</v>
      </c>
      <c r="AZ81" s="245" t="s">
        <v>1420</v>
      </c>
      <c r="BA81" s="953"/>
      <c r="BB81" s="727" t="s">
        <v>853</v>
      </c>
    </row>
    <row r="82" spans="1:54" ht="97.5" customHeight="1" x14ac:dyDescent="0.3">
      <c r="A82" s="434"/>
      <c r="B82" s="738"/>
      <c r="C82" s="738"/>
      <c r="D82" s="738"/>
      <c r="E82" s="738"/>
      <c r="F82" s="715"/>
      <c r="G82" s="715"/>
      <c r="H82" s="718"/>
      <c r="I82" s="232" t="s">
        <v>1441</v>
      </c>
      <c r="J82" s="208" t="s">
        <v>67</v>
      </c>
      <c r="K82" s="743"/>
      <c r="L82" s="715"/>
      <c r="M82" s="209" t="e">
        <f>VLOOKUP(L82,'[2]Datos Validacion'!$C$6:$D$10,2,0)</f>
        <v>#N/A</v>
      </c>
      <c r="N82" s="710"/>
      <c r="O82" s="211" t="e">
        <f>VLOOKUP(N82,'[2]Datos Validacion'!$E$6:$F$15,2,0)</f>
        <v>#N/A</v>
      </c>
      <c r="P82" s="714"/>
      <c r="Q82" s="231" t="s">
        <v>1442</v>
      </c>
      <c r="R82" s="232" t="s">
        <v>1443</v>
      </c>
      <c r="S82" s="233" t="s">
        <v>838</v>
      </c>
      <c r="T82" s="194" t="s">
        <v>1444</v>
      </c>
      <c r="U82" s="194" t="s">
        <v>915</v>
      </c>
      <c r="V82" s="233" t="s">
        <v>841</v>
      </c>
      <c r="W82" s="233" t="s">
        <v>1139</v>
      </c>
      <c r="X82" s="209">
        <f>VLOOKUP(W82,'[2]Datos Validacion'!$K$6:$L$8,2,0)</f>
        <v>0.1</v>
      </c>
      <c r="Y82" s="214" t="s">
        <v>843</v>
      </c>
      <c r="Z82" s="209">
        <f>VLOOKUP(Y82,'[2]Datos Validacion'!$M$6:$N$7,2,0)</f>
        <v>0.15</v>
      </c>
      <c r="AA82" s="153" t="s">
        <v>873</v>
      </c>
      <c r="AB82" s="226" t="s">
        <v>1325</v>
      </c>
      <c r="AC82" s="233" t="s">
        <v>845</v>
      </c>
      <c r="AD82" s="334" t="s">
        <v>1326</v>
      </c>
      <c r="AE82" s="879" t="s">
        <v>1442</v>
      </c>
      <c r="AF82" s="873">
        <f t="shared" si="0"/>
        <v>0.25</v>
      </c>
      <c r="AG82" s="331" t="str">
        <f>IF(AH82&lt;=20%,"MUY BAJA",IF(AH82&lt;=40%,"BAJA",IF(AH82&lt;=60%,"MEDIA",IF(AH82&lt;=80%,"ALTA","MUY ALTA"))))</f>
        <v>BAJA</v>
      </c>
      <c r="AH82" s="331">
        <f>+AH81-(AH81*AF82)</f>
        <v>0.36</v>
      </c>
      <c r="AI82" s="721" t="str">
        <f t="shared" si="24"/>
        <v>MODERADO</v>
      </c>
      <c r="AJ82" s="331">
        <f>IF(W82="corregir",(O81-(O81*AF82)), O81)</f>
        <v>0.44999999999999996</v>
      </c>
      <c r="AK82" s="666"/>
      <c r="AL82" s="676"/>
      <c r="AM82" s="685"/>
      <c r="AN82" s="685"/>
      <c r="AO82" s="218"/>
      <c r="AP82" s="218" t="s">
        <v>4</v>
      </c>
      <c r="AQ82" s="245" t="s">
        <v>1445</v>
      </c>
      <c r="AR82" s="245" t="s">
        <v>4</v>
      </c>
      <c r="AS82" s="245"/>
      <c r="AT82" s="245" t="s">
        <v>1446</v>
      </c>
      <c r="AU82" s="245"/>
      <c r="AV82" s="245" t="s">
        <v>4</v>
      </c>
      <c r="AW82" s="245" t="s">
        <v>1419</v>
      </c>
      <c r="AX82" s="245"/>
      <c r="AY82" s="245" t="s">
        <v>4</v>
      </c>
      <c r="AZ82" s="245" t="s">
        <v>1420</v>
      </c>
      <c r="BA82" s="953"/>
      <c r="BB82" s="727"/>
    </row>
    <row r="83" spans="1:54" ht="86.15" customHeight="1" x14ac:dyDescent="0.3">
      <c r="A83" s="434"/>
      <c r="B83" s="738"/>
      <c r="C83" s="738"/>
      <c r="D83" s="738"/>
      <c r="E83" s="738"/>
      <c r="F83" s="703"/>
      <c r="G83" s="703"/>
      <c r="H83" s="720"/>
      <c r="I83" s="232" t="s">
        <v>1447</v>
      </c>
      <c r="J83" s="208" t="s">
        <v>181</v>
      </c>
      <c r="K83" s="743"/>
      <c r="L83" s="703"/>
      <c r="M83" s="209" t="e">
        <f>VLOOKUP(L83,'[2]Datos Validacion'!$C$6:$D$10,2,0)</f>
        <v>#N/A</v>
      </c>
      <c r="N83" s="711"/>
      <c r="O83" s="211" t="e">
        <f>VLOOKUP(N83,'[2]Datos Validacion'!$E$6:$F$15,2,0)</f>
        <v>#N/A</v>
      </c>
      <c r="P83" s="708"/>
      <c r="Q83" s="231" t="s">
        <v>1448</v>
      </c>
      <c r="R83" s="232" t="s">
        <v>1449</v>
      </c>
      <c r="S83" s="233" t="s">
        <v>838</v>
      </c>
      <c r="T83" s="194" t="s">
        <v>1450</v>
      </c>
      <c r="U83" s="194" t="s">
        <v>915</v>
      </c>
      <c r="V83" s="233" t="s">
        <v>841</v>
      </c>
      <c r="W83" s="233" t="s">
        <v>842</v>
      </c>
      <c r="X83" s="209">
        <f>VLOOKUP(W83,'[2]Datos Validacion'!$K$6:$L$8,2,0)</f>
        <v>0.15</v>
      </c>
      <c r="Y83" s="214" t="s">
        <v>843</v>
      </c>
      <c r="Z83" s="209">
        <f>VLOOKUP(Y83,'[2]Datos Validacion'!$M$6:$N$7,2,0)</f>
        <v>0.15</v>
      </c>
      <c r="AA83" s="153" t="s">
        <v>844</v>
      </c>
      <c r="AB83" s="106"/>
      <c r="AC83" s="214" t="s">
        <v>845</v>
      </c>
      <c r="AD83" s="326" t="s">
        <v>1451</v>
      </c>
      <c r="AE83" s="879" t="s">
        <v>1448</v>
      </c>
      <c r="AF83" s="873">
        <f t="shared" si="0"/>
        <v>0.3</v>
      </c>
      <c r="AG83" s="331" t="str">
        <f t="shared" si="23"/>
        <v>BAJA</v>
      </c>
      <c r="AH83" s="331">
        <f>+AH81-(AH81*AF83)</f>
        <v>0.33599999999999997</v>
      </c>
      <c r="AI83" s="721"/>
      <c r="AJ83" s="331" t="e">
        <f t="shared" si="19"/>
        <v>#N/A</v>
      </c>
      <c r="AK83" s="666"/>
      <c r="AL83" s="677"/>
      <c r="AM83" s="684"/>
      <c r="AN83" s="684"/>
      <c r="AO83" s="218"/>
      <c r="AP83" s="218" t="s">
        <v>4</v>
      </c>
      <c r="AQ83" s="245" t="s">
        <v>1452</v>
      </c>
      <c r="AR83" s="245" t="s">
        <v>4</v>
      </c>
      <c r="AS83" s="245"/>
      <c r="AT83" s="245" t="s">
        <v>1453</v>
      </c>
      <c r="AU83" s="245"/>
      <c r="AV83" s="245" t="s">
        <v>4</v>
      </c>
      <c r="AW83" s="245" t="s">
        <v>1419</v>
      </c>
      <c r="AX83" s="245"/>
      <c r="AY83" s="245" t="s">
        <v>4</v>
      </c>
      <c r="AZ83" s="245" t="s">
        <v>1420</v>
      </c>
      <c r="BA83" s="953"/>
      <c r="BB83" s="727"/>
    </row>
    <row r="84" spans="1:54" ht="86.5" customHeight="1" x14ac:dyDescent="0.3">
      <c r="A84" s="735" t="s">
        <v>554</v>
      </c>
      <c r="B84" s="739" t="s">
        <v>1292</v>
      </c>
      <c r="C84" s="739" t="s">
        <v>1454</v>
      </c>
      <c r="D84" s="739" t="s">
        <v>1336</v>
      </c>
      <c r="E84" s="739" t="s">
        <v>1455</v>
      </c>
      <c r="F84" s="702" t="s">
        <v>551</v>
      </c>
      <c r="G84" s="702" t="s">
        <v>563</v>
      </c>
      <c r="H84" s="712" t="s">
        <v>1456</v>
      </c>
      <c r="I84" s="232" t="s">
        <v>1457</v>
      </c>
      <c r="J84" s="208" t="s">
        <v>346</v>
      </c>
      <c r="K84" s="693" t="s">
        <v>1458</v>
      </c>
      <c r="L84" s="224" t="s">
        <v>539</v>
      </c>
      <c r="M84" s="209">
        <f>VLOOKUP(L84,'[2]Datos Validacion'!$C$6:$D$10,2,0)</f>
        <v>1</v>
      </c>
      <c r="N84" s="229" t="s">
        <v>540</v>
      </c>
      <c r="O84" s="211">
        <f>VLOOKUP(N84,'[2]Datos Validacion'!$E$6:$F$15,2,0)</f>
        <v>1</v>
      </c>
      <c r="P84" s="231" t="s">
        <v>536</v>
      </c>
      <c r="Q84" s="212"/>
      <c r="R84" s="263" t="s">
        <v>907</v>
      </c>
      <c r="S84" s="264"/>
      <c r="T84" s="246"/>
      <c r="U84" s="246"/>
      <c r="V84" s="264"/>
      <c r="W84" s="264"/>
      <c r="X84" s="209" t="e">
        <f>VLOOKUP(W84,'[2]Datos Validacion'!$K$6:$L$8,2,0)</f>
        <v>#N/A</v>
      </c>
      <c r="Y84" s="247"/>
      <c r="Z84" s="209" t="e">
        <f>VLOOKUP(Y84,'[2]Datos Validacion'!$M$6:$N$7,2,0)</f>
        <v>#N/A</v>
      </c>
      <c r="AA84" s="222"/>
      <c r="AB84" s="302"/>
      <c r="AC84" s="248"/>
      <c r="AD84" s="342"/>
      <c r="AE84" s="214"/>
      <c r="AF84" s="873" t="e">
        <f t="shared" si="0"/>
        <v>#N/A</v>
      </c>
      <c r="AG84" s="331"/>
      <c r="AH84" s="331" t="e">
        <f>+AH82-(AH82*AF84)</f>
        <v>#N/A</v>
      </c>
      <c r="AI84" s="331" t="str">
        <f>IF(AJ84&lt;=20%,"LEVE",IF(AJ84&lt;=40%,"MENOR",IF(AJ84&lt;=60%,"MODERADO",IF(AJ84&lt;=80%,"MAYOR","CATASTROFICO"))))</f>
        <v>CATASTROFICO</v>
      </c>
      <c r="AJ84" s="331">
        <f t="shared" si="19"/>
        <v>1</v>
      </c>
      <c r="AK84" s="666" t="s">
        <v>531</v>
      </c>
      <c r="AL84" s="675" t="s">
        <v>529</v>
      </c>
      <c r="AM84" s="683" t="s">
        <v>1327</v>
      </c>
      <c r="AN84" s="683" t="s">
        <v>1459</v>
      </c>
      <c r="AO84" s="218"/>
      <c r="AP84" s="218"/>
      <c r="AQ84" s="245"/>
      <c r="AR84" s="245"/>
      <c r="AS84" s="245"/>
      <c r="AT84" s="245"/>
      <c r="AU84" s="245"/>
      <c r="AV84" s="245"/>
      <c r="AW84" s="245"/>
      <c r="AX84" s="245"/>
      <c r="AY84" s="245"/>
      <c r="AZ84" s="245"/>
      <c r="BA84" s="953"/>
      <c r="BB84" s="727" t="s">
        <v>853</v>
      </c>
    </row>
    <row r="85" spans="1:54" ht="78.650000000000006" customHeight="1" x14ac:dyDescent="0.3">
      <c r="A85" s="736"/>
      <c r="B85" s="740"/>
      <c r="C85" s="740"/>
      <c r="D85" s="740"/>
      <c r="E85" s="740"/>
      <c r="F85" s="703"/>
      <c r="G85" s="703"/>
      <c r="H85" s="713"/>
      <c r="I85" s="227" t="s">
        <v>1460</v>
      </c>
      <c r="J85" s="208" t="s">
        <v>67</v>
      </c>
      <c r="K85" s="732"/>
      <c r="L85" s="224" t="s">
        <v>539</v>
      </c>
      <c r="M85" s="209">
        <f>VLOOKUP(L85,'[2]Datos Validacion'!$C$6:$D$10,2,0)</f>
        <v>1</v>
      </c>
      <c r="N85" s="229" t="s">
        <v>540</v>
      </c>
      <c r="O85" s="211">
        <f>VLOOKUP(N85,'[2]Datos Validacion'!$E$6:$F$15,2,0)</f>
        <v>1</v>
      </c>
      <c r="P85" s="231" t="s">
        <v>536</v>
      </c>
      <c r="Q85" s="231" t="s">
        <v>1461</v>
      </c>
      <c r="R85" s="232" t="s">
        <v>1462</v>
      </c>
      <c r="S85" s="153" t="s">
        <v>838</v>
      </c>
      <c r="T85" s="214" t="s">
        <v>1463</v>
      </c>
      <c r="U85" s="214" t="s">
        <v>840</v>
      </c>
      <c r="V85" s="153" t="s">
        <v>841</v>
      </c>
      <c r="W85" s="153" t="s">
        <v>1139</v>
      </c>
      <c r="X85" s="209">
        <f>VLOOKUP(W85,'[2]Datos Validacion'!$K$6:$L$8,2,0)</f>
        <v>0.1</v>
      </c>
      <c r="Y85" s="214" t="s">
        <v>843</v>
      </c>
      <c r="Z85" s="209">
        <f>VLOOKUP(Y85,'[2]Datos Validacion'!$M$6:$N$7,2,0)</f>
        <v>0.15</v>
      </c>
      <c r="AA85" s="153" t="s">
        <v>844</v>
      </c>
      <c r="AB85" s="106"/>
      <c r="AC85" s="153" t="s">
        <v>845</v>
      </c>
      <c r="AD85" s="326" t="s">
        <v>1464</v>
      </c>
      <c r="AE85" s="879" t="s">
        <v>1465</v>
      </c>
      <c r="AF85" s="873">
        <f t="shared" si="0"/>
        <v>0.25</v>
      </c>
      <c r="AG85" s="331" t="str">
        <f t="shared" si="23"/>
        <v>MUY ALTA</v>
      </c>
      <c r="AH85" s="331">
        <f>IF(OR(W85="prevenir",W85="detectar"),(M85-(M85*AF85)), M85)</f>
        <v>1</v>
      </c>
      <c r="AI85" s="331" t="str">
        <f>IF(AJ85&lt;=20%,"LEVE",IF(AJ85&lt;=40%,"MENOR",IF(AJ85&lt;=60%,"MODERADO",IF(AJ85&lt;=80%,"MAYOR","CATASTROFICO"))))</f>
        <v>MAYOR</v>
      </c>
      <c r="AJ85" s="331">
        <f t="shared" si="19"/>
        <v>0.75</v>
      </c>
      <c r="AK85" s="666"/>
      <c r="AL85" s="677"/>
      <c r="AM85" s="684"/>
      <c r="AN85" s="684"/>
      <c r="AO85" s="218"/>
      <c r="AP85" s="218" t="s">
        <v>1201</v>
      </c>
      <c r="AQ85" s="245" t="s">
        <v>1466</v>
      </c>
      <c r="AR85" s="245" t="s">
        <v>1201</v>
      </c>
      <c r="AS85" s="245"/>
      <c r="AT85" s="245" t="s">
        <v>1467</v>
      </c>
      <c r="AU85" s="245" t="s">
        <v>1201</v>
      </c>
      <c r="AV85" s="245"/>
      <c r="AW85" s="245" t="s">
        <v>1468</v>
      </c>
      <c r="AX85" s="245"/>
      <c r="AY85" s="245" t="s">
        <v>1201</v>
      </c>
      <c r="AZ85" s="245" t="s">
        <v>1469</v>
      </c>
      <c r="BA85" s="953"/>
      <c r="BB85" s="727"/>
    </row>
    <row r="86" spans="1:54" ht="125.5" customHeight="1" x14ac:dyDescent="0.3">
      <c r="A86" s="222" t="s">
        <v>554</v>
      </c>
      <c r="B86" s="259" t="s">
        <v>1292</v>
      </c>
      <c r="C86" s="259" t="s">
        <v>1454</v>
      </c>
      <c r="D86" s="259" t="s">
        <v>1336</v>
      </c>
      <c r="E86" s="259" t="s">
        <v>1470</v>
      </c>
      <c r="F86" s="224" t="s">
        <v>551</v>
      </c>
      <c r="G86" s="224" t="s">
        <v>563</v>
      </c>
      <c r="H86" s="227" t="s">
        <v>1471</v>
      </c>
      <c r="I86" s="227" t="s">
        <v>1472</v>
      </c>
      <c r="J86" s="208" t="s">
        <v>346</v>
      </c>
      <c r="K86" s="223" t="s">
        <v>1458</v>
      </c>
      <c r="L86" s="224" t="s">
        <v>539</v>
      </c>
      <c r="M86" s="209">
        <f>VLOOKUP(L86,'[2]Datos Validacion'!$C$6:$D$10,2,0)</f>
        <v>1</v>
      </c>
      <c r="N86" s="229" t="s">
        <v>540</v>
      </c>
      <c r="O86" s="211">
        <f>VLOOKUP(N86,'[2]Datos Validacion'!$E$6:$F$15,2,0)</f>
        <v>1</v>
      </c>
      <c r="P86" s="231" t="s">
        <v>536</v>
      </c>
      <c r="Q86" s="231" t="s">
        <v>1473</v>
      </c>
      <c r="R86" s="232" t="s">
        <v>1474</v>
      </c>
      <c r="S86" s="233" t="s">
        <v>838</v>
      </c>
      <c r="T86" s="194" t="s">
        <v>1475</v>
      </c>
      <c r="U86" s="194" t="s">
        <v>915</v>
      </c>
      <c r="V86" s="233" t="s">
        <v>841</v>
      </c>
      <c r="W86" s="233" t="s">
        <v>1139</v>
      </c>
      <c r="X86" s="209">
        <f>VLOOKUP(W86,'[2]Datos Validacion'!$K$6:$L$8,2,0)</f>
        <v>0.1</v>
      </c>
      <c r="Y86" s="214" t="s">
        <v>843</v>
      </c>
      <c r="Z86" s="209">
        <f>VLOOKUP(Y86,'[2]Datos Validacion'!$M$6:$N$7,2,0)</f>
        <v>0.15</v>
      </c>
      <c r="AA86" s="240" t="s">
        <v>873</v>
      </c>
      <c r="AB86" s="220" t="s">
        <v>1476</v>
      </c>
      <c r="AC86" s="214" t="s">
        <v>845</v>
      </c>
      <c r="AD86" s="343" t="s">
        <v>1477</v>
      </c>
      <c r="AE86" s="879" t="s">
        <v>1478</v>
      </c>
      <c r="AF86" s="873">
        <f t="shared" si="0"/>
        <v>0.25</v>
      </c>
      <c r="AG86" s="331" t="str">
        <f t="shared" si="23"/>
        <v>MUY ALTA</v>
      </c>
      <c r="AH86" s="331">
        <f>IF(OR(W86="prevenir",W86="detectar"),(M86-(M86*AF86)), M86)</f>
        <v>1</v>
      </c>
      <c r="AI86" s="331" t="str">
        <f t="shared" si="24"/>
        <v>MAYOR</v>
      </c>
      <c r="AJ86" s="331">
        <f t="shared" si="19"/>
        <v>0.75</v>
      </c>
      <c r="AK86" s="251" t="s">
        <v>531</v>
      </c>
      <c r="AL86" s="345" t="s">
        <v>529</v>
      </c>
      <c r="AM86" s="325" t="s">
        <v>1327</v>
      </c>
      <c r="AN86" s="386" t="s">
        <v>1459</v>
      </c>
      <c r="AO86" s="218"/>
      <c r="AP86" s="218" t="s">
        <v>1201</v>
      </c>
      <c r="AQ86" s="245" t="s">
        <v>1466</v>
      </c>
      <c r="AR86" s="245" t="s">
        <v>1201</v>
      </c>
      <c r="AS86" s="245"/>
      <c r="AT86" s="245" t="s">
        <v>1479</v>
      </c>
      <c r="AU86" s="245" t="s">
        <v>1201</v>
      </c>
      <c r="AV86" s="245"/>
      <c r="AW86" s="245" t="s">
        <v>1468</v>
      </c>
      <c r="AX86" s="245"/>
      <c r="AY86" s="245" t="s">
        <v>1201</v>
      </c>
      <c r="AZ86" s="245" t="s">
        <v>1469</v>
      </c>
      <c r="BA86" s="953"/>
      <c r="BB86" s="106" t="s">
        <v>853</v>
      </c>
    </row>
    <row r="87" spans="1:54" ht="90.5" customHeight="1" x14ac:dyDescent="0.3">
      <c r="A87" s="735" t="s">
        <v>554</v>
      </c>
      <c r="B87" s="739" t="s">
        <v>1292</v>
      </c>
      <c r="C87" s="739" t="s">
        <v>1480</v>
      </c>
      <c r="D87" s="739" t="s">
        <v>1336</v>
      </c>
      <c r="E87" s="739" t="s">
        <v>1481</v>
      </c>
      <c r="F87" s="702" t="s">
        <v>551</v>
      </c>
      <c r="G87" s="702" t="s">
        <v>563</v>
      </c>
      <c r="H87" s="712" t="s">
        <v>1482</v>
      </c>
      <c r="I87" s="232" t="s">
        <v>1483</v>
      </c>
      <c r="J87" s="208" t="s">
        <v>67</v>
      </c>
      <c r="K87" s="693" t="s">
        <v>1484</v>
      </c>
      <c r="L87" s="702" t="s">
        <v>203</v>
      </c>
      <c r="M87" s="209">
        <f>VLOOKUP(L87,'[2]Datos Validacion'!$C$6:$D$10,2,0)</f>
        <v>0.6</v>
      </c>
      <c r="N87" s="709" t="s">
        <v>76</v>
      </c>
      <c r="O87" s="211">
        <f>VLOOKUP(N87,'[2]Datos Validacion'!$E$6:$F$15,2,0)</f>
        <v>0.6</v>
      </c>
      <c r="P87" s="707" t="s">
        <v>76</v>
      </c>
      <c r="Q87" s="231" t="s">
        <v>1485</v>
      </c>
      <c r="R87" s="191" t="s">
        <v>1486</v>
      </c>
      <c r="S87" s="233" t="s">
        <v>838</v>
      </c>
      <c r="T87" s="253" t="s">
        <v>1487</v>
      </c>
      <c r="U87" s="253" t="s">
        <v>915</v>
      </c>
      <c r="V87" s="252" t="s">
        <v>841</v>
      </c>
      <c r="W87" s="252" t="s">
        <v>887</v>
      </c>
      <c r="X87" s="209">
        <f>VLOOKUP(W87,'[2]Datos Validacion'!$K$6:$L$8,2,0)</f>
        <v>0.25</v>
      </c>
      <c r="Y87" s="214" t="s">
        <v>843</v>
      </c>
      <c r="Z87" s="209">
        <f>VLOOKUP(Y87,'[2]Datos Validacion'!$M$6:$N$7,2,0)</f>
        <v>0.15</v>
      </c>
      <c r="AA87" s="240" t="s">
        <v>844</v>
      </c>
      <c r="AB87" s="220"/>
      <c r="AC87" s="253" t="s">
        <v>845</v>
      </c>
      <c r="AD87" s="339" t="s">
        <v>1488</v>
      </c>
      <c r="AE87" s="879" t="s">
        <v>1485</v>
      </c>
      <c r="AF87" s="873">
        <f t="shared" si="0"/>
        <v>0.4</v>
      </c>
      <c r="AG87" s="331" t="str">
        <f t="shared" si="23"/>
        <v>BAJA</v>
      </c>
      <c r="AH87" s="331">
        <f>IF(OR(W87="prevenir",W87="detectar"),(M87-(M87*AF87)), M87)</f>
        <v>0.36</v>
      </c>
      <c r="AI87" s="721" t="str">
        <f t="shared" si="24"/>
        <v>MODERADO</v>
      </c>
      <c r="AJ87" s="331">
        <f t="shared" si="19"/>
        <v>0.6</v>
      </c>
      <c r="AK87" s="666" t="s">
        <v>76</v>
      </c>
      <c r="AL87" s="675" t="s">
        <v>89</v>
      </c>
      <c r="AM87" s="683" t="s">
        <v>90</v>
      </c>
      <c r="AN87" s="385" t="s">
        <v>1489</v>
      </c>
      <c r="AO87" s="218"/>
      <c r="AP87" s="218" t="s">
        <v>1201</v>
      </c>
      <c r="AQ87" s="245" t="s">
        <v>1490</v>
      </c>
      <c r="AR87" s="245" t="s">
        <v>1201</v>
      </c>
      <c r="AS87" s="245"/>
      <c r="AT87" s="245" t="s">
        <v>1491</v>
      </c>
      <c r="AU87" s="245"/>
      <c r="AV87" s="245" t="s">
        <v>1201</v>
      </c>
      <c r="AW87" s="245" t="s">
        <v>1492</v>
      </c>
      <c r="AX87" s="245"/>
      <c r="AY87" s="245" t="s">
        <v>1201</v>
      </c>
      <c r="AZ87" s="245" t="s">
        <v>1493</v>
      </c>
      <c r="BA87" s="953" t="s">
        <v>1494</v>
      </c>
      <c r="BB87" s="933" t="s">
        <v>1495</v>
      </c>
    </row>
    <row r="88" spans="1:54" ht="112" customHeight="1" x14ac:dyDescent="0.3">
      <c r="A88" s="736"/>
      <c r="B88" s="740"/>
      <c r="C88" s="740"/>
      <c r="D88" s="740"/>
      <c r="E88" s="740"/>
      <c r="F88" s="703"/>
      <c r="G88" s="703"/>
      <c r="H88" s="713"/>
      <c r="I88" s="232" t="s">
        <v>1496</v>
      </c>
      <c r="J88" s="208" t="s">
        <v>67</v>
      </c>
      <c r="K88" s="732"/>
      <c r="L88" s="703"/>
      <c r="M88" s="209" t="e">
        <f>VLOOKUP(L88,'[2]Datos Validacion'!$C$6:$D$10,2,0)</f>
        <v>#N/A</v>
      </c>
      <c r="N88" s="711"/>
      <c r="O88" s="211" t="e">
        <f>VLOOKUP(N88,'[2]Datos Validacion'!$E$6:$F$15,2,0)</f>
        <v>#N/A</v>
      </c>
      <c r="P88" s="708"/>
      <c r="Q88" s="231" t="s">
        <v>1497</v>
      </c>
      <c r="R88" s="191" t="s">
        <v>1498</v>
      </c>
      <c r="S88" s="233" t="s">
        <v>838</v>
      </c>
      <c r="T88" s="253" t="s">
        <v>1487</v>
      </c>
      <c r="U88" s="253" t="s">
        <v>915</v>
      </c>
      <c r="V88" s="252" t="s">
        <v>841</v>
      </c>
      <c r="W88" s="252" t="s">
        <v>887</v>
      </c>
      <c r="X88" s="209">
        <f>VLOOKUP(W88,'[2]Datos Validacion'!$K$6:$L$8,2,0)</f>
        <v>0.25</v>
      </c>
      <c r="Y88" s="214" t="s">
        <v>843</v>
      </c>
      <c r="Z88" s="209">
        <f>VLOOKUP(Y88,'[2]Datos Validacion'!$M$6:$N$7,2,0)</f>
        <v>0.15</v>
      </c>
      <c r="AA88" s="240" t="s">
        <v>844</v>
      </c>
      <c r="AB88" s="220"/>
      <c r="AC88" s="253" t="s">
        <v>845</v>
      </c>
      <c r="AD88" s="339" t="s">
        <v>1499</v>
      </c>
      <c r="AE88" s="879" t="s">
        <v>1497</v>
      </c>
      <c r="AF88" s="873">
        <f t="shared" si="0"/>
        <v>0.4</v>
      </c>
      <c r="AG88" s="331" t="str">
        <f t="shared" si="23"/>
        <v>BAJA</v>
      </c>
      <c r="AH88" s="331">
        <f>+AH87-(AH87*AF88)</f>
        <v>0.216</v>
      </c>
      <c r="AI88" s="721"/>
      <c r="AJ88" s="331" t="e">
        <f t="shared" si="19"/>
        <v>#N/A</v>
      </c>
      <c r="AK88" s="666"/>
      <c r="AL88" s="677"/>
      <c r="AM88" s="684"/>
      <c r="AN88" s="387" t="s">
        <v>1489</v>
      </c>
      <c r="AO88" s="218"/>
      <c r="AP88" s="218" t="s">
        <v>1201</v>
      </c>
      <c r="AQ88" s="245" t="s">
        <v>1490</v>
      </c>
      <c r="AR88" s="245" t="s">
        <v>1201</v>
      </c>
      <c r="AS88" s="245"/>
      <c r="AT88" s="245" t="s">
        <v>1491</v>
      </c>
      <c r="AU88" s="245"/>
      <c r="AV88" s="245" t="s">
        <v>1201</v>
      </c>
      <c r="AW88" s="245" t="s">
        <v>1492</v>
      </c>
      <c r="AX88" s="245"/>
      <c r="AY88" s="245" t="s">
        <v>1201</v>
      </c>
      <c r="AZ88" s="245" t="s">
        <v>1493</v>
      </c>
      <c r="BA88" s="953" t="s">
        <v>1494</v>
      </c>
      <c r="BB88" s="934"/>
    </row>
    <row r="89" spans="1:54" ht="69.650000000000006" customHeight="1" x14ac:dyDescent="0.3">
      <c r="A89" s="735" t="s">
        <v>554</v>
      </c>
      <c r="B89" s="702" t="s">
        <v>1500</v>
      </c>
      <c r="C89" s="702" t="s">
        <v>1501</v>
      </c>
      <c r="D89" s="702" t="s">
        <v>1502</v>
      </c>
      <c r="E89" s="702" t="s">
        <v>1503</v>
      </c>
      <c r="F89" s="702" t="s">
        <v>551</v>
      </c>
      <c r="G89" s="702" t="s">
        <v>563</v>
      </c>
      <c r="H89" s="731" t="s">
        <v>1504</v>
      </c>
      <c r="I89" s="226" t="s">
        <v>1505</v>
      </c>
      <c r="J89" s="208" t="s">
        <v>67</v>
      </c>
      <c r="K89" s="704" t="s">
        <v>1506</v>
      </c>
      <c r="L89" s="702" t="s">
        <v>539</v>
      </c>
      <c r="M89" s="209">
        <f>VLOOKUP(L89,'[2]Datos Validacion'!$C$6:$D$10,2,0)</f>
        <v>1</v>
      </c>
      <c r="N89" s="709" t="s">
        <v>76</v>
      </c>
      <c r="O89" s="211">
        <f>VLOOKUP(N89,'[2]Datos Validacion'!$E$6:$F$15,2,0)</f>
        <v>0.6</v>
      </c>
      <c r="P89" s="707" t="s">
        <v>531</v>
      </c>
      <c r="Q89" s="707" t="s">
        <v>1507</v>
      </c>
      <c r="R89" s="712" t="s">
        <v>1508</v>
      </c>
      <c r="S89" s="860" t="s">
        <v>838</v>
      </c>
      <c r="T89" s="859" t="s">
        <v>1509</v>
      </c>
      <c r="U89" s="859" t="s">
        <v>1425</v>
      </c>
      <c r="V89" s="860" t="s">
        <v>841</v>
      </c>
      <c r="W89" s="860" t="s">
        <v>887</v>
      </c>
      <c r="X89" s="765">
        <f>VLOOKUP(W89,'[2]Datos Validacion'!$K$6:$L$8,2,0)</f>
        <v>0.25</v>
      </c>
      <c r="Y89" s="744" t="s">
        <v>843</v>
      </c>
      <c r="Z89" s="765">
        <f>VLOOKUP(Y89,'[2]Datos Validacion'!$M$6:$N$7,2,0)</f>
        <v>0.15</v>
      </c>
      <c r="AA89" s="735" t="s">
        <v>844</v>
      </c>
      <c r="AB89" s="868"/>
      <c r="AC89" s="867" t="s">
        <v>845</v>
      </c>
      <c r="AD89" s="869" t="s">
        <v>1510</v>
      </c>
      <c r="AE89" s="880" t="s">
        <v>1507</v>
      </c>
      <c r="AF89" s="875">
        <f t="shared" si="0"/>
        <v>0.4</v>
      </c>
      <c r="AG89" s="721" t="str">
        <f>IF(AH89&lt;=20%,"MUY BAJA",IF(AH89&lt;=40%,"BAJA",IF(AH89&lt;=60%,"MEDIA",IF(AH89&lt;=80%,"ALTA","MUY ALTA"))))</f>
        <v>MEDIA</v>
      </c>
      <c r="AH89" s="721">
        <f>IF(OR(W89="prevenir",W89="detectar"),(M89-(M89*AF89)), M89)</f>
        <v>0.6</v>
      </c>
      <c r="AI89" s="721" t="str">
        <f>IF(AJ89&lt;=20%,"LEVE",IF(AJ89&lt;=40%,"MENOR",IF(AJ89&lt;=60%,"MODERADO",IF(AJ89&lt;=80%,"MAYOR","CATASTROFICO"))))</f>
        <v>MODERADO</v>
      </c>
      <c r="AJ89" s="721">
        <f t="shared" si="19"/>
        <v>0.6</v>
      </c>
      <c r="AK89" s="666" t="s">
        <v>76</v>
      </c>
      <c r="AL89" s="675" t="s">
        <v>89</v>
      </c>
      <c r="AM89" s="683" t="s">
        <v>90</v>
      </c>
      <c r="AN89" s="683" t="s">
        <v>1511</v>
      </c>
      <c r="AO89" s="218"/>
      <c r="AP89" s="218" t="s">
        <v>4</v>
      </c>
      <c r="AQ89" s="245" t="s">
        <v>1512</v>
      </c>
      <c r="AR89" s="245" t="s">
        <v>4</v>
      </c>
      <c r="AS89" s="245"/>
      <c r="AT89" s="245" t="s">
        <v>1513</v>
      </c>
      <c r="AU89" s="245"/>
      <c r="AV89" s="245" t="s">
        <v>4</v>
      </c>
      <c r="AW89" s="245" t="s">
        <v>1514</v>
      </c>
      <c r="AX89" s="245"/>
      <c r="AY89" s="245" t="s">
        <v>4</v>
      </c>
      <c r="AZ89" s="245" t="s">
        <v>1515</v>
      </c>
      <c r="BA89" s="953" t="s">
        <v>1516</v>
      </c>
      <c r="BB89" s="727" t="s">
        <v>1517</v>
      </c>
    </row>
    <row r="90" spans="1:54" ht="56.15" customHeight="1" x14ac:dyDescent="0.3">
      <c r="A90" s="737"/>
      <c r="B90" s="715"/>
      <c r="C90" s="715"/>
      <c r="D90" s="715"/>
      <c r="E90" s="715"/>
      <c r="F90" s="715"/>
      <c r="G90" s="715"/>
      <c r="H90" s="731"/>
      <c r="I90" s="225" t="s">
        <v>1518</v>
      </c>
      <c r="J90" s="208" t="s">
        <v>67</v>
      </c>
      <c r="K90" s="705"/>
      <c r="L90" s="715"/>
      <c r="M90" s="209" t="e">
        <f>VLOOKUP(L90,'[2]Datos Validacion'!$C$6:$D$10,2,0)</f>
        <v>#N/A</v>
      </c>
      <c r="N90" s="710"/>
      <c r="O90" s="211" t="e">
        <f>VLOOKUP(N90,'[2]Datos Validacion'!$E$6:$F$15,2,0)</f>
        <v>#N/A</v>
      </c>
      <c r="P90" s="714"/>
      <c r="Q90" s="708"/>
      <c r="R90" s="713"/>
      <c r="S90" s="736"/>
      <c r="T90" s="746"/>
      <c r="U90" s="746"/>
      <c r="V90" s="736"/>
      <c r="W90" s="736"/>
      <c r="X90" s="766"/>
      <c r="Y90" s="746"/>
      <c r="Z90" s="766"/>
      <c r="AA90" s="736"/>
      <c r="AB90" s="836"/>
      <c r="AC90" s="732"/>
      <c r="AD90" s="846"/>
      <c r="AE90" s="880"/>
      <c r="AF90" s="875"/>
      <c r="AG90" s="721"/>
      <c r="AH90" s="721"/>
      <c r="AI90" s="721"/>
      <c r="AJ90" s="721"/>
      <c r="AK90" s="666"/>
      <c r="AL90" s="676"/>
      <c r="AM90" s="685"/>
      <c r="AN90" s="685"/>
      <c r="AO90" s="976"/>
      <c r="AP90" s="249"/>
      <c r="AQ90" s="208"/>
      <c r="AR90" s="249"/>
      <c r="AS90" s="249"/>
      <c r="AT90" s="208"/>
      <c r="AU90" s="249"/>
      <c r="AV90" s="249"/>
      <c r="AW90" s="208"/>
      <c r="AX90" s="249"/>
      <c r="AY90" s="249"/>
      <c r="AZ90" s="208"/>
      <c r="BA90" s="957"/>
      <c r="BB90" s="935"/>
    </row>
    <row r="91" spans="1:54" ht="93" customHeight="1" x14ac:dyDescent="0.3">
      <c r="A91" s="737"/>
      <c r="B91" s="715"/>
      <c r="C91" s="715"/>
      <c r="D91" s="715"/>
      <c r="E91" s="715"/>
      <c r="F91" s="715"/>
      <c r="G91" s="715"/>
      <c r="H91" s="731"/>
      <c r="I91" s="225" t="s">
        <v>1519</v>
      </c>
      <c r="J91" s="208" t="s">
        <v>67</v>
      </c>
      <c r="K91" s="705"/>
      <c r="L91" s="715"/>
      <c r="M91" s="209" t="e">
        <f>VLOOKUP(L91,'[2]Datos Validacion'!$C$6:$D$10,2,0)</f>
        <v>#N/A</v>
      </c>
      <c r="N91" s="710"/>
      <c r="O91" s="211" t="e">
        <f>VLOOKUP(N91,'[2]Datos Validacion'!$E$6:$F$15,2,0)</f>
        <v>#N/A</v>
      </c>
      <c r="P91" s="714"/>
      <c r="Q91" s="231" t="s">
        <v>1520</v>
      </c>
      <c r="R91" s="232" t="s">
        <v>1521</v>
      </c>
      <c r="S91" s="153" t="s">
        <v>838</v>
      </c>
      <c r="T91" s="214" t="s">
        <v>1522</v>
      </c>
      <c r="U91" s="214" t="s">
        <v>1523</v>
      </c>
      <c r="V91" s="153" t="s">
        <v>841</v>
      </c>
      <c r="W91" s="153" t="s">
        <v>887</v>
      </c>
      <c r="X91" s="209">
        <f>VLOOKUP(W91,'[2]Datos Validacion'!$K$6:$L$8,2,0)</f>
        <v>0.25</v>
      </c>
      <c r="Y91" s="214" t="s">
        <v>843</v>
      </c>
      <c r="Z91" s="209">
        <f>VLOOKUP(Y91,'[2]Datos Validacion'!$M$6:$N$7,2,0)</f>
        <v>0.15</v>
      </c>
      <c r="AA91" s="153" t="s">
        <v>844</v>
      </c>
      <c r="AB91" s="106"/>
      <c r="AC91" s="194" t="s">
        <v>845</v>
      </c>
      <c r="AD91" s="334" t="s">
        <v>1524</v>
      </c>
      <c r="AE91" s="879" t="s">
        <v>1520</v>
      </c>
      <c r="AF91" s="873">
        <f t="shared" si="0"/>
        <v>0.4</v>
      </c>
      <c r="AG91" s="331" t="str">
        <f t="shared" ref="AG91:AG102" si="25">IF(AH91&lt;=20%,"MUY BAJA",IF(AH91&lt;=40%,"BAJA",IF(AH91&lt;=60%,"MEDIA",IF(AH91&lt;=80%,"ALTA","MUY ALTA"))))</f>
        <v>BAJA</v>
      </c>
      <c r="AH91" s="331">
        <f>+AH89-(AH89*AF91)</f>
        <v>0.36</v>
      </c>
      <c r="AI91" s="721"/>
      <c r="AJ91" s="721"/>
      <c r="AK91" s="666"/>
      <c r="AL91" s="676"/>
      <c r="AM91" s="685"/>
      <c r="AN91" s="685"/>
      <c r="AO91" s="976"/>
      <c r="AP91" s="249" t="s">
        <v>4</v>
      </c>
      <c r="AQ91" s="208" t="s">
        <v>1525</v>
      </c>
      <c r="AR91" s="249" t="s">
        <v>4</v>
      </c>
      <c r="AS91" s="249"/>
      <c r="AT91" s="208" t="s">
        <v>1526</v>
      </c>
      <c r="AU91" s="249"/>
      <c r="AV91" s="249" t="s">
        <v>4</v>
      </c>
      <c r="AW91" s="208" t="s">
        <v>1527</v>
      </c>
      <c r="AX91" s="249"/>
      <c r="AY91" s="249" t="s">
        <v>4</v>
      </c>
      <c r="AZ91" s="249" t="s">
        <v>1528</v>
      </c>
      <c r="BA91" s="958" t="s">
        <v>1516</v>
      </c>
      <c r="BB91" s="935"/>
    </row>
    <row r="92" spans="1:54" ht="93" customHeight="1" x14ac:dyDescent="0.3">
      <c r="A92" s="737"/>
      <c r="B92" s="715"/>
      <c r="C92" s="715"/>
      <c r="D92" s="715"/>
      <c r="E92" s="715"/>
      <c r="F92" s="715"/>
      <c r="G92" s="715"/>
      <c r="H92" s="731"/>
      <c r="I92" s="226" t="s">
        <v>1529</v>
      </c>
      <c r="J92" s="208" t="s">
        <v>67</v>
      </c>
      <c r="K92" s="705"/>
      <c r="L92" s="715"/>
      <c r="M92" s="209" t="e">
        <f>VLOOKUP(L92,'[2]Datos Validacion'!$C$6:$D$10,2,0)</f>
        <v>#N/A</v>
      </c>
      <c r="N92" s="710"/>
      <c r="O92" s="211" t="e">
        <f>VLOOKUP(N92,'[2]Datos Validacion'!$E$6:$F$15,2,0)</f>
        <v>#N/A</v>
      </c>
      <c r="P92" s="714"/>
      <c r="Q92" s="231" t="s">
        <v>1530</v>
      </c>
      <c r="R92" s="232" t="s">
        <v>1531</v>
      </c>
      <c r="S92" s="153" t="s">
        <v>838</v>
      </c>
      <c r="T92" s="194" t="s">
        <v>1532</v>
      </c>
      <c r="U92" s="194" t="s">
        <v>1400</v>
      </c>
      <c r="V92" s="153" t="s">
        <v>841</v>
      </c>
      <c r="W92" s="153" t="s">
        <v>887</v>
      </c>
      <c r="X92" s="209">
        <f>VLOOKUP(W92,'[2]Datos Validacion'!$K$6:$L$8,2,0)</f>
        <v>0.25</v>
      </c>
      <c r="Y92" s="214" t="s">
        <v>843</v>
      </c>
      <c r="Z92" s="209">
        <f>VLOOKUP(Y92,'[2]Datos Validacion'!$M$6:$N$7,2,0)</f>
        <v>0.15</v>
      </c>
      <c r="AA92" s="153" t="s">
        <v>844</v>
      </c>
      <c r="AB92" s="106"/>
      <c r="AC92" s="194" t="s">
        <v>845</v>
      </c>
      <c r="AD92" s="334" t="s">
        <v>1533</v>
      </c>
      <c r="AE92" s="879" t="s">
        <v>1530</v>
      </c>
      <c r="AF92" s="873">
        <f t="shared" si="0"/>
        <v>0.4</v>
      </c>
      <c r="AG92" s="331" t="str">
        <f t="shared" si="25"/>
        <v>BAJA</v>
      </c>
      <c r="AH92" s="331">
        <f>+AH91-(AH91*AF92)</f>
        <v>0.216</v>
      </c>
      <c r="AI92" s="721"/>
      <c r="AJ92" s="721"/>
      <c r="AK92" s="666"/>
      <c r="AL92" s="676"/>
      <c r="AM92" s="685"/>
      <c r="AN92" s="685"/>
      <c r="AO92" s="976"/>
      <c r="AP92" s="249" t="s">
        <v>4</v>
      </c>
      <c r="AQ92" s="208" t="s">
        <v>1534</v>
      </c>
      <c r="AR92" s="249" t="s">
        <v>4</v>
      </c>
      <c r="AS92" s="249"/>
      <c r="AT92" s="208" t="s">
        <v>1535</v>
      </c>
      <c r="AU92" s="249"/>
      <c r="AV92" s="249" t="s">
        <v>4</v>
      </c>
      <c r="AW92" s="208" t="s">
        <v>1536</v>
      </c>
      <c r="AX92" s="249"/>
      <c r="AY92" s="249" t="s">
        <v>4</v>
      </c>
      <c r="AZ92" s="249" t="s">
        <v>1537</v>
      </c>
      <c r="BA92" s="958" t="s">
        <v>1516</v>
      </c>
      <c r="BB92" s="935"/>
    </row>
    <row r="93" spans="1:54" ht="93" customHeight="1" x14ac:dyDescent="0.3">
      <c r="A93" s="736"/>
      <c r="B93" s="703"/>
      <c r="C93" s="703"/>
      <c r="D93" s="703"/>
      <c r="E93" s="703"/>
      <c r="F93" s="703"/>
      <c r="G93" s="703"/>
      <c r="H93" s="731"/>
      <c r="I93" s="226" t="s">
        <v>1538</v>
      </c>
      <c r="J93" s="208" t="s">
        <v>67</v>
      </c>
      <c r="K93" s="706"/>
      <c r="L93" s="703"/>
      <c r="M93" s="209" t="e">
        <f>VLOOKUP(L93,'[2]Datos Validacion'!$C$6:$D$10,2,0)</f>
        <v>#N/A</v>
      </c>
      <c r="N93" s="711"/>
      <c r="O93" s="211" t="e">
        <f>VLOOKUP(N93,'[2]Datos Validacion'!$E$6:$F$15,2,0)</f>
        <v>#N/A</v>
      </c>
      <c r="P93" s="708"/>
      <c r="Q93" s="231" t="s">
        <v>1539</v>
      </c>
      <c r="R93" s="232" t="s">
        <v>1540</v>
      </c>
      <c r="S93" s="153" t="s">
        <v>838</v>
      </c>
      <c r="T93" s="194" t="s">
        <v>1532</v>
      </c>
      <c r="U93" s="194" t="s">
        <v>1425</v>
      </c>
      <c r="V93" s="153" t="s">
        <v>841</v>
      </c>
      <c r="W93" s="153" t="s">
        <v>887</v>
      </c>
      <c r="X93" s="209">
        <f>VLOOKUP(W93,'[2]Datos Validacion'!$K$6:$L$8,2,0)</f>
        <v>0.25</v>
      </c>
      <c r="Y93" s="214" t="s">
        <v>843</v>
      </c>
      <c r="Z93" s="209">
        <f>VLOOKUP(Y93,'[2]Datos Validacion'!$M$6:$N$7,2,0)</f>
        <v>0.15</v>
      </c>
      <c r="AA93" s="153" t="s">
        <v>844</v>
      </c>
      <c r="AB93" s="106"/>
      <c r="AC93" s="194" t="s">
        <v>845</v>
      </c>
      <c r="AD93" s="334" t="s">
        <v>1541</v>
      </c>
      <c r="AE93" s="879" t="s">
        <v>1539</v>
      </c>
      <c r="AF93" s="873">
        <f t="shared" si="0"/>
        <v>0.4</v>
      </c>
      <c r="AG93" s="331" t="str">
        <f t="shared" si="25"/>
        <v>MUY BAJA</v>
      </c>
      <c r="AH93" s="331">
        <f>+AH92-(AH92*AF93)</f>
        <v>0.12959999999999999</v>
      </c>
      <c r="AI93" s="721"/>
      <c r="AJ93" s="721"/>
      <c r="AK93" s="666"/>
      <c r="AL93" s="677"/>
      <c r="AM93" s="684"/>
      <c r="AN93" s="684"/>
      <c r="AO93" s="976"/>
      <c r="AP93" s="249" t="s">
        <v>4</v>
      </c>
      <c r="AQ93" s="208" t="s">
        <v>1542</v>
      </c>
      <c r="AR93" s="249" t="s">
        <v>4</v>
      </c>
      <c r="AS93" s="249"/>
      <c r="AT93" s="208" t="s">
        <v>1543</v>
      </c>
      <c r="AU93" s="249"/>
      <c r="AV93" s="249" t="s">
        <v>4</v>
      </c>
      <c r="AW93" s="208" t="s">
        <v>1544</v>
      </c>
      <c r="AX93" s="249"/>
      <c r="AY93" s="249" t="s">
        <v>4</v>
      </c>
      <c r="AZ93" s="249" t="s">
        <v>1545</v>
      </c>
      <c r="BA93" s="958" t="s">
        <v>1516</v>
      </c>
      <c r="BB93" s="935"/>
    </row>
    <row r="94" spans="1:54" ht="93" customHeight="1" x14ac:dyDescent="0.3">
      <c r="A94" s="735" t="s">
        <v>554</v>
      </c>
      <c r="B94" s="702" t="s">
        <v>1500</v>
      </c>
      <c r="C94" s="702" t="s">
        <v>1501</v>
      </c>
      <c r="D94" s="702" t="s">
        <v>1502</v>
      </c>
      <c r="E94" s="702" t="s">
        <v>1546</v>
      </c>
      <c r="F94" s="702" t="s">
        <v>551</v>
      </c>
      <c r="G94" s="702" t="s">
        <v>563</v>
      </c>
      <c r="H94" s="753" t="s">
        <v>1547</v>
      </c>
      <c r="I94" s="753" t="s">
        <v>1548</v>
      </c>
      <c r="J94" s="702" t="s">
        <v>67</v>
      </c>
      <c r="K94" s="704" t="s">
        <v>1549</v>
      </c>
      <c r="L94" s="702" t="s">
        <v>203</v>
      </c>
      <c r="M94" s="209">
        <f>VLOOKUP(L94,'[2]Datos Validacion'!$C$6:$D$10,2,0)</f>
        <v>0.6</v>
      </c>
      <c r="N94" s="709" t="s">
        <v>76</v>
      </c>
      <c r="O94" s="211">
        <f>VLOOKUP(N94,'[2]Datos Validacion'!$E$6:$F$15,2,0)</f>
        <v>0.6</v>
      </c>
      <c r="P94" s="707" t="s">
        <v>76</v>
      </c>
      <c r="Q94" s="231" t="s">
        <v>1550</v>
      </c>
      <c r="R94" s="232" t="s">
        <v>1551</v>
      </c>
      <c r="S94" s="153" t="s">
        <v>838</v>
      </c>
      <c r="T94" s="214" t="s">
        <v>1552</v>
      </c>
      <c r="U94" s="214" t="s">
        <v>915</v>
      </c>
      <c r="V94" s="153" t="s">
        <v>841</v>
      </c>
      <c r="W94" s="153" t="s">
        <v>887</v>
      </c>
      <c r="X94" s="209">
        <f>VLOOKUP(W94,'[2]Datos Validacion'!$K$6:$L$8,2,0)</f>
        <v>0.25</v>
      </c>
      <c r="Y94" s="214" t="s">
        <v>843</v>
      </c>
      <c r="Z94" s="209">
        <f>VLOOKUP(Y94,'[2]Datos Validacion'!$M$6:$N$7,2,0)</f>
        <v>0.15</v>
      </c>
      <c r="AA94" s="153" t="s">
        <v>873</v>
      </c>
      <c r="AB94" s="226" t="s">
        <v>1553</v>
      </c>
      <c r="AC94" s="194" t="s">
        <v>845</v>
      </c>
      <c r="AD94" s="334" t="s">
        <v>1554</v>
      </c>
      <c r="AE94" s="879" t="s">
        <v>1550</v>
      </c>
      <c r="AF94" s="873">
        <f t="shared" si="0"/>
        <v>0.4</v>
      </c>
      <c r="AG94" s="331" t="str">
        <f t="shared" si="25"/>
        <v>BAJA</v>
      </c>
      <c r="AH94" s="331">
        <f t="shared" ref="AH94:AH118" si="26">IF(OR(W94="prevenir",W94="detectar"),(M94-(M94*AF94)), M94)</f>
        <v>0.36</v>
      </c>
      <c r="AI94" s="721" t="str">
        <f t="shared" ref="AI94:AI118" si="27">IF(AJ94&lt;=20%,"LEVE",IF(AJ94&lt;=40%,"MENOR",IF(AJ94&lt;=60%,"MODERADO",IF(AJ94&lt;=80%,"MAYOR","CATASTROFICO"))))</f>
        <v>MODERADO</v>
      </c>
      <c r="AJ94" s="331">
        <f t="shared" ref="AJ94:AJ117" si="28">IF(W94="corregir",(O94-(O94*AF94)), O94)</f>
        <v>0.6</v>
      </c>
      <c r="AK94" s="666" t="s">
        <v>76</v>
      </c>
      <c r="AL94" s="675" t="s">
        <v>89</v>
      </c>
      <c r="AM94" s="672" t="s">
        <v>90</v>
      </c>
      <c r="AN94" s="672" t="s">
        <v>1555</v>
      </c>
      <c r="AO94" s="976"/>
      <c r="AP94" s="249" t="s">
        <v>4</v>
      </c>
      <c r="AQ94" s="208" t="s">
        <v>1534</v>
      </c>
      <c r="AR94" s="249" t="s">
        <v>1201</v>
      </c>
      <c r="AS94" s="249"/>
      <c r="AT94" s="208" t="s">
        <v>1556</v>
      </c>
      <c r="AU94" s="249"/>
      <c r="AV94" s="249" t="s">
        <v>4</v>
      </c>
      <c r="AW94" s="208" t="s">
        <v>1514</v>
      </c>
      <c r="AX94" s="249"/>
      <c r="AY94" s="249" t="s">
        <v>4</v>
      </c>
      <c r="AZ94" s="249" t="s">
        <v>1557</v>
      </c>
      <c r="BA94" s="958" t="s">
        <v>1516</v>
      </c>
      <c r="BB94" s="727" t="s">
        <v>853</v>
      </c>
    </row>
    <row r="95" spans="1:54" ht="93" customHeight="1" x14ac:dyDescent="0.3">
      <c r="A95" s="737"/>
      <c r="B95" s="715"/>
      <c r="C95" s="715"/>
      <c r="D95" s="715"/>
      <c r="E95" s="715"/>
      <c r="F95" s="715"/>
      <c r="G95" s="715"/>
      <c r="H95" s="762"/>
      <c r="I95" s="754"/>
      <c r="J95" s="703"/>
      <c r="K95" s="705"/>
      <c r="L95" s="715"/>
      <c r="M95" s="209" t="e">
        <f>VLOOKUP(L95,'[2]Datos Validacion'!$C$6:$D$10,2,0)</f>
        <v>#N/A</v>
      </c>
      <c r="N95" s="710"/>
      <c r="O95" s="211" t="e">
        <f>VLOOKUP(N95,'[2]Datos Validacion'!$E$6:$F$15,2,0)</f>
        <v>#N/A</v>
      </c>
      <c r="P95" s="714"/>
      <c r="Q95" s="231" t="s">
        <v>1558</v>
      </c>
      <c r="R95" s="232" t="s">
        <v>1559</v>
      </c>
      <c r="S95" s="153" t="s">
        <v>838</v>
      </c>
      <c r="T95" s="214" t="s">
        <v>1560</v>
      </c>
      <c r="U95" s="214" t="s">
        <v>1400</v>
      </c>
      <c r="V95" s="153" t="s">
        <v>841</v>
      </c>
      <c r="W95" s="153" t="s">
        <v>887</v>
      </c>
      <c r="X95" s="209">
        <f>VLOOKUP(W95,'[2]Datos Validacion'!$K$6:$L$8,2,0)</f>
        <v>0.25</v>
      </c>
      <c r="Y95" s="214" t="s">
        <v>843</v>
      </c>
      <c r="Z95" s="209">
        <f>VLOOKUP(Y95,'[2]Datos Validacion'!$M$6:$N$7,2,0)</f>
        <v>0.15</v>
      </c>
      <c r="AA95" s="153" t="s">
        <v>873</v>
      </c>
      <c r="AB95" s="226" t="s">
        <v>1553</v>
      </c>
      <c r="AC95" s="194" t="s">
        <v>845</v>
      </c>
      <c r="AD95" s="334" t="s">
        <v>1561</v>
      </c>
      <c r="AE95" s="879" t="s">
        <v>1558</v>
      </c>
      <c r="AF95" s="873">
        <f t="shared" si="0"/>
        <v>0.4</v>
      </c>
      <c r="AG95" s="331" t="str">
        <f t="shared" si="25"/>
        <v>BAJA</v>
      </c>
      <c r="AH95" s="331">
        <f>+AH94-(AH94*AF95)</f>
        <v>0.216</v>
      </c>
      <c r="AI95" s="721"/>
      <c r="AJ95" s="331" t="e">
        <f t="shared" si="28"/>
        <v>#N/A</v>
      </c>
      <c r="AK95" s="666"/>
      <c r="AL95" s="676"/>
      <c r="AM95" s="674"/>
      <c r="AN95" s="674"/>
      <c r="AO95" s="976"/>
      <c r="AP95" s="249" t="s">
        <v>4</v>
      </c>
      <c r="AQ95" s="208" t="s">
        <v>1562</v>
      </c>
      <c r="AR95" s="249" t="s">
        <v>4</v>
      </c>
      <c r="AS95" s="249"/>
      <c r="AT95" s="208" t="s">
        <v>1563</v>
      </c>
      <c r="AU95" s="249"/>
      <c r="AV95" s="249" t="s">
        <v>4</v>
      </c>
      <c r="AW95" s="208" t="s">
        <v>1514</v>
      </c>
      <c r="AX95" s="249"/>
      <c r="AY95" s="249" t="s">
        <v>4</v>
      </c>
      <c r="AZ95" s="249" t="s">
        <v>1564</v>
      </c>
      <c r="BA95" s="958" t="s">
        <v>1516</v>
      </c>
      <c r="BB95" s="727"/>
    </row>
    <row r="96" spans="1:54" ht="65.5" customHeight="1" x14ac:dyDescent="0.3">
      <c r="A96" s="737"/>
      <c r="B96" s="715"/>
      <c r="C96" s="715"/>
      <c r="D96" s="715"/>
      <c r="E96" s="715"/>
      <c r="F96" s="715"/>
      <c r="G96" s="715"/>
      <c r="H96" s="762"/>
      <c r="I96" s="238" t="s">
        <v>1565</v>
      </c>
      <c r="J96" s="208" t="s">
        <v>346</v>
      </c>
      <c r="K96" s="705"/>
      <c r="L96" s="715"/>
      <c r="M96" s="209" t="e">
        <f>VLOOKUP(L96,'[2]Datos Validacion'!$C$6:$D$10,2,0)</f>
        <v>#N/A</v>
      </c>
      <c r="N96" s="710"/>
      <c r="O96" s="211" t="e">
        <f>VLOOKUP(N96,'[2]Datos Validacion'!$E$6:$F$15,2,0)</f>
        <v>#N/A</v>
      </c>
      <c r="P96" s="714"/>
      <c r="Q96" s="231"/>
      <c r="R96" s="232" t="s">
        <v>907</v>
      </c>
      <c r="S96" s="153"/>
      <c r="T96" s="214"/>
      <c r="U96" s="214"/>
      <c r="V96" s="153"/>
      <c r="W96" s="153"/>
      <c r="X96" s="209" t="e">
        <f>VLOOKUP(W96,'[2]Datos Validacion'!$K$6:$L$8,2,0)</f>
        <v>#N/A</v>
      </c>
      <c r="Y96" s="214"/>
      <c r="Z96" s="209" t="e">
        <f>VLOOKUP(Y96,'[2]Datos Validacion'!$M$6:$N$7,2,0)</f>
        <v>#N/A</v>
      </c>
      <c r="AA96" s="153"/>
      <c r="AB96" s="226"/>
      <c r="AC96" s="233"/>
      <c r="AD96" s="334"/>
      <c r="AE96" s="194"/>
      <c r="AF96" s="873" t="e">
        <f t="shared" si="0"/>
        <v>#N/A</v>
      </c>
      <c r="AG96" s="331"/>
      <c r="AH96" s="331"/>
      <c r="AI96" s="721"/>
      <c r="AJ96" s="331" t="e">
        <f t="shared" si="28"/>
        <v>#N/A</v>
      </c>
      <c r="AK96" s="666"/>
      <c r="AL96" s="676"/>
      <c r="AM96" s="674"/>
      <c r="AN96" s="674"/>
      <c r="AO96" s="976"/>
      <c r="AP96" s="249"/>
      <c r="AQ96" s="208"/>
      <c r="AR96" s="249"/>
      <c r="AS96" s="249"/>
      <c r="AT96" s="208"/>
      <c r="AU96" s="249"/>
      <c r="AV96" s="249"/>
      <c r="AW96" s="208"/>
      <c r="AX96" s="249"/>
      <c r="AY96" s="249"/>
      <c r="AZ96" s="249"/>
      <c r="BA96" s="958"/>
      <c r="BB96" s="727"/>
    </row>
    <row r="97" spans="1:54" ht="93" customHeight="1" x14ac:dyDescent="0.3">
      <c r="A97" s="736"/>
      <c r="B97" s="703"/>
      <c r="C97" s="703"/>
      <c r="D97" s="703"/>
      <c r="E97" s="703"/>
      <c r="F97" s="703"/>
      <c r="G97" s="703"/>
      <c r="H97" s="754"/>
      <c r="I97" s="238" t="s">
        <v>1566</v>
      </c>
      <c r="J97" s="208" t="s">
        <v>67</v>
      </c>
      <c r="K97" s="706"/>
      <c r="L97" s="703"/>
      <c r="M97" s="209" t="e">
        <f>VLOOKUP(L97,'[2]Datos Validacion'!$C$6:$D$10,2,0)</f>
        <v>#N/A</v>
      </c>
      <c r="N97" s="711"/>
      <c r="O97" s="211" t="e">
        <f>VLOOKUP(N97,'[2]Datos Validacion'!$E$6:$F$15,2,0)</f>
        <v>#N/A</v>
      </c>
      <c r="P97" s="708"/>
      <c r="Q97" s="231" t="s">
        <v>1567</v>
      </c>
      <c r="R97" s="232" t="s">
        <v>1551</v>
      </c>
      <c r="S97" s="153" t="s">
        <v>838</v>
      </c>
      <c r="T97" s="214" t="s">
        <v>1552</v>
      </c>
      <c r="U97" s="214" t="s">
        <v>915</v>
      </c>
      <c r="V97" s="153" t="s">
        <v>841</v>
      </c>
      <c r="W97" s="153" t="s">
        <v>887</v>
      </c>
      <c r="X97" s="209">
        <f>VLOOKUP(W97,'[2]Datos Validacion'!$K$6:$L$8,2,0)</f>
        <v>0.25</v>
      </c>
      <c r="Y97" s="214" t="s">
        <v>843</v>
      </c>
      <c r="Z97" s="209">
        <f>VLOOKUP(Y97,'[2]Datos Validacion'!$M$6:$N$7,2,0)</f>
        <v>0.15</v>
      </c>
      <c r="AA97" s="153" t="s">
        <v>873</v>
      </c>
      <c r="AB97" s="226" t="s">
        <v>1553</v>
      </c>
      <c r="AC97" s="194" t="s">
        <v>845</v>
      </c>
      <c r="AD97" s="334" t="s">
        <v>1554</v>
      </c>
      <c r="AE97" s="879" t="s">
        <v>1567</v>
      </c>
      <c r="AF97" s="873">
        <f t="shared" si="0"/>
        <v>0.4</v>
      </c>
      <c r="AG97" s="331" t="str">
        <f t="shared" si="25"/>
        <v>MUY BAJA</v>
      </c>
      <c r="AH97" s="331">
        <f>+AH95-(AH95*AF97)</f>
        <v>0.12959999999999999</v>
      </c>
      <c r="AI97" s="721"/>
      <c r="AJ97" s="331" t="e">
        <f t="shared" si="28"/>
        <v>#N/A</v>
      </c>
      <c r="AK97" s="666"/>
      <c r="AL97" s="677"/>
      <c r="AM97" s="673"/>
      <c r="AN97" s="673"/>
      <c r="AO97" s="976"/>
      <c r="AP97" s="249" t="s">
        <v>4</v>
      </c>
      <c r="AQ97" s="208" t="s">
        <v>1562</v>
      </c>
      <c r="AR97" s="249" t="s">
        <v>4</v>
      </c>
      <c r="AS97" s="249"/>
      <c r="AT97" s="208" t="s">
        <v>1568</v>
      </c>
      <c r="AU97" s="249"/>
      <c r="AV97" s="249" t="s">
        <v>4</v>
      </c>
      <c r="AW97" s="208" t="s">
        <v>1514</v>
      </c>
      <c r="AX97" s="249"/>
      <c r="AY97" s="249" t="s">
        <v>4</v>
      </c>
      <c r="AZ97" s="249" t="s">
        <v>1557</v>
      </c>
      <c r="BA97" s="958" t="s">
        <v>1516</v>
      </c>
      <c r="BB97" s="727"/>
    </row>
    <row r="98" spans="1:54" ht="93" customHeight="1" x14ac:dyDescent="0.3">
      <c r="A98" s="735" t="s">
        <v>554</v>
      </c>
      <c r="B98" s="702" t="s">
        <v>1500</v>
      </c>
      <c r="C98" s="702" t="s">
        <v>1501</v>
      </c>
      <c r="D98" s="702" t="s">
        <v>1502</v>
      </c>
      <c r="E98" s="702" t="s">
        <v>1569</v>
      </c>
      <c r="F98" s="702" t="s">
        <v>551</v>
      </c>
      <c r="G98" s="702" t="s">
        <v>563</v>
      </c>
      <c r="H98" s="747" t="s">
        <v>1570</v>
      </c>
      <c r="I98" s="757" t="s">
        <v>1571</v>
      </c>
      <c r="J98" s="224" t="s">
        <v>67</v>
      </c>
      <c r="K98" s="704" t="s">
        <v>1506</v>
      </c>
      <c r="L98" s="224" t="s">
        <v>203</v>
      </c>
      <c r="M98" s="209">
        <f>VLOOKUP(L98,'[2]Datos Validacion'!$C$6:$D$10,2,0)</f>
        <v>0.6</v>
      </c>
      <c r="N98" s="229" t="s">
        <v>535</v>
      </c>
      <c r="O98" s="211">
        <f>VLOOKUP(N98,'[2]Datos Validacion'!$E$6:$F$15,2,0)</f>
        <v>0.8</v>
      </c>
      <c r="P98" s="231" t="s">
        <v>531</v>
      </c>
      <c r="Q98" s="231" t="s">
        <v>1572</v>
      </c>
      <c r="R98" s="232" t="s">
        <v>1573</v>
      </c>
      <c r="S98" s="153" t="s">
        <v>838</v>
      </c>
      <c r="T98" s="214" t="s">
        <v>1501</v>
      </c>
      <c r="U98" s="214" t="s">
        <v>1400</v>
      </c>
      <c r="V98" s="153" t="s">
        <v>841</v>
      </c>
      <c r="W98" s="153" t="s">
        <v>887</v>
      </c>
      <c r="X98" s="209">
        <f>VLOOKUP(W98,'[2]Datos Validacion'!$K$6:$L$8,2,0)</f>
        <v>0.25</v>
      </c>
      <c r="Y98" s="214" t="s">
        <v>843</v>
      </c>
      <c r="Z98" s="209">
        <f>VLOOKUP(Y98,'[2]Datos Validacion'!$M$6:$N$7,2,0)</f>
        <v>0.15</v>
      </c>
      <c r="AA98" s="153" t="s">
        <v>1574</v>
      </c>
      <c r="AB98" s="106" t="s">
        <v>1575</v>
      </c>
      <c r="AC98" s="194" t="s">
        <v>845</v>
      </c>
      <c r="AD98" s="326" t="s">
        <v>1576</v>
      </c>
      <c r="AE98" s="879" t="s">
        <v>1572</v>
      </c>
      <c r="AF98" s="873">
        <f t="shared" si="0"/>
        <v>0.4</v>
      </c>
      <c r="AG98" s="331" t="str">
        <f t="shared" si="25"/>
        <v>BAJA</v>
      </c>
      <c r="AH98" s="331">
        <f t="shared" si="26"/>
        <v>0.36</v>
      </c>
      <c r="AI98" s="721" t="str">
        <f t="shared" si="27"/>
        <v>MAYOR</v>
      </c>
      <c r="AJ98" s="331">
        <f t="shared" si="28"/>
        <v>0.8</v>
      </c>
      <c r="AK98" s="666" t="s">
        <v>531</v>
      </c>
      <c r="AL98" s="675" t="s">
        <v>529</v>
      </c>
      <c r="AM98" s="672" t="s">
        <v>1327</v>
      </c>
      <c r="AN98" s="672"/>
      <c r="AO98" s="976"/>
      <c r="AP98" s="249" t="s">
        <v>4</v>
      </c>
      <c r="AQ98" s="208" t="s">
        <v>1534</v>
      </c>
      <c r="AR98" s="249" t="s">
        <v>4</v>
      </c>
      <c r="AS98" s="249"/>
      <c r="AT98" s="208" t="s">
        <v>1535</v>
      </c>
      <c r="AU98" s="249"/>
      <c r="AV98" s="249" t="s">
        <v>4</v>
      </c>
      <c r="AW98" s="208" t="s">
        <v>1536</v>
      </c>
      <c r="AX98" s="249"/>
      <c r="AY98" s="249" t="s">
        <v>4</v>
      </c>
      <c r="AZ98" s="249" t="s">
        <v>1537</v>
      </c>
      <c r="BA98" s="958" t="s">
        <v>1516</v>
      </c>
      <c r="BB98" s="727" t="s">
        <v>1577</v>
      </c>
    </row>
    <row r="99" spans="1:54" ht="93" customHeight="1" x14ac:dyDescent="0.3">
      <c r="A99" s="736"/>
      <c r="B99" s="703"/>
      <c r="C99" s="703"/>
      <c r="D99" s="703"/>
      <c r="E99" s="703"/>
      <c r="F99" s="703"/>
      <c r="G99" s="703"/>
      <c r="H99" s="748"/>
      <c r="I99" s="758"/>
      <c r="J99" s="224" t="s">
        <v>67</v>
      </c>
      <c r="K99" s="706"/>
      <c r="L99" s="224" t="s">
        <v>203</v>
      </c>
      <c r="M99" s="209">
        <f>VLOOKUP(L99,'[2]Datos Validacion'!$C$6:$D$10,2,0)</f>
        <v>0.6</v>
      </c>
      <c r="N99" s="229" t="s">
        <v>535</v>
      </c>
      <c r="O99" s="211">
        <f>VLOOKUP(N99,'[2]Datos Validacion'!$E$6:$F$15,2,0)</f>
        <v>0.8</v>
      </c>
      <c r="P99" s="231" t="s">
        <v>531</v>
      </c>
      <c r="Q99" s="231" t="s">
        <v>1578</v>
      </c>
      <c r="R99" s="232" t="s">
        <v>1579</v>
      </c>
      <c r="S99" s="153" t="s">
        <v>838</v>
      </c>
      <c r="T99" s="214" t="s">
        <v>1501</v>
      </c>
      <c r="U99" s="214" t="s">
        <v>1400</v>
      </c>
      <c r="V99" s="153" t="s">
        <v>841</v>
      </c>
      <c r="W99" s="153" t="s">
        <v>887</v>
      </c>
      <c r="X99" s="209">
        <f>VLOOKUP(W99,'[2]Datos Validacion'!$K$6:$L$8,2,0)</f>
        <v>0.25</v>
      </c>
      <c r="Y99" s="214" t="s">
        <v>843</v>
      </c>
      <c r="Z99" s="209">
        <f>VLOOKUP(Y99,'[2]Datos Validacion'!$M$6:$N$7,2,0)</f>
        <v>0.15</v>
      </c>
      <c r="AA99" s="153" t="s">
        <v>1574</v>
      </c>
      <c r="AB99" s="106" t="s">
        <v>1575</v>
      </c>
      <c r="AC99" s="194" t="s">
        <v>845</v>
      </c>
      <c r="AD99" s="326" t="s">
        <v>1580</v>
      </c>
      <c r="AE99" s="879" t="s">
        <v>1578</v>
      </c>
      <c r="AF99" s="873">
        <f t="shared" si="0"/>
        <v>0.4</v>
      </c>
      <c r="AG99" s="331" t="str">
        <f t="shared" si="25"/>
        <v>BAJA</v>
      </c>
      <c r="AH99" s="331">
        <f>+AH98-(AH98*AF99)</f>
        <v>0.216</v>
      </c>
      <c r="AI99" s="721"/>
      <c r="AJ99" s="331">
        <f t="shared" si="28"/>
        <v>0.8</v>
      </c>
      <c r="AK99" s="666"/>
      <c r="AL99" s="677"/>
      <c r="AM99" s="673"/>
      <c r="AN99" s="673"/>
      <c r="AO99" s="976"/>
      <c r="AP99" s="249" t="s">
        <v>4</v>
      </c>
      <c r="AQ99" s="208" t="s">
        <v>1542</v>
      </c>
      <c r="AR99" s="249" t="s">
        <v>4</v>
      </c>
      <c r="AS99" s="249"/>
      <c r="AT99" s="208" t="s">
        <v>1581</v>
      </c>
      <c r="AU99" s="249"/>
      <c r="AV99" s="249" t="s">
        <v>4</v>
      </c>
      <c r="AW99" s="208" t="s">
        <v>1514</v>
      </c>
      <c r="AX99" s="249"/>
      <c r="AY99" s="249" t="s">
        <v>4</v>
      </c>
      <c r="AZ99" s="249" t="s">
        <v>1582</v>
      </c>
      <c r="BA99" s="957" t="s">
        <v>1583</v>
      </c>
      <c r="BB99" s="727"/>
    </row>
    <row r="100" spans="1:54" ht="93" customHeight="1" x14ac:dyDescent="0.3">
      <c r="A100" s="735" t="s">
        <v>554</v>
      </c>
      <c r="B100" s="702" t="s">
        <v>1500</v>
      </c>
      <c r="C100" s="702" t="s">
        <v>1584</v>
      </c>
      <c r="D100" s="702" t="s">
        <v>1585</v>
      </c>
      <c r="E100" s="702" t="s">
        <v>1586</v>
      </c>
      <c r="F100" s="702" t="s">
        <v>551</v>
      </c>
      <c r="G100" s="702" t="s">
        <v>563</v>
      </c>
      <c r="H100" s="760" t="s">
        <v>1587</v>
      </c>
      <c r="I100" s="761" t="s">
        <v>1588</v>
      </c>
      <c r="J100" s="224" t="s">
        <v>67</v>
      </c>
      <c r="K100" s="704" t="s">
        <v>1589</v>
      </c>
      <c r="L100" s="741" t="s">
        <v>534</v>
      </c>
      <c r="M100" s="209">
        <f>VLOOKUP(L100,'[2]Datos Validacion'!$C$6:$D$10,2,0)</f>
        <v>0.8</v>
      </c>
      <c r="N100" s="856" t="s">
        <v>76</v>
      </c>
      <c r="O100" s="767">
        <f>VLOOKUP(N100,'[2]Datos Validacion'!$E$6:$F$15,2,0)</f>
        <v>0.6</v>
      </c>
      <c r="P100" s="707" t="s">
        <v>531</v>
      </c>
      <c r="Q100" s="231" t="s">
        <v>1590</v>
      </c>
      <c r="R100" s="232" t="s">
        <v>1591</v>
      </c>
      <c r="S100" s="153" t="s">
        <v>838</v>
      </c>
      <c r="T100" s="194" t="s">
        <v>1592</v>
      </c>
      <c r="U100" s="214" t="s">
        <v>915</v>
      </c>
      <c r="V100" s="153" t="s">
        <v>841</v>
      </c>
      <c r="W100" s="153" t="s">
        <v>887</v>
      </c>
      <c r="X100" s="209">
        <f>VLOOKUP(W100,'[2]Datos Validacion'!$K$6:$L$8,2,0)</f>
        <v>0.25</v>
      </c>
      <c r="Y100" s="214" t="s">
        <v>843</v>
      </c>
      <c r="Z100" s="209">
        <f>VLOOKUP(Y100,'[2]Datos Validacion'!$M$6:$N$7,2,0)</f>
        <v>0.15</v>
      </c>
      <c r="AA100" s="153" t="s">
        <v>873</v>
      </c>
      <c r="AB100" s="226" t="s">
        <v>1593</v>
      </c>
      <c r="AC100" s="194" t="s">
        <v>845</v>
      </c>
      <c r="AD100" s="334" t="s">
        <v>1594</v>
      </c>
      <c r="AE100" s="879" t="s">
        <v>1590</v>
      </c>
      <c r="AF100" s="873">
        <f t="shared" si="0"/>
        <v>0.4</v>
      </c>
      <c r="AG100" s="331" t="str">
        <f t="shared" si="25"/>
        <v>MEDIA</v>
      </c>
      <c r="AH100" s="331">
        <f t="shared" si="26"/>
        <v>0.48</v>
      </c>
      <c r="AI100" s="331" t="str">
        <f>IF(AJ100&lt;=20%,"LEVE",IF(AJ100&lt;=40%,"MENOR",IF(AJ100&lt;=60%,"MODERADO",IF(AJ100&lt;=80%,"MAYOR","CATASTROFICO"))))</f>
        <v>MODERADO</v>
      </c>
      <c r="AJ100" s="331">
        <f>IF(W100="corregir",(O100-(O100*AF100)), O100)</f>
        <v>0.6</v>
      </c>
      <c r="AK100" s="666" t="s">
        <v>88</v>
      </c>
      <c r="AL100" s="675" t="s">
        <v>89</v>
      </c>
      <c r="AM100" s="672" t="s">
        <v>90</v>
      </c>
      <c r="AN100" s="672" t="s">
        <v>1595</v>
      </c>
      <c r="AO100" s="976"/>
      <c r="AP100" s="249" t="s">
        <v>4</v>
      </c>
      <c r="AQ100" s="979" t="s">
        <v>1596</v>
      </c>
      <c r="AR100" s="249" t="s">
        <v>4</v>
      </c>
      <c r="AS100" s="249"/>
      <c r="AT100" s="979" t="s">
        <v>1597</v>
      </c>
      <c r="AU100" s="249"/>
      <c r="AV100" s="249" t="s">
        <v>4</v>
      </c>
      <c r="AW100" s="979" t="s">
        <v>1598</v>
      </c>
      <c r="AX100" s="249"/>
      <c r="AY100" s="249" t="s">
        <v>4</v>
      </c>
      <c r="AZ100" s="979" t="s">
        <v>1599</v>
      </c>
      <c r="BA100" s="958"/>
      <c r="BB100" s="727" t="s">
        <v>853</v>
      </c>
    </row>
    <row r="101" spans="1:54" ht="93" customHeight="1" x14ac:dyDescent="0.3">
      <c r="A101" s="737"/>
      <c r="B101" s="715"/>
      <c r="C101" s="715"/>
      <c r="D101" s="715"/>
      <c r="E101" s="715"/>
      <c r="F101" s="715"/>
      <c r="G101" s="715"/>
      <c r="H101" s="747"/>
      <c r="I101" s="757"/>
      <c r="J101" s="224" t="s">
        <v>67</v>
      </c>
      <c r="K101" s="705"/>
      <c r="L101" s="854"/>
      <c r="M101" s="209" t="e">
        <f>VLOOKUP(L101,'[2]Datos Validacion'!$C$6:$D$10,2,0)</f>
        <v>#N/A</v>
      </c>
      <c r="N101" s="857"/>
      <c r="O101" s="769"/>
      <c r="P101" s="714"/>
      <c r="Q101" s="231" t="s">
        <v>1600</v>
      </c>
      <c r="R101" s="232" t="s">
        <v>1601</v>
      </c>
      <c r="S101" s="153" t="s">
        <v>838</v>
      </c>
      <c r="T101" s="194" t="s">
        <v>1602</v>
      </c>
      <c r="U101" s="214" t="s">
        <v>915</v>
      </c>
      <c r="V101" s="153" t="s">
        <v>841</v>
      </c>
      <c r="W101" s="153" t="s">
        <v>887</v>
      </c>
      <c r="X101" s="209">
        <f>VLOOKUP(W101,'[2]Datos Validacion'!$K$6:$L$8,2,0)</f>
        <v>0.25</v>
      </c>
      <c r="Y101" s="214" t="s">
        <v>843</v>
      </c>
      <c r="Z101" s="209">
        <f>VLOOKUP(Y101,'[2]Datos Validacion'!$M$6:$N$7,2,0)</f>
        <v>0.15</v>
      </c>
      <c r="AA101" s="153" t="s">
        <v>873</v>
      </c>
      <c r="AB101" s="226" t="s">
        <v>1603</v>
      </c>
      <c r="AC101" s="194" t="s">
        <v>845</v>
      </c>
      <c r="AD101" s="334" t="s">
        <v>1604</v>
      </c>
      <c r="AE101" s="879" t="s">
        <v>1600</v>
      </c>
      <c r="AF101" s="873">
        <f t="shared" si="0"/>
        <v>0.4</v>
      </c>
      <c r="AG101" s="331" t="str">
        <f t="shared" si="25"/>
        <v>BAJA</v>
      </c>
      <c r="AH101" s="331">
        <f>+AH100-(AH100*AF101)</f>
        <v>0.28799999999999998</v>
      </c>
      <c r="AI101" s="331" t="str">
        <f t="shared" si="27"/>
        <v>LEVE</v>
      </c>
      <c r="AJ101" s="331">
        <f t="shared" si="28"/>
        <v>0</v>
      </c>
      <c r="AK101" s="666"/>
      <c r="AL101" s="676"/>
      <c r="AM101" s="674"/>
      <c r="AN101" s="674"/>
      <c r="AO101" s="976"/>
      <c r="AP101" s="249" t="s">
        <v>4</v>
      </c>
      <c r="AQ101" s="980" t="s">
        <v>1605</v>
      </c>
      <c r="AR101" s="249" t="s">
        <v>4</v>
      </c>
      <c r="AS101" s="249"/>
      <c r="AT101" s="980" t="s">
        <v>1606</v>
      </c>
      <c r="AU101" s="249"/>
      <c r="AV101" s="249" t="s">
        <v>4</v>
      </c>
      <c r="AW101" s="980" t="s">
        <v>1598</v>
      </c>
      <c r="AX101" s="249"/>
      <c r="AY101" s="249" t="s">
        <v>4</v>
      </c>
      <c r="AZ101" s="980" t="s">
        <v>1599</v>
      </c>
      <c r="BA101" s="958"/>
      <c r="BB101" s="727"/>
    </row>
    <row r="102" spans="1:54" ht="93" customHeight="1" x14ac:dyDescent="0.3">
      <c r="A102" s="737"/>
      <c r="B102" s="715"/>
      <c r="C102" s="715"/>
      <c r="D102" s="715"/>
      <c r="E102" s="715"/>
      <c r="F102" s="715"/>
      <c r="G102" s="715"/>
      <c r="H102" s="747"/>
      <c r="I102" s="758"/>
      <c r="J102" s="224" t="s">
        <v>67</v>
      </c>
      <c r="K102" s="705"/>
      <c r="L102" s="854"/>
      <c r="M102" s="209" t="e">
        <f>VLOOKUP(L102,'[2]Datos Validacion'!$C$6:$D$10,2,0)</f>
        <v>#N/A</v>
      </c>
      <c r="N102" s="857"/>
      <c r="O102" s="769"/>
      <c r="P102" s="714"/>
      <c r="Q102" s="231" t="s">
        <v>1607</v>
      </c>
      <c r="R102" s="232" t="s">
        <v>1608</v>
      </c>
      <c r="S102" s="153" t="s">
        <v>838</v>
      </c>
      <c r="T102" s="194" t="s">
        <v>1592</v>
      </c>
      <c r="U102" s="214" t="s">
        <v>915</v>
      </c>
      <c r="V102" s="153" t="s">
        <v>841</v>
      </c>
      <c r="W102" s="153" t="s">
        <v>1139</v>
      </c>
      <c r="X102" s="209">
        <f>VLOOKUP(W102,'[2]Datos Validacion'!$K$6:$L$8,2,0)</f>
        <v>0.1</v>
      </c>
      <c r="Y102" s="214" t="s">
        <v>843</v>
      </c>
      <c r="Z102" s="209">
        <f>VLOOKUP(Y102,'[2]Datos Validacion'!$M$6:$N$7,2,0)</f>
        <v>0.15</v>
      </c>
      <c r="AA102" s="153" t="s">
        <v>873</v>
      </c>
      <c r="AB102" s="226" t="s">
        <v>1609</v>
      </c>
      <c r="AC102" s="194" t="s">
        <v>845</v>
      </c>
      <c r="AD102" s="334" t="s">
        <v>1594</v>
      </c>
      <c r="AE102" s="879" t="s">
        <v>1607</v>
      </c>
      <c r="AF102" s="873">
        <f t="shared" si="0"/>
        <v>0.25</v>
      </c>
      <c r="AG102" s="331" t="str">
        <f t="shared" si="25"/>
        <v>BAJA</v>
      </c>
      <c r="AH102" s="331">
        <f>+AH101-(AH101*AF102)</f>
        <v>0.21599999999999997</v>
      </c>
      <c r="AI102" s="331" t="str">
        <f t="shared" si="27"/>
        <v>LEVE</v>
      </c>
      <c r="AJ102" s="331">
        <f>IF(W102="corregir",(O102-(O102*AF102)), O102)</f>
        <v>0</v>
      </c>
      <c r="AK102" s="666"/>
      <c r="AL102" s="676"/>
      <c r="AM102" s="674"/>
      <c r="AN102" s="674"/>
      <c r="AO102" s="976"/>
      <c r="AP102" s="249" t="s">
        <v>4</v>
      </c>
      <c r="AQ102" s="980" t="s">
        <v>1610</v>
      </c>
      <c r="AR102" s="249" t="s">
        <v>4</v>
      </c>
      <c r="AS102" s="249"/>
      <c r="AT102" s="980" t="s">
        <v>1611</v>
      </c>
      <c r="AU102" s="249"/>
      <c r="AV102" s="249" t="s">
        <v>4</v>
      </c>
      <c r="AW102" s="980" t="s">
        <v>1598</v>
      </c>
      <c r="AX102" s="249"/>
      <c r="AY102" s="249" t="s">
        <v>4</v>
      </c>
      <c r="AZ102" s="980" t="s">
        <v>1599</v>
      </c>
      <c r="BA102" s="958"/>
      <c r="BB102" s="727"/>
    </row>
    <row r="103" spans="1:54" ht="93" customHeight="1" x14ac:dyDescent="0.3">
      <c r="A103" s="736"/>
      <c r="B103" s="703"/>
      <c r="C103" s="703"/>
      <c r="D103" s="703"/>
      <c r="E103" s="703"/>
      <c r="F103" s="703"/>
      <c r="G103" s="703"/>
      <c r="H103" s="748"/>
      <c r="I103" s="276" t="s">
        <v>1612</v>
      </c>
      <c r="J103" s="224" t="s">
        <v>181</v>
      </c>
      <c r="K103" s="706"/>
      <c r="L103" s="855"/>
      <c r="M103" s="209" t="e">
        <f>VLOOKUP(L103,'[2]Datos Validacion'!$C$6:$D$10,2,0)</f>
        <v>#N/A</v>
      </c>
      <c r="N103" s="858"/>
      <c r="O103" s="768"/>
      <c r="P103" s="708"/>
      <c r="Q103" s="231"/>
      <c r="R103" s="232" t="s">
        <v>907</v>
      </c>
      <c r="S103" s="153"/>
      <c r="T103" s="214"/>
      <c r="U103" s="214"/>
      <c r="V103" s="153"/>
      <c r="W103" s="153"/>
      <c r="X103" s="209"/>
      <c r="Y103" s="214"/>
      <c r="Z103" s="209"/>
      <c r="AA103" s="153"/>
      <c r="AB103" s="106"/>
      <c r="AC103" s="194"/>
      <c r="AD103" s="326"/>
      <c r="AE103" s="214"/>
      <c r="AF103" s="873"/>
      <c r="AG103" s="331"/>
      <c r="AH103" s="331"/>
      <c r="AI103" s="331"/>
      <c r="AJ103" s="331"/>
      <c r="AK103" s="666"/>
      <c r="AL103" s="677"/>
      <c r="AM103" s="673"/>
      <c r="AN103" s="673"/>
      <c r="AO103" s="976"/>
      <c r="AP103" s="249"/>
      <c r="AQ103" s="208"/>
      <c r="AR103" s="249"/>
      <c r="AS103" s="249"/>
      <c r="AT103" s="208"/>
      <c r="AU103" s="249"/>
      <c r="AV103" s="249"/>
      <c r="AW103" s="208"/>
      <c r="AX103" s="249"/>
      <c r="AY103" s="249"/>
      <c r="AZ103" s="249"/>
      <c r="BA103" s="958"/>
      <c r="BB103" s="727"/>
    </row>
    <row r="104" spans="1:54" ht="118" customHeight="1" x14ac:dyDescent="0.3">
      <c r="A104" s="222" t="s">
        <v>554</v>
      </c>
      <c r="B104" s="237" t="s">
        <v>1613</v>
      </c>
      <c r="C104" s="237" t="s">
        <v>1614</v>
      </c>
      <c r="D104" s="237" t="s">
        <v>1615</v>
      </c>
      <c r="E104" s="237" t="s">
        <v>1616</v>
      </c>
      <c r="F104" s="224" t="s">
        <v>551</v>
      </c>
      <c r="G104" s="224" t="s">
        <v>563</v>
      </c>
      <c r="H104" s="226" t="s">
        <v>1617</v>
      </c>
      <c r="I104" s="226" t="s">
        <v>1618</v>
      </c>
      <c r="J104" s="208" t="s">
        <v>67</v>
      </c>
      <c r="K104" s="242" t="s">
        <v>1619</v>
      </c>
      <c r="L104" s="224" t="s">
        <v>73</v>
      </c>
      <c r="M104" s="209">
        <f>VLOOKUP(L104,'[2]Datos Validacion'!$C$6:$D$10,2,0)</f>
        <v>0.4</v>
      </c>
      <c r="N104" s="229" t="s">
        <v>540</v>
      </c>
      <c r="O104" s="211">
        <f>VLOOKUP(N104,'[2]Datos Validacion'!$E$6:$F$15,2,0)</f>
        <v>1</v>
      </c>
      <c r="P104" s="231" t="s">
        <v>536</v>
      </c>
      <c r="Q104" s="231" t="s">
        <v>1620</v>
      </c>
      <c r="R104" s="232" t="s">
        <v>1621</v>
      </c>
      <c r="S104" s="153" t="s">
        <v>838</v>
      </c>
      <c r="T104" s="194" t="s">
        <v>1615</v>
      </c>
      <c r="U104" s="194" t="s">
        <v>915</v>
      </c>
      <c r="V104" s="153" t="s">
        <v>841</v>
      </c>
      <c r="W104" s="153" t="s">
        <v>887</v>
      </c>
      <c r="X104" s="209">
        <f>VLOOKUP(W104,'[2]Datos Validacion'!$K$6:$L$8,2,0)</f>
        <v>0.25</v>
      </c>
      <c r="Y104" s="214" t="s">
        <v>843</v>
      </c>
      <c r="Z104" s="209">
        <f>VLOOKUP(Y104,'[2]Datos Validacion'!$M$6:$N$7,2,0)</f>
        <v>0.15</v>
      </c>
      <c r="AA104" s="153" t="s">
        <v>873</v>
      </c>
      <c r="AB104" s="106" t="s">
        <v>1622</v>
      </c>
      <c r="AC104" s="194" t="s">
        <v>845</v>
      </c>
      <c r="AD104" s="334" t="s">
        <v>1623</v>
      </c>
      <c r="AE104" s="879" t="s">
        <v>1620</v>
      </c>
      <c r="AF104" s="873">
        <f t="shared" si="0"/>
        <v>0.4</v>
      </c>
      <c r="AG104" s="331" t="str">
        <f t="shared" ref="AG104:AG115" si="29">IF(AH104&lt;=20%,"MUY BAJA",IF(AH104&lt;=40%,"BAJA",IF(AH104&lt;=60%,"MEDIA",IF(AH104&lt;=80%,"ALTA","MUY ALTA"))))</f>
        <v>BAJA</v>
      </c>
      <c r="AH104" s="331">
        <f t="shared" si="26"/>
        <v>0.24</v>
      </c>
      <c r="AI104" s="331" t="str">
        <f t="shared" si="27"/>
        <v>CATASTROFICO</v>
      </c>
      <c r="AJ104" s="331">
        <f t="shared" si="28"/>
        <v>1</v>
      </c>
      <c r="AK104" s="251" t="s">
        <v>536</v>
      </c>
      <c r="AL104" s="345" t="s">
        <v>529</v>
      </c>
      <c r="AM104" s="324" t="s">
        <v>1327</v>
      </c>
      <c r="AN104" s="208" t="s">
        <v>1624</v>
      </c>
      <c r="AO104" s="976"/>
      <c r="AP104" s="249" t="s">
        <v>4</v>
      </c>
      <c r="AQ104" s="208" t="s">
        <v>1625</v>
      </c>
      <c r="AR104" s="249" t="s">
        <v>4</v>
      </c>
      <c r="AS104" s="249"/>
      <c r="AT104" s="208" t="s">
        <v>1626</v>
      </c>
      <c r="AU104" s="249" t="s">
        <v>4</v>
      </c>
      <c r="AV104" s="249"/>
      <c r="AW104" s="208" t="s">
        <v>1627</v>
      </c>
      <c r="AX104" s="249"/>
      <c r="AY104" s="249" t="s">
        <v>4</v>
      </c>
      <c r="AZ104" s="249" t="s">
        <v>1628</v>
      </c>
      <c r="BA104" s="958"/>
      <c r="BB104" s="106" t="s">
        <v>853</v>
      </c>
    </row>
    <row r="105" spans="1:54" ht="131.15" customHeight="1" x14ac:dyDescent="0.3">
      <c r="A105" s="153" t="s">
        <v>554</v>
      </c>
      <c r="B105" s="208" t="s">
        <v>1613</v>
      </c>
      <c r="C105" s="208" t="s">
        <v>1614</v>
      </c>
      <c r="D105" s="208" t="s">
        <v>1615</v>
      </c>
      <c r="E105" s="208" t="s">
        <v>1629</v>
      </c>
      <c r="F105" s="208" t="s">
        <v>551</v>
      </c>
      <c r="G105" s="208" t="s">
        <v>563</v>
      </c>
      <c r="H105" s="226" t="s">
        <v>1630</v>
      </c>
      <c r="I105" s="226" t="s">
        <v>1631</v>
      </c>
      <c r="J105" s="208" t="s">
        <v>67</v>
      </c>
      <c r="K105" s="245" t="s">
        <v>1506</v>
      </c>
      <c r="L105" s="208" t="s">
        <v>203</v>
      </c>
      <c r="M105" s="209">
        <f>VLOOKUP(L105,'[2]Datos Validacion'!$C$6:$D$10,2,0)</f>
        <v>0.6</v>
      </c>
      <c r="N105" s="210" t="s">
        <v>76</v>
      </c>
      <c r="O105" s="211">
        <f>VLOOKUP(N105,'[2]Datos Validacion'!$E$6:$F$15,2,0)</f>
        <v>0.6</v>
      </c>
      <c r="P105" s="212" t="s">
        <v>76</v>
      </c>
      <c r="Q105" s="212" t="s">
        <v>1632</v>
      </c>
      <c r="R105" s="232" t="s">
        <v>1633</v>
      </c>
      <c r="S105" s="153" t="s">
        <v>838</v>
      </c>
      <c r="T105" s="194" t="s">
        <v>1615</v>
      </c>
      <c r="U105" s="194" t="s">
        <v>915</v>
      </c>
      <c r="V105" s="153" t="s">
        <v>841</v>
      </c>
      <c r="W105" s="153" t="s">
        <v>887</v>
      </c>
      <c r="X105" s="209">
        <f>VLOOKUP(W105,'[2]Datos Validacion'!$K$6:$L$8,2,0)</f>
        <v>0.25</v>
      </c>
      <c r="Y105" s="214" t="s">
        <v>843</v>
      </c>
      <c r="Z105" s="209">
        <f>VLOOKUP(Y105,'[2]Datos Validacion'!$M$6:$N$7,2,0)</f>
        <v>0.15</v>
      </c>
      <c r="AA105" s="153" t="s">
        <v>873</v>
      </c>
      <c r="AB105" s="106" t="s">
        <v>1622</v>
      </c>
      <c r="AC105" s="194" t="s">
        <v>845</v>
      </c>
      <c r="AD105" s="334" t="s">
        <v>1634</v>
      </c>
      <c r="AE105" s="879" t="s">
        <v>1632</v>
      </c>
      <c r="AF105" s="873">
        <f t="shared" si="0"/>
        <v>0.4</v>
      </c>
      <c r="AG105" s="331" t="str">
        <f t="shared" si="29"/>
        <v>BAJA</v>
      </c>
      <c r="AH105" s="331">
        <f t="shared" si="26"/>
        <v>0.36</v>
      </c>
      <c r="AI105" s="331" t="str">
        <f t="shared" si="27"/>
        <v>MODERADO</v>
      </c>
      <c r="AJ105" s="331">
        <f t="shared" si="28"/>
        <v>0.6</v>
      </c>
      <c r="AK105" s="251" t="s">
        <v>76</v>
      </c>
      <c r="AL105" s="346" t="s">
        <v>89</v>
      </c>
      <c r="AM105" s="324" t="s">
        <v>90</v>
      </c>
      <c r="AN105" s="208" t="s">
        <v>1624</v>
      </c>
      <c r="AO105" s="976"/>
      <c r="AP105" s="249" t="s">
        <v>4</v>
      </c>
      <c r="AQ105" s="208" t="s">
        <v>1635</v>
      </c>
      <c r="AR105" s="249" t="s">
        <v>4</v>
      </c>
      <c r="AS105" s="249"/>
      <c r="AT105" s="208" t="s">
        <v>1636</v>
      </c>
      <c r="AU105" s="249" t="s">
        <v>4</v>
      </c>
      <c r="AV105" s="249"/>
      <c r="AW105" s="208" t="s">
        <v>1627</v>
      </c>
      <c r="AX105" s="249"/>
      <c r="AY105" s="249" t="s">
        <v>4</v>
      </c>
      <c r="AZ105" s="249" t="s">
        <v>1628</v>
      </c>
      <c r="BA105" s="958"/>
      <c r="BB105" s="106" t="s">
        <v>853</v>
      </c>
    </row>
    <row r="106" spans="1:54" ht="110" customHeight="1" x14ac:dyDescent="0.3">
      <c r="A106" s="735" t="s">
        <v>554</v>
      </c>
      <c r="B106" s="693" t="s">
        <v>1613</v>
      </c>
      <c r="C106" s="702" t="s">
        <v>97</v>
      </c>
      <c r="D106" s="702" t="s">
        <v>98</v>
      </c>
      <c r="E106" s="702" t="s">
        <v>1637</v>
      </c>
      <c r="F106" s="702" t="s">
        <v>551</v>
      </c>
      <c r="G106" s="702" t="s">
        <v>563</v>
      </c>
      <c r="H106" s="717" t="s">
        <v>1638</v>
      </c>
      <c r="I106" s="207" t="s">
        <v>1639</v>
      </c>
      <c r="J106" s="208" t="s">
        <v>67</v>
      </c>
      <c r="K106" s="702" t="s">
        <v>1640</v>
      </c>
      <c r="L106" s="702" t="s">
        <v>103</v>
      </c>
      <c r="M106" s="209">
        <f>VLOOKUP(L106,'[2]Datos Validacion'!$C$6:$D$10,2,0)</f>
        <v>0.2</v>
      </c>
      <c r="N106" s="709" t="s">
        <v>535</v>
      </c>
      <c r="O106" s="211">
        <f>VLOOKUP(N106,'[2]Datos Validacion'!$E$6:$F$15,2,0)</f>
        <v>0.8</v>
      </c>
      <c r="P106" s="707" t="s">
        <v>531</v>
      </c>
      <c r="Q106" s="212" t="s">
        <v>1641</v>
      </c>
      <c r="R106" s="232" t="s">
        <v>1642</v>
      </c>
      <c r="S106" s="233" t="s">
        <v>838</v>
      </c>
      <c r="T106" s="194" t="s">
        <v>1643</v>
      </c>
      <c r="U106" s="194" t="s">
        <v>861</v>
      </c>
      <c r="V106" s="233" t="s">
        <v>841</v>
      </c>
      <c r="W106" s="233" t="s">
        <v>887</v>
      </c>
      <c r="X106" s="209">
        <f>VLOOKUP(W106,'[2]Datos Validacion'!$K$6:$L$8,2,0)</f>
        <v>0.25</v>
      </c>
      <c r="Y106" s="194" t="s">
        <v>843</v>
      </c>
      <c r="Z106" s="209">
        <f>VLOOKUP(Y106,'[2]Datos Validacion'!$M$6:$N$7,2,0)</f>
        <v>0.15</v>
      </c>
      <c r="AA106" s="233" t="s">
        <v>873</v>
      </c>
      <c r="AB106" s="244" t="s">
        <v>1644</v>
      </c>
      <c r="AC106" s="194" t="s">
        <v>845</v>
      </c>
      <c r="AD106" s="334" t="s">
        <v>1604</v>
      </c>
      <c r="AE106" s="879" t="s">
        <v>1641</v>
      </c>
      <c r="AF106" s="873">
        <f t="shared" ref="AF106:AF111" si="30">+X106+Z106</f>
        <v>0.4</v>
      </c>
      <c r="AG106" s="331" t="str">
        <f t="shared" si="29"/>
        <v>MUY BAJA</v>
      </c>
      <c r="AH106" s="331">
        <f>IF(OR(W106="prevenir",W106="detectar"),(M106-(M106*AF106)), M106)</f>
        <v>0.12</v>
      </c>
      <c r="AI106" s="721" t="str">
        <f>IF(AJ106&lt;=20%,"LEVE",IF(AJ106&lt;=40%,"MENOR",IF(AJ106&lt;=60%,"MODERADO",IF(AJ106&lt;=80%,"MAYOR","CATASTROFICO"))))</f>
        <v>MAYOR</v>
      </c>
      <c r="AJ106" s="331">
        <f>IF(W106="corregir",(O106-(O106*AF106)), O106)</f>
        <v>0.8</v>
      </c>
      <c r="AK106" s="666" t="s">
        <v>76</v>
      </c>
      <c r="AL106" s="675" t="s">
        <v>89</v>
      </c>
      <c r="AM106" s="671" t="s">
        <v>90</v>
      </c>
      <c r="AN106" s="671"/>
      <c r="AO106" s="274"/>
      <c r="AP106" s="274"/>
      <c r="AQ106" s="274"/>
      <c r="AR106" s="274"/>
      <c r="AS106" s="274"/>
      <c r="AT106" s="274"/>
      <c r="AU106" s="274"/>
      <c r="AV106" s="274"/>
      <c r="AW106" s="274"/>
      <c r="AX106" s="274"/>
      <c r="AY106" s="274"/>
      <c r="AZ106" s="274"/>
      <c r="BA106" s="959"/>
      <c r="BB106" s="727" t="s">
        <v>1645</v>
      </c>
    </row>
    <row r="107" spans="1:54" s="135" customFormat="1" ht="82.5" customHeight="1" x14ac:dyDescent="0.3">
      <c r="A107" s="737"/>
      <c r="B107" s="695"/>
      <c r="C107" s="715"/>
      <c r="D107" s="715"/>
      <c r="E107" s="715"/>
      <c r="F107" s="715"/>
      <c r="G107" s="715"/>
      <c r="H107" s="718"/>
      <c r="I107" s="215" t="s">
        <v>1646</v>
      </c>
      <c r="J107" s="245" t="s">
        <v>67</v>
      </c>
      <c r="K107" s="715"/>
      <c r="L107" s="715"/>
      <c r="M107" s="309" t="e">
        <f>VLOOKUP(L107,'[2]Datos Validacion'!$C$6:$D$10,2,0)</f>
        <v>#N/A</v>
      </c>
      <c r="N107" s="710"/>
      <c r="O107" s="310" t="e">
        <f>VLOOKUP(N107,'[2]Datos Validacion'!$E$6:$F$15,2,0)</f>
        <v>#N/A</v>
      </c>
      <c r="P107" s="714"/>
      <c r="Q107" s="255" t="s">
        <v>1647</v>
      </c>
      <c r="R107" s="227" t="s">
        <v>1648</v>
      </c>
      <c r="S107" s="240" t="s">
        <v>838</v>
      </c>
      <c r="T107" s="239" t="s">
        <v>1649</v>
      </c>
      <c r="U107" s="239" t="s">
        <v>1400</v>
      </c>
      <c r="V107" s="240" t="s">
        <v>841</v>
      </c>
      <c r="W107" s="240" t="s">
        <v>887</v>
      </c>
      <c r="X107" s="309">
        <f>VLOOKUP(W107,'[2]Datos Validacion'!$K$6:$L$8,2,0)</f>
        <v>0.25</v>
      </c>
      <c r="Y107" s="239" t="s">
        <v>843</v>
      </c>
      <c r="Z107" s="309">
        <f>VLOOKUP(Y107,'[2]Datos Validacion'!$M$6:$N$7,2,0)</f>
        <v>0.15</v>
      </c>
      <c r="AA107" s="240" t="s">
        <v>844</v>
      </c>
      <c r="AB107" s="241"/>
      <c r="AC107" s="239" t="s">
        <v>845</v>
      </c>
      <c r="AD107" s="335" t="s">
        <v>1401</v>
      </c>
      <c r="AE107" s="879" t="s">
        <v>1647</v>
      </c>
      <c r="AF107" s="876">
        <f t="shared" si="30"/>
        <v>0.4</v>
      </c>
      <c r="AG107" s="721" t="str">
        <f t="shared" si="29"/>
        <v>MUY BAJA</v>
      </c>
      <c r="AH107" s="332">
        <f>+AH106-(AH106*AF107)</f>
        <v>7.1999999999999995E-2</v>
      </c>
      <c r="AI107" s="721"/>
      <c r="AJ107" s="332" t="e">
        <f>IF(W107="corregir",(O107-(O107*AF107)), O107)</f>
        <v>#N/A</v>
      </c>
      <c r="AK107" s="666"/>
      <c r="AL107" s="676"/>
      <c r="AM107" s="669"/>
      <c r="AN107" s="669"/>
      <c r="AO107" s="349"/>
      <c r="AP107" s="349"/>
      <c r="AQ107" s="349"/>
      <c r="AR107" s="349"/>
      <c r="AS107" s="349"/>
      <c r="AT107" s="349"/>
      <c r="AU107" s="349"/>
      <c r="AV107" s="349"/>
      <c r="AW107" s="349"/>
      <c r="AX107" s="349"/>
      <c r="AY107" s="349"/>
      <c r="AZ107" s="349"/>
      <c r="BA107" s="960"/>
      <c r="BB107" s="935"/>
    </row>
    <row r="108" spans="1:54" ht="106" customHeight="1" x14ac:dyDescent="0.3">
      <c r="A108" s="736"/>
      <c r="B108" s="732"/>
      <c r="C108" s="703"/>
      <c r="D108" s="703"/>
      <c r="E108" s="703"/>
      <c r="F108" s="703"/>
      <c r="G108" s="703"/>
      <c r="H108" s="720"/>
      <c r="I108" s="207" t="s">
        <v>1650</v>
      </c>
      <c r="J108" s="208" t="s">
        <v>346</v>
      </c>
      <c r="K108" s="703"/>
      <c r="L108" s="703"/>
      <c r="M108" s="209" t="e">
        <f>VLOOKUP(L108,'[2]Datos Validacion'!$C$6:$D$10,2,0)</f>
        <v>#N/A</v>
      </c>
      <c r="N108" s="711"/>
      <c r="O108" s="211" t="e">
        <f>VLOOKUP(N108,'[2]Datos Validacion'!$E$6:$F$15,2,0)</f>
        <v>#N/A</v>
      </c>
      <c r="P108" s="708"/>
      <c r="Q108" s="212" t="s">
        <v>1651</v>
      </c>
      <c r="R108" s="232" t="s">
        <v>1652</v>
      </c>
      <c r="S108" s="233" t="s">
        <v>838</v>
      </c>
      <c r="T108" s="194" t="s">
        <v>1643</v>
      </c>
      <c r="U108" s="266" t="s">
        <v>915</v>
      </c>
      <c r="V108" s="233" t="s">
        <v>841</v>
      </c>
      <c r="W108" s="233" t="s">
        <v>1139</v>
      </c>
      <c r="X108" s="209">
        <f>VLOOKUP(W108,'[2]Datos Validacion'!$K$6:$L$8,2,0)</f>
        <v>0.1</v>
      </c>
      <c r="Y108" s="194" t="s">
        <v>843</v>
      </c>
      <c r="Z108" s="209">
        <f>VLOOKUP(Y108,'[2]Datos Validacion'!$M$6:$N$7,2,0)</f>
        <v>0.15</v>
      </c>
      <c r="AA108" s="233" t="s">
        <v>844</v>
      </c>
      <c r="AB108" s="244"/>
      <c r="AC108" s="194" t="s">
        <v>845</v>
      </c>
      <c r="AD108" s="334" t="s">
        <v>1604</v>
      </c>
      <c r="AE108" s="879" t="s">
        <v>1651</v>
      </c>
      <c r="AF108" s="873">
        <f t="shared" si="30"/>
        <v>0.25</v>
      </c>
      <c r="AG108" s="721"/>
      <c r="AH108" s="331" t="e">
        <f t="shared" ref="AH108" si="31">IF(OR(W108="prevenir",W108="detectar"),(M108-(M108*AF108)), M108)</f>
        <v>#N/A</v>
      </c>
      <c r="AI108" s="331" t="str">
        <f>IF(AJ108&lt;=20%,"LEVE",IF(AJ108&lt;=40%,"MENOR",IF(AJ108&lt;=60%,"MODERADO",IF(AJ108&lt;=80%,"MAYOR","CATASTROFICO"))))</f>
        <v>MODERADO</v>
      </c>
      <c r="AJ108" s="331">
        <f>+AJ106-(AJ106*AF108)</f>
        <v>0.60000000000000009</v>
      </c>
      <c r="AK108" s="666"/>
      <c r="AL108" s="677"/>
      <c r="AM108" s="670"/>
      <c r="AN108" s="670"/>
      <c r="AO108" s="274"/>
      <c r="AP108" s="274"/>
      <c r="AQ108" s="274"/>
      <c r="AR108" s="274"/>
      <c r="AS108" s="274"/>
      <c r="AT108" s="274"/>
      <c r="AU108" s="274"/>
      <c r="AV108" s="274"/>
      <c r="AW108" s="274"/>
      <c r="AX108" s="274"/>
      <c r="AY108" s="274"/>
      <c r="AZ108" s="274"/>
      <c r="BA108" s="959"/>
      <c r="BB108" s="935"/>
    </row>
    <row r="109" spans="1:54" ht="94" customHeight="1" x14ac:dyDescent="0.3">
      <c r="A109" s="434" t="s">
        <v>554</v>
      </c>
      <c r="B109" s="743" t="s">
        <v>1613</v>
      </c>
      <c r="C109" s="702" t="s">
        <v>97</v>
      </c>
      <c r="D109" s="702" t="s">
        <v>98</v>
      </c>
      <c r="E109" s="759" t="s">
        <v>1653</v>
      </c>
      <c r="F109" s="702" t="s">
        <v>551</v>
      </c>
      <c r="G109" s="702" t="s">
        <v>563</v>
      </c>
      <c r="H109" s="717" t="s">
        <v>1654</v>
      </c>
      <c r="I109" s="207" t="s">
        <v>1655</v>
      </c>
      <c r="J109" s="208" t="s">
        <v>67</v>
      </c>
      <c r="K109" s="702" t="s">
        <v>1656</v>
      </c>
      <c r="L109" s="702" t="s">
        <v>203</v>
      </c>
      <c r="M109" s="209">
        <f>VLOOKUP(L109,'[2]Datos Validacion'!$C$6:$D$10,2,0)</f>
        <v>0.6</v>
      </c>
      <c r="N109" s="709" t="s">
        <v>74</v>
      </c>
      <c r="O109" s="211">
        <f>VLOOKUP(N109,'[2]Datos Validacion'!$E$6:$F$15,2,0)</f>
        <v>0.4</v>
      </c>
      <c r="P109" s="707" t="s">
        <v>76</v>
      </c>
      <c r="Q109" s="212" t="s">
        <v>1657</v>
      </c>
      <c r="R109" s="232" t="s">
        <v>1658</v>
      </c>
      <c r="S109" s="233" t="s">
        <v>838</v>
      </c>
      <c r="T109" s="194" t="s">
        <v>1643</v>
      </c>
      <c r="U109" s="266" t="s">
        <v>915</v>
      </c>
      <c r="V109" s="233" t="s">
        <v>841</v>
      </c>
      <c r="W109" s="233" t="s">
        <v>887</v>
      </c>
      <c r="X109" s="209">
        <f>VLOOKUP(W109,'[2]Datos Validacion'!$K$6:$L$8,2,0)</f>
        <v>0.25</v>
      </c>
      <c r="Y109" s="194" t="s">
        <v>843</v>
      </c>
      <c r="Z109" s="209">
        <f>VLOOKUP(Y109,'[2]Datos Validacion'!$M$6:$N$7,2,0)</f>
        <v>0.15</v>
      </c>
      <c r="AA109" s="233" t="s">
        <v>844</v>
      </c>
      <c r="AB109" s="244"/>
      <c r="AC109" s="194" t="s">
        <v>845</v>
      </c>
      <c r="AD109" s="334" t="s">
        <v>1659</v>
      </c>
      <c r="AE109" s="879" t="s">
        <v>1657</v>
      </c>
      <c r="AF109" s="873">
        <f t="shared" si="30"/>
        <v>0.4</v>
      </c>
      <c r="AG109" s="331" t="str">
        <f t="shared" si="29"/>
        <v>BAJA</v>
      </c>
      <c r="AH109" s="331">
        <f>IF(OR(W109="prevenir",W109="detectar"),(M109-(M109*AF109)), M109)</f>
        <v>0.36</v>
      </c>
      <c r="AI109" s="721" t="str">
        <f>IF(AJ109&lt;=20%,"LEVE",IF(AJ109&lt;=40%,"MENOR",IF(AJ109&lt;=60%,"MODERADO",IF(AJ109&lt;=80%,"MAYOR","CATASTROFICO"))))</f>
        <v>MENOR</v>
      </c>
      <c r="AJ109" s="331">
        <f>IF(W109="corregir",(O109-(O109*AF109)), O109)</f>
        <v>0.4</v>
      </c>
      <c r="AK109" s="666" t="s">
        <v>76</v>
      </c>
      <c r="AL109" s="675" t="s">
        <v>89</v>
      </c>
      <c r="AM109" s="671" t="s">
        <v>90</v>
      </c>
      <c r="AN109" s="671" t="s">
        <v>1660</v>
      </c>
      <c r="AO109" s="274"/>
      <c r="AP109" s="274" t="s">
        <v>4</v>
      </c>
      <c r="AQ109" s="274" t="s">
        <v>1661</v>
      </c>
      <c r="AR109" s="274" t="s">
        <v>4</v>
      </c>
      <c r="AS109" s="274"/>
      <c r="AT109" s="274" t="s">
        <v>1662</v>
      </c>
      <c r="AU109" s="274" t="s">
        <v>4</v>
      </c>
      <c r="AV109" s="274"/>
      <c r="AW109" s="274" t="s">
        <v>1663</v>
      </c>
      <c r="AX109" s="274"/>
      <c r="AY109" s="274" t="s">
        <v>4</v>
      </c>
      <c r="AZ109" s="274" t="s">
        <v>1664</v>
      </c>
      <c r="BA109" s="959"/>
      <c r="BB109" s="727" t="s">
        <v>1495</v>
      </c>
    </row>
    <row r="110" spans="1:54" ht="94" customHeight="1" x14ac:dyDescent="0.3">
      <c r="A110" s="434"/>
      <c r="B110" s="743"/>
      <c r="C110" s="703"/>
      <c r="D110" s="703"/>
      <c r="E110" s="759"/>
      <c r="F110" s="703"/>
      <c r="G110" s="703"/>
      <c r="H110" s="720"/>
      <c r="I110" s="207" t="s">
        <v>1665</v>
      </c>
      <c r="J110" s="208" t="s">
        <v>67</v>
      </c>
      <c r="K110" s="703"/>
      <c r="L110" s="703"/>
      <c r="M110" s="209" t="e">
        <f>VLOOKUP(L110,'[2]Datos Validacion'!$C$6:$D$10,2,0)</f>
        <v>#N/A</v>
      </c>
      <c r="N110" s="711"/>
      <c r="O110" s="211" t="e">
        <f>VLOOKUP(N110,'[2]Datos Validacion'!$E$6:$F$15,2,0)</f>
        <v>#N/A</v>
      </c>
      <c r="P110" s="708"/>
      <c r="Q110" s="212" t="s">
        <v>1666</v>
      </c>
      <c r="R110" s="232" t="s">
        <v>1667</v>
      </c>
      <c r="S110" s="233" t="s">
        <v>838</v>
      </c>
      <c r="T110" s="194" t="s">
        <v>1643</v>
      </c>
      <c r="U110" s="266" t="s">
        <v>1400</v>
      </c>
      <c r="V110" s="233" t="s">
        <v>841</v>
      </c>
      <c r="W110" s="233" t="s">
        <v>887</v>
      </c>
      <c r="X110" s="209">
        <f>VLOOKUP(W110,'[2]Datos Validacion'!$K$6:$L$8,2,0)</f>
        <v>0.25</v>
      </c>
      <c r="Y110" s="194" t="s">
        <v>843</v>
      </c>
      <c r="Z110" s="209">
        <f>VLOOKUP(Y110,'[2]Datos Validacion'!$M$6:$N$7,2,0)</f>
        <v>0.15</v>
      </c>
      <c r="AA110" s="233" t="s">
        <v>844</v>
      </c>
      <c r="AB110" s="241"/>
      <c r="AC110" s="194" t="s">
        <v>845</v>
      </c>
      <c r="AD110" s="334" t="s">
        <v>1668</v>
      </c>
      <c r="AE110" s="879" t="s">
        <v>1666</v>
      </c>
      <c r="AF110" s="873">
        <f t="shared" si="30"/>
        <v>0.4</v>
      </c>
      <c r="AG110" s="331" t="str">
        <f t="shared" si="29"/>
        <v>BAJA</v>
      </c>
      <c r="AH110" s="331">
        <f>+AH109-(AH109*AF110)</f>
        <v>0.216</v>
      </c>
      <c r="AI110" s="721"/>
      <c r="AJ110" s="331" t="e">
        <f t="shared" ref="AJ110:AJ114" si="32">IF(W110="corregir",(O110-(O110*AF110)), O110)</f>
        <v>#N/A</v>
      </c>
      <c r="AK110" s="666"/>
      <c r="AL110" s="677"/>
      <c r="AM110" s="670"/>
      <c r="AN110" s="670"/>
      <c r="AO110" s="274"/>
      <c r="AP110" s="274" t="s">
        <v>4</v>
      </c>
      <c r="AQ110" s="274" t="s">
        <v>1661</v>
      </c>
      <c r="AR110" s="274" t="s">
        <v>4</v>
      </c>
      <c r="AS110" s="274"/>
      <c r="AT110" s="274" t="s">
        <v>1669</v>
      </c>
      <c r="AU110" s="274" t="s">
        <v>4</v>
      </c>
      <c r="AV110" s="274"/>
      <c r="AW110" s="274" t="s">
        <v>1670</v>
      </c>
      <c r="AX110" s="274"/>
      <c r="AY110" s="274" t="s">
        <v>4</v>
      </c>
      <c r="AZ110" s="274" t="s">
        <v>1664</v>
      </c>
      <c r="BA110" s="959"/>
      <c r="BB110" s="935"/>
    </row>
    <row r="111" spans="1:54" s="135" customFormat="1" ht="90" customHeight="1" x14ac:dyDescent="0.3">
      <c r="A111" s="848" t="s">
        <v>554</v>
      </c>
      <c r="B111" s="739" t="s">
        <v>1613</v>
      </c>
      <c r="C111" s="704" t="s">
        <v>932</v>
      </c>
      <c r="D111" s="704" t="s">
        <v>1671</v>
      </c>
      <c r="E111" s="704" t="s">
        <v>1672</v>
      </c>
      <c r="F111" s="704" t="s">
        <v>551</v>
      </c>
      <c r="G111" s="704" t="s">
        <v>563</v>
      </c>
      <c r="H111" s="750" t="s">
        <v>1673</v>
      </c>
      <c r="I111" s="121" t="s">
        <v>1674</v>
      </c>
      <c r="J111" s="126" t="s">
        <v>346</v>
      </c>
      <c r="K111" s="717" t="s">
        <v>1675</v>
      </c>
      <c r="L111" s="242" t="s">
        <v>534</v>
      </c>
      <c r="M111" s="309">
        <f>VLOOKUP(L111,'[2]Datos Validacion'!$C$6:$D$10,2,0)</f>
        <v>0.8</v>
      </c>
      <c r="N111" s="311" t="s">
        <v>127</v>
      </c>
      <c r="O111" s="310">
        <f>VLOOKUP(N111,'[2]Datos Validacion'!$E$6:$F$15,2,0)</f>
        <v>0.2</v>
      </c>
      <c r="P111" s="839" t="s">
        <v>76</v>
      </c>
      <c r="Q111" s="839" t="s">
        <v>1676</v>
      </c>
      <c r="R111" s="750" t="s">
        <v>1677</v>
      </c>
      <c r="S111" s="843" t="s">
        <v>838</v>
      </c>
      <c r="T111" s="739" t="s">
        <v>1678</v>
      </c>
      <c r="U111" s="841" t="s">
        <v>915</v>
      </c>
      <c r="V111" s="843" t="s">
        <v>841</v>
      </c>
      <c r="W111" s="843" t="s">
        <v>887</v>
      </c>
      <c r="X111" s="309">
        <f>VLOOKUP(W111,'[2]Datos Validacion'!$K$6:$L$8,2,0)</f>
        <v>0.25</v>
      </c>
      <c r="Y111" s="739" t="s">
        <v>843</v>
      </c>
      <c r="Z111" s="309">
        <f>VLOOKUP(Y111,'[2]Datos Validacion'!$M$6:$N$7,2,0)</f>
        <v>0.15</v>
      </c>
      <c r="AA111" s="843" t="s">
        <v>873</v>
      </c>
      <c r="AB111" s="347" t="s">
        <v>1679</v>
      </c>
      <c r="AC111" s="348" t="s">
        <v>85</v>
      </c>
      <c r="AD111" s="870" t="s">
        <v>1680</v>
      </c>
      <c r="AE111" s="880" t="s">
        <v>1676</v>
      </c>
      <c r="AF111" s="877">
        <f t="shared" si="30"/>
        <v>0.4</v>
      </c>
      <c r="AG111" s="332" t="str">
        <f>IF(AH111&lt;=20%,"MUY BAJA",IF(AH111&lt;=40%,"BAJA",IF(AH111&lt;=60%,"MEDIA",IF(AH111&lt;=80%,"ALTA","MUY ALTA"))))</f>
        <v>MEDIA</v>
      </c>
      <c r="AH111" s="332">
        <f>IF(OR(W111="prevenir",W111="detectar"),(M111-(M111*AF111)), M111)</f>
        <v>0.48</v>
      </c>
      <c r="AI111" s="847" t="str">
        <f t="shared" ref="AI111" si="33">IF(AJ111&lt;=20%,"LEVE",IF(AJ111&lt;=40%,"MENOR",IF(AJ111&lt;=60%,"MODERADO",IF(AJ111&lt;=80%,"MAYOR","CATASTROFICO"))))</f>
        <v>LEVE</v>
      </c>
      <c r="AJ111" s="332">
        <f t="shared" si="32"/>
        <v>0.2</v>
      </c>
      <c r="AK111" s="871" t="s">
        <v>88</v>
      </c>
      <c r="AL111" s="678" t="s">
        <v>89</v>
      </c>
      <c r="AM111" s="681" t="s">
        <v>90</v>
      </c>
      <c r="AN111" s="681" t="s">
        <v>1681</v>
      </c>
      <c r="AO111" s="349"/>
      <c r="AP111" s="349" t="s">
        <v>4</v>
      </c>
      <c r="AQ111" s="349" t="s">
        <v>1682</v>
      </c>
      <c r="AR111" s="349" t="s">
        <v>4</v>
      </c>
      <c r="AS111" s="349"/>
      <c r="AT111" s="681" t="s">
        <v>1683</v>
      </c>
      <c r="AU111" s="349"/>
      <c r="AV111" s="349" t="s">
        <v>1201</v>
      </c>
      <c r="AW111" s="349" t="s">
        <v>1684</v>
      </c>
      <c r="AX111" s="349"/>
      <c r="AY111" s="349" t="s">
        <v>1201</v>
      </c>
      <c r="AZ111" s="349" t="s">
        <v>1685</v>
      </c>
      <c r="BA111" s="960"/>
      <c r="BB111" s="936" t="s">
        <v>853</v>
      </c>
    </row>
    <row r="112" spans="1:54" s="135" customFormat="1" ht="65.25" customHeight="1" x14ac:dyDescent="0.3">
      <c r="A112" s="849"/>
      <c r="B112" s="742"/>
      <c r="C112" s="705"/>
      <c r="D112" s="705"/>
      <c r="E112" s="705"/>
      <c r="F112" s="705"/>
      <c r="G112" s="705"/>
      <c r="H112" s="750"/>
      <c r="I112" s="121" t="s">
        <v>1686</v>
      </c>
      <c r="J112" s="126" t="s">
        <v>67</v>
      </c>
      <c r="K112" s="718"/>
      <c r="L112" s="242" t="s">
        <v>534</v>
      </c>
      <c r="M112" s="309">
        <f>VLOOKUP(L112,'[2]Datos Validacion'!$C$6:$D$10,2,0)</f>
        <v>0.8</v>
      </c>
      <c r="N112" s="311" t="s">
        <v>127</v>
      </c>
      <c r="O112" s="310">
        <f>VLOOKUP(N112,'[2]Datos Validacion'!$E$6:$F$15,2,0)</f>
        <v>0.2</v>
      </c>
      <c r="P112" s="840"/>
      <c r="Q112" s="840"/>
      <c r="R112" s="750"/>
      <c r="S112" s="844"/>
      <c r="T112" s="740"/>
      <c r="U112" s="842"/>
      <c r="V112" s="844"/>
      <c r="W112" s="844"/>
      <c r="X112" s="309" t="e">
        <f>VLOOKUP(W112,'[2]Datos Validacion'!$K$6:$L$8,2,0)</f>
        <v>#N/A</v>
      </c>
      <c r="Y112" s="740"/>
      <c r="Z112" s="309" t="e">
        <f>VLOOKUP(Y112,'[2]Datos Validacion'!$M$6:$N$7,2,0)</f>
        <v>#N/A</v>
      </c>
      <c r="AA112" s="844"/>
      <c r="AB112" s="347" t="s">
        <v>1687</v>
      </c>
      <c r="AC112" s="348" t="s">
        <v>85</v>
      </c>
      <c r="AD112" s="870"/>
      <c r="AE112" s="880"/>
      <c r="AF112" s="877"/>
      <c r="AG112" s="332" t="str">
        <f t="shared" si="29"/>
        <v>MEDIA</v>
      </c>
      <c r="AH112" s="332">
        <f t="shared" ref="AH112:AH114" si="34">+AH111-(AH111*AF112)</f>
        <v>0.48</v>
      </c>
      <c r="AI112" s="847"/>
      <c r="AJ112" s="332">
        <f t="shared" si="32"/>
        <v>0.2</v>
      </c>
      <c r="AK112" s="871"/>
      <c r="AL112" s="679"/>
      <c r="AM112" s="689"/>
      <c r="AN112" s="689"/>
      <c r="AO112" s="349"/>
      <c r="AP112" s="349" t="s">
        <v>4</v>
      </c>
      <c r="AQ112" s="349" t="s">
        <v>1682</v>
      </c>
      <c r="AR112" s="349" t="s">
        <v>4</v>
      </c>
      <c r="AS112" s="349"/>
      <c r="AT112" s="682"/>
      <c r="AU112" s="349"/>
      <c r="AV112" s="349" t="s">
        <v>1201</v>
      </c>
      <c r="AW112" s="349" t="s">
        <v>1688</v>
      </c>
      <c r="AX112" s="349"/>
      <c r="AY112" s="349" t="s">
        <v>1201</v>
      </c>
      <c r="AZ112" s="349" t="s">
        <v>1685</v>
      </c>
      <c r="BA112" s="960"/>
      <c r="BB112" s="936"/>
    </row>
    <row r="113" spans="1:54" s="135" customFormat="1" ht="109" customHeight="1" x14ac:dyDescent="0.3">
      <c r="A113" s="849"/>
      <c r="B113" s="742"/>
      <c r="C113" s="705"/>
      <c r="D113" s="705"/>
      <c r="E113" s="705"/>
      <c r="F113" s="705"/>
      <c r="G113" s="705"/>
      <c r="H113" s="750"/>
      <c r="I113" s="121" t="s">
        <v>1689</v>
      </c>
      <c r="J113" s="126" t="s">
        <v>67</v>
      </c>
      <c r="K113" s="718"/>
      <c r="L113" s="242" t="s">
        <v>534</v>
      </c>
      <c r="M113" s="309">
        <f>VLOOKUP(L113,'[2]Datos Validacion'!$C$6:$D$10,2,0)</f>
        <v>0.8</v>
      </c>
      <c r="N113" s="311" t="s">
        <v>127</v>
      </c>
      <c r="O113" s="310">
        <f>VLOOKUP(N113,'[2]Datos Validacion'!$E$6:$F$15,2,0)</f>
        <v>0.2</v>
      </c>
      <c r="P113" s="255" t="s">
        <v>76</v>
      </c>
      <c r="Q113" s="350" t="s">
        <v>1690</v>
      </c>
      <c r="R113" s="121" t="s">
        <v>1691</v>
      </c>
      <c r="S113" s="240" t="s">
        <v>838</v>
      </c>
      <c r="T113" s="239" t="s">
        <v>1678</v>
      </c>
      <c r="U113" s="352" t="s">
        <v>915</v>
      </c>
      <c r="V113" s="240" t="s">
        <v>841</v>
      </c>
      <c r="W113" s="240" t="s">
        <v>887</v>
      </c>
      <c r="X113" s="309">
        <f>VLOOKUP(W113,'[2]Datos Validacion'!$K$6:$L$8,2,0)</f>
        <v>0.25</v>
      </c>
      <c r="Y113" s="239" t="s">
        <v>843</v>
      </c>
      <c r="Z113" s="309">
        <f>VLOOKUP(Y113,'[2]Datos Validacion'!$M$6:$N$7,2,0)</f>
        <v>0.15</v>
      </c>
      <c r="AA113" s="240" t="s">
        <v>873</v>
      </c>
      <c r="AB113" s="347" t="s">
        <v>1687</v>
      </c>
      <c r="AC113" s="348" t="s">
        <v>85</v>
      </c>
      <c r="AD113" s="351" t="s">
        <v>1692</v>
      </c>
      <c r="AE113" s="879" t="s">
        <v>1690</v>
      </c>
      <c r="AF113" s="876">
        <f t="shared" ref="AF113:AF114" si="35">+X113+Z113</f>
        <v>0.4</v>
      </c>
      <c r="AG113" s="332" t="str">
        <f t="shared" si="29"/>
        <v>BAJA</v>
      </c>
      <c r="AH113" s="332">
        <f t="shared" si="34"/>
        <v>0.28799999999999998</v>
      </c>
      <c r="AI113" s="847"/>
      <c r="AJ113" s="332">
        <f t="shared" si="32"/>
        <v>0.2</v>
      </c>
      <c r="AK113" s="871"/>
      <c r="AL113" s="679"/>
      <c r="AM113" s="689"/>
      <c r="AN113" s="689"/>
      <c r="AO113" s="349"/>
      <c r="AP113" s="349" t="s">
        <v>4</v>
      </c>
      <c r="AQ113" s="349" t="s">
        <v>1682</v>
      </c>
      <c r="AR113" s="349" t="s">
        <v>4</v>
      </c>
      <c r="AS113" s="349"/>
      <c r="AT113" s="349" t="s">
        <v>1693</v>
      </c>
      <c r="AU113" s="349"/>
      <c r="AV113" s="349" t="s">
        <v>1201</v>
      </c>
      <c r="AW113" s="349" t="s">
        <v>1694</v>
      </c>
      <c r="AX113" s="349"/>
      <c r="AY113" s="349" t="s">
        <v>1201</v>
      </c>
      <c r="AZ113" s="349" t="s">
        <v>1685</v>
      </c>
      <c r="BA113" s="960"/>
      <c r="BB113" s="936"/>
    </row>
    <row r="114" spans="1:54" s="135" customFormat="1" ht="116.5" customHeight="1" x14ac:dyDescent="0.3">
      <c r="A114" s="850"/>
      <c r="B114" s="740"/>
      <c r="C114" s="706"/>
      <c r="D114" s="706"/>
      <c r="E114" s="706"/>
      <c r="F114" s="706"/>
      <c r="G114" s="706"/>
      <c r="H114" s="750"/>
      <c r="I114" s="121" t="s">
        <v>1695</v>
      </c>
      <c r="J114" s="126" t="s">
        <v>346</v>
      </c>
      <c r="K114" s="720"/>
      <c r="L114" s="242" t="s">
        <v>534</v>
      </c>
      <c r="M114" s="309">
        <f>VLOOKUP(L114,'[2]Datos Validacion'!$C$6:$D$10,2,0)</f>
        <v>0.8</v>
      </c>
      <c r="N114" s="311" t="s">
        <v>127</v>
      </c>
      <c r="O114" s="310">
        <f>VLOOKUP(N114,'[2]Datos Validacion'!$E$6:$F$15,2,0)</f>
        <v>0.2</v>
      </c>
      <c r="P114" s="353" t="s">
        <v>76</v>
      </c>
      <c r="Q114" s="350" t="s">
        <v>1696</v>
      </c>
      <c r="R114" s="121" t="s">
        <v>1697</v>
      </c>
      <c r="S114" s="240" t="s">
        <v>838</v>
      </c>
      <c r="T114" s="239" t="s">
        <v>1678</v>
      </c>
      <c r="U114" s="352" t="s">
        <v>915</v>
      </c>
      <c r="V114" s="240" t="s">
        <v>841</v>
      </c>
      <c r="W114" s="240" t="s">
        <v>887</v>
      </c>
      <c r="X114" s="309">
        <f>VLOOKUP(W114,'[2]Datos Validacion'!$K$6:$L$8,2,0)</f>
        <v>0.25</v>
      </c>
      <c r="Y114" s="239" t="s">
        <v>843</v>
      </c>
      <c r="Z114" s="309">
        <f>VLOOKUP(Y114,'[2]Datos Validacion'!$M$6:$N$7,2,0)</f>
        <v>0.15</v>
      </c>
      <c r="AA114" s="240" t="s">
        <v>873</v>
      </c>
      <c r="AB114" s="347" t="s">
        <v>1687</v>
      </c>
      <c r="AC114" s="348" t="s">
        <v>85</v>
      </c>
      <c r="AD114" s="351" t="s">
        <v>1698</v>
      </c>
      <c r="AE114" s="879" t="s">
        <v>1696</v>
      </c>
      <c r="AF114" s="876">
        <f t="shared" si="35"/>
        <v>0.4</v>
      </c>
      <c r="AG114" s="332" t="str">
        <f t="shared" si="29"/>
        <v>MUY BAJA</v>
      </c>
      <c r="AH114" s="332">
        <f t="shared" si="34"/>
        <v>0.17279999999999998</v>
      </c>
      <c r="AI114" s="847"/>
      <c r="AJ114" s="332">
        <f t="shared" si="32"/>
        <v>0.2</v>
      </c>
      <c r="AK114" s="871"/>
      <c r="AL114" s="680"/>
      <c r="AM114" s="682"/>
      <c r="AN114" s="682"/>
      <c r="AO114" s="349"/>
      <c r="AP114" s="349" t="s">
        <v>4</v>
      </c>
      <c r="AQ114" s="349" t="s">
        <v>1699</v>
      </c>
      <c r="AR114" s="349" t="s">
        <v>4</v>
      </c>
      <c r="AS114" s="349"/>
      <c r="AT114" s="349" t="s">
        <v>1700</v>
      </c>
      <c r="AU114" s="349"/>
      <c r="AV114" s="349" t="s">
        <v>1201</v>
      </c>
      <c r="AW114" s="349" t="s">
        <v>1701</v>
      </c>
      <c r="AX114" s="349"/>
      <c r="AY114" s="349" t="s">
        <v>1201</v>
      </c>
      <c r="AZ114" s="349" t="s">
        <v>1685</v>
      </c>
      <c r="BA114" s="960"/>
      <c r="BB114" s="936"/>
    </row>
    <row r="115" spans="1:54" s="383" customFormat="1" ht="141.75" customHeight="1" x14ac:dyDescent="0.3">
      <c r="A115" s="837" t="s">
        <v>554</v>
      </c>
      <c r="B115" s="702" t="s">
        <v>1702</v>
      </c>
      <c r="C115" s="702" t="s">
        <v>1703</v>
      </c>
      <c r="D115" s="702" t="s">
        <v>1324</v>
      </c>
      <c r="E115" s="702" t="s">
        <v>1704</v>
      </c>
      <c r="F115" s="702" t="s">
        <v>551</v>
      </c>
      <c r="G115" s="702" t="s">
        <v>563</v>
      </c>
      <c r="H115" s="753" t="s">
        <v>1705</v>
      </c>
      <c r="I115" s="225" t="s">
        <v>1706</v>
      </c>
      <c r="J115" s="224" t="s">
        <v>181</v>
      </c>
      <c r="K115" s="413" t="s">
        <v>1707</v>
      </c>
      <c r="L115" s="208" t="s">
        <v>103</v>
      </c>
      <c r="M115" s="209">
        <f>VLOOKUP(L115,'[2]Datos Validacion'!$C$6:$D$10,2,0)</f>
        <v>0.2</v>
      </c>
      <c r="N115" s="229" t="s">
        <v>76</v>
      </c>
      <c r="O115" s="211">
        <f>VLOOKUP(N115,'[2]Datos Validacion'!$E$6:$F$15,2,0)</f>
        <v>0.6</v>
      </c>
      <c r="P115" s="707" t="s">
        <v>76</v>
      </c>
      <c r="Q115" s="231" t="s">
        <v>1708</v>
      </c>
      <c r="R115" s="232" t="s">
        <v>1709</v>
      </c>
      <c r="S115" s="233" t="s">
        <v>838</v>
      </c>
      <c r="T115" s="194" t="s">
        <v>1710</v>
      </c>
      <c r="U115" s="194" t="s">
        <v>1711</v>
      </c>
      <c r="V115" s="233" t="s">
        <v>841</v>
      </c>
      <c r="W115" s="233" t="s">
        <v>887</v>
      </c>
      <c r="X115" s="209">
        <f>VLOOKUP(W115,'[2]Datos Validacion'!$K$6:$L$8,2,0)</f>
        <v>0.25</v>
      </c>
      <c r="Y115" s="194" t="s">
        <v>843</v>
      </c>
      <c r="Z115" s="209">
        <f>VLOOKUP(Y115,'[2]Datos Validacion'!$M$6:$N$7,2,0)</f>
        <v>0.15</v>
      </c>
      <c r="AA115" s="233" t="s">
        <v>873</v>
      </c>
      <c r="AB115" s="226" t="s">
        <v>1712</v>
      </c>
      <c r="AC115" s="194" t="s">
        <v>845</v>
      </c>
      <c r="AD115" s="334" t="s">
        <v>1170</v>
      </c>
      <c r="AE115" s="925" t="s">
        <v>1708</v>
      </c>
      <c r="AF115" s="873">
        <f t="shared" si="0"/>
        <v>0.4</v>
      </c>
      <c r="AG115" s="926" t="str">
        <f t="shared" si="29"/>
        <v>MUY BAJA</v>
      </c>
      <c r="AH115" s="926">
        <f t="shared" si="26"/>
        <v>0.12</v>
      </c>
      <c r="AI115" s="926" t="str">
        <f t="shared" si="27"/>
        <v>MODERADO</v>
      </c>
      <c r="AJ115" s="926">
        <f t="shared" si="28"/>
        <v>0.6</v>
      </c>
      <c r="AK115" s="785" t="s">
        <v>76</v>
      </c>
      <c r="AL115" s="675" t="s">
        <v>89</v>
      </c>
      <c r="AM115" s="672" t="s">
        <v>90</v>
      </c>
      <c r="AN115" s="672" t="s">
        <v>1713</v>
      </c>
      <c r="AO115" s="884"/>
      <c r="AP115" s="884" t="s">
        <v>4</v>
      </c>
      <c r="AQ115" s="887" t="s">
        <v>1714</v>
      </c>
      <c r="AR115" s="884" t="s">
        <v>4</v>
      </c>
      <c r="AS115" s="884"/>
      <c r="AT115" s="884" t="s">
        <v>1715</v>
      </c>
      <c r="AU115" s="884" t="s">
        <v>4</v>
      </c>
      <c r="AV115" s="884"/>
      <c r="AW115" s="884" t="s">
        <v>1716</v>
      </c>
      <c r="AX115" s="884"/>
      <c r="AY115" s="884" t="s">
        <v>4</v>
      </c>
      <c r="AZ115" s="884" t="s">
        <v>1717</v>
      </c>
      <c r="BA115" s="961"/>
      <c r="BB115" s="937" t="s">
        <v>853</v>
      </c>
    </row>
    <row r="116" spans="1:54" s="383" customFormat="1" ht="172.5" customHeight="1" x14ac:dyDescent="0.3">
      <c r="A116" s="924"/>
      <c r="B116" s="715"/>
      <c r="C116" s="715"/>
      <c r="D116" s="715"/>
      <c r="E116" s="715"/>
      <c r="F116" s="715"/>
      <c r="G116" s="715"/>
      <c r="H116" s="762"/>
      <c r="I116" s="225" t="s">
        <v>1718</v>
      </c>
      <c r="J116" s="224" t="s">
        <v>67</v>
      </c>
      <c r="K116" s="225" t="s">
        <v>1719</v>
      </c>
      <c r="L116" s="208" t="s">
        <v>103</v>
      </c>
      <c r="M116" s="209">
        <f>VLOOKUP(L116,'[2]Datos Validacion'!$C$6:$D$10,2,0)</f>
        <v>0.2</v>
      </c>
      <c r="N116" s="229" t="s">
        <v>76</v>
      </c>
      <c r="O116" s="211">
        <f>VLOOKUP(N116,'[2]Datos Validacion'!$E$6:$F$15,2,0)</f>
        <v>0.6</v>
      </c>
      <c r="P116" s="714"/>
      <c r="Q116" s="231" t="s">
        <v>1720</v>
      </c>
      <c r="R116" s="195" t="s">
        <v>1721</v>
      </c>
      <c r="S116" s="233" t="s">
        <v>838</v>
      </c>
      <c r="T116" s="194" t="s">
        <v>1710</v>
      </c>
      <c r="U116" s="194" t="s">
        <v>921</v>
      </c>
      <c r="V116" s="233" t="s">
        <v>841</v>
      </c>
      <c r="W116" s="233" t="s">
        <v>1139</v>
      </c>
      <c r="X116" s="209">
        <f>VLOOKUP(W116,'[2]Datos Validacion'!$K$6:$L$8,2,0)</f>
        <v>0.1</v>
      </c>
      <c r="Y116" s="194" t="s">
        <v>843</v>
      </c>
      <c r="Z116" s="209">
        <f>VLOOKUP(Y116,'[2]Datos Validacion'!$M$6:$N$7,2,0)</f>
        <v>0.15</v>
      </c>
      <c r="AA116" s="233" t="s">
        <v>873</v>
      </c>
      <c r="AB116" s="226" t="s">
        <v>1722</v>
      </c>
      <c r="AC116" s="194" t="s">
        <v>85</v>
      </c>
      <c r="AD116" s="334" t="s">
        <v>1170</v>
      </c>
      <c r="AE116" s="925" t="s">
        <v>1720</v>
      </c>
      <c r="AF116" s="873">
        <f t="shared" si="0"/>
        <v>0.25</v>
      </c>
      <c r="AG116" s="926" t="str">
        <f t="shared" ref="AG116:AG118" si="36">IF(AH116&lt;=20%,"MUY BAJA",IF(AH116&lt;=40%,"BAJA",IF(AH116&lt;=60%,"MEDIA",IF(AH116&lt;=80%,"ALTA","MUY ALTA"))))</f>
        <v>MUY BAJA</v>
      </c>
      <c r="AH116" s="926">
        <f t="shared" si="26"/>
        <v>0.2</v>
      </c>
      <c r="AI116" s="926" t="str">
        <f t="shared" si="27"/>
        <v>MODERADO</v>
      </c>
      <c r="AJ116" s="926">
        <f t="shared" si="28"/>
        <v>0.44999999999999996</v>
      </c>
      <c r="AK116" s="785"/>
      <c r="AL116" s="676"/>
      <c r="AM116" s="674"/>
      <c r="AN116" s="674"/>
      <c r="AO116" s="890"/>
      <c r="AP116" s="890"/>
      <c r="AQ116" s="887" t="s">
        <v>1723</v>
      </c>
      <c r="AR116" s="890"/>
      <c r="AS116" s="890"/>
      <c r="AT116" s="894"/>
      <c r="AU116" s="890"/>
      <c r="AV116" s="890"/>
      <c r="AW116" s="894"/>
      <c r="AX116" s="890"/>
      <c r="AY116" s="890"/>
      <c r="AZ116" s="890"/>
      <c r="BA116" s="961"/>
      <c r="BB116" s="937"/>
    </row>
    <row r="117" spans="1:54" s="383" customFormat="1" ht="141.75" customHeight="1" x14ac:dyDescent="0.3">
      <c r="A117" s="924"/>
      <c r="B117" s="715"/>
      <c r="C117" s="715"/>
      <c r="D117" s="715"/>
      <c r="E117" s="715"/>
      <c r="F117" s="715"/>
      <c r="G117" s="715"/>
      <c r="H117" s="762"/>
      <c r="I117" s="226" t="s">
        <v>1724</v>
      </c>
      <c r="J117" s="208" t="s">
        <v>67</v>
      </c>
      <c r="K117" s="225" t="s">
        <v>1725</v>
      </c>
      <c r="L117" s="208" t="s">
        <v>103</v>
      </c>
      <c r="M117" s="209">
        <f>VLOOKUP(L117,'[2]Datos Validacion'!$C$6:$D$10,2,0)</f>
        <v>0.2</v>
      </c>
      <c r="N117" s="229" t="s">
        <v>76</v>
      </c>
      <c r="O117" s="211">
        <f>VLOOKUP(N117,'[2]Datos Validacion'!$E$6:$F$15,2,0)</f>
        <v>0.6</v>
      </c>
      <c r="P117" s="708"/>
      <c r="Q117" s="231" t="s">
        <v>1726</v>
      </c>
      <c r="R117" s="232" t="s">
        <v>1727</v>
      </c>
      <c r="S117" s="233" t="s">
        <v>838</v>
      </c>
      <c r="T117" s="194" t="s">
        <v>1710</v>
      </c>
      <c r="U117" s="194" t="s">
        <v>921</v>
      </c>
      <c r="V117" s="233" t="s">
        <v>841</v>
      </c>
      <c r="W117" s="233" t="s">
        <v>842</v>
      </c>
      <c r="X117" s="209">
        <f>VLOOKUP(W117,'[2]Datos Validacion'!$K$6:$L$8,2,0)</f>
        <v>0.15</v>
      </c>
      <c r="Y117" s="194" t="s">
        <v>843</v>
      </c>
      <c r="Z117" s="209">
        <f>VLOOKUP(Y117,'[2]Datos Validacion'!$M$6:$N$7,2,0)</f>
        <v>0.15</v>
      </c>
      <c r="AA117" s="233" t="s">
        <v>873</v>
      </c>
      <c r="AB117" s="226" t="s">
        <v>1728</v>
      </c>
      <c r="AC117" s="194" t="s">
        <v>85</v>
      </c>
      <c r="AD117" s="334" t="s">
        <v>1729</v>
      </c>
      <c r="AE117" s="925" t="s">
        <v>1726</v>
      </c>
      <c r="AF117" s="873">
        <f t="shared" si="0"/>
        <v>0.3</v>
      </c>
      <c r="AG117" s="926" t="str">
        <f t="shared" si="36"/>
        <v>MUY BAJA</v>
      </c>
      <c r="AH117" s="926">
        <f>+AH115-(AH115*AF117)</f>
        <v>8.3999999999999991E-2</v>
      </c>
      <c r="AI117" s="926" t="str">
        <f t="shared" si="27"/>
        <v>MODERADO</v>
      </c>
      <c r="AJ117" s="926">
        <f t="shared" si="28"/>
        <v>0.6</v>
      </c>
      <c r="AK117" s="785"/>
      <c r="AL117" s="677"/>
      <c r="AM117" s="673"/>
      <c r="AN117" s="673"/>
      <c r="AO117" s="894"/>
      <c r="AP117" s="894"/>
      <c r="AQ117" s="887" t="s">
        <v>1730</v>
      </c>
      <c r="AR117" s="894"/>
      <c r="AS117" s="894"/>
      <c r="AT117" s="887" t="s">
        <v>1731</v>
      </c>
      <c r="AU117" s="894"/>
      <c r="AV117" s="894"/>
      <c r="AW117" s="887" t="s">
        <v>1732</v>
      </c>
      <c r="AX117" s="894"/>
      <c r="AY117" s="894"/>
      <c r="AZ117" s="894"/>
      <c r="BA117" s="961"/>
      <c r="BB117" s="937"/>
    </row>
    <row r="118" spans="1:54" s="384" customFormat="1" ht="155.25" customHeight="1" x14ac:dyDescent="0.35">
      <c r="A118" s="414" t="s">
        <v>554</v>
      </c>
      <c r="B118" s="224" t="s">
        <v>1702</v>
      </c>
      <c r="C118" s="224" t="s">
        <v>1703</v>
      </c>
      <c r="D118" s="224" t="s">
        <v>1324</v>
      </c>
      <c r="E118" s="224" t="s">
        <v>1733</v>
      </c>
      <c r="F118" s="224" t="s">
        <v>551</v>
      </c>
      <c r="G118" s="224" t="s">
        <v>563</v>
      </c>
      <c r="H118" s="225" t="s">
        <v>1734</v>
      </c>
      <c r="I118" s="225" t="s">
        <v>1735</v>
      </c>
      <c r="J118" s="224" t="s">
        <v>67</v>
      </c>
      <c r="K118" s="227" t="s">
        <v>1719</v>
      </c>
      <c r="L118" s="224" t="s">
        <v>103</v>
      </c>
      <c r="M118" s="209">
        <f>VLOOKUP(L118,'[2]Datos Validacion'!$C$6:$D$10,2,0)</f>
        <v>0.2</v>
      </c>
      <c r="N118" s="229" t="s">
        <v>76</v>
      </c>
      <c r="O118" s="211">
        <f>VLOOKUP(N118,'[2]Datos Validacion'!$E$6:$F$15,2,0)</f>
        <v>0.6</v>
      </c>
      <c r="P118" s="231" t="s">
        <v>76</v>
      </c>
      <c r="Q118" s="231" t="s">
        <v>1736</v>
      </c>
      <c r="R118" s="232" t="s">
        <v>1737</v>
      </c>
      <c r="S118" s="233" t="s">
        <v>838</v>
      </c>
      <c r="T118" s="194" t="s">
        <v>1710</v>
      </c>
      <c r="U118" s="194" t="s">
        <v>915</v>
      </c>
      <c r="V118" s="233" t="s">
        <v>841</v>
      </c>
      <c r="W118" s="233" t="s">
        <v>1139</v>
      </c>
      <c r="X118" s="209">
        <f>VLOOKUP(W118,'[2]Datos Validacion'!$K$6:$L$8,2,0)</f>
        <v>0.1</v>
      </c>
      <c r="Y118" s="194" t="s">
        <v>843</v>
      </c>
      <c r="Z118" s="209">
        <f>VLOOKUP(Y118,'[2]Datos Validacion'!$M$6:$N$7,2,0)</f>
        <v>0.15</v>
      </c>
      <c r="AA118" s="233" t="s">
        <v>873</v>
      </c>
      <c r="AB118" s="226" t="s">
        <v>1712</v>
      </c>
      <c r="AC118" s="194" t="s">
        <v>85</v>
      </c>
      <c r="AD118" s="334" t="s">
        <v>1170</v>
      </c>
      <c r="AE118" s="925" t="s">
        <v>1736</v>
      </c>
      <c r="AF118" s="873">
        <f t="shared" si="0"/>
        <v>0.25</v>
      </c>
      <c r="AG118" s="926" t="str">
        <f t="shared" si="36"/>
        <v>MUY BAJA</v>
      </c>
      <c r="AH118" s="926">
        <f t="shared" si="26"/>
        <v>0.2</v>
      </c>
      <c r="AI118" s="926" t="str">
        <f t="shared" si="27"/>
        <v>MODERADO</v>
      </c>
      <c r="AJ118" s="926">
        <f>IF(W118="corregir",(O118-(O118*AF118)), O118)</f>
        <v>0.44999999999999996</v>
      </c>
      <c r="AK118" s="253" t="s">
        <v>76</v>
      </c>
      <c r="AL118" s="345" t="s">
        <v>89</v>
      </c>
      <c r="AM118" s="416" t="s">
        <v>90</v>
      </c>
      <c r="AN118" s="224" t="s">
        <v>1713</v>
      </c>
      <c r="AO118" s="887"/>
      <c r="AP118" s="887" t="s">
        <v>4</v>
      </c>
      <c r="AQ118" s="887" t="s">
        <v>1738</v>
      </c>
      <c r="AR118" s="887" t="s">
        <v>4</v>
      </c>
      <c r="AS118" s="887"/>
      <c r="AT118" s="887" t="s">
        <v>1715</v>
      </c>
      <c r="AU118" s="887" t="s">
        <v>4</v>
      </c>
      <c r="AV118" s="887"/>
      <c r="AW118" s="887" t="s">
        <v>1739</v>
      </c>
      <c r="AX118" s="887"/>
      <c r="AY118" s="887" t="s">
        <v>4</v>
      </c>
      <c r="AZ118" s="887" t="s">
        <v>1717</v>
      </c>
      <c r="BA118" s="958"/>
      <c r="BB118" s="908" t="s">
        <v>853</v>
      </c>
    </row>
    <row r="119" spans="1:54" ht="128" customHeight="1" x14ac:dyDescent="0.3">
      <c r="A119" s="735" t="s">
        <v>554</v>
      </c>
      <c r="B119" s="744" t="s">
        <v>1740</v>
      </c>
      <c r="C119" s="702" t="s">
        <v>1741</v>
      </c>
      <c r="D119" s="702" t="s">
        <v>1742</v>
      </c>
      <c r="E119" s="702" t="s">
        <v>1743</v>
      </c>
      <c r="F119" s="702" t="s">
        <v>551</v>
      </c>
      <c r="G119" s="702" t="s">
        <v>563</v>
      </c>
      <c r="H119" s="717" t="s">
        <v>1744</v>
      </c>
      <c r="I119" s="220" t="s">
        <v>1745</v>
      </c>
      <c r="J119" s="208" t="s">
        <v>67</v>
      </c>
      <c r="K119" s="704" t="s">
        <v>1746</v>
      </c>
      <c r="L119" s="208" t="s">
        <v>203</v>
      </c>
      <c r="M119" s="209">
        <f>VLOOKUP(L119,'[2]Datos Validacion'!$C$6:$D$10,2,0)</f>
        <v>0.6</v>
      </c>
      <c r="N119" s="210" t="s">
        <v>540</v>
      </c>
      <c r="O119" s="211">
        <f>VLOOKUP(N119,'[2]Datos Validacion'!$E$6:$F$15,2,0)</f>
        <v>1</v>
      </c>
      <c r="P119" s="231" t="s">
        <v>536</v>
      </c>
      <c r="Q119" s="212" t="s">
        <v>1747</v>
      </c>
      <c r="R119" s="232" t="s">
        <v>1748</v>
      </c>
      <c r="S119" s="153" t="s">
        <v>838</v>
      </c>
      <c r="T119" s="214" t="s">
        <v>1749</v>
      </c>
      <c r="U119" s="214" t="s">
        <v>915</v>
      </c>
      <c r="V119" s="153" t="s">
        <v>841</v>
      </c>
      <c r="W119" s="153" t="s">
        <v>887</v>
      </c>
      <c r="X119" s="209">
        <f>VLOOKUP(W119,'[2]Datos Validacion'!$K$6:$L$8,2,0)</f>
        <v>0.25</v>
      </c>
      <c r="Y119" s="214" t="s">
        <v>843</v>
      </c>
      <c r="Z119" s="209">
        <f>VLOOKUP(Y119,'[2]Datos Validacion'!$M$6:$N$7,2,0)</f>
        <v>0.15</v>
      </c>
      <c r="AA119" s="153" t="s">
        <v>844</v>
      </c>
      <c r="AB119" s="106"/>
      <c r="AC119" s="233" t="s">
        <v>845</v>
      </c>
      <c r="AD119" s="333" t="s">
        <v>923</v>
      </c>
      <c r="AE119" s="879" t="s">
        <v>1747</v>
      </c>
      <c r="AF119" s="873">
        <f t="shared" si="0"/>
        <v>0.4</v>
      </c>
      <c r="AG119" s="331" t="str">
        <f>IF(AH119&lt;=20%,"MUY BAJA",IF(AH119&lt;=40%,"BAJA",IF(AH119&lt;=60%,"MEDIA",IF(AH119&lt;=80%,"ALTA","MUY ALTA"))))</f>
        <v>BAJA</v>
      </c>
      <c r="AH119" s="331">
        <f t="shared" ref="AH119:AH135" si="37">IF(OR(W119="prevenir",W119="detectar"),(M119-(M119*AF119)), M119)</f>
        <v>0.36</v>
      </c>
      <c r="AI119" s="331" t="str">
        <f>IF(AJ119&lt;=20%,"LEVE",IF(AJ119&lt;=40%,"MENOR",IF(AJ119&lt;=60%,"MODERADO",IF(AJ119&lt;=80%,"MAYOR","CATASTROFICO"))))</f>
        <v>CATASTROFICO</v>
      </c>
      <c r="AJ119" s="331">
        <f t="shared" ref="AJ119:AJ132" si="38">IF(W119="corregir",(O119-(O119*AF119)), O119)</f>
        <v>1</v>
      </c>
      <c r="AK119" s="666" t="s">
        <v>536</v>
      </c>
      <c r="AL119" s="663" t="s">
        <v>529</v>
      </c>
      <c r="AM119" s="389">
        <v>46008</v>
      </c>
      <c r="AN119" s="390" t="s">
        <v>1750</v>
      </c>
      <c r="AO119" s="391" t="s">
        <v>319</v>
      </c>
      <c r="AP119" s="392" t="s">
        <v>4</v>
      </c>
      <c r="AQ119" s="390" t="s">
        <v>1751</v>
      </c>
      <c r="AR119" s="393" t="s">
        <v>4</v>
      </c>
      <c r="AS119" s="392" t="s">
        <v>319</v>
      </c>
      <c r="AT119" s="390" t="s">
        <v>1752</v>
      </c>
      <c r="AU119" s="392" t="s">
        <v>4</v>
      </c>
      <c r="AV119" s="392" t="s">
        <v>319</v>
      </c>
      <c r="AW119" s="390" t="s">
        <v>1753</v>
      </c>
      <c r="AX119" s="392" t="s">
        <v>319</v>
      </c>
      <c r="AY119" s="393" t="s">
        <v>4</v>
      </c>
      <c r="AZ119" s="390" t="s">
        <v>1754</v>
      </c>
      <c r="BA119" s="962" t="s">
        <v>1755</v>
      </c>
      <c r="BB119" s="727" t="s">
        <v>1756</v>
      </c>
    </row>
    <row r="120" spans="1:54" ht="128" customHeight="1" x14ac:dyDescent="0.3">
      <c r="A120" s="737"/>
      <c r="B120" s="745"/>
      <c r="C120" s="715"/>
      <c r="D120" s="715"/>
      <c r="E120" s="715"/>
      <c r="F120" s="715"/>
      <c r="G120" s="715"/>
      <c r="H120" s="718"/>
      <c r="I120" s="220" t="s">
        <v>1757</v>
      </c>
      <c r="J120" s="208" t="s">
        <v>346</v>
      </c>
      <c r="K120" s="705"/>
      <c r="L120" s="208" t="s">
        <v>203</v>
      </c>
      <c r="M120" s="209">
        <f>VLOOKUP(L120,'[2]Datos Validacion'!$C$6:$D$10,2,0)</f>
        <v>0.6</v>
      </c>
      <c r="N120" s="210" t="s">
        <v>540</v>
      </c>
      <c r="O120" s="211">
        <f>VLOOKUP(N120,'[2]Datos Validacion'!$E$6:$F$15,2,0)</f>
        <v>1</v>
      </c>
      <c r="P120" s="231" t="s">
        <v>536</v>
      </c>
      <c r="Q120" s="212" t="s">
        <v>1758</v>
      </c>
      <c r="R120" s="232" t="s">
        <v>1759</v>
      </c>
      <c r="S120" s="153" t="s">
        <v>838</v>
      </c>
      <c r="T120" s="214" t="s">
        <v>1749</v>
      </c>
      <c r="U120" s="214" t="s">
        <v>915</v>
      </c>
      <c r="V120" s="153" t="s">
        <v>841</v>
      </c>
      <c r="W120" s="153" t="s">
        <v>842</v>
      </c>
      <c r="X120" s="209">
        <f>VLOOKUP(W120,'[2]Datos Validacion'!$K$6:$L$8,2,0)</f>
        <v>0.15</v>
      </c>
      <c r="Y120" s="214" t="s">
        <v>843</v>
      </c>
      <c r="Z120" s="209">
        <f>VLOOKUP(Y120,'[2]Datos Validacion'!$M$6:$N$7,2,0)</f>
        <v>0.15</v>
      </c>
      <c r="AA120" s="153" t="s">
        <v>844</v>
      </c>
      <c r="AB120" s="106"/>
      <c r="AC120" s="233" t="s">
        <v>845</v>
      </c>
      <c r="AD120" s="334" t="s">
        <v>1760</v>
      </c>
      <c r="AE120" s="879" t="s">
        <v>1758</v>
      </c>
      <c r="AF120" s="873">
        <f t="shared" si="0"/>
        <v>0.3</v>
      </c>
      <c r="AG120" s="331" t="str">
        <f>IF(AH120&lt;=20%,"MUY BAJA",IF(AH120&lt;=40%,"BAJA",IF(AH120&lt;=60%,"MEDIA",IF(AH120&lt;=80%,"ALTA","MUY ALTA"))))</f>
        <v>BAJA</v>
      </c>
      <c r="AH120" s="331">
        <f>+AH119-(AH119*AF120)</f>
        <v>0.252</v>
      </c>
      <c r="AI120" s="331" t="str">
        <f>IF(AJ120&lt;=20%,"LEVE",IF(AJ120&lt;=40%,"MENOR",IF(AJ120&lt;=60%,"MODERADO",IF(AJ120&lt;=80%,"MAYOR","CATASTROFICO"))))</f>
        <v>CATASTROFICO</v>
      </c>
      <c r="AJ120" s="331">
        <f t="shared" si="38"/>
        <v>1</v>
      </c>
      <c r="AK120" s="666"/>
      <c r="AL120" s="664"/>
      <c r="AM120" s="394">
        <v>46008</v>
      </c>
      <c r="AN120" s="395" t="s">
        <v>1761</v>
      </c>
      <c r="AO120" s="396" t="s">
        <v>319</v>
      </c>
      <c r="AP120" s="393" t="s">
        <v>4</v>
      </c>
      <c r="AQ120" s="395" t="s">
        <v>1762</v>
      </c>
      <c r="AR120" s="393" t="s">
        <v>4</v>
      </c>
      <c r="AS120" s="393" t="s">
        <v>319</v>
      </c>
      <c r="AT120" s="395" t="s">
        <v>1763</v>
      </c>
      <c r="AU120" s="393" t="s">
        <v>4</v>
      </c>
      <c r="AV120" s="393" t="s">
        <v>319</v>
      </c>
      <c r="AW120" s="395" t="s">
        <v>1764</v>
      </c>
      <c r="AX120" s="393" t="s">
        <v>319</v>
      </c>
      <c r="AY120" s="393" t="s">
        <v>4</v>
      </c>
      <c r="AZ120" s="397" t="s">
        <v>1765</v>
      </c>
      <c r="BA120" s="963" t="s">
        <v>1766</v>
      </c>
      <c r="BB120" s="727"/>
    </row>
    <row r="121" spans="1:54" ht="128" customHeight="1" x14ac:dyDescent="0.3">
      <c r="A121" s="736"/>
      <c r="B121" s="746"/>
      <c r="C121" s="703"/>
      <c r="D121" s="703"/>
      <c r="E121" s="703"/>
      <c r="F121" s="703"/>
      <c r="G121" s="703"/>
      <c r="H121" s="718"/>
      <c r="I121" s="220" t="s">
        <v>1767</v>
      </c>
      <c r="J121" s="208" t="s">
        <v>346</v>
      </c>
      <c r="K121" s="706"/>
      <c r="L121" s="208" t="s">
        <v>203</v>
      </c>
      <c r="M121" s="209">
        <f>VLOOKUP(L121,'[2]Datos Validacion'!$C$6:$D$10,2,0)</f>
        <v>0.6</v>
      </c>
      <c r="N121" s="210" t="s">
        <v>540</v>
      </c>
      <c r="O121" s="211">
        <f>VLOOKUP(N121,'[2]Datos Validacion'!$E$6:$F$15,2,0)</f>
        <v>1</v>
      </c>
      <c r="P121" s="231" t="s">
        <v>536</v>
      </c>
      <c r="Q121" s="212" t="s">
        <v>1768</v>
      </c>
      <c r="R121" s="226" t="s">
        <v>1769</v>
      </c>
      <c r="S121" s="153" t="s">
        <v>838</v>
      </c>
      <c r="T121" s="214" t="s">
        <v>1749</v>
      </c>
      <c r="U121" s="214" t="s">
        <v>915</v>
      </c>
      <c r="V121" s="153" t="s">
        <v>841</v>
      </c>
      <c r="W121" s="153" t="s">
        <v>842</v>
      </c>
      <c r="X121" s="209">
        <f>VLOOKUP(W121,'[2]Datos Validacion'!$K$6:$L$8,2,0)</f>
        <v>0.15</v>
      </c>
      <c r="Y121" s="214" t="s">
        <v>843</v>
      </c>
      <c r="Z121" s="209">
        <f>VLOOKUP(Y121,'[2]Datos Validacion'!$M$6:$N$7,2,0)</f>
        <v>0.15</v>
      </c>
      <c r="AA121" s="153" t="s">
        <v>844</v>
      </c>
      <c r="AB121" s="106"/>
      <c r="AC121" s="233" t="s">
        <v>845</v>
      </c>
      <c r="AD121" s="333" t="s">
        <v>923</v>
      </c>
      <c r="AE121" s="879" t="s">
        <v>1768</v>
      </c>
      <c r="AF121" s="873">
        <f t="shared" si="0"/>
        <v>0.3</v>
      </c>
      <c r="AG121" s="331" t="str">
        <f>IF(AH121&lt;=20%,"MUY BAJA",IF(AH121&lt;=40%,"BAJA",IF(AH121&lt;=60%,"MEDIA",IF(AH121&lt;=80%,"ALTA","MUY ALTA"))))</f>
        <v>MUY BAJA</v>
      </c>
      <c r="AH121" s="331">
        <f>+AH120-(AH120*AF121)</f>
        <v>0.1764</v>
      </c>
      <c r="AI121" s="331" t="str">
        <f>IF(AJ121&lt;=20%,"LEVE",IF(AJ121&lt;=40%,"MENOR",IF(AJ121&lt;=60%,"MODERADO",IF(AJ121&lt;=80%,"MAYOR","CATASTROFICO"))))</f>
        <v>CATASTROFICO</v>
      </c>
      <c r="AJ121" s="331">
        <f t="shared" si="38"/>
        <v>1</v>
      </c>
      <c r="AK121" s="666"/>
      <c r="AL121" s="665"/>
      <c r="AM121" s="394">
        <v>46008</v>
      </c>
      <c r="AN121" s="395" t="s">
        <v>1761</v>
      </c>
      <c r="AO121" s="393" t="s">
        <v>319</v>
      </c>
      <c r="AP121" s="393" t="s">
        <v>4</v>
      </c>
      <c r="AQ121" s="395" t="s">
        <v>1762</v>
      </c>
      <c r="AR121" s="393" t="s">
        <v>4</v>
      </c>
      <c r="AS121" s="393" t="s">
        <v>319</v>
      </c>
      <c r="AT121" s="395" t="s">
        <v>1763</v>
      </c>
      <c r="AU121" s="393" t="s">
        <v>4</v>
      </c>
      <c r="AV121" s="393" t="s">
        <v>319</v>
      </c>
      <c r="AW121" s="395" t="s">
        <v>1764</v>
      </c>
      <c r="AX121" s="393" t="s">
        <v>319</v>
      </c>
      <c r="AY121" s="395" t="s">
        <v>4</v>
      </c>
      <c r="AZ121" s="397" t="s">
        <v>1765</v>
      </c>
      <c r="BA121" s="963" t="s">
        <v>1770</v>
      </c>
      <c r="BB121" s="727"/>
    </row>
    <row r="122" spans="1:54" ht="105.5" customHeight="1" x14ac:dyDescent="0.3">
      <c r="A122" s="735" t="s">
        <v>554</v>
      </c>
      <c r="B122" s="744" t="s">
        <v>1740</v>
      </c>
      <c r="C122" s="702" t="s">
        <v>1741</v>
      </c>
      <c r="D122" s="744" t="s">
        <v>1742</v>
      </c>
      <c r="E122" s="735" t="s">
        <v>1771</v>
      </c>
      <c r="F122" s="702" t="s">
        <v>551</v>
      </c>
      <c r="G122" s="702" t="s">
        <v>563</v>
      </c>
      <c r="H122" s="717" t="s">
        <v>1772</v>
      </c>
      <c r="I122" s="220" t="s">
        <v>1773</v>
      </c>
      <c r="J122" s="208" t="s">
        <v>67</v>
      </c>
      <c r="K122" s="704" t="s">
        <v>1774</v>
      </c>
      <c r="L122" s="208" t="s">
        <v>73</v>
      </c>
      <c r="M122" s="209">
        <f>VLOOKUP(L122,'[2]Datos Validacion'!$C$6:$D$10,2,0)</f>
        <v>0.4</v>
      </c>
      <c r="N122" s="210" t="s">
        <v>76</v>
      </c>
      <c r="O122" s="211">
        <f>VLOOKUP(N122,'[2]Datos Validacion'!$E$6:$F$15,2,0)</f>
        <v>0.6</v>
      </c>
      <c r="P122" s="231" t="s">
        <v>76</v>
      </c>
      <c r="Q122" s="212" t="s">
        <v>1775</v>
      </c>
      <c r="R122" s="712" t="s">
        <v>1776</v>
      </c>
      <c r="S122" s="744" t="s">
        <v>838</v>
      </c>
      <c r="T122" s="744" t="s">
        <v>1777</v>
      </c>
      <c r="U122" s="744" t="s">
        <v>915</v>
      </c>
      <c r="V122" s="735" t="s">
        <v>841</v>
      </c>
      <c r="W122" s="735" t="s">
        <v>1139</v>
      </c>
      <c r="X122" s="765">
        <f>VLOOKUP(W122,'[2]Datos Validacion'!$K$6:$L$8,2,0)</f>
        <v>0.1</v>
      </c>
      <c r="Y122" s="744" t="s">
        <v>843</v>
      </c>
      <c r="Z122" s="765">
        <f>VLOOKUP(Y122,'[2]Datos Validacion'!$M$6:$N$7,2,0)</f>
        <v>0.15</v>
      </c>
      <c r="AA122" s="735" t="s">
        <v>844</v>
      </c>
      <c r="AB122" s="835"/>
      <c r="AC122" s="837" t="s">
        <v>845</v>
      </c>
      <c r="AD122" s="845" t="s">
        <v>1778</v>
      </c>
      <c r="AE122" s="880" t="s">
        <v>1775</v>
      </c>
      <c r="AF122" s="875">
        <f>+X122+Z122</f>
        <v>0.25</v>
      </c>
      <c r="AG122" s="331" t="str">
        <f t="shared" ref="AG122:AG152" si="39">IF(AH122&lt;=20%,"MUY BAJA",IF(AH122&lt;=40%,"BAJA",IF(AH122&lt;=60%,"MEDIA",IF(AH122&lt;=80%,"ALTA","MUY ALTA"))))</f>
        <v>BAJA</v>
      </c>
      <c r="AH122" s="331">
        <f t="shared" si="37"/>
        <v>0.4</v>
      </c>
      <c r="AI122" s="331" t="str">
        <f t="shared" ref="AI122:AI152" si="40">IF(AJ122&lt;=20%,"LEVE",IF(AJ122&lt;=40%,"MENOR",IF(AJ122&lt;=60%,"MODERADO",IF(AJ122&lt;=80%,"MAYOR","CATASTROFICO"))))</f>
        <v>MODERADO</v>
      </c>
      <c r="AJ122" s="331">
        <f t="shared" si="38"/>
        <v>0.44999999999999996</v>
      </c>
      <c r="AK122" s="666" t="s">
        <v>76</v>
      </c>
      <c r="AL122" s="663" t="s">
        <v>89</v>
      </c>
      <c r="AM122" s="394">
        <v>46008</v>
      </c>
      <c r="AN122" s="395" t="s">
        <v>1761</v>
      </c>
      <c r="AO122" s="398" t="s">
        <v>319</v>
      </c>
      <c r="AP122" s="399" t="s">
        <v>4</v>
      </c>
      <c r="AQ122" s="397" t="s">
        <v>1779</v>
      </c>
      <c r="AR122" s="399" t="s">
        <v>4</v>
      </c>
      <c r="AS122" s="399" t="s">
        <v>319</v>
      </c>
      <c r="AT122" s="397" t="s">
        <v>1780</v>
      </c>
      <c r="AU122" s="399" t="s">
        <v>4</v>
      </c>
      <c r="AV122" s="399" t="s">
        <v>319</v>
      </c>
      <c r="AW122" s="395" t="s">
        <v>1764</v>
      </c>
      <c r="AX122" s="399" t="s">
        <v>319</v>
      </c>
      <c r="AY122" s="399" t="s">
        <v>4</v>
      </c>
      <c r="AZ122" s="397" t="s">
        <v>1765</v>
      </c>
      <c r="BA122" s="949" t="s">
        <v>1781</v>
      </c>
      <c r="BB122" s="727" t="s">
        <v>1782</v>
      </c>
    </row>
    <row r="123" spans="1:54" ht="105.5" customHeight="1" x14ac:dyDescent="0.3">
      <c r="A123" s="737"/>
      <c r="B123" s="745"/>
      <c r="C123" s="715"/>
      <c r="D123" s="745"/>
      <c r="E123" s="737"/>
      <c r="F123" s="715"/>
      <c r="G123" s="715"/>
      <c r="H123" s="718"/>
      <c r="I123" s="220" t="s">
        <v>1783</v>
      </c>
      <c r="J123" s="208" t="s">
        <v>346</v>
      </c>
      <c r="K123" s="705"/>
      <c r="L123" s="208" t="s">
        <v>73</v>
      </c>
      <c r="M123" s="209">
        <f>VLOOKUP(L123,'[2]Datos Validacion'!$C$6:$D$10,2,0)</f>
        <v>0.4</v>
      </c>
      <c r="N123" s="210" t="s">
        <v>76</v>
      </c>
      <c r="O123" s="211">
        <f>VLOOKUP(N123,'[2]Datos Validacion'!$E$6:$F$15,2,0)</f>
        <v>0.6</v>
      </c>
      <c r="P123" s="231" t="s">
        <v>76</v>
      </c>
      <c r="Q123" s="212" t="s">
        <v>1784</v>
      </c>
      <c r="R123" s="713"/>
      <c r="S123" s="746"/>
      <c r="T123" s="746"/>
      <c r="U123" s="746"/>
      <c r="V123" s="736"/>
      <c r="W123" s="736"/>
      <c r="X123" s="766"/>
      <c r="Y123" s="746"/>
      <c r="Z123" s="766"/>
      <c r="AA123" s="736"/>
      <c r="AB123" s="836"/>
      <c r="AC123" s="838"/>
      <c r="AD123" s="846"/>
      <c r="AE123" s="880"/>
      <c r="AF123" s="875"/>
      <c r="AG123" s="331" t="str">
        <f t="shared" si="39"/>
        <v>BAJA</v>
      </c>
      <c r="AH123" s="331">
        <f t="shared" si="37"/>
        <v>0.4</v>
      </c>
      <c r="AI123" s="331" t="str">
        <f t="shared" si="40"/>
        <v>MENOR</v>
      </c>
      <c r="AJ123" s="331">
        <f>+AJ122-(AJ122*AF122)</f>
        <v>0.33749999999999997</v>
      </c>
      <c r="AK123" s="666"/>
      <c r="AL123" s="664"/>
      <c r="AM123" s="394">
        <v>46008</v>
      </c>
      <c r="AN123" s="395" t="s">
        <v>1761</v>
      </c>
      <c r="AO123" s="398" t="s">
        <v>319</v>
      </c>
      <c r="AP123" s="399" t="s">
        <v>4</v>
      </c>
      <c r="AQ123" s="397" t="s">
        <v>1779</v>
      </c>
      <c r="AR123" s="399" t="s">
        <v>4</v>
      </c>
      <c r="AS123" s="399" t="s">
        <v>319</v>
      </c>
      <c r="AT123" s="397" t="s">
        <v>1780</v>
      </c>
      <c r="AU123" s="399" t="s">
        <v>4</v>
      </c>
      <c r="AV123" s="399" t="s">
        <v>319</v>
      </c>
      <c r="AW123" s="395" t="s">
        <v>1764</v>
      </c>
      <c r="AX123" s="399" t="s">
        <v>319</v>
      </c>
      <c r="AY123" s="399" t="s">
        <v>4</v>
      </c>
      <c r="AZ123" s="397" t="s">
        <v>1765</v>
      </c>
      <c r="BA123" s="949" t="s">
        <v>1781</v>
      </c>
      <c r="BB123" s="727"/>
    </row>
    <row r="124" spans="1:54" ht="105.5" customHeight="1" x14ac:dyDescent="0.3">
      <c r="A124" s="737"/>
      <c r="B124" s="745"/>
      <c r="C124" s="715"/>
      <c r="D124" s="745"/>
      <c r="E124" s="737"/>
      <c r="F124" s="715"/>
      <c r="G124" s="715"/>
      <c r="H124" s="718"/>
      <c r="I124" s="220" t="s">
        <v>1785</v>
      </c>
      <c r="J124" s="208" t="s">
        <v>67</v>
      </c>
      <c r="K124" s="705"/>
      <c r="L124" s="208" t="s">
        <v>73</v>
      </c>
      <c r="M124" s="209">
        <f>VLOOKUP(L124,'[2]Datos Validacion'!$C$6:$D$10,2,0)</f>
        <v>0.4</v>
      </c>
      <c r="N124" s="210" t="s">
        <v>76</v>
      </c>
      <c r="O124" s="211">
        <f>VLOOKUP(N124,'[2]Datos Validacion'!$E$6:$F$15,2,0)</f>
        <v>0.6</v>
      </c>
      <c r="P124" s="231" t="s">
        <v>76</v>
      </c>
      <c r="Q124" s="212" t="s">
        <v>1786</v>
      </c>
      <c r="R124" s="712" t="s">
        <v>1787</v>
      </c>
      <c r="S124" s="735" t="s">
        <v>838</v>
      </c>
      <c r="T124" s="693" t="s">
        <v>1777</v>
      </c>
      <c r="U124" s="693" t="s">
        <v>915</v>
      </c>
      <c r="V124" s="735" t="s">
        <v>841</v>
      </c>
      <c r="W124" s="735" t="s">
        <v>887</v>
      </c>
      <c r="X124" s="765">
        <f>VLOOKUP(W124,'[2]Datos Validacion'!$K$6:$L$8,2,0)</f>
        <v>0.25</v>
      </c>
      <c r="Y124" s="693" t="s">
        <v>843</v>
      </c>
      <c r="Z124" s="765">
        <f>VLOOKUP(Y124,'[2]Datos Validacion'!$M$6:$N$7,2,0)</f>
        <v>0.15</v>
      </c>
      <c r="AA124" s="837" t="s">
        <v>844</v>
      </c>
      <c r="AB124" s="835"/>
      <c r="AC124" s="837" t="s">
        <v>1788</v>
      </c>
      <c r="AD124" s="845" t="s">
        <v>1789</v>
      </c>
      <c r="AE124" s="880" t="s">
        <v>1784</v>
      </c>
      <c r="AF124" s="875">
        <f t="shared" ref="AF124:AF152" si="41">+X124+Z124</f>
        <v>0.4</v>
      </c>
      <c r="AG124" s="331" t="str">
        <f t="shared" si="39"/>
        <v>BAJA</v>
      </c>
      <c r="AH124" s="331">
        <f>IF(OR(W124="prevenir",W124="detectar"),(M124-(M124*AF124)), M124)</f>
        <v>0.24</v>
      </c>
      <c r="AI124" s="331" t="str">
        <f t="shared" si="40"/>
        <v>MODERADO</v>
      </c>
      <c r="AJ124" s="331">
        <f t="shared" si="38"/>
        <v>0.6</v>
      </c>
      <c r="AK124" s="666"/>
      <c r="AL124" s="664"/>
      <c r="AM124" s="394">
        <v>46008</v>
      </c>
      <c r="AN124" s="395" t="s">
        <v>1761</v>
      </c>
      <c r="AO124" s="393" t="s">
        <v>319</v>
      </c>
      <c r="AP124" s="399" t="s">
        <v>4</v>
      </c>
      <c r="AQ124" s="397" t="s">
        <v>1779</v>
      </c>
      <c r="AR124" s="399" t="s">
        <v>4</v>
      </c>
      <c r="AS124" s="399" t="s">
        <v>319</v>
      </c>
      <c r="AT124" s="397" t="s">
        <v>1780</v>
      </c>
      <c r="AU124" s="399" t="s">
        <v>4</v>
      </c>
      <c r="AV124" s="399" t="s">
        <v>319</v>
      </c>
      <c r="AW124" s="395" t="s">
        <v>1764</v>
      </c>
      <c r="AX124" s="399" t="s">
        <v>319</v>
      </c>
      <c r="AY124" s="399" t="s">
        <v>4</v>
      </c>
      <c r="AZ124" s="397" t="s">
        <v>1765</v>
      </c>
      <c r="BA124" s="949" t="s">
        <v>1790</v>
      </c>
      <c r="BB124" s="727"/>
    </row>
    <row r="125" spans="1:54" ht="105.5" customHeight="1" x14ac:dyDescent="0.3">
      <c r="A125" s="736"/>
      <c r="B125" s="746"/>
      <c r="C125" s="703"/>
      <c r="D125" s="746"/>
      <c r="E125" s="736"/>
      <c r="F125" s="703"/>
      <c r="G125" s="703"/>
      <c r="H125" s="720"/>
      <c r="I125" s="220" t="s">
        <v>1791</v>
      </c>
      <c r="J125" s="208" t="s">
        <v>346</v>
      </c>
      <c r="K125" s="706"/>
      <c r="L125" s="208" t="s">
        <v>73</v>
      </c>
      <c r="M125" s="209">
        <f>VLOOKUP(L125,'[2]Datos Validacion'!$C$6:$D$10,2,0)</f>
        <v>0.4</v>
      </c>
      <c r="N125" s="210" t="s">
        <v>76</v>
      </c>
      <c r="O125" s="211">
        <f>VLOOKUP(N125,'[2]Datos Validacion'!$E$6:$F$15,2,0)</f>
        <v>0.6</v>
      </c>
      <c r="P125" s="231" t="s">
        <v>76</v>
      </c>
      <c r="Q125" s="212" t="s">
        <v>1792</v>
      </c>
      <c r="R125" s="713"/>
      <c r="S125" s="736"/>
      <c r="T125" s="732"/>
      <c r="U125" s="732"/>
      <c r="V125" s="736"/>
      <c r="W125" s="736"/>
      <c r="X125" s="766"/>
      <c r="Y125" s="732"/>
      <c r="Z125" s="766"/>
      <c r="AA125" s="838"/>
      <c r="AB125" s="836"/>
      <c r="AC125" s="838"/>
      <c r="AD125" s="846"/>
      <c r="AE125" s="880"/>
      <c r="AF125" s="875"/>
      <c r="AG125" s="331" t="str">
        <f t="shared" si="39"/>
        <v>MUY BAJA</v>
      </c>
      <c r="AH125" s="331">
        <f>+AH124-(AH124*AF124)</f>
        <v>0.14399999999999999</v>
      </c>
      <c r="AI125" s="331" t="str">
        <f t="shared" si="40"/>
        <v>MODERADO</v>
      </c>
      <c r="AJ125" s="331">
        <f t="shared" si="38"/>
        <v>0.6</v>
      </c>
      <c r="AK125" s="666"/>
      <c r="AL125" s="665"/>
      <c r="AM125" s="394">
        <v>46008</v>
      </c>
      <c r="AN125" s="395" t="s">
        <v>1761</v>
      </c>
      <c r="AO125" s="393" t="s">
        <v>319</v>
      </c>
      <c r="AP125" s="399" t="s">
        <v>4</v>
      </c>
      <c r="AQ125" s="397" t="s">
        <v>1779</v>
      </c>
      <c r="AR125" s="399" t="s">
        <v>4</v>
      </c>
      <c r="AS125" s="399" t="s">
        <v>319</v>
      </c>
      <c r="AT125" s="397" t="s">
        <v>1780</v>
      </c>
      <c r="AU125" s="399" t="s">
        <v>4</v>
      </c>
      <c r="AV125" s="399" t="s">
        <v>319</v>
      </c>
      <c r="AW125" s="395" t="s">
        <v>1764</v>
      </c>
      <c r="AX125" s="399" t="s">
        <v>319</v>
      </c>
      <c r="AY125" s="399" t="s">
        <v>4</v>
      </c>
      <c r="AZ125" s="397" t="s">
        <v>1765</v>
      </c>
      <c r="BA125" s="949" t="s">
        <v>1790</v>
      </c>
      <c r="BB125" s="727"/>
    </row>
    <row r="126" spans="1:54" s="236" customFormat="1" ht="109.5" customHeight="1" x14ac:dyDescent="0.35">
      <c r="A126" s="735" t="s">
        <v>554</v>
      </c>
      <c r="B126" s="744" t="s">
        <v>1740</v>
      </c>
      <c r="C126" s="702" t="s">
        <v>1741</v>
      </c>
      <c r="D126" s="704" t="s">
        <v>1742</v>
      </c>
      <c r="E126" s="704" t="s">
        <v>1793</v>
      </c>
      <c r="F126" s="702" t="s">
        <v>551</v>
      </c>
      <c r="G126" s="702" t="s">
        <v>563</v>
      </c>
      <c r="H126" s="717" t="s">
        <v>1794</v>
      </c>
      <c r="I126" s="220" t="s">
        <v>1795</v>
      </c>
      <c r="J126" s="208" t="s">
        <v>67</v>
      </c>
      <c r="K126" s="704" t="s">
        <v>1746</v>
      </c>
      <c r="L126" s="208" t="s">
        <v>73</v>
      </c>
      <c r="M126" s="209">
        <f>VLOOKUP(L126,'[2]Datos Validacion'!$C$6:$D$10,2,0)</f>
        <v>0.4</v>
      </c>
      <c r="N126" s="210" t="s">
        <v>76</v>
      </c>
      <c r="O126" s="211">
        <f>VLOOKUP(N126,'[2]Datos Validacion'!$E$6:$F$15,2,0)</f>
        <v>0.6</v>
      </c>
      <c r="P126" s="231" t="s">
        <v>76</v>
      </c>
      <c r="Q126" s="212" t="s">
        <v>1796</v>
      </c>
      <c r="R126" s="232" t="s">
        <v>1797</v>
      </c>
      <c r="S126" s="214" t="s">
        <v>838</v>
      </c>
      <c r="T126" s="208" t="s">
        <v>1777</v>
      </c>
      <c r="U126" s="208" t="s">
        <v>915</v>
      </c>
      <c r="V126" s="153" t="s">
        <v>841</v>
      </c>
      <c r="W126" s="153" t="s">
        <v>1139</v>
      </c>
      <c r="X126" s="228">
        <f>VLOOKUP(W126,'[2]Datos Validacion'!$K$6:$L$8,2,0)</f>
        <v>0.1</v>
      </c>
      <c r="Y126" s="214" t="s">
        <v>843</v>
      </c>
      <c r="Z126" s="228">
        <f>VLOOKUP(Y126,'[2]Datos Validacion'!$M$6:$N$7,2,0)</f>
        <v>0.15</v>
      </c>
      <c r="AA126" s="153" t="s">
        <v>844</v>
      </c>
      <c r="AB126" s="106"/>
      <c r="AC126" s="153" t="s">
        <v>845</v>
      </c>
      <c r="AD126" s="334" t="s">
        <v>1798</v>
      </c>
      <c r="AE126" s="879" t="s">
        <v>1796</v>
      </c>
      <c r="AF126" s="873">
        <f>+X126+Z126</f>
        <v>0.25</v>
      </c>
      <c r="AG126" s="331" t="str">
        <f t="shared" si="39"/>
        <v>BAJA</v>
      </c>
      <c r="AH126" s="331">
        <f>IF(OR(W126="prevenir",W126="detectar"),(M126-(M126*AF126)), M126)</f>
        <v>0.4</v>
      </c>
      <c r="AI126" s="331" t="str">
        <f t="shared" si="40"/>
        <v>MODERADO</v>
      </c>
      <c r="AJ126" s="331">
        <f>IF(W126="corregir",(O126-(O126*AF126)), O126)</f>
        <v>0.44999999999999996</v>
      </c>
      <c r="AK126" s="666" t="s">
        <v>76</v>
      </c>
      <c r="AL126" s="663" t="s">
        <v>89</v>
      </c>
      <c r="AM126" s="394">
        <v>46008</v>
      </c>
      <c r="AN126" s="395" t="s">
        <v>1761</v>
      </c>
      <c r="AO126" s="398" t="s">
        <v>319</v>
      </c>
      <c r="AP126" s="399" t="s">
        <v>4</v>
      </c>
      <c r="AQ126" s="395" t="s">
        <v>1799</v>
      </c>
      <c r="AR126" s="399" t="s">
        <v>4</v>
      </c>
      <c r="AS126" s="400" t="s">
        <v>319</v>
      </c>
      <c r="AT126" s="397" t="s">
        <v>1780</v>
      </c>
      <c r="AU126" s="399" t="s">
        <v>4</v>
      </c>
      <c r="AV126" s="401" t="s">
        <v>319</v>
      </c>
      <c r="AW126" s="395" t="s">
        <v>1764</v>
      </c>
      <c r="AX126" s="398" t="s">
        <v>319</v>
      </c>
      <c r="AY126" s="399" t="s">
        <v>4</v>
      </c>
      <c r="AZ126" s="397" t="s">
        <v>1765</v>
      </c>
      <c r="BA126" s="964" t="s">
        <v>1800</v>
      </c>
      <c r="BB126" s="727" t="s">
        <v>1782</v>
      </c>
    </row>
    <row r="127" spans="1:54" s="236" customFormat="1" ht="109.5" customHeight="1" x14ac:dyDescent="0.35">
      <c r="A127" s="737"/>
      <c r="B127" s="745"/>
      <c r="C127" s="715"/>
      <c r="D127" s="705"/>
      <c r="E127" s="705"/>
      <c r="F127" s="715"/>
      <c r="G127" s="715"/>
      <c r="H127" s="718"/>
      <c r="I127" s="220" t="s">
        <v>1801</v>
      </c>
      <c r="J127" s="208" t="s">
        <v>67</v>
      </c>
      <c r="K127" s="705"/>
      <c r="L127" s="208" t="s">
        <v>73</v>
      </c>
      <c r="M127" s="209">
        <f>VLOOKUP(L127,'[2]Datos Validacion'!$C$6:$D$10,2,0)</f>
        <v>0.4</v>
      </c>
      <c r="N127" s="210" t="s">
        <v>76</v>
      </c>
      <c r="O127" s="211">
        <f>VLOOKUP(N127,'[2]Datos Validacion'!$E$6:$F$15,2,0)</f>
        <v>0.6</v>
      </c>
      <c r="P127" s="231" t="s">
        <v>76</v>
      </c>
      <c r="Q127" s="212" t="s">
        <v>1802</v>
      </c>
      <c r="R127" s="232" t="s">
        <v>1803</v>
      </c>
      <c r="S127" s="153" t="s">
        <v>838</v>
      </c>
      <c r="T127" s="208" t="s">
        <v>1777</v>
      </c>
      <c r="U127" s="208" t="s">
        <v>915</v>
      </c>
      <c r="V127" s="153" t="s">
        <v>841</v>
      </c>
      <c r="W127" s="153" t="s">
        <v>887</v>
      </c>
      <c r="X127" s="228">
        <f>VLOOKUP(W127,'[2]Datos Validacion'!$K$6:$L$8,2,0)</f>
        <v>0.25</v>
      </c>
      <c r="Y127" s="214" t="s">
        <v>843</v>
      </c>
      <c r="Z127" s="228">
        <f>VLOOKUP(Y127,'[2]Datos Validacion'!$M$6:$N$7,2,0)</f>
        <v>0.15</v>
      </c>
      <c r="AA127" s="153" t="s">
        <v>844</v>
      </c>
      <c r="AB127" s="106"/>
      <c r="AC127" s="153" t="s">
        <v>845</v>
      </c>
      <c r="AD127" s="334" t="s">
        <v>1804</v>
      </c>
      <c r="AE127" s="879" t="s">
        <v>1802</v>
      </c>
      <c r="AF127" s="873">
        <f t="shared" si="41"/>
        <v>0.4</v>
      </c>
      <c r="AG127" s="331" t="str">
        <f t="shared" si="39"/>
        <v>BAJA</v>
      </c>
      <c r="AH127" s="331">
        <f t="shared" si="37"/>
        <v>0.24</v>
      </c>
      <c r="AI127" s="331" t="str">
        <f t="shared" si="40"/>
        <v>MODERADO</v>
      </c>
      <c r="AJ127" s="331">
        <f t="shared" si="38"/>
        <v>0.6</v>
      </c>
      <c r="AK127" s="666"/>
      <c r="AL127" s="664"/>
      <c r="AM127" s="394">
        <v>46008</v>
      </c>
      <c r="AN127" s="395" t="s">
        <v>1761</v>
      </c>
      <c r="AO127" s="398" t="s">
        <v>319</v>
      </c>
      <c r="AP127" s="399" t="s">
        <v>4</v>
      </c>
      <c r="AQ127" s="395" t="s">
        <v>1805</v>
      </c>
      <c r="AR127" s="399" t="s">
        <v>4</v>
      </c>
      <c r="AS127" s="400" t="s">
        <v>319</v>
      </c>
      <c r="AT127" s="397" t="s">
        <v>1780</v>
      </c>
      <c r="AU127" s="399" t="s">
        <v>4</v>
      </c>
      <c r="AV127" s="400" t="s">
        <v>319</v>
      </c>
      <c r="AW127" s="395" t="s">
        <v>1764</v>
      </c>
      <c r="AX127" s="398" t="s">
        <v>319</v>
      </c>
      <c r="AY127" s="399" t="s">
        <v>4</v>
      </c>
      <c r="AZ127" s="397" t="s">
        <v>1765</v>
      </c>
      <c r="BA127" s="964" t="s">
        <v>1806</v>
      </c>
      <c r="BB127" s="727"/>
    </row>
    <row r="128" spans="1:54" ht="109.5" customHeight="1" x14ac:dyDescent="0.3">
      <c r="A128" s="736"/>
      <c r="B128" s="746"/>
      <c r="C128" s="703"/>
      <c r="D128" s="706"/>
      <c r="E128" s="706"/>
      <c r="F128" s="703"/>
      <c r="G128" s="703"/>
      <c r="H128" s="720"/>
      <c r="I128" s="220" t="s">
        <v>1807</v>
      </c>
      <c r="J128" s="208" t="s">
        <v>67</v>
      </c>
      <c r="K128" s="705"/>
      <c r="L128" s="208" t="s">
        <v>73</v>
      </c>
      <c r="M128" s="209">
        <f>VLOOKUP(L128,'[2]Datos Validacion'!$C$6:$D$10,2,0)</f>
        <v>0.4</v>
      </c>
      <c r="N128" s="210" t="s">
        <v>76</v>
      </c>
      <c r="O128" s="211">
        <f>VLOOKUP(N128,'[2]Datos Validacion'!$E$6:$F$15,2,0)</f>
        <v>0.6</v>
      </c>
      <c r="P128" s="231" t="s">
        <v>76</v>
      </c>
      <c r="Q128" s="212" t="s">
        <v>1808</v>
      </c>
      <c r="R128" s="232" t="s">
        <v>1809</v>
      </c>
      <c r="S128" s="153" t="s">
        <v>838</v>
      </c>
      <c r="T128" s="208" t="s">
        <v>1777</v>
      </c>
      <c r="U128" s="208" t="s">
        <v>915</v>
      </c>
      <c r="V128" s="153" t="s">
        <v>841</v>
      </c>
      <c r="W128" s="153" t="s">
        <v>842</v>
      </c>
      <c r="X128" s="228">
        <f>VLOOKUP(W128,'[2]Datos Validacion'!$K$6:$L$8,2,0)</f>
        <v>0.15</v>
      </c>
      <c r="Y128" s="214" t="s">
        <v>843</v>
      </c>
      <c r="Z128" s="228">
        <f>VLOOKUP(Y128,'[2]Datos Validacion'!$M$6:$N$7,2,0)</f>
        <v>0.15</v>
      </c>
      <c r="AA128" s="233" t="s">
        <v>844</v>
      </c>
      <c r="AB128" s="106"/>
      <c r="AC128" s="153" t="s">
        <v>845</v>
      </c>
      <c r="AD128" s="341" t="s">
        <v>1810</v>
      </c>
      <c r="AE128" s="879" t="s">
        <v>1808</v>
      </c>
      <c r="AF128" s="873">
        <f t="shared" si="41"/>
        <v>0.3</v>
      </c>
      <c r="AG128" s="331" t="str">
        <f t="shared" si="39"/>
        <v>MUY BAJA</v>
      </c>
      <c r="AH128" s="331">
        <f>+AH127-(AH127*AF127)</f>
        <v>0.14399999999999999</v>
      </c>
      <c r="AI128" s="331" t="str">
        <f t="shared" si="40"/>
        <v>MODERADO</v>
      </c>
      <c r="AJ128" s="331">
        <f t="shared" si="38"/>
        <v>0.6</v>
      </c>
      <c r="AK128" s="666"/>
      <c r="AL128" s="665"/>
      <c r="AM128" s="394">
        <v>46008</v>
      </c>
      <c r="AN128" s="395" t="s">
        <v>1761</v>
      </c>
      <c r="AO128" s="368" t="s">
        <v>319</v>
      </c>
      <c r="AP128" s="399" t="s">
        <v>4</v>
      </c>
      <c r="AQ128" s="395" t="s">
        <v>1811</v>
      </c>
      <c r="AR128" s="399" t="s">
        <v>4</v>
      </c>
      <c r="AS128" s="402" t="s">
        <v>319</v>
      </c>
      <c r="AT128" s="397" t="s">
        <v>1780</v>
      </c>
      <c r="AU128" s="399" t="s">
        <v>4</v>
      </c>
      <c r="AV128" s="402" t="s">
        <v>319</v>
      </c>
      <c r="AW128" s="395" t="s">
        <v>1764</v>
      </c>
      <c r="AX128" s="398" t="s">
        <v>319</v>
      </c>
      <c r="AY128" s="399" t="s">
        <v>4</v>
      </c>
      <c r="AZ128" s="397" t="s">
        <v>1765</v>
      </c>
      <c r="BA128" s="964" t="s">
        <v>1812</v>
      </c>
      <c r="BB128" s="727"/>
    </row>
    <row r="129" spans="1:54" ht="111" customHeight="1" x14ac:dyDescent="0.3">
      <c r="A129" s="735" t="s">
        <v>554</v>
      </c>
      <c r="B129" s="744" t="s">
        <v>1740</v>
      </c>
      <c r="C129" s="702" t="s">
        <v>1813</v>
      </c>
      <c r="D129" s="704" t="s">
        <v>1742</v>
      </c>
      <c r="E129" s="704" t="s">
        <v>1814</v>
      </c>
      <c r="F129" s="702" t="s">
        <v>551</v>
      </c>
      <c r="G129" s="702" t="s">
        <v>563</v>
      </c>
      <c r="H129" s="717" t="s">
        <v>1815</v>
      </c>
      <c r="I129" s="717" t="s">
        <v>1816</v>
      </c>
      <c r="J129" s="208" t="s">
        <v>346</v>
      </c>
      <c r="K129" s="696" t="s">
        <v>1746</v>
      </c>
      <c r="L129" s="208" t="s">
        <v>103</v>
      </c>
      <c r="M129" s="209">
        <f>VLOOKUP(L129,'[2]Datos Validacion'!$C$6:$D$10,2,0)</f>
        <v>0.2</v>
      </c>
      <c r="N129" s="210" t="s">
        <v>127</v>
      </c>
      <c r="O129" s="211">
        <f>VLOOKUP(N129,'[2]Datos Validacion'!$E$6:$F$15,2,0)</f>
        <v>0.2</v>
      </c>
      <c r="P129" s="231" t="s">
        <v>88</v>
      </c>
      <c r="Q129" s="212" t="s">
        <v>1817</v>
      </c>
      <c r="R129" s="232" t="s">
        <v>1818</v>
      </c>
      <c r="S129" s="153" t="s">
        <v>838</v>
      </c>
      <c r="T129" s="208" t="s">
        <v>1819</v>
      </c>
      <c r="U129" s="208" t="s">
        <v>915</v>
      </c>
      <c r="V129" s="153" t="s">
        <v>841</v>
      </c>
      <c r="W129" s="153" t="s">
        <v>887</v>
      </c>
      <c r="X129" s="209">
        <f>VLOOKUP(W129,'[2]Datos Validacion'!$K$6:$L$8,2,0)</f>
        <v>0.25</v>
      </c>
      <c r="Y129" s="214" t="s">
        <v>843</v>
      </c>
      <c r="Z129" s="209">
        <f>VLOOKUP(Y129,'[2]Datos Validacion'!$M$6:$N$7,2,0)</f>
        <v>0.15</v>
      </c>
      <c r="AA129" s="153" t="s">
        <v>844</v>
      </c>
      <c r="AB129" s="106"/>
      <c r="AC129" s="153" t="s">
        <v>845</v>
      </c>
      <c r="AD129" s="326" t="s">
        <v>1820</v>
      </c>
      <c r="AE129" s="879" t="s">
        <v>1817</v>
      </c>
      <c r="AF129" s="873">
        <f t="shared" si="41"/>
        <v>0.4</v>
      </c>
      <c r="AG129" s="331" t="str">
        <f t="shared" si="39"/>
        <v>MUY BAJA</v>
      </c>
      <c r="AH129" s="331">
        <f t="shared" si="37"/>
        <v>0.12</v>
      </c>
      <c r="AI129" s="331" t="str">
        <f t="shared" si="40"/>
        <v>LEVE</v>
      </c>
      <c r="AJ129" s="331">
        <f t="shared" si="38"/>
        <v>0.2</v>
      </c>
      <c r="AK129" s="666" t="s">
        <v>88</v>
      </c>
      <c r="AL129" s="663" t="s">
        <v>89</v>
      </c>
      <c r="AM129" s="403">
        <v>46008</v>
      </c>
      <c r="AN129" s="404" t="s">
        <v>1821</v>
      </c>
      <c r="AO129" s="399" t="s">
        <v>319</v>
      </c>
      <c r="AP129" s="399" t="s">
        <v>4</v>
      </c>
      <c r="AQ129" s="397" t="s">
        <v>1822</v>
      </c>
      <c r="AR129" s="399" t="s">
        <v>4</v>
      </c>
      <c r="AS129" s="399" t="s">
        <v>319</v>
      </c>
      <c r="AT129" s="397" t="s">
        <v>1780</v>
      </c>
      <c r="AU129" s="399" t="s">
        <v>4</v>
      </c>
      <c r="AV129" s="399" t="s">
        <v>319</v>
      </c>
      <c r="AW129" s="395" t="s">
        <v>1764</v>
      </c>
      <c r="AX129" s="399" t="s">
        <v>319</v>
      </c>
      <c r="AY129" s="399" t="s">
        <v>4</v>
      </c>
      <c r="AZ129" s="397" t="s">
        <v>1765</v>
      </c>
      <c r="BA129" s="965" t="s">
        <v>1823</v>
      </c>
      <c r="BB129" s="727" t="s">
        <v>1824</v>
      </c>
    </row>
    <row r="130" spans="1:54" s="236" customFormat="1" ht="116.25" customHeight="1" x14ac:dyDescent="0.35">
      <c r="A130" s="736"/>
      <c r="B130" s="746"/>
      <c r="C130" s="703"/>
      <c r="D130" s="706"/>
      <c r="E130" s="706"/>
      <c r="F130" s="703"/>
      <c r="G130" s="703"/>
      <c r="H130" s="720"/>
      <c r="I130" s="720"/>
      <c r="J130" s="208" t="s">
        <v>67</v>
      </c>
      <c r="K130" s="698"/>
      <c r="L130" s="208" t="s">
        <v>103</v>
      </c>
      <c r="M130" s="209">
        <f>VLOOKUP(L130,'[2]Datos Validacion'!$C$6:$D$10,2,0)</f>
        <v>0.2</v>
      </c>
      <c r="N130" s="210" t="s">
        <v>127</v>
      </c>
      <c r="O130" s="211">
        <f>VLOOKUP(N130,'[2]Datos Validacion'!$E$6:$F$15,2,0)</f>
        <v>0.2</v>
      </c>
      <c r="P130" s="231" t="s">
        <v>88</v>
      </c>
      <c r="Q130" s="212" t="s">
        <v>1825</v>
      </c>
      <c r="R130" s="232" t="s">
        <v>1826</v>
      </c>
      <c r="S130" s="153" t="s">
        <v>838</v>
      </c>
      <c r="T130" s="214" t="s">
        <v>1819</v>
      </c>
      <c r="U130" s="214" t="s">
        <v>915</v>
      </c>
      <c r="V130" s="153" t="s">
        <v>841</v>
      </c>
      <c r="W130" s="153" t="s">
        <v>887</v>
      </c>
      <c r="X130" s="209">
        <f>VLOOKUP(W130,'[2]Datos Validacion'!$K$6:$L$8,2,0)</f>
        <v>0.25</v>
      </c>
      <c r="Y130" s="214" t="s">
        <v>843</v>
      </c>
      <c r="Z130" s="209">
        <f>VLOOKUP(Y130,'[2]Datos Validacion'!$M$6:$N$7,2,0)</f>
        <v>0.15</v>
      </c>
      <c r="AA130" s="153" t="s">
        <v>844</v>
      </c>
      <c r="AB130" s="106"/>
      <c r="AC130" s="153" t="s">
        <v>845</v>
      </c>
      <c r="AD130" s="326" t="s">
        <v>1827</v>
      </c>
      <c r="AE130" s="879" t="s">
        <v>1825</v>
      </c>
      <c r="AF130" s="873">
        <f t="shared" si="41"/>
        <v>0.4</v>
      </c>
      <c r="AG130" s="331" t="str">
        <f t="shared" si="39"/>
        <v>MUY BAJA</v>
      </c>
      <c r="AH130" s="331">
        <f>+AH129-(AH129*AF129)</f>
        <v>7.1999999999999995E-2</v>
      </c>
      <c r="AI130" s="331" t="str">
        <f t="shared" si="40"/>
        <v>LEVE</v>
      </c>
      <c r="AJ130" s="331">
        <f t="shared" si="38"/>
        <v>0.2</v>
      </c>
      <c r="AK130" s="666"/>
      <c r="AL130" s="665"/>
      <c r="AM130" s="403">
        <v>46008</v>
      </c>
      <c r="AN130" s="404" t="s">
        <v>1821</v>
      </c>
      <c r="AO130" s="405" t="s">
        <v>319</v>
      </c>
      <c r="AP130" s="405" t="s">
        <v>4</v>
      </c>
      <c r="AQ130" s="397" t="s">
        <v>1828</v>
      </c>
      <c r="AR130" s="405" t="s">
        <v>4</v>
      </c>
      <c r="AS130" s="405" t="s">
        <v>319</v>
      </c>
      <c r="AT130" s="397" t="s">
        <v>1780</v>
      </c>
      <c r="AU130" s="405" t="s">
        <v>4</v>
      </c>
      <c r="AV130" s="405" t="s">
        <v>319</v>
      </c>
      <c r="AW130" s="395" t="s">
        <v>1764</v>
      </c>
      <c r="AX130" s="405" t="s">
        <v>319</v>
      </c>
      <c r="AY130" s="405" t="s">
        <v>4</v>
      </c>
      <c r="AZ130" s="397" t="s">
        <v>1765</v>
      </c>
      <c r="BA130" s="965" t="s">
        <v>1829</v>
      </c>
      <c r="BB130" s="727"/>
    </row>
    <row r="131" spans="1:54" ht="78" customHeight="1" x14ac:dyDescent="0.3">
      <c r="A131" s="882" t="s">
        <v>554</v>
      </c>
      <c r="B131" s="883" t="s">
        <v>1740</v>
      </c>
      <c r="C131" s="884" t="s">
        <v>1830</v>
      </c>
      <c r="D131" s="884" t="s">
        <v>1831</v>
      </c>
      <c r="E131" s="884" t="s">
        <v>1832</v>
      </c>
      <c r="F131" s="884" t="s">
        <v>551</v>
      </c>
      <c r="G131" s="884" t="s">
        <v>563</v>
      </c>
      <c r="H131" s="885" t="s">
        <v>1833</v>
      </c>
      <c r="I131" s="886" t="s">
        <v>1834</v>
      </c>
      <c r="J131" s="887" t="s">
        <v>67</v>
      </c>
      <c r="K131" s="884" t="s">
        <v>1835</v>
      </c>
      <c r="L131" s="359" t="s">
        <v>73</v>
      </c>
      <c r="M131" s="360">
        <f>VLOOKUP(L131,'[2]Datos Validacion'!$C$6:$D$10,2,0)</f>
        <v>0.4</v>
      </c>
      <c r="N131" s="361" t="s">
        <v>76</v>
      </c>
      <c r="O131" s="362">
        <f>VLOOKUP(N131,'[2]Datos Validacion'!$E$6:$F$15,2,0)</f>
        <v>0.6</v>
      </c>
      <c r="P131" s="363" t="s">
        <v>76</v>
      </c>
      <c r="Q131" s="212" t="s">
        <v>1836</v>
      </c>
      <c r="R131" s="207" t="s">
        <v>1837</v>
      </c>
      <c r="S131" s="928" t="s">
        <v>838</v>
      </c>
      <c r="T131" s="194" t="s">
        <v>1830</v>
      </c>
      <c r="U131" s="194" t="s">
        <v>840</v>
      </c>
      <c r="V131" s="233" t="s">
        <v>841</v>
      </c>
      <c r="W131" s="233" t="s">
        <v>887</v>
      </c>
      <c r="X131" s="209">
        <f>VLOOKUP(W131,'[2]Datos Validacion'!$K$6:$L$8,2,0)</f>
        <v>0.25</v>
      </c>
      <c r="Y131" s="194" t="s">
        <v>843</v>
      </c>
      <c r="Z131" s="209">
        <f>VLOOKUP(Y131,'[2]Datos Validacion'!$M$6:$N$7,2,0)</f>
        <v>0.15</v>
      </c>
      <c r="AA131" s="233" t="s">
        <v>844</v>
      </c>
      <c r="AB131" s="143"/>
      <c r="AC131" s="143" t="s">
        <v>845</v>
      </c>
      <c r="AD131" s="334" t="s">
        <v>1838</v>
      </c>
      <c r="AE131" s="879" t="s">
        <v>1836</v>
      </c>
      <c r="AF131" s="878">
        <f t="shared" si="41"/>
        <v>0.4</v>
      </c>
      <c r="AG131" s="365" t="str">
        <f t="shared" si="39"/>
        <v>BAJA</v>
      </c>
      <c r="AH131" s="365">
        <f t="shared" si="37"/>
        <v>0.24</v>
      </c>
      <c r="AI131" s="365" t="str">
        <f t="shared" si="40"/>
        <v>MODERADO</v>
      </c>
      <c r="AJ131" s="365">
        <f t="shared" si="38"/>
        <v>0.6</v>
      </c>
      <c r="AK131" s="666" t="s">
        <v>76</v>
      </c>
      <c r="AL131" s="922" t="s">
        <v>89</v>
      </c>
      <c r="AM131" s="669" t="s">
        <v>90</v>
      </c>
      <c r="AN131" s="669"/>
      <c r="AO131" s="274"/>
      <c r="AP131" s="274" t="s">
        <v>4</v>
      </c>
      <c r="AQ131" s="274" t="s">
        <v>1839</v>
      </c>
      <c r="AR131" s="274" t="s">
        <v>1201</v>
      </c>
      <c r="AS131" s="274"/>
      <c r="AT131" s="274" t="s">
        <v>1840</v>
      </c>
      <c r="AU131" s="274"/>
      <c r="AV131" s="274" t="s">
        <v>1201</v>
      </c>
      <c r="AW131" s="274" t="s">
        <v>1841</v>
      </c>
      <c r="AX131" s="274"/>
      <c r="AY131" s="274" t="s">
        <v>1201</v>
      </c>
      <c r="AZ131" s="274" t="s">
        <v>1842</v>
      </c>
      <c r="BA131" s="959"/>
      <c r="BB131" s="727" t="s">
        <v>853</v>
      </c>
    </row>
    <row r="132" spans="1:54" ht="78" customHeight="1" x14ac:dyDescent="0.3">
      <c r="A132" s="888"/>
      <c r="B132" s="889"/>
      <c r="C132" s="890"/>
      <c r="D132" s="890"/>
      <c r="E132" s="890"/>
      <c r="F132" s="890"/>
      <c r="G132" s="890"/>
      <c r="H132" s="891"/>
      <c r="I132" s="886" t="s">
        <v>1843</v>
      </c>
      <c r="J132" s="887" t="s">
        <v>67</v>
      </c>
      <c r="K132" s="890"/>
      <c r="L132" s="359" t="s">
        <v>73</v>
      </c>
      <c r="M132" s="360">
        <f>VLOOKUP(L132,'[2]Datos Validacion'!$C$6:$D$10,2,0)</f>
        <v>0.4</v>
      </c>
      <c r="N132" s="361" t="s">
        <v>76</v>
      </c>
      <c r="O132" s="362">
        <f>VLOOKUP(N132,'[2]Datos Validacion'!$E$6:$F$15,2,0)</f>
        <v>0.6</v>
      </c>
      <c r="P132" s="363" t="s">
        <v>76</v>
      </c>
      <c r="Q132" s="212" t="s">
        <v>1844</v>
      </c>
      <c r="R132" s="232" t="s">
        <v>1845</v>
      </c>
      <c r="S132" s="928" t="s">
        <v>838</v>
      </c>
      <c r="T132" s="194" t="s">
        <v>1830</v>
      </c>
      <c r="U132" s="194" t="s">
        <v>861</v>
      </c>
      <c r="V132" s="233" t="s">
        <v>841</v>
      </c>
      <c r="W132" s="233" t="s">
        <v>842</v>
      </c>
      <c r="X132" s="209">
        <f>VLOOKUP(W132,'[2]Datos Validacion'!$K$6:$L$8,2,0)</f>
        <v>0.15</v>
      </c>
      <c r="Y132" s="194" t="s">
        <v>843</v>
      </c>
      <c r="Z132" s="209">
        <f>VLOOKUP(Y132,'[2]Datos Validacion'!$M$6:$N$7,2,0)</f>
        <v>0.15</v>
      </c>
      <c r="AA132" s="233" t="s">
        <v>844</v>
      </c>
      <c r="AB132" s="244"/>
      <c r="AC132" s="194" t="s">
        <v>845</v>
      </c>
      <c r="AD132" s="334" t="s">
        <v>1846</v>
      </c>
      <c r="AE132" s="879" t="s">
        <v>1844</v>
      </c>
      <c r="AF132" s="878">
        <f t="shared" si="41"/>
        <v>0.3</v>
      </c>
      <c r="AG132" s="662" t="str">
        <f t="shared" si="39"/>
        <v>MUY BAJA</v>
      </c>
      <c r="AH132" s="365">
        <f>+AH131-(AH131*AF131)</f>
        <v>0.14399999999999999</v>
      </c>
      <c r="AI132" s="365" t="str">
        <f t="shared" si="40"/>
        <v>MODERADO</v>
      </c>
      <c r="AJ132" s="365">
        <f t="shared" si="38"/>
        <v>0.6</v>
      </c>
      <c r="AK132" s="666"/>
      <c r="AL132" s="917"/>
      <c r="AM132" s="669"/>
      <c r="AN132" s="669"/>
      <c r="AO132" s="274"/>
      <c r="AP132" s="274" t="s">
        <v>1201</v>
      </c>
      <c r="AQ132" s="274" t="s">
        <v>1847</v>
      </c>
      <c r="AR132" s="274" t="s">
        <v>1201</v>
      </c>
      <c r="AS132" s="274"/>
      <c r="AT132" s="274" t="s">
        <v>1848</v>
      </c>
      <c r="AU132" s="274"/>
      <c r="AV132" s="274" t="s">
        <v>1201</v>
      </c>
      <c r="AW132" s="274" t="s">
        <v>1841</v>
      </c>
      <c r="AX132" s="274"/>
      <c r="AY132" s="274" t="s">
        <v>1201</v>
      </c>
      <c r="AZ132" s="274" t="s">
        <v>1842</v>
      </c>
      <c r="BA132" s="959" t="s">
        <v>1849</v>
      </c>
      <c r="BB132" s="727"/>
    </row>
    <row r="133" spans="1:54" ht="93" customHeight="1" x14ac:dyDescent="0.3">
      <c r="A133" s="892"/>
      <c r="B133" s="893"/>
      <c r="C133" s="894"/>
      <c r="D133" s="894"/>
      <c r="E133" s="894"/>
      <c r="F133" s="894"/>
      <c r="G133" s="894"/>
      <c r="H133" s="895"/>
      <c r="I133" s="886" t="s">
        <v>1850</v>
      </c>
      <c r="J133" s="887" t="s">
        <v>346</v>
      </c>
      <c r="K133" s="894"/>
      <c r="L133" s="359" t="s">
        <v>73</v>
      </c>
      <c r="M133" s="360">
        <f>VLOOKUP(L133,'[2]Datos Validacion'!$C$6:$D$10,2,0)</f>
        <v>0.4</v>
      </c>
      <c r="N133" s="361" t="s">
        <v>76</v>
      </c>
      <c r="O133" s="362">
        <f>VLOOKUP(N133,'[2]Datos Validacion'!$E$6:$F$15,2,0)</f>
        <v>0.6</v>
      </c>
      <c r="P133" s="364" t="s">
        <v>76</v>
      </c>
      <c r="Q133" s="212" t="s">
        <v>1851</v>
      </c>
      <c r="R133" s="232" t="s">
        <v>1852</v>
      </c>
      <c r="S133" s="928" t="s">
        <v>838</v>
      </c>
      <c r="T133" s="194" t="s">
        <v>1830</v>
      </c>
      <c r="U133" s="194" t="s">
        <v>915</v>
      </c>
      <c r="V133" s="233" t="s">
        <v>841</v>
      </c>
      <c r="W133" s="233" t="s">
        <v>1139</v>
      </c>
      <c r="X133" s="209">
        <f>VLOOKUP(W133,'[2]Datos Validacion'!$K$6:$L$8,2,0)</f>
        <v>0.1</v>
      </c>
      <c r="Y133" s="194" t="s">
        <v>843</v>
      </c>
      <c r="Z133" s="209">
        <f>VLOOKUP(Y133,'[2]Datos Validacion'!$M$6:$N$7,2,0)</f>
        <v>0.15</v>
      </c>
      <c r="AA133" s="233" t="s">
        <v>844</v>
      </c>
      <c r="AB133" s="244"/>
      <c r="AC133" s="194" t="s">
        <v>845</v>
      </c>
      <c r="AD133" s="334" t="s">
        <v>923</v>
      </c>
      <c r="AE133" s="879" t="s">
        <v>1851</v>
      </c>
      <c r="AF133" s="878">
        <f t="shared" si="41"/>
        <v>0.25</v>
      </c>
      <c r="AG133" s="662"/>
      <c r="AH133" s="365">
        <f t="shared" si="37"/>
        <v>0.4</v>
      </c>
      <c r="AI133" s="365" t="str">
        <f t="shared" si="40"/>
        <v>MODERADO</v>
      </c>
      <c r="AJ133" s="365">
        <f>IF(W133="corregir",(O133-(O133*AF133)), O133)</f>
        <v>0.44999999999999996</v>
      </c>
      <c r="AK133" s="666"/>
      <c r="AL133" s="920"/>
      <c r="AM133" s="670"/>
      <c r="AN133" s="670"/>
      <c r="AO133" s="274"/>
      <c r="AP133" s="274" t="s">
        <v>1201</v>
      </c>
      <c r="AQ133" s="274" t="s">
        <v>1853</v>
      </c>
      <c r="AR133" s="274" t="s">
        <v>1201</v>
      </c>
      <c r="AS133" s="274"/>
      <c r="AT133" s="274"/>
      <c r="AU133" s="274"/>
      <c r="AV133" s="274" t="s">
        <v>1201</v>
      </c>
      <c r="AW133" s="274" t="s">
        <v>1841</v>
      </c>
      <c r="AX133" s="274"/>
      <c r="AY133" s="274" t="s">
        <v>1201</v>
      </c>
      <c r="AZ133" s="274" t="s">
        <v>1842</v>
      </c>
      <c r="BA133" s="959"/>
      <c r="BB133" s="727"/>
    </row>
    <row r="134" spans="1:54" ht="78" customHeight="1" x14ac:dyDescent="0.3">
      <c r="A134" s="735" t="s">
        <v>554</v>
      </c>
      <c r="B134" s="693" t="s">
        <v>1854</v>
      </c>
      <c r="C134" s="702" t="s">
        <v>1855</v>
      </c>
      <c r="D134" s="702" t="s">
        <v>1856</v>
      </c>
      <c r="E134" s="702" t="s">
        <v>1857</v>
      </c>
      <c r="F134" s="702" t="s">
        <v>551</v>
      </c>
      <c r="G134" s="702" t="s">
        <v>563</v>
      </c>
      <c r="H134" s="712" t="s">
        <v>1858</v>
      </c>
      <c r="I134" s="232" t="s">
        <v>1859</v>
      </c>
      <c r="J134" s="208" t="s">
        <v>181</v>
      </c>
      <c r="K134" s="702" t="s">
        <v>1860</v>
      </c>
      <c r="L134" s="702" t="s">
        <v>73</v>
      </c>
      <c r="M134" s="209">
        <f>VLOOKUP(L134,'[2]Datos Validacion'!$C$6:$D$10,2,0)</f>
        <v>0.4</v>
      </c>
      <c r="N134" s="709" t="s">
        <v>127</v>
      </c>
      <c r="O134" s="211">
        <f>VLOOKUP(N134,'[2]Datos Validacion'!$E$6:$F$15,2,0)</f>
        <v>0.2</v>
      </c>
      <c r="P134" s="707" t="s">
        <v>88</v>
      </c>
      <c r="Q134" s="212" t="s">
        <v>1861</v>
      </c>
      <c r="R134" s="232" t="s">
        <v>1862</v>
      </c>
      <c r="S134" s="233" t="s">
        <v>838</v>
      </c>
      <c r="T134" s="194" t="s">
        <v>1863</v>
      </c>
      <c r="U134" s="194" t="s">
        <v>840</v>
      </c>
      <c r="V134" s="233" t="s">
        <v>841</v>
      </c>
      <c r="W134" s="233" t="s">
        <v>887</v>
      </c>
      <c r="X134" s="209">
        <f>VLOOKUP(W134,'[2]Datos Validacion'!$K$6:$L$8,2,0)</f>
        <v>0.25</v>
      </c>
      <c r="Y134" s="194" t="s">
        <v>843</v>
      </c>
      <c r="Z134" s="209">
        <f>VLOOKUP(Y134,'[2]Datos Validacion'!$M$6:$N$7,2,0)</f>
        <v>0.15</v>
      </c>
      <c r="AA134" s="233" t="s">
        <v>873</v>
      </c>
      <c r="AB134" s="244" t="s">
        <v>1864</v>
      </c>
      <c r="AC134" s="194" t="s">
        <v>845</v>
      </c>
      <c r="AD134" s="334" t="s">
        <v>1865</v>
      </c>
      <c r="AE134" s="879" t="s">
        <v>1032</v>
      </c>
      <c r="AF134" s="873">
        <f t="shared" si="41"/>
        <v>0.4</v>
      </c>
      <c r="AG134" s="721" t="str">
        <f t="shared" si="39"/>
        <v>BAJA</v>
      </c>
      <c r="AH134" s="331">
        <f t="shared" si="37"/>
        <v>0.24</v>
      </c>
      <c r="AI134" s="721" t="str">
        <f t="shared" si="40"/>
        <v>LEVE</v>
      </c>
      <c r="AJ134" s="331">
        <f t="shared" ref="AJ134:AJ136" si="42">IF(W134="corregir",(O134-(O134*AF134)), O134)</f>
        <v>0.2</v>
      </c>
      <c r="AK134" s="666" t="s">
        <v>88</v>
      </c>
      <c r="AL134" s="675" t="s">
        <v>89</v>
      </c>
      <c r="AM134" s="671" t="s">
        <v>90</v>
      </c>
      <c r="AN134" s="671" t="s">
        <v>1866</v>
      </c>
      <c r="AO134" s="274"/>
      <c r="AP134" s="274" t="s">
        <v>4</v>
      </c>
      <c r="AQ134" s="274" t="s">
        <v>1867</v>
      </c>
      <c r="AR134" s="274" t="s">
        <v>4</v>
      </c>
      <c r="AS134" s="274"/>
      <c r="AT134" s="274" t="s">
        <v>1868</v>
      </c>
      <c r="AU134" s="274"/>
      <c r="AV134" s="274" t="s">
        <v>4</v>
      </c>
      <c r="AW134" s="274" t="s">
        <v>1869</v>
      </c>
      <c r="AX134" s="274"/>
      <c r="AY134" s="274" t="s">
        <v>4</v>
      </c>
      <c r="AZ134" s="274" t="s">
        <v>1869</v>
      </c>
      <c r="BA134" s="959" t="s">
        <v>1494</v>
      </c>
      <c r="BB134" s="727" t="s">
        <v>853</v>
      </c>
    </row>
    <row r="135" spans="1:54" ht="78" customHeight="1" x14ac:dyDescent="0.3">
      <c r="A135" s="737"/>
      <c r="B135" s="695"/>
      <c r="C135" s="715"/>
      <c r="D135" s="715"/>
      <c r="E135" s="715"/>
      <c r="F135" s="715"/>
      <c r="G135" s="715"/>
      <c r="H135" s="716"/>
      <c r="I135" s="232" t="s">
        <v>1870</v>
      </c>
      <c r="J135" s="208" t="s">
        <v>346</v>
      </c>
      <c r="K135" s="715"/>
      <c r="L135" s="715"/>
      <c r="M135" s="209" t="e">
        <f>VLOOKUP(L135,'[2]Datos Validacion'!$C$6:$D$10,2,0)</f>
        <v>#N/A</v>
      </c>
      <c r="N135" s="710"/>
      <c r="O135" s="211" t="e">
        <f>VLOOKUP(N135,'[2]Datos Validacion'!$E$6:$F$15,2,0)</f>
        <v>#N/A</v>
      </c>
      <c r="P135" s="714"/>
      <c r="Q135" s="212" t="s">
        <v>1871</v>
      </c>
      <c r="R135" s="232" t="s">
        <v>907</v>
      </c>
      <c r="S135" s="233"/>
      <c r="T135" s="194"/>
      <c r="U135" s="194"/>
      <c r="V135" s="233"/>
      <c r="W135" s="233"/>
      <c r="X135" s="209" t="e">
        <f>VLOOKUP(W135,'[2]Datos Validacion'!$K$6:$L$8,2,0)</f>
        <v>#N/A</v>
      </c>
      <c r="Y135" s="194"/>
      <c r="Z135" s="209" t="e">
        <f>VLOOKUP(Y135,'[2]Datos Validacion'!$M$6:$N$7,2,0)</f>
        <v>#N/A</v>
      </c>
      <c r="AA135" s="233"/>
      <c r="AB135" s="244"/>
      <c r="AC135" s="194"/>
      <c r="AD135" s="334"/>
      <c r="AE135" s="879" t="s">
        <v>1043</v>
      </c>
      <c r="AF135" s="873" t="e">
        <f t="shared" si="41"/>
        <v>#N/A</v>
      </c>
      <c r="AG135" s="721"/>
      <c r="AH135" s="331" t="e">
        <f t="shared" si="37"/>
        <v>#N/A</v>
      </c>
      <c r="AI135" s="721"/>
      <c r="AJ135" s="331" t="e">
        <f t="shared" si="42"/>
        <v>#N/A</v>
      </c>
      <c r="AK135" s="666"/>
      <c r="AL135" s="676"/>
      <c r="AM135" s="669"/>
      <c r="AN135" s="669"/>
      <c r="AO135" s="274"/>
      <c r="AP135" s="274"/>
      <c r="AQ135" s="274"/>
      <c r="AR135" s="274"/>
      <c r="AS135" s="274"/>
      <c r="AT135" s="274"/>
      <c r="AU135" s="274"/>
      <c r="AV135" s="274"/>
      <c r="AW135" s="274"/>
      <c r="AX135" s="274"/>
      <c r="AY135" s="274"/>
      <c r="AZ135" s="274"/>
      <c r="BA135" s="959"/>
      <c r="BB135" s="727"/>
    </row>
    <row r="136" spans="1:54" ht="105.5" customHeight="1" x14ac:dyDescent="0.3">
      <c r="A136" s="736"/>
      <c r="B136" s="732"/>
      <c r="C136" s="703"/>
      <c r="D136" s="703"/>
      <c r="E136" s="703"/>
      <c r="F136" s="703"/>
      <c r="G136" s="703"/>
      <c r="H136" s="713"/>
      <c r="I136" s="232" t="s">
        <v>1872</v>
      </c>
      <c r="J136" s="208" t="s">
        <v>67</v>
      </c>
      <c r="K136" s="703"/>
      <c r="L136" s="703"/>
      <c r="M136" s="209" t="e">
        <f>VLOOKUP(L136,'[2]Datos Validacion'!$C$6:$D$10,2,0)</f>
        <v>#N/A</v>
      </c>
      <c r="N136" s="711"/>
      <c r="O136" s="211" t="e">
        <f>VLOOKUP(N136,'[2]Datos Validacion'!$E$6:$F$15,2,0)</f>
        <v>#N/A</v>
      </c>
      <c r="P136" s="708"/>
      <c r="Q136" s="212" t="s">
        <v>1873</v>
      </c>
      <c r="R136" s="232" t="s">
        <v>1874</v>
      </c>
      <c r="S136" s="233" t="s">
        <v>838</v>
      </c>
      <c r="T136" s="194" t="s">
        <v>1875</v>
      </c>
      <c r="U136" s="194" t="s">
        <v>1400</v>
      </c>
      <c r="V136" s="233" t="s">
        <v>841</v>
      </c>
      <c r="W136" s="233" t="s">
        <v>887</v>
      </c>
      <c r="X136" s="209">
        <f>VLOOKUP(W136,'[2]Datos Validacion'!$K$6:$L$8,2,0)</f>
        <v>0.25</v>
      </c>
      <c r="Y136" s="194" t="s">
        <v>843</v>
      </c>
      <c r="Z136" s="209">
        <f>VLOOKUP(Y136,'[2]Datos Validacion'!$M$6:$N$7,2,0)</f>
        <v>0.15</v>
      </c>
      <c r="AA136" s="233" t="s">
        <v>844</v>
      </c>
      <c r="AB136" s="244" t="s">
        <v>1876</v>
      </c>
      <c r="AC136" s="194" t="s">
        <v>845</v>
      </c>
      <c r="AD136" s="334" t="s">
        <v>1877</v>
      </c>
      <c r="AE136" s="879" t="s">
        <v>1046</v>
      </c>
      <c r="AF136" s="873">
        <f t="shared" si="41"/>
        <v>0.4</v>
      </c>
      <c r="AG136" s="331" t="str">
        <f t="shared" si="39"/>
        <v>MUY BAJA</v>
      </c>
      <c r="AH136" s="331">
        <f>+AH134-(AH134*AF136)</f>
        <v>0.14399999999999999</v>
      </c>
      <c r="AI136" s="721"/>
      <c r="AJ136" s="331" t="e">
        <f t="shared" si="42"/>
        <v>#N/A</v>
      </c>
      <c r="AK136" s="666"/>
      <c r="AL136" s="677"/>
      <c r="AM136" s="670"/>
      <c r="AN136" s="670"/>
      <c r="AO136" s="274"/>
      <c r="AP136" s="274" t="s">
        <v>4</v>
      </c>
      <c r="AQ136" s="274" t="s">
        <v>1878</v>
      </c>
      <c r="AR136" s="274" t="s">
        <v>4</v>
      </c>
      <c r="AS136" s="274"/>
      <c r="AT136" s="274" t="s">
        <v>1879</v>
      </c>
      <c r="AU136" s="274"/>
      <c r="AV136" s="274" t="s">
        <v>4</v>
      </c>
      <c r="AW136" s="408" t="s">
        <v>1869</v>
      </c>
      <c r="AX136" s="274"/>
      <c r="AY136" s="274" t="s">
        <v>4</v>
      </c>
      <c r="AZ136" s="274" t="s">
        <v>1869</v>
      </c>
      <c r="BA136" s="959" t="s">
        <v>1494</v>
      </c>
      <c r="BB136" s="727"/>
    </row>
    <row r="137" spans="1:54" ht="142.5" customHeight="1" x14ac:dyDescent="0.3">
      <c r="A137" s="735" t="s">
        <v>554</v>
      </c>
      <c r="B137" s="693" t="s">
        <v>1854</v>
      </c>
      <c r="C137" s="702" t="s">
        <v>1855</v>
      </c>
      <c r="D137" s="702" t="s">
        <v>1856</v>
      </c>
      <c r="E137" s="702" t="s">
        <v>1880</v>
      </c>
      <c r="F137" s="702" t="s">
        <v>551</v>
      </c>
      <c r="G137" s="702" t="s">
        <v>563</v>
      </c>
      <c r="H137" s="712" t="s">
        <v>1881</v>
      </c>
      <c r="I137" s="232" t="s">
        <v>1882</v>
      </c>
      <c r="J137" s="208" t="s">
        <v>67</v>
      </c>
      <c r="K137" s="702" t="s">
        <v>1883</v>
      </c>
      <c r="L137" s="702" t="s">
        <v>73</v>
      </c>
      <c r="M137" s="304">
        <f>VLOOKUP(L137,'[2]Datos Validacion'!$C$6:$D$10,2,0)</f>
        <v>0.4</v>
      </c>
      <c r="N137" s="709" t="s">
        <v>76</v>
      </c>
      <c r="O137" s="211">
        <f>VLOOKUP(N137,'[2]Datos Validacion'!$E$6:$F$15,2,0)</f>
        <v>0.6</v>
      </c>
      <c r="P137" s="707" t="s">
        <v>76</v>
      </c>
      <c r="Q137" s="212" t="s">
        <v>1884</v>
      </c>
      <c r="R137" s="232" t="s">
        <v>1885</v>
      </c>
      <c r="S137" s="233" t="s">
        <v>838</v>
      </c>
      <c r="T137" s="194" t="s">
        <v>1643</v>
      </c>
      <c r="U137" s="194" t="s">
        <v>1711</v>
      </c>
      <c r="V137" s="233" t="s">
        <v>841</v>
      </c>
      <c r="W137" s="233" t="s">
        <v>887</v>
      </c>
      <c r="X137" s="209">
        <f>VLOOKUP(W137,'[2]Datos Validacion'!$K$6:$L$8,2,0)</f>
        <v>0.25</v>
      </c>
      <c r="Y137" s="194" t="s">
        <v>843</v>
      </c>
      <c r="Z137" s="209">
        <f>VLOOKUP(Y137,'[2]Datos Validacion'!$M$6:$N$7,2,0)</f>
        <v>0.15</v>
      </c>
      <c r="AA137" s="233" t="s">
        <v>844</v>
      </c>
      <c r="AB137" s="244" t="s">
        <v>1886</v>
      </c>
      <c r="AC137" s="194" t="s">
        <v>845</v>
      </c>
      <c r="AD137" s="334" t="s">
        <v>1887</v>
      </c>
      <c r="AE137" s="879" t="s">
        <v>1884</v>
      </c>
      <c r="AF137" s="873">
        <f t="shared" si="41"/>
        <v>0.4</v>
      </c>
      <c r="AG137" s="331" t="str">
        <f>IF(AH137&lt;=20%,"MUY BAJA",IF(AH137&lt;=40%,"BAJA",IF(AH137&lt;=60%,"MEDIA",IF(AH137&lt;=80%,"ALTA","MUY ALTA"))))</f>
        <v>BAJA</v>
      </c>
      <c r="AH137" s="331">
        <f>IF(OR(W137="prevenir",W137="detectar"),(M137-(M137*AF137)), M137)</f>
        <v>0.24</v>
      </c>
      <c r="AI137" s="721" t="str">
        <f t="shared" si="40"/>
        <v>MODERADO</v>
      </c>
      <c r="AJ137" s="331">
        <f t="shared" ref="AJ137:AJ138" si="43">IF(W137="corregir",(O137-(O137*AF137)), O137)</f>
        <v>0.6</v>
      </c>
      <c r="AK137" s="666" t="s">
        <v>76</v>
      </c>
      <c r="AL137" s="675" t="s">
        <v>89</v>
      </c>
      <c r="AM137" s="671" t="s">
        <v>90</v>
      </c>
      <c r="AN137" s="671" t="s">
        <v>1866</v>
      </c>
      <c r="AO137" s="274"/>
      <c r="AP137" s="274" t="s">
        <v>4</v>
      </c>
      <c r="AQ137" s="274" t="s">
        <v>1888</v>
      </c>
      <c r="AR137" s="274" t="s">
        <v>4</v>
      </c>
      <c r="AS137" s="274"/>
      <c r="AT137" s="274" t="s">
        <v>1889</v>
      </c>
      <c r="AU137" s="274"/>
      <c r="AV137" s="274" t="s">
        <v>4</v>
      </c>
      <c r="AW137" s="274" t="s">
        <v>1869</v>
      </c>
      <c r="AX137" s="274"/>
      <c r="AY137" s="274" t="s">
        <v>4</v>
      </c>
      <c r="AZ137" s="274" t="s">
        <v>1869</v>
      </c>
      <c r="BA137" s="959" t="s">
        <v>1890</v>
      </c>
      <c r="BB137" s="727" t="s">
        <v>853</v>
      </c>
    </row>
    <row r="138" spans="1:54" ht="137.5" customHeight="1" x14ac:dyDescent="0.3">
      <c r="A138" s="736"/>
      <c r="B138" s="732"/>
      <c r="C138" s="703"/>
      <c r="D138" s="703"/>
      <c r="E138" s="703"/>
      <c r="F138" s="703"/>
      <c r="G138" s="703"/>
      <c r="H138" s="713"/>
      <c r="I138" s="232" t="s">
        <v>1891</v>
      </c>
      <c r="J138" s="208" t="s">
        <v>67</v>
      </c>
      <c r="K138" s="703"/>
      <c r="L138" s="703"/>
      <c r="M138" s="304" t="e">
        <f>VLOOKUP(L138,'[2]Datos Validacion'!$C$6:$D$10,2,0)</f>
        <v>#N/A</v>
      </c>
      <c r="N138" s="711"/>
      <c r="O138" s="211" t="e">
        <f>VLOOKUP(N138,'[2]Datos Validacion'!$E$6:$F$15,2,0)</f>
        <v>#N/A</v>
      </c>
      <c r="P138" s="708"/>
      <c r="Q138" s="212" t="s">
        <v>1892</v>
      </c>
      <c r="R138" s="232" t="s">
        <v>1893</v>
      </c>
      <c r="S138" s="233" t="s">
        <v>838</v>
      </c>
      <c r="T138" s="194" t="s">
        <v>1643</v>
      </c>
      <c r="U138" s="194" t="s">
        <v>915</v>
      </c>
      <c r="V138" s="233" t="s">
        <v>841</v>
      </c>
      <c r="W138" s="233" t="s">
        <v>887</v>
      </c>
      <c r="X138" s="209">
        <f>VLOOKUP(W138,'[2]Datos Validacion'!$K$6:$L$8,2,0)</f>
        <v>0.25</v>
      </c>
      <c r="Y138" s="194" t="s">
        <v>843</v>
      </c>
      <c r="Z138" s="209">
        <f>VLOOKUP(Y138,'[2]Datos Validacion'!$M$6:$N$7,2,0)</f>
        <v>0.15</v>
      </c>
      <c r="AA138" s="233" t="s">
        <v>844</v>
      </c>
      <c r="AB138" s="244" t="s">
        <v>1886</v>
      </c>
      <c r="AC138" s="194" t="s">
        <v>845</v>
      </c>
      <c r="AD138" s="334" t="s">
        <v>1894</v>
      </c>
      <c r="AE138" s="879" t="s">
        <v>1892</v>
      </c>
      <c r="AF138" s="873">
        <f t="shared" si="41"/>
        <v>0.4</v>
      </c>
      <c r="AG138" s="331" t="str">
        <f t="shared" si="39"/>
        <v>MUY BAJA</v>
      </c>
      <c r="AH138" s="331">
        <f>+AH137-(AH137*AF138)</f>
        <v>0.14399999999999999</v>
      </c>
      <c r="AI138" s="721"/>
      <c r="AJ138" s="331" t="e">
        <f t="shared" si="43"/>
        <v>#N/A</v>
      </c>
      <c r="AK138" s="666"/>
      <c r="AL138" s="677"/>
      <c r="AM138" s="670"/>
      <c r="AN138" s="670"/>
      <c r="AO138" s="274"/>
      <c r="AP138" s="274" t="s">
        <v>4</v>
      </c>
      <c r="AQ138" s="274" t="s">
        <v>1895</v>
      </c>
      <c r="AR138" s="274" t="s">
        <v>4</v>
      </c>
      <c r="AS138" s="274"/>
      <c r="AT138" s="274" t="s">
        <v>1889</v>
      </c>
      <c r="AU138" s="274" t="s">
        <v>4</v>
      </c>
      <c r="AV138" s="274"/>
      <c r="AW138" s="274" t="s">
        <v>1896</v>
      </c>
      <c r="AX138" s="274"/>
      <c r="AY138" s="274" t="s">
        <v>4</v>
      </c>
      <c r="AZ138" s="274" t="s">
        <v>1869</v>
      </c>
      <c r="BA138" s="959" t="s">
        <v>1897</v>
      </c>
      <c r="BB138" s="727"/>
    </row>
    <row r="139" spans="1:54" ht="190.5" customHeight="1" x14ac:dyDescent="0.3">
      <c r="A139" s="735" t="s">
        <v>554</v>
      </c>
      <c r="B139" s="693" t="s">
        <v>1898</v>
      </c>
      <c r="C139" s="702" t="s">
        <v>1899</v>
      </c>
      <c r="D139" s="702" t="s">
        <v>1900</v>
      </c>
      <c r="E139" s="702" t="s">
        <v>1901</v>
      </c>
      <c r="F139" s="702" t="s">
        <v>551</v>
      </c>
      <c r="G139" s="702" t="s">
        <v>563</v>
      </c>
      <c r="H139" s="712" t="s">
        <v>1902</v>
      </c>
      <c r="I139" s="232" t="s">
        <v>1903</v>
      </c>
      <c r="J139" s="208" t="s">
        <v>67</v>
      </c>
      <c r="K139" s="702" t="s">
        <v>1904</v>
      </c>
      <c r="L139" s="208" t="s">
        <v>103</v>
      </c>
      <c r="M139" s="209">
        <f>VLOOKUP(L139,'[2]Datos Validacion'!$C$6:$D$10,2,0)</f>
        <v>0.2</v>
      </c>
      <c r="N139" s="210" t="s">
        <v>76</v>
      </c>
      <c r="O139" s="211">
        <f>VLOOKUP(N139,'[2]Datos Validacion'!$E$6:$F$15,2,0)</f>
        <v>0.6</v>
      </c>
      <c r="P139" s="231" t="s">
        <v>531</v>
      </c>
      <c r="Q139" s="212" t="s">
        <v>1905</v>
      </c>
      <c r="R139" s="232" t="s">
        <v>1906</v>
      </c>
      <c r="S139" s="233" t="s">
        <v>838</v>
      </c>
      <c r="T139" s="194" t="s">
        <v>1907</v>
      </c>
      <c r="U139" s="194" t="s">
        <v>915</v>
      </c>
      <c r="V139" s="194" t="s">
        <v>80</v>
      </c>
      <c r="W139" s="194" t="s">
        <v>887</v>
      </c>
      <c r="X139" s="209">
        <f>VLOOKUP(W139,'[2]Datos Validacion'!$K$6:$L$8,2,0)</f>
        <v>0.25</v>
      </c>
      <c r="Y139" s="194" t="s">
        <v>843</v>
      </c>
      <c r="Z139" s="209">
        <f>VLOOKUP(Y139,'[2]Datos Validacion'!$M$6:$N$7,2,0)</f>
        <v>0.15</v>
      </c>
      <c r="AA139" s="233" t="s">
        <v>873</v>
      </c>
      <c r="AB139" s="244" t="s">
        <v>1908</v>
      </c>
      <c r="AC139" s="194" t="s">
        <v>85</v>
      </c>
      <c r="AD139" s="334" t="s">
        <v>1909</v>
      </c>
      <c r="AE139" s="879" t="s">
        <v>1905</v>
      </c>
      <c r="AF139" s="873">
        <f t="shared" si="41"/>
        <v>0.4</v>
      </c>
      <c r="AG139" s="331" t="str">
        <f t="shared" si="39"/>
        <v>MUY BAJA</v>
      </c>
      <c r="AH139" s="331">
        <f t="shared" ref="AH139:AH151" si="44">IF(OR(W139="prevenir",W139="detectar"),(M139-(M139*AF139)), M139)</f>
        <v>0.12</v>
      </c>
      <c r="AI139" s="331" t="str">
        <f t="shared" si="40"/>
        <v>MODERADO</v>
      </c>
      <c r="AJ139" s="331">
        <f t="shared" ref="AJ139:AJ152" si="45">IF(W139="corregir",(O139-(O139*AF139)), O139)</f>
        <v>0.6</v>
      </c>
      <c r="AK139" s="666" t="s">
        <v>76</v>
      </c>
      <c r="AL139" s="675" t="s">
        <v>89</v>
      </c>
      <c r="AM139" s="672" t="s">
        <v>90</v>
      </c>
      <c r="AN139" s="672" t="s">
        <v>1910</v>
      </c>
      <c r="AO139" s="249"/>
      <c r="AP139" s="249" t="s">
        <v>4</v>
      </c>
      <c r="AQ139" s="208" t="s">
        <v>1911</v>
      </c>
      <c r="AR139" s="208" t="s">
        <v>4</v>
      </c>
      <c r="AS139" s="208"/>
      <c r="AT139" s="208" t="s">
        <v>1912</v>
      </c>
      <c r="AU139" s="208"/>
      <c r="AV139" s="208" t="s">
        <v>4</v>
      </c>
      <c r="AW139" s="208" t="s">
        <v>1913</v>
      </c>
      <c r="AX139" s="208"/>
      <c r="AY139" s="208" t="s">
        <v>4</v>
      </c>
      <c r="AZ139" s="208" t="s">
        <v>1914</v>
      </c>
      <c r="BA139" s="951" t="s">
        <v>1915</v>
      </c>
      <c r="BB139" s="727" t="s">
        <v>853</v>
      </c>
    </row>
    <row r="140" spans="1:54" ht="107.5" customHeight="1" x14ac:dyDescent="0.3">
      <c r="A140" s="736"/>
      <c r="B140" s="732"/>
      <c r="C140" s="703"/>
      <c r="D140" s="703"/>
      <c r="E140" s="703"/>
      <c r="F140" s="703"/>
      <c r="G140" s="703"/>
      <c r="H140" s="713"/>
      <c r="I140" s="232" t="s">
        <v>1916</v>
      </c>
      <c r="J140" s="208" t="s">
        <v>67</v>
      </c>
      <c r="K140" s="703"/>
      <c r="L140" s="208" t="s">
        <v>103</v>
      </c>
      <c r="M140" s="209">
        <f>VLOOKUP(L140,'[2]Datos Validacion'!$C$6:$D$10,2,0)</f>
        <v>0.2</v>
      </c>
      <c r="N140" s="210" t="s">
        <v>76</v>
      </c>
      <c r="O140" s="211">
        <f>VLOOKUP(N140,'[2]Datos Validacion'!$E$6:$F$15,2,0)</f>
        <v>0.6</v>
      </c>
      <c r="P140" s="231" t="s">
        <v>531</v>
      </c>
      <c r="Q140" s="212" t="s">
        <v>1917</v>
      </c>
      <c r="R140" s="232" t="s">
        <v>1918</v>
      </c>
      <c r="S140" s="233" t="s">
        <v>838</v>
      </c>
      <c r="T140" s="194" t="s">
        <v>1919</v>
      </c>
      <c r="U140" s="194" t="s">
        <v>861</v>
      </c>
      <c r="V140" s="194" t="s">
        <v>80</v>
      </c>
      <c r="W140" s="233" t="s">
        <v>887</v>
      </c>
      <c r="X140" s="209">
        <f>VLOOKUP(W140,'[2]Datos Validacion'!$K$6:$L$8,2,0)</f>
        <v>0.25</v>
      </c>
      <c r="Y140" s="194" t="s">
        <v>843</v>
      </c>
      <c r="Z140" s="209">
        <f>VLOOKUP(Y140,'[2]Datos Validacion'!$M$6:$N$7,2,0)</f>
        <v>0.15</v>
      </c>
      <c r="AA140" s="233" t="s">
        <v>873</v>
      </c>
      <c r="AB140" s="244" t="s">
        <v>1920</v>
      </c>
      <c r="AC140" s="194" t="s">
        <v>85</v>
      </c>
      <c r="AD140" s="334" t="s">
        <v>1921</v>
      </c>
      <c r="AE140" s="879" t="s">
        <v>1917</v>
      </c>
      <c r="AF140" s="873">
        <f t="shared" si="41"/>
        <v>0.4</v>
      </c>
      <c r="AG140" s="331" t="str">
        <f t="shared" si="39"/>
        <v>MUY BAJA</v>
      </c>
      <c r="AH140" s="331">
        <f>+AH139-(AH139*AF140)</f>
        <v>7.1999999999999995E-2</v>
      </c>
      <c r="AI140" s="331" t="str">
        <f t="shared" si="40"/>
        <v>MODERADO</v>
      </c>
      <c r="AJ140" s="331">
        <f t="shared" si="45"/>
        <v>0.6</v>
      </c>
      <c r="AK140" s="666"/>
      <c r="AL140" s="677"/>
      <c r="AM140" s="673"/>
      <c r="AN140" s="673"/>
      <c r="AO140" s="249"/>
      <c r="AP140" s="249" t="s">
        <v>4</v>
      </c>
      <c r="AQ140" s="929" t="s">
        <v>1911</v>
      </c>
      <c r="AR140" s="208" t="s">
        <v>4</v>
      </c>
      <c r="AS140" s="208"/>
      <c r="AT140" s="929" t="s">
        <v>1912</v>
      </c>
      <c r="AU140" s="208"/>
      <c r="AV140" s="208" t="s">
        <v>4</v>
      </c>
      <c r="AW140" s="929" t="s">
        <v>1913</v>
      </c>
      <c r="AX140" s="208"/>
      <c r="AY140" s="208" t="s">
        <v>4</v>
      </c>
      <c r="AZ140" s="929" t="s">
        <v>1914</v>
      </c>
      <c r="BA140" s="951" t="s">
        <v>1922</v>
      </c>
      <c r="BB140" s="727"/>
    </row>
    <row r="141" spans="1:54" ht="132.5" customHeight="1" x14ac:dyDescent="0.3">
      <c r="A141" s="735" t="s">
        <v>554</v>
      </c>
      <c r="B141" s="693" t="s">
        <v>1898</v>
      </c>
      <c r="C141" s="702" t="s">
        <v>1899</v>
      </c>
      <c r="D141" s="702" t="s">
        <v>1900</v>
      </c>
      <c r="E141" s="702" t="s">
        <v>1923</v>
      </c>
      <c r="F141" s="702" t="s">
        <v>551</v>
      </c>
      <c r="G141" s="702" t="s">
        <v>563</v>
      </c>
      <c r="H141" s="712" t="s">
        <v>1924</v>
      </c>
      <c r="I141" s="728" t="s">
        <v>1925</v>
      </c>
      <c r="J141" s="702" t="s">
        <v>67</v>
      </c>
      <c r="K141" s="702" t="s">
        <v>1926</v>
      </c>
      <c r="L141" s="208" t="s">
        <v>73</v>
      </c>
      <c r="M141" s="209">
        <f>VLOOKUP(L141,'[2]Datos Validacion'!$C$6:$D$10,2,0)</f>
        <v>0.4</v>
      </c>
      <c r="N141" s="210" t="s">
        <v>76</v>
      </c>
      <c r="O141" s="211">
        <f>VLOOKUP(N141,'[2]Datos Validacion'!$E$6:$F$15,2,0)</f>
        <v>0.6</v>
      </c>
      <c r="P141" s="231" t="s">
        <v>531</v>
      </c>
      <c r="Q141" s="212" t="s">
        <v>1927</v>
      </c>
      <c r="R141" s="232" t="s">
        <v>1928</v>
      </c>
      <c r="S141" s="233" t="s">
        <v>838</v>
      </c>
      <c r="T141" s="194" t="s">
        <v>1929</v>
      </c>
      <c r="U141" s="194" t="s">
        <v>861</v>
      </c>
      <c r="V141" s="194" t="s">
        <v>80</v>
      </c>
      <c r="W141" s="233" t="s">
        <v>887</v>
      </c>
      <c r="X141" s="209">
        <f>VLOOKUP(W141,'[2]Datos Validacion'!$K$6:$L$8,2,0)</f>
        <v>0.25</v>
      </c>
      <c r="Y141" s="194" t="s">
        <v>843</v>
      </c>
      <c r="Z141" s="209">
        <f>VLOOKUP(Y141,'[2]Datos Validacion'!$M$6:$N$7,2,0)</f>
        <v>0.15</v>
      </c>
      <c r="AA141" s="233" t="s">
        <v>844</v>
      </c>
      <c r="AB141" s="244"/>
      <c r="AC141" s="194" t="s">
        <v>85</v>
      </c>
      <c r="AD141" s="334" t="s">
        <v>1930</v>
      </c>
      <c r="AE141" s="879" t="s">
        <v>1927</v>
      </c>
      <c r="AF141" s="873">
        <f t="shared" si="41"/>
        <v>0.4</v>
      </c>
      <c r="AG141" s="331" t="str">
        <f t="shared" si="39"/>
        <v>BAJA</v>
      </c>
      <c r="AH141" s="331">
        <f t="shared" si="44"/>
        <v>0.24</v>
      </c>
      <c r="AI141" s="331" t="str">
        <f t="shared" si="40"/>
        <v>MODERADO</v>
      </c>
      <c r="AJ141" s="331">
        <f t="shared" si="45"/>
        <v>0.6</v>
      </c>
      <c r="AK141" s="666" t="s">
        <v>76</v>
      </c>
      <c r="AL141" s="675" t="s">
        <v>89</v>
      </c>
      <c r="AM141" s="672" t="s">
        <v>90</v>
      </c>
      <c r="AN141" s="672" t="s">
        <v>1910</v>
      </c>
      <c r="AO141" s="249"/>
      <c r="AP141" s="249" t="s">
        <v>4</v>
      </c>
      <c r="AQ141" s="208" t="s">
        <v>1911</v>
      </c>
      <c r="AR141" s="208" t="s">
        <v>4</v>
      </c>
      <c r="AS141" s="208"/>
      <c r="AT141" s="208" t="s">
        <v>1912</v>
      </c>
      <c r="AU141" s="208"/>
      <c r="AV141" s="208" t="s">
        <v>4</v>
      </c>
      <c r="AW141" s="208" t="s">
        <v>1913</v>
      </c>
      <c r="AX141" s="208"/>
      <c r="AY141" s="208" t="s">
        <v>4</v>
      </c>
      <c r="AZ141" s="208" t="s">
        <v>1914</v>
      </c>
      <c r="BA141" s="951" t="s">
        <v>1931</v>
      </c>
      <c r="BB141" s="727" t="s">
        <v>853</v>
      </c>
    </row>
    <row r="142" spans="1:54" ht="132.5" customHeight="1" x14ac:dyDescent="0.3">
      <c r="A142" s="737"/>
      <c r="B142" s="695"/>
      <c r="C142" s="715"/>
      <c r="D142" s="715"/>
      <c r="E142" s="715"/>
      <c r="F142" s="715"/>
      <c r="G142" s="715"/>
      <c r="H142" s="716"/>
      <c r="I142" s="729"/>
      <c r="J142" s="703"/>
      <c r="K142" s="715"/>
      <c r="L142" s="208" t="s">
        <v>73</v>
      </c>
      <c r="M142" s="209">
        <f>VLOOKUP(L142,'[2]Datos Validacion'!$C$6:$D$10,2,0)</f>
        <v>0.4</v>
      </c>
      <c r="N142" s="210" t="s">
        <v>76</v>
      </c>
      <c r="O142" s="211">
        <f>VLOOKUP(N142,'[2]Datos Validacion'!$E$6:$F$15,2,0)</f>
        <v>0.6</v>
      </c>
      <c r="P142" s="231" t="s">
        <v>531</v>
      </c>
      <c r="Q142" s="212" t="s">
        <v>1932</v>
      </c>
      <c r="R142" s="232" t="s">
        <v>1933</v>
      </c>
      <c r="S142" s="233" t="s">
        <v>838</v>
      </c>
      <c r="T142" s="194" t="s">
        <v>1934</v>
      </c>
      <c r="U142" s="194" t="s">
        <v>1711</v>
      </c>
      <c r="V142" s="194" t="s">
        <v>80</v>
      </c>
      <c r="W142" s="233" t="s">
        <v>887</v>
      </c>
      <c r="X142" s="209">
        <f>VLOOKUP(W142,'[2]Datos Validacion'!$K$6:$L$8,2,0)</f>
        <v>0.25</v>
      </c>
      <c r="Y142" s="194" t="s">
        <v>843</v>
      </c>
      <c r="Z142" s="209">
        <f>VLOOKUP(Y142,'[2]Datos Validacion'!$M$6:$N$7,2,0)</f>
        <v>0.15</v>
      </c>
      <c r="AA142" s="233" t="s">
        <v>844</v>
      </c>
      <c r="AB142" s="244"/>
      <c r="AC142" s="194" t="s">
        <v>85</v>
      </c>
      <c r="AD142" s="334" t="s">
        <v>1935</v>
      </c>
      <c r="AE142" s="879" t="s">
        <v>1932</v>
      </c>
      <c r="AF142" s="873">
        <f t="shared" si="41"/>
        <v>0.4</v>
      </c>
      <c r="AG142" s="331" t="str">
        <f t="shared" si="39"/>
        <v>MUY BAJA</v>
      </c>
      <c r="AH142" s="331">
        <f>+AH141-(AH141*AF142)</f>
        <v>0.14399999999999999</v>
      </c>
      <c r="AI142" s="331" t="str">
        <f t="shared" si="40"/>
        <v>MODERADO</v>
      </c>
      <c r="AJ142" s="331">
        <f t="shared" si="45"/>
        <v>0.6</v>
      </c>
      <c r="AK142" s="666"/>
      <c r="AL142" s="676"/>
      <c r="AM142" s="674"/>
      <c r="AN142" s="674"/>
      <c r="AO142" s="249"/>
      <c r="AP142" s="249" t="s">
        <v>4</v>
      </c>
      <c r="AQ142" s="208" t="s">
        <v>1911</v>
      </c>
      <c r="AR142" s="208" t="s">
        <v>4</v>
      </c>
      <c r="AS142" s="208"/>
      <c r="AT142" s="208" t="s">
        <v>1912</v>
      </c>
      <c r="AU142" s="208"/>
      <c r="AV142" s="208" t="s">
        <v>4</v>
      </c>
      <c r="AW142" s="208" t="s">
        <v>1913</v>
      </c>
      <c r="AX142" s="208"/>
      <c r="AY142" s="208" t="s">
        <v>4</v>
      </c>
      <c r="AZ142" s="208" t="s">
        <v>1914</v>
      </c>
      <c r="BA142" s="951" t="s">
        <v>1936</v>
      </c>
      <c r="BB142" s="727"/>
    </row>
    <row r="143" spans="1:54" ht="132.5" customHeight="1" x14ac:dyDescent="0.3">
      <c r="A143" s="737"/>
      <c r="B143" s="695"/>
      <c r="C143" s="715"/>
      <c r="D143" s="715"/>
      <c r="E143" s="715"/>
      <c r="F143" s="715"/>
      <c r="G143" s="715"/>
      <c r="H143" s="716"/>
      <c r="I143" s="207" t="s">
        <v>1937</v>
      </c>
      <c r="J143" s="208" t="s">
        <v>67</v>
      </c>
      <c r="K143" s="715"/>
      <c r="L143" s="208" t="s">
        <v>73</v>
      </c>
      <c r="M143" s="209">
        <f>VLOOKUP(L143,'[2]Datos Validacion'!$C$6:$D$10,2,0)</f>
        <v>0.4</v>
      </c>
      <c r="N143" s="210" t="s">
        <v>76</v>
      </c>
      <c r="O143" s="211">
        <f>VLOOKUP(N143,'[2]Datos Validacion'!$E$6:$F$15,2,0)</f>
        <v>0.6</v>
      </c>
      <c r="P143" s="231" t="s">
        <v>531</v>
      </c>
      <c r="Q143" s="212" t="s">
        <v>1938</v>
      </c>
      <c r="R143" s="232" t="s">
        <v>1939</v>
      </c>
      <c r="S143" s="233" t="s">
        <v>838</v>
      </c>
      <c r="T143" s="194" t="s">
        <v>1940</v>
      </c>
      <c r="U143" s="194" t="s">
        <v>1941</v>
      </c>
      <c r="V143" s="194" t="s">
        <v>80</v>
      </c>
      <c r="W143" s="233" t="s">
        <v>887</v>
      </c>
      <c r="X143" s="209">
        <f>VLOOKUP(W143,'[2]Datos Validacion'!$K$6:$L$8,2,0)</f>
        <v>0.25</v>
      </c>
      <c r="Y143" s="194" t="s">
        <v>843</v>
      </c>
      <c r="Z143" s="209">
        <f>VLOOKUP(Y143,'[2]Datos Validacion'!$M$6:$N$7,2,0)</f>
        <v>0.15</v>
      </c>
      <c r="AA143" s="233" t="s">
        <v>844</v>
      </c>
      <c r="AB143" s="244"/>
      <c r="AC143" s="194" t="s">
        <v>85</v>
      </c>
      <c r="AD143" s="334" t="s">
        <v>1942</v>
      </c>
      <c r="AE143" s="879" t="s">
        <v>1938</v>
      </c>
      <c r="AF143" s="873">
        <f t="shared" si="41"/>
        <v>0.4</v>
      </c>
      <c r="AG143" s="331" t="str">
        <f t="shared" si="39"/>
        <v>MUY BAJA</v>
      </c>
      <c r="AH143" s="331">
        <f>+AH142-(AH142*AF143)</f>
        <v>8.6399999999999991E-2</v>
      </c>
      <c r="AI143" s="331" t="str">
        <f t="shared" si="40"/>
        <v>MODERADO</v>
      </c>
      <c r="AJ143" s="331">
        <f t="shared" si="45"/>
        <v>0.6</v>
      </c>
      <c r="AK143" s="666"/>
      <c r="AL143" s="676"/>
      <c r="AM143" s="674"/>
      <c r="AN143" s="674"/>
      <c r="AO143" s="249"/>
      <c r="AP143" s="249" t="s">
        <v>4</v>
      </c>
      <c r="AQ143" s="208" t="s">
        <v>1911</v>
      </c>
      <c r="AR143" s="208" t="s">
        <v>4</v>
      </c>
      <c r="AS143" s="208"/>
      <c r="AT143" s="208" t="s">
        <v>1912</v>
      </c>
      <c r="AU143" s="208"/>
      <c r="AV143" s="208" t="s">
        <v>4</v>
      </c>
      <c r="AW143" s="208" t="s">
        <v>1913</v>
      </c>
      <c r="AX143" s="208"/>
      <c r="AY143" s="208" t="s">
        <v>4</v>
      </c>
      <c r="AZ143" s="208" t="s">
        <v>1914</v>
      </c>
      <c r="BA143" s="951" t="s">
        <v>1943</v>
      </c>
      <c r="BB143" s="727"/>
    </row>
    <row r="144" spans="1:54" ht="132.5" customHeight="1" x14ac:dyDescent="0.3">
      <c r="A144" s="736"/>
      <c r="B144" s="732"/>
      <c r="C144" s="703"/>
      <c r="D144" s="703"/>
      <c r="E144" s="703"/>
      <c r="F144" s="703"/>
      <c r="G144" s="703"/>
      <c r="H144" s="713"/>
      <c r="I144" s="258" t="s">
        <v>1944</v>
      </c>
      <c r="J144" s="208" t="s">
        <v>67</v>
      </c>
      <c r="K144" s="703"/>
      <c r="L144" s="208" t="s">
        <v>73</v>
      </c>
      <c r="M144" s="209">
        <f>VLOOKUP(L144,'[2]Datos Validacion'!$C$6:$D$10,2,0)</f>
        <v>0.4</v>
      </c>
      <c r="N144" s="210" t="s">
        <v>76</v>
      </c>
      <c r="O144" s="211">
        <f>VLOOKUP(N144,'[2]Datos Validacion'!$E$6:$F$15,2,0)</f>
        <v>0.6</v>
      </c>
      <c r="P144" s="231" t="s">
        <v>531</v>
      </c>
      <c r="Q144" s="212" t="s">
        <v>1945</v>
      </c>
      <c r="R144" s="232" t="s">
        <v>1946</v>
      </c>
      <c r="S144" s="233" t="s">
        <v>838</v>
      </c>
      <c r="T144" s="194" t="s">
        <v>1940</v>
      </c>
      <c r="U144" s="194" t="s">
        <v>915</v>
      </c>
      <c r="V144" s="194" t="s">
        <v>80</v>
      </c>
      <c r="W144" s="233" t="s">
        <v>887</v>
      </c>
      <c r="X144" s="209">
        <f>VLOOKUP(W144,'[2]Datos Validacion'!$K$6:$L$8,2,0)</f>
        <v>0.25</v>
      </c>
      <c r="Y144" s="194" t="s">
        <v>843</v>
      </c>
      <c r="Z144" s="209">
        <f>VLOOKUP(Y144,'[2]Datos Validacion'!$M$6:$N$7,2,0)</f>
        <v>0.15</v>
      </c>
      <c r="AA144" s="233" t="s">
        <v>844</v>
      </c>
      <c r="AB144" s="244"/>
      <c r="AC144" s="194" t="s">
        <v>85</v>
      </c>
      <c r="AD144" s="334" t="s">
        <v>923</v>
      </c>
      <c r="AE144" s="879" t="s">
        <v>1945</v>
      </c>
      <c r="AF144" s="873">
        <f t="shared" si="41"/>
        <v>0.4</v>
      </c>
      <c r="AG144" s="331" t="str">
        <f t="shared" si="39"/>
        <v>MUY BAJA</v>
      </c>
      <c r="AH144" s="331">
        <f>+AH143-(AH143*AF144)</f>
        <v>5.183999999999999E-2</v>
      </c>
      <c r="AI144" s="331" t="str">
        <f t="shared" si="40"/>
        <v>MODERADO</v>
      </c>
      <c r="AJ144" s="331">
        <f t="shared" si="45"/>
        <v>0.6</v>
      </c>
      <c r="AK144" s="666"/>
      <c r="AL144" s="677"/>
      <c r="AM144" s="673"/>
      <c r="AN144" s="673"/>
      <c r="AO144" s="249"/>
      <c r="AP144" s="249" t="s">
        <v>4</v>
      </c>
      <c r="AQ144" s="208" t="s">
        <v>1911</v>
      </c>
      <c r="AR144" s="208" t="s">
        <v>4</v>
      </c>
      <c r="AS144" s="208"/>
      <c r="AT144" s="208" t="s">
        <v>1912</v>
      </c>
      <c r="AU144" s="208"/>
      <c r="AV144" s="208" t="s">
        <v>4</v>
      </c>
      <c r="AW144" s="208" t="s">
        <v>1913</v>
      </c>
      <c r="AX144" s="208"/>
      <c r="AY144" s="208" t="s">
        <v>4</v>
      </c>
      <c r="AZ144" s="208" t="s">
        <v>1914</v>
      </c>
      <c r="BA144" s="951" t="s">
        <v>1947</v>
      </c>
      <c r="BB144" s="727"/>
    </row>
    <row r="145" spans="1:54" s="236" customFormat="1" ht="167.5" customHeight="1" x14ac:dyDescent="0.35">
      <c r="A145" s="735" t="s">
        <v>554</v>
      </c>
      <c r="B145" s="704" t="s">
        <v>1948</v>
      </c>
      <c r="C145" s="704" t="s">
        <v>1949</v>
      </c>
      <c r="D145" s="704" t="s">
        <v>1950</v>
      </c>
      <c r="E145" s="704" t="s">
        <v>1951</v>
      </c>
      <c r="F145" s="702" t="s">
        <v>551</v>
      </c>
      <c r="G145" s="702" t="s">
        <v>563</v>
      </c>
      <c r="H145" s="717" t="s">
        <v>1952</v>
      </c>
      <c r="I145" s="215" t="s">
        <v>1953</v>
      </c>
      <c r="J145" s="208" t="s">
        <v>67</v>
      </c>
      <c r="K145" s="702" t="s">
        <v>2019</v>
      </c>
      <c r="L145" s="208" t="s">
        <v>534</v>
      </c>
      <c r="M145" s="209">
        <f>VLOOKUP(L145,'[2]Datos Validacion'!$C$6:$D$10,2,0)</f>
        <v>0.8</v>
      </c>
      <c r="N145" s="210" t="s">
        <v>76</v>
      </c>
      <c r="O145" s="211">
        <f>VLOOKUP(N145,'[2]Datos Validacion'!$E$6:$F$15,2,0)</f>
        <v>0.6</v>
      </c>
      <c r="P145" s="231" t="s">
        <v>531</v>
      </c>
      <c r="Q145" s="212" t="s">
        <v>1954</v>
      </c>
      <c r="R145" s="232" t="s">
        <v>1955</v>
      </c>
      <c r="S145" s="153" t="s">
        <v>838</v>
      </c>
      <c r="T145" s="194" t="s">
        <v>1956</v>
      </c>
      <c r="U145" s="194" t="s">
        <v>840</v>
      </c>
      <c r="V145" s="153" t="s">
        <v>841</v>
      </c>
      <c r="W145" s="153" t="s">
        <v>887</v>
      </c>
      <c r="X145" s="209">
        <f>VLOOKUP(W145,'[2]Datos Validacion'!$K$6:$L$8,2,0)</f>
        <v>0.25</v>
      </c>
      <c r="Y145" s="214" t="s">
        <v>843</v>
      </c>
      <c r="Z145" s="209">
        <f>VLOOKUP(Y145,'[2]Datos Validacion'!$M$6:$N$7,2,0)</f>
        <v>0.15</v>
      </c>
      <c r="AA145" s="153" t="s">
        <v>844</v>
      </c>
      <c r="AB145" s="244"/>
      <c r="AC145" s="214" t="s">
        <v>85</v>
      </c>
      <c r="AD145" s="334" t="s">
        <v>1957</v>
      </c>
      <c r="AE145" s="879" t="s">
        <v>1954</v>
      </c>
      <c r="AF145" s="873">
        <f t="shared" si="41"/>
        <v>0.4</v>
      </c>
      <c r="AG145" s="331" t="str">
        <f t="shared" si="39"/>
        <v>MEDIA</v>
      </c>
      <c r="AH145" s="331">
        <f t="shared" si="44"/>
        <v>0.48</v>
      </c>
      <c r="AI145" s="331" t="str">
        <f t="shared" si="40"/>
        <v>MODERADO</v>
      </c>
      <c r="AJ145" s="331">
        <f t="shared" si="45"/>
        <v>0.6</v>
      </c>
      <c r="AK145" s="666" t="s">
        <v>76</v>
      </c>
      <c r="AL145" s="675" t="s">
        <v>89</v>
      </c>
      <c r="AM145" s="686" t="s">
        <v>90</v>
      </c>
      <c r="AN145" s="686" t="s">
        <v>1958</v>
      </c>
      <c r="AO145" s="357"/>
      <c r="AP145" s="357" t="s">
        <v>4</v>
      </c>
      <c r="AQ145" s="929" t="s">
        <v>1959</v>
      </c>
      <c r="AR145" s="249" t="s">
        <v>4</v>
      </c>
      <c r="AS145" s="249"/>
      <c r="AT145" s="208" t="s">
        <v>1960</v>
      </c>
      <c r="AU145" s="249"/>
      <c r="AV145" s="249" t="s">
        <v>4</v>
      </c>
      <c r="AW145" s="929" t="s">
        <v>1961</v>
      </c>
      <c r="AX145" s="249"/>
      <c r="AY145" s="249" t="s">
        <v>4</v>
      </c>
      <c r="AZ145" s="208" t="s">
        <v>1962</v>
      </c>
      <c r="BA145" s="966"/>
      <c r="BB145" s="727" t="s">
        <v>853</v>
      </c>
    </row>
    <row r="146" spans="1:54" ht="110" customHeight="1" x14ac:dyDescent="0.3">
      <c r="A146" s="737"/>
      <c r="B146" s="705"/>
      <c r="C146" s="705"/>
      <c r="D146" s="705"/>
      <c r="E146" s="705"/>
      <c r="F146" s="715"/>
      <c r="G146" s="715"/>
      <c r="H146" s="718"/>
      <c r="I146" s="215" t="s">
        <v>1963</v>
      </c>
      <c r="J146" s="208" t="s">
        <v>67</v>
      </c>
      <c r="K146" s="715"/>
      <c r="L146" s="208" t="s">
        <v>534</v>
      </c>
      <c r="M146" s="209">
        <f>VLOOKUP(L146,'[2]Datos Validacion'!$C$6:$D$10,2,0)</f>
        <v>0.8</v>
      </c>
      <c r="N146" s="210" t="s">
        <v>76</v>
      </c>
      <c r="O146" s="211">
        <f>VLOOKUP(N146,'[2]Datos Validacion'!$E$6:$F$15,2,0)</f>
        <v>0.6</v>
      </c>
      <c r="P146" s="231" t="s">
        <v>531</v>
      </c>
      <c r="Q146" s="212" t="s">
        <v>1964</v>
      </c>
      <c r="R146" s="232" t="s">
        <v>1965</v>
      </c>
      <c r="S146" s="153" t="s">
        <v>838</v>
      </c>
      <c r="T146" s="194" t="s">
        <v>1956</v>
      </c>
      <c r="U146" s="194" t="s">
        <v>840</v>
      </c>
      <c r="V146" s="153" t="s">
        <v>841</v>
      </c>
      <c r="W146" s="153" t="s">
        <v>887</v>
      </c>
      <c r="X146" s="209"/>
      <c r="Y146" s="214" t="s">
        <v>843</v>
      </c>
      <c r="Z146" s="209"/>
      <c r="AA146" s="153" t="s">
        <v>844</v>
      </c>
      <c r="AB146" s="244"/>
      <c r="AC146" s="214" t="s">
        <v>85</v>
      </c>
      <c r="AD146" s="344" t="s">
        <v>1966</v>
      </c>
      <c r="AE146" s="879" t="s">
        <v>1964</v>
      </c>
      <c r="AF146" s="873">
        <f t="shared" si="41"/>
        <v>0</v>
      </c>
      <c r="AG146" s="331" t="str">
        <f t="shared" si="39"/>
        <v>ALTA</v>
      </c>
      <c r="AH146" s="331">
        <f t="shared" si="44"/>
        <v>0.8</v>
      </c>
      <c r="AI146" s="331" t="str">
        <f t="shared" si="40"/>
        <v>MODERADO</v>
      </c>
      <c r="AJ146" s="331">
        <f t="shared" si="45"/>
        <v>0.6</v>
      </c>
      <c r="AK146" s="666"/>
      <c r="AL146" s="676"/>
      <c r="AM146" s="687"/>
      <c r="AN146" s="687"/>
      <c r="AO146" s="357"/>
      <c r="AP146" s="357" t="s">
        <v>4</v>
      </c>
      <c r="AQ146" s="929" t="s">
        <v>1967</v>
      </c>
      <c r="AR146" s="249" t="s">
        <v>4</v>
      </c>
      <c r="AS146" s="249"/>
      <c r="AT146" s="208" t="s">
        <v>1968</v>
      </c>
      <c r="AU146" s="249"/>
      <c r="AV146" s="249" t="s">
        <v>4</v>
      </c>
      <c r="AW146" s="929" t="s">
        <v>1961</v>
      </c>
      <c r="AX146" s="249"/>
      <c r="AY146" s="249" t="s">
        <v>4</v>
      </c>
      <c r="AZ146" s="208" t="s">
        <v>1962</v>
      </c>
      <c r="BA146" s="966"/>
      <c r="BB146" s="727"/>
    </row>
    <row r="147" spans="1:54" ht="130" customHeight="1" x14ac:dyDescent="0.3">
      <c r="A147" s="737"/>
      <c r="B147" s="705"/>
      <c r="C147" s="705"/>
      <c r="D147" s="705"/>
      <c r="E147" s="705"/>
      <c r="F147" s="715"/>
      <c r="G147" s="715"/>
      <c r="H147" s="718"/>
      <c r="I147" s="354" t="s">
        <v>1969</v>
      </c>
      <c r="J147" s="208" t="s">
        <v>67</v>
      </c>
      <c r="K147" s="715"/>
      <c r="L147" s="208" t="s">
        <v>534</v>
      </c>
      <c r="M147" s="209">
        <f>VLOOKUP(L147,'[2]Datos Validacion'!$C$6:$D$10,2,0)</f>
        <v>0.8</v>
      </c>
      <c r="N147" s="210" t="s">
        <v>76</v>
      </c>
      <c r="O147" s="211">
        <f>VLOOKUP(N147,'[2]Datos Validacion'!$E$6:$F$15,2,0)</f>
        <v>0.6</v>
      </c>
      <c r="P147" s="231" t="s">
        <v>531</v>
      </c>
      <c r="Q147" s="212" t="s">
        <v>1970</v>
      </c>
      <c r="R147" s="232" t="s">
        <v>1971</v>
      </c>
      <c r="S147" s="153" t="s">
        <v>838</v>
      </c>
      <c r="T147" s="194" t="s">
        <v>1972</v>
      </c>
      <c r="U147" s="194" t="s">
        <v>915</v>
      </c>
      <c r="V147" s="153" t="s">
        <v>841</v>
      </c>
      <c r="W147" s="153" t="s">
        <v>887</v>
      </c>
      <c r="X147" s="209">
        <f>VLOOKUP(W147,'[2]Datos Validacion'!$K$6:$L$8,2,0)</f>
        <v>0.25</v>
      </c>
      <c r="Y147" s="214" t="s">
        <v>843</v>
      </c>
      <c r="Z147" s="209">
        <f>VLOOKUP(Y147,'[2]Datos Validacion'!$M$6:$N$7,2,0)</f>
        <v>0.15</v>
      </c>
      <c r="AA147" s="153" t="s">
        <v>844</v>
      </c>
      <c r="AB147" s="244"/>
      <c r="AC147" s="214" t="s">
        <v>85</v>
      </c>
      <c r="AD147" s="344" t="s">
        <v>1973</v>
      </c>
      <c r="AE147" s="879" t="s">
        <v>1970</v>
      </c>
      <c r="AF147" s="873">
        <f t="shared" si="41"/>
        <v>0.4</v>
      </c>
      <c r="AG147" s="331" t="str">
        <f t="shared" si="39"/>
        <v>MEDIA</v>
      </c>
      <c r="AH147" s="331">
        <f>+AH146-(AH146*AF147)</f>
        <v>0.48</v>
      </c>
      <c r="AI147" s="331" t="str">
        <f t="shared" si="40"/>
        <v>MODERADO</v>
      </c>
      <c r="AJ147" s="331">
        <f t="shared" si="45"/>
        <v>0.6</v>
      </c>
      <c r="AK147" s="666"/>
      <c r="AL147" s="676"/>
      <c r="AM147" s="687"/>
      <c r="AN147" s="687"/>
      <c r="AO147" s="357"/>
      <c r="AP147" s="357" t="s">
        <v>4</v>
      </c>
      <c r="AQ147" s="929" t="s">
        <v>1974</v>
      </c>
      <c r="AR147" s="249" t="s">
        <v>4</v>
      </c>
      <c r="AS147" s="249"/>
      <c r="AT147" s="208" t="s">
        <v>1975</v>
      </c>
      <c r="AU147" s="249"/>
      <c r="AV147" s="249" t="s">
        <v>4</v>
      </c>
      <c r="AW147" s="929" t="s">
        <v>1961</v>
      </c>
      <c r="AX147" s="249"/>
      <c r="AY147" s="249" t="s">
        <v>4</v>
      </c>
      <c r="AZ147" s="208" t="s">
        <v>1962</v>
      </c>
      <c r="BA147" s="966"/>
      <c r="BB147" s="727"/>
    </row>
    <row r="148" spans="1:54" ht="130" customHeight="1" x14ac:dyDescent="0.3">
      <c r="A148" s="737"/>
      <c r="B148" s="705"/>
      <c r="C148" s="705"/>
      <c r="D148" s="705"/>
      <c r="E148" s="705"/>
      <c r="F148" s="715"/>
      <c r="G148" s="715"/>
      <c r="H148" s="719"/>
      <c r="I148" s="355" t="s">
        <v>1976</v>
      </c>
      <c r="J148" s="346" t="s">
        <v>67</v>
      </c>
      <c r="K148" s="715"/>
      <c r="L148" s="208" t="s">
        <v>534</v>
      </c>
      <c r="M148" s="209">
        <f>VLOOKUP(L148,'[2]Datos Validacion'!$C$6:$D$10,2,0)</f>
        <v>0.8</v>
      </c>
      <c r="N148" s="210" t="s">
        <v>76</v>
      </c>
      <c r="O148" s="211">
        <f>VLOOKUP(N148,'[2]Datos Validacion'!$E$6:$F$15,2,0)</f>
        <v>0.6</v>
      </c>
      <c r="P148" s="231" t="s">
        <v>531</v>
      </c>
      <c r="Q148" s="212" t="s">
        <v>1977</v>
      </c>
      <c r="R148" s="232" t="s">
        <v>1978</v>
      </c>
      <c r="S148" s="153" t="s">
        <v>838</v>
      </c>
      <c r="T148" s="194" t="s">
        <v>1956</v>
      </c>
      <c r="U148" s="194" t="s">
        <v>1400</v>
      </c>
      <c r="V148" s="153" t="s">
        <v>841</v>
      </c>
      <c r="W148" s="153" t="s">
        <v>887</v>
      </c>
      <c r="X148" s="209">
        <f>VLOOKUP(W148,'[2]Datos Validacion'!$K$6:$L$8,2,0)</f>
        <v>0.25</v>
      </c>
      <c r="Y148" s="214" t="s">
        <v>843</v>
      </c>
      <c r="Z148" s="209">
        <f>VLOOKUP(Y148,'[2]Datos Validacion'!$M$6:$N$7,2,0)</f>
        <v>0.15</v>
      </c>
      <c r="AA148" s="153" t="s">
        <v>844</v>
      </c>
      <c r="AB148" s="244"/>
      <c r="AC148" s="214" t="s">
        <v>85</v>
      </c>
      <c r="AD148" s="344" t="s">
        <v>1979</v>
      </c>
      <c r="AE148" s="879" t="s">
        <v>1977</v>
      </c>
      <c r="AF148" s="873">
        <f t="shared" si="41"/>
        <v>0.4</v>
      </c>
      <c r="AG148" s="331" t="str">
        <f t="shared" si="39"/>
        <v>BAJA</v>
      </c>
      <c r="AH148" s="331">
        <f t="shared" ref="AH148:AH152" si="46">+AH147-(AH147*AF148)</f>
        <v>0.28799999999999998</v>
      </c>
      <c r="AI148" s="331" t="str">
        <f t="shared" si="40"/>
        <v>MODERADO</v>
      </c>
      <c r="AJ148" s="331">
        <f t="shared" si="45"/>
        <v>0.6</v>
      </c>
      <c r="AK148" s="666"/>
      <c r="AL148" s="676"/>
      <c r="AM148" s="687"/>
      <c r="AN148" s="687"/>
      <c r="AO148" s="357"/>
      <c r="AP148" s="357" t="s">
        <v>4</v>
      </c>
      <c r="AQ148" s="929" t="s">
        <v>1980</v>
      </c>
      <c r="AR148" s="249" t="s">
        <v>4</v>
      </c>
      <c r="AS148" s="249"/>
      <c r="AT148" s="208" t="s">
        <v>1981</v>
      </c>
      <c r="AU148" s="249"/>
      <c r="AV148" s="249" t="s">
        <v>4</v>
      </c>
      <c r="AW148" s="929" t="s">
        <v>1961</v>
      </c>
      <c r="AX148" s="249"/>
      <c r="AY148" s="249" t="s">
        <v>4</v>
      </c>
      <c r="AZ148" s="208" t="s">
        <v>1962</v>
      </c>
      <c r="BA148" s="966"/>
      <c r="BB148" s="727"/>
    </row>
    <row r="149" spans="1:54" ht="142.5" customHeight="1" x14ac:dyDescent="0.3">
      <c r="A149" s="737"/>
      <c r="B149" s="705"/>
      <c r="C149" s="705"/>
      <c r="D149" s="705"/>
      <c r="E149" s="705"/>
      <c r="F149" s="715"/>
      <c r="G149" s="715"/>
      <c r="H149" s="718"/>
      <c r="I149" s="238" t="s">
        <v>1982</v>
      </c>
      <c r="J149" s="208" t="s">
        <v>67</v>
      </c>
      <c r="K149" s="715"/>
      <c r="L149" s="208" t="s">
        <v>534</v>
      </c>
      <c r="M149" s="209">
        <f>VLOOKUP(L149,'[2]Datos Validacion'!$C$6:$D$10,2,0)</f>
        <v>0.8</v>
      </c>
      <c r="N149" s="210" t="s">
        <v>76</v>
      </c>
      <c r="O149" s="211">
        <f>VLOOKUP(N149,'[2]Datos Validacion'!$E$6:$F$15,2,0)</f>
        <v>0.6</v>
      </c>
      <c r="P149" s="231" t="s">
        <v>531</v>
      </c>
      <c r="Q149" s="212" t="s">
        <v>1983</v>
      </c>
      <c r="R149" s="226" t="s">
        <v>1984</v>
      </c>
      <c r="S149" s="153" t="s">
        <v>838</v>
      </c>
      <c r="T149" s="194" t="s">
        <v>1956</v>
      </c>
      <c r="U149" s="194" t="s">
        <v>915</v>
      </c>
      <c r="V149" s="153" t="s">
        <v>841</v>
      </c>
      <c r="W149" s="153" t="s">
        <v>887</v>
      </c>
      <c r="X149" s="209">
        <f>VLOOKUP(W149,'[2]Datos Validacion'!$K$6:$L$8,2,0)</f>
        <v>0.25</v>
      </c>
      <c r="Y149" s="214" t="s">
        <v>843</v>
      </c>
      <c r="Z149" s="209">
        <f>VLOOKUP(Y149,'[2]Datos Validacion'!$M$6:$N$7,2,0)</f>
        <v>0.15</v>
      </c>
      <c r="AA149" s="153" t="s">
        <v>844</v>
      </c>
      <c r="AB149" s="244"/>
      <c r="AC149" s="214" t="s">
        <v>85</v>
      </c>
      <c r="AD149" s="344" t="s">
        <v>1985</v>
      </c>
      <c r="AE149" s="879" t="s">
        <v>1983</v>
      </c>
      <c r="AF149" s="873">
        <f t="shared" si="41"/>
        <v>0.4</v>
      </c>
      <c r="AG149" s="331" t="str">
        <f t="shared" si="39"/>
        <v>MUY BAJA</v>
      </c>
      <c r="AH149" s="331">
        <f t="shared" si="46"/>
        <v>0.17279999999999998</v>
      </c>
      <c r="AI149" s="331" t="str">
        <f t="shared" si="40"/>
        <v>MODERADO</v>
      </c>
      <c r="AJ149" s="331">
        <f t="shared" si="45"/>
        <v>0.6</v>
      </c>
      <c r="AK149" s="666"/>
      <c r="AL149" s="676"/>
      <c r="AM149" s="687"/>
      <c r="AN149" s="687"/>
      <c r="AO149" s="357"/>
      <c r="AP149" s="357" t="s">
        <v>4</v>
      </c>
      <c r="AQ149" s="929" t="s">
        <v>1986</v>
      </c>
      <c r="AR149" s="249" t="s">
        <v>4</v>
      </c>
      <c r="AS149" s="249"/>
      <c r="AT149" s="208" t="s">
        <v>1987</v>
      </c>
      <c r="AU149" s="249"/>
      <c r="AV149" s="249" t="s">
        <v>4</v>
      </c>
      <c r="AW149" s="929" t="s">
        <v>1961</v>
      </c>
      <c r="AX149" s="249"/>
      <c r="AY149" s="249" t="s">
        <v>4</v>
      </c>
      <c r="AZ149" s="208" t="s">
        <v>1962</v>
      </c>
      <c r="BA149" s="966"/>
      <c r="BB149" s="727"/>
    </row>
    <row r="150" spans="1:54" ht="156.5" customHeight="1" x14ac:dyDescent="0.3">
      <c r="A150" s="736"/>
      <c r="B150" s="706"/>
      <c r="C150" s="706"/>
      <c r="D150" s="706"/>
      <c r="E150" s="706"/>
      <c r="F150" s="703"/>
      <c r="G150" s="703"/>
      <c r="H150" s="720"/>
      <c r="I150" s="226" t="s">
        <v>1988</v>
      </c>
      <c r="J150" s="208" t="s">
        <v>346</v>
      </c>
      <c r="K150" s="703"/>
      <c r="L150" s="208" t="s">
        <v>534</v>
      </c>
      <c r="M150" s="209">
        <f>VLOOKUP(L150,'[2]Datos Validacion'!$C$6:$D$10,2,0)</f>
        <v>0.8</v>
      </c>
      <c r="N150" s="210" t="s">
        <v>76</v>
      </c>
      <c r="O150" s="211">
        <f>VLOOKUP(N150,'[2]Datos Validacion'!$E$6:$F$15,2,0)</f>
        <v>0.6</v>
      </c>
      <c r="P150" s="231" t="s">
        <v>531</v>
      </c>
      <c r="Q150" s="212" t="s">
        <v>1989</v>
      </c>
      <c r="R150" s="226" t="s">
        <v>1990</v>
      </c>
      <c r="S150" s="153" t="s">
        <v>838</v>
      </c>
      <c r="T150" s="194" t="s">
        <v>1972</v>
      </c>
      <c r="U150" s="194" t="s">
        <v>861</v>
      </c>
      <c r="V150" s="153" t="s">
        <v>841</v>
      </c>
      <c r="W150" s="153" t="s">
        <v>887</v>
      </c>
      <c r="X150" s="209">
        <f>VLOOKUP(W150,'[2]Datos Validacion'!$K$6:$L$8,2,0)</f>
        <v>0.25</v>
      </c>
      <c r="Y150" s="214" t="s">
        <v>843</v>
      </c>
      <c r="Z150" s="209">
        <f>VLOOKUP(Y150,'[2]Datos Validacion'!$M$6:$N$7,2,0)</f>
        <v>0.15</v>
      </c>
      <c r="AA150" s="153" t="s">
        <v>844</v>
      </c>
      <c r="AB150" s="244"/>
      <c r="AC150" s="214" t="s">
        <v>85</v>
      </c>
      <c r="AD150" s="344" t="s">
        <v>1991</v>
      </c>
      <c r="AE150" s="879" t="s">
        <v>1989</v>
      </c>
      <c r="AF150" s="873">
        <f t="shared" si="41"/>
        <v>0.4</v>
      </c>
      <c r="AG150" s="331" t="str">
        <f t="shared" si="39"/>
        <v>MUY BAJA</v>
      </c>
      <c r="AH150" s="331">
        <f t="shared" si="46"/>
        <v>0.10367999999999998</v>
      </c>
      <c r="AI150" s="331" t="str">
        <f t="shared" si="40"/>
        <v>MODERADO</v>
      </c>
      <c r="AJ150" s="331">
        <f t="shared" si="45"/>
        <v>0.6</v>
      </c>
      <c r="AK150" s="666"/>
      <c r="AL150" s="677"/>
      <c r="AM150" s="688"/>
      <c r="AN150" s="688"/>
      <c r="AO150" s="357"/>
      <c r="AP150" s="357" t="s">
        <v>4</v>
      </c>
      <c r="AQ150" s="929" t="s">
        <v>1992</v>
      </c>
      <c r="AR150" s="249" t="s">
        <v>4</v>
      </c>
      <c r="AS150" s="249"/>
      <c r="AT150" s="208" t="s">
        <v>1993</v>
      </c>
      <c r="AU150" s="249"/>
      <c r="AV150" s="249" t="s">
        <v>4</v>
      </c>
      <c r="AW150" s="929" t="s">
        <v>1961</v>
      </c>
      <c r="AX150" s="249"/>
      <c r="AY150" s="249" t="s">
        <v>4</v>
      </c>
      <c r="AZ150" s="208" t="s">
        <v>1962</v>
      </c>
      <c r="BA150" s="966"/>
      <c r="BB150" s="727"/>
    </row>
    <row r="151" spans="1:54" ht="156.5" customHeight="1" x14ac:dyDescent="0.3">
      <c r="A151" s="735" t="s">
        <v>554</v>
      </c>
      <c r="B151" s="702" t="s">
        <v>1948</v>
      </c>
      <c r="C151" s="702" t="s">
        <v>1949</v>
      </c>
      <c r="D151" s="702" t="s">
        <v>1994</v>
      </c>
      <c r="E151" s="702" t="s">
        <v>1995</v>
      </c>
      <c r="F151" s="702" t="s">
        <v>551</v>
      </c>
      <c r="G151" s="702" t="s">
        <v>563</v>
      </c>
      <c r="H151" s="712" t="s">
        <v>1996</v>
      </c>
      <c r="I151" s="226" t="s">
        <v>1997</v>
      </c>
      <c r="J151" s="208" t="s">
        <v>67</v>
      </c>
      <c r="K151" s="702" t="s">
        <v>2019</v>
      </c>
      <c r="L151" s="208" t="s">
        <v>534</v>
      </c>
      <c r="M151" s="209">
        <f>VLOOKUP(L151,'[2]Datos Validacion'!$C$6:$D$10,2,0)</f>
        <v>0.8</v>
      </c>
      <c r="N151" s="210" t="s">
        <v>76</v>
      </c>
      <c r="O151" s="211">
        <f>VLOOKUP(N151,'[2]Datos Validacion'!$E$6:$F$15,2,0)</f>
        <v>0.6</v>
      </c>
      <c r="P151" s="231" t="s">
        <v>531</v>
      </c>
      <c r="Q151" s="212" t="s">
        <v>1998</v>
      </c>
      <c r="R151" s="226" t="s">
        <v>1999</v>
      </c>
      <c r="S151" s="267" t="s">
        <v>838</v>
      </c>
      <c r="T151" s="194" t="s">
        <v>1972</v>
      </c>
      <c r="U151" s="142" t="s">
        <v>1400</v>
      </c>
      <c r="V151" s="267" t="s">
        <v>841</v>
      </c>
      <c r="W151" s="267" t="s">
        <v>887</v>
      </c>
      <c r="X151" s="209">
        <f>VLOOKUP(W151,'[2]Datos Validacion'!$K$6:$L$8,2,0)</f>
        <v>0.25</v>
      </c>
      <c r="Y151" s="142" t="s">
        <v>843</v>
      </c>
      <c r="Z151" s="209">
        <f>VLOOKUP(Y151,'[2]Datos Validacion'!$M$6:$N$7,2,0)</f>
        <v>0.15</v>
      </c>
      <c r="AA151" s="267" t="s">
        <v>844</v>
      </c>
      <c r="AB151" s="268"/>
      <c r="AC151" s="214" t="s">
        <v>85</v>
      </c>
      <c r="AD151" s="344" t="s">
        <v>1979</v>
      </c>
      <c r="AE151" s="879" t="s">
        <v>1977</v>
      </c>
      <c r="AF151" s="873">
        <f t="shared" si="41"/>
        <v>0.4</v>
      </c>
      <c r="AG151" s="331" t="str">
        <f t="shared" si="39"/>
        <v>MEDIA</v>
      </c>
      <c r="AH151" s="331">
        <f t="shared" si="44"/>
        <v>0.48</v>
      </c>
      <c r="AI151" s="331" t="str">
        <f t="shared" si="40"/>
        <v>MODERADO</v>
      </c>
      <c r="AJ151" s="331">
        <f t="shared" si="45"/>
        <v>0.6</v>
      </c>
      <c r="AK151" s="666" t="s">
        <v>76</v>
      </c>
      <c r="AL151" s="675" t="s">
        <v>89</v>
      </c>
      <c r="AM151" s="667" t="s">
        <v>90</v>
      </c>
      <c r="AN151" s="667" t="s">
        <v>1958</v>
      </c>
      <c r="AO151" s="249"/>
      <c r="AP151" s="249" t="s">
        <v>4</v>
      </c>
      <c r="AQ151" s="929" t="s">
        <v>2000</v>
      </c>
      <c r="AR151" s="249" t="s">
        <v>4</v>
      </c>
      <c r="AS151" s="249"/>
      <c r="AT151" s="208" t="s">
        <v>2001</v>
      </c>
      <c r="AU151" s="249"/>
      <c r="AV151" s="249" t="s">
        <v>4</v>
      </c>
      <c r="AW151" s="929" t="s">
        <v>1961</v>
      </c>
      <c r="AX151" s="249"/>
      <c r="AY151" s="249" t="s">
        <v>4</v>
      </c>
      <c r="AZ151" s="208" t="s">
        <v>1962</v>
      </c>
      <c r="BA151" s="951"/>
      <c r="BB151" s="727" t="s">
        <v>853</v>
      </c>
    </row>
    <row r="152" spans="1:54" ht="156.5" customHeight="1" x14ac:dyDescent="0.3">
      <c r="A152" s="736"/>
      <c r="B152" s="703"/>
      <c r="C152" s="703"/>
      <c r="D152" s="703"/>
      <c r="E152" s="703"/>
      <c r="F152" s="703"/>
      <c r="G152" s="703"/>
      <c r="H152" s="713"/>
      <c r="I152" s="226" t="s">
        <v>2002</v>
      </c>
      <c r="J152" s="208" t="s">
        <v>67</v>
      </c>
      <c r="K152" s="703"/>
      <c r="L152" s="208" t="s">
        <v>534</v>
      </c>
      <c r="M152" s="209">
        <f>VLOOKUP(L152,'[2]Datos Validacion'!$C$6:$D$10,2,0)</f>
        <v>0.8</v>
      </c>
      <c r="N152" s="210" t="s">
        <v>76</v>
      </c>
      <c r="O152" s="211">
        <f>VLOOKUP(N152,'[2]Datos Validacion'!$E$6:$F$15,2,0)</f>
        <v>0.6</v>
      </c>
      <c r="P152" s="231" t="s">
        <v>531</v>
      </c>
      <c r="Q152" s="212" t="s">
        <v>2003</v>
      </c>
      <c r="R152" s="226" t="s">
        <v>2004</v>
      </c>
      <c r="S152" s="267" t="s">
        <v>838</v>
      </c>
      <c r="T152" s="194" t="s">
        <v>1956</v>
      </c>
      <c r="U152" s="142" t="s">
        <v>840</v>
      </c>
      <c r="V152" s="267" t="s">
        <v>841</v>
      </c>
      <c r="W152" s="267" t="s">
        <v>887</v>
      </c>
      <c r="X152" s="209">
        <f>VLOOKUP(W152,'[2]Datos Validacion'!$K$6:$L$8,2,0)</f>
        <v>0.25</v>
      </c>
      <c r="Y152" s="142" t="s">
        <v>843</v>
      </c>
      <c r="Z152" s="209">
        <f>VLOOKUP(Y152,'[2]Datos Validacion'!$M$6:$N$7,2,0)</f>
        <v>0.15</v>
      </c>
      <c r="AA152" s="267" t="s">
        <v>844</v>
      </c>
      <c r="AB152" s="268"/>
      <c r="AC152" s="214" t="s">
        <v>85</v>
      </c>
      <c r="AD152" s="344" t="s">
        <v>2005</v>
      </c>
      <c r="AE152" s="881" t="s">
        <v>2006</v>
      </c>
      <c r="AF152" s="873">
        <f t="shared" si="41"/>
        <v>0.4</v>
      </c>
      <c r="AG152" s="331" t="str">
        <f t="shared" si="39"/>
        <v>BAJA</v>
      </c>
      <c r="AH152" s="331">
        <f t="shared" si="46"/>
        <v>0.28799999999999998</v>
      </c>
      <c r="AI152" s="331" t="str">
        <f t="shared" si="40"/>
        <v>MODERADO</v>
      </c>
      <c r="AJ152" s="331">
        <f t="shared" si="45"/>
        <v>0.6</v>
      </c>
      <c r="AK152" s="666"/>
      <c r="AL152" s="677"/>
      <c r="AM152" s="668"/>
      <c r="AN152" s="668"/>
      <c r="AO152" s="249"/>
      <c r="AP152" s="249" t="s">
        <v>4</v>
      </c>
      <c r="AQ152" s="929" t="s">
        <v>2007</v>
      </c>
      <c r="AR152" s="249" t="s">
        <v>4</v>
      </c>
      <c r="AS152" s="249"/>
      <c r="AT152" s="208" t="s">
        <v>2008</v>
      </c>
      <c r="AU152" s="249"/>
      <c r="AV152" s="249" t="s">
        <v>4</v>
      </c>
      <c r="AW152" s="929" t="s">
        <v>1961</v>
      </c>
      <c r="AX152" s="249"/>
      <c r="AY152" s="249" t="s">
        <v>4</v>
      </c>
      <c r="AZ152" s="208" t="s">
        <v>1962</v>
      </c>
      <c r="BA152" s="951"/>
      <c r="BB152" s="727"/>
    </row>
    <row r="155" spans="1:54" ht="14.5" hidden="1" customHeight="1" x14ac:dyDescent="0.3">
      <c r="A155" s="733" t="s">
        <v>398</v>
      </c>
      <c r="B155" s="733"/>
      <c r="C155" s="733"/>
      <c r="D155" s="733"/>
      <c r="E155" s="733"/>
      <c r="F155" s="733"/>
      <c r="G155" s="733"/>
      <c r="H155" s="733"/>
      <c r="I155" s="733"/>
      <c r="J155" s="733"/>
      <c r="K155" s="733"/>
      <c r="L155" s="733"/>
      <c r="M155" s="733"/>
      <c r="N155" s="733"/>
    </row>
    <row r="156" spans="1:54" ht="28" hidden="1" x14ac:dyDescent="0.3">
      <c r="A156" s="271" t="s">
        <v>399</v>
      </c>
      <c r="B156" s="271" t="s">
        <v>43</v>
      </c>
      <c r="C156" s="733" t="s">
        <v>400</v>
      </c>
      <c r="D156" s="733"/>
      <c r="E156" s="733"/>
      <c r="F156" s="733"/>
      <c r="G156" s="733"/>
      <c r="H156" s="733"/>
      <c r="I156" s="733"/>
      <c r="J156" s="272" t="s">
        <v>401</v>
      </c>
      <c r="K156" s="272" t="s">
        <v>402</v>
      </c>
      <c r="L156" s="734" t="s">
        <v>403</v>
      </c>
      <c r="M156" s="734"/>
      <c r="N156" s="734"/>
    </row>
    <row r="157" spans="1:54" ht="64" hidden="1" customHeight="1" x14ac:dyDescent="0.3">
      <c r="A157" s="153">
        <v>10</v>
      </c>
      <c r="B157" s="273">
        <v>45272</v>
      </c>
      <c r="C157" s="727" t="s">
        <v>493</v>
      </c>
      <c r="D157" s="727"/>
      <c r="E157" s="727"/>
      <c r="F157" s="727"/>
      <c r="G157" s="727"/>
      <c r="H157" s="727"/>
      <c r="I157" s="727"/>
      <c r="J157" s="214" t="s">
        <v>494</v>
      </c>
      <c r="K157" s="274" t="s">
        <v>495</v>
      </c>
      <c r="L157" s="730" t="s">
        <v>496</v>
      </c>
      <c r="M157" s="730"/>
      <c r="N157" s="730"/>
    </row>
    <row r="158" spans="1:54" ht="57" hidden="1" customHeight="1" x14ac:dyDescent="0.3">
      <c r="A158" s="153">
        <v>11</v>
      </c>
      <c r="B158" s="273">
        <v>45381</v>
      </c>
      <c r="C158" s="727" t="s">
        <v>2009</v>
      </c>
      <c r="D158" s="727"/>
      <c r="E158" s="727"/>
      <c r="F158" s="727"/>
      <c r="G158" s="727"/>
      <c r="H158" s="727"/>
      <c r="I158" s="727"/>
      <c r="J158" s="214" t="s">
        <v>494</v>
      </c>
      <c r="K158" s="274" t="s">
        <v>495</v>
      </c>
      <c r="L158" s="730" t="s">
        <v>496</v>
      </c>
      <c r="M158" s="730"/>
      <c r="N158" s="730"/>
    </row>
    <row r="159" spans="1:54" ht="108" hidden="1" customHeight="1" x14ac:dyDescent="0.3">
      <c r="A159" s="153">
        <v>12</v>
      </c>
      <c r="B159" s="273">
        <v>45440</v>
      </c>
      <c r="C159" s="727" t="s">
        <v>2010</v>
      </c>
      <c r="D159" s="727"/>
      <c r="E159" s="727"/>
      <c r="F159" s="727"/>
      <c r="G159" s="727"/>
      <c r="H159" s="727"/>
      <c r="I159" s="727"/>
      <c r="J159" s="214" t="s">
        <v>494</v>
      </c>
      <c r="K159" s="274" t="s">
        <v>495</v>
      </c>
      <c r="L159" s="730" t="s">
        <v>496</v>
      </c>
      <c r="M159" s="730"/>
      <c r="N159" s="730"/>
    </row>
    <row r="160" spans="1:54" ht="226.5" hidden="1" customHeight="1" x14ac:dyDescent="0.3">
      <c r="A160" s="153">
        <v>13</v>
      </c>
      <c r="B160" s="273">
        <v>45534</v>
      </c>
      <c r="C160" s="731" t="s">
        <v>2011</v>
      </c>
      <c r="D160" s="731"/>
      <c r="E160" s="731"/>
      <c r="F160" s="731"/>
      <c r="G160" s="731"/>
      <c r="H160" s="731"/>
      <c r="I160" s="731"/>
      <c r="J160" s="214" t="s">
        <v>494</v>
      </c>
      <c r="K160" s="274" t="s">
        <v>495</v>
      </c>
      <c r="L160" s="730" t="s">
        <v>500</v>
      </c>
      <c r="M160" s="730"/>
      <c r="N160" s="730"/>
    </row>
    <row r="161" spans="1:53" ht="213.65" hidden="1" customHeight="1" x14ac:dyDescent="0.3">
      <c r="A161" s="153">
        <v>14</v>
      </c>
      <c r="B161" s="273">
        <v>45626</v>
      </c>
      <c r="C161" s="430" t="s">
        <v>501</v>
      </c>
      <c r="D161" s="725"/>
      <c r="E161" s="725"/>
      <c r="F161" s="725"/>
      <c r="G161" s="725"/>
      <c r="H161" s="725"/>
      <c r="I161" s="726"/>
      <c r="J161" s="214" t="s">
        <v>494</v>
      </c>
      <c r="K161" s="214" t="s">
        <v>495</v>
      </c>
      <c r="L161" s="433" t="s">
        <v>502</v>
      </c>
      <c r="M161" s="434"/>
      <c r="N161" s="434"/>
    </row>
    <row r="162" spans="1:53" s="236" customFormat="1" ht="114.65" hidden="1" customHeight="1" x14ac:dyDescent="0.35">
      <c r="A162" s="153">
        <v>15</v>
      </c>
      <c r="B162" s="273">
        <v>45656</v>
      </c>
      <c r="C162" s="699" t="s">
        <v>2012</v>
      </c>
      <c r="D162" s="700"/>
      <c r="E162" s="700"/>
      <c r="F162" s="700"/>
      <c r="G162" s="700"/>
      <c r="H162" s="700"/>
      <c r="I162" s="701"/>
      <c r="J162" s="214" t="s">
        <v>494</v>
      </c>
      <c r="K162" s="214" t="s">
        <v>495</v>
      </c>
      <c r="L162" s="433" t="s">
        <v>504</v>
      </c>
      <c r="M162" s="434"/>
      <c r="N162" s="434"/>
      <c r="O162" s="305"/>
      <c r="P162" s="31"/>
      <c r="Q162" s="31"/>
      <c r="T162" s="31"/>
      <c r="U162" s="31"/>
      <c r="V162" s="31"/>
      <c r="W162" s="31"/>
      <c r="X162" s="305"/>
      <c r="Y162" s="31"/>
      <c r="Z162" s="305"/>
      <c r="AB162" s="120"/>
      <c r="AC162" s="306"/>
      <c r="AD162" s="31"/>
      <c r="AE162" s="31"/>
      <c r="AF162" s="31"/>
      <c r="AG162" s="31"/>
      <c r="AH162" s="31"/>
      <c r="AI162" s="31"/>
      <c r="AJ162" s="31"/>
      <c r="AK162" s="31"/>
      <c r="AL162" s="31"/>
      <c r="AM162" s="307"/>
      <c r="AN162" s="193"/>
      <c r="AO162" s="193"/>
      <c r="AP162" s="193"/>
      <c r="AQ162" s="308"/>
      <c r="AR162" s="193"/>
      <c r="AS162" s="193"/>
      <c r="AT162" s="308"/>
      <c r="AU162" s="193"/>
      <c r="AV162" s="193"/>
      <c r="AW162" s="308"/>
      <c r="AX162" s="193"/>
      <c r="AY162" s="193"/>
      <c r="AZ162" s="193"/>
      <c r="BA162" s="193"/>
    </row>
    <row r="163" spans="1:53" ht="58" hidden="1" customHeight="1" x14ac:dyDescent="0.3">
      <c r="A163" s="153">
        <v>16</v>
      </c>
      <c r="B163" s="273">
        <v>45838</v>
      </c>
      <c r="C163" s="699" t="s">
        <v>505</v>
      </c>
      <c r="D163" s="700"/>
      <c r="E163" s="700"/>
      <c r="F163" s="700"/>
      <c r="G163" s="700"/>
      <c r="H163" s="700"/>
      <c r="I163" s="701"/>
      <c r="J163" s="214" t="s">
        <v>494</v>
      </c>
      <c r="K163" s="214" t="s">
        <v>506</v>
      </c>
      <c r="L163" s="724" t="s">
        <v>507</v>
      </c>
      <c r="M163" s="722"/>
      <c r="N163" s="723"/>
    </row>
    <row r="164" spans="1:53" ht="108" hidden="1" customHeight="1" x14ac:dyDescent="0.3">
      <c r="A164" s="153">
        <v>17</v>
      </c>
      <c r="B164" s="273">
        <v>45938</v>
      </c>
      <c r="C164" s="699" t="s">
        <v>2013</v>
      </c>
      <c r="D164" s="700"/>
      <c r="E164" s="700"/>
      <c r="F164" s="700"/>
      <c r="G164" s="700"/>
      <c r="H164" s="700"/>
      <c r="I164" s="701"/>
      <c r="J164" s="214" t="s">
        <v>494</v>
      </c>
      <c r="K164" s="214" t="s">
        <v>506</v>
      </c>
      <c r="L164" s="543" t="s">
        <v>2014</v>
      </c>
      <c r="M164" s="722"/>
      <c r="N164" s="723"/>
    </row>
    <row r="165" spans="1:53" ht="132.65" hidden="1" customHeight="1" x14ac:dyDescent="0.3">
      <c r="A165" s="153">
        <v>18</v>
      </c>
      <c r="B165" s="273">
        <v>45991</v>
      </c>
      <c r="C165" s="699" t="s">
        <v>2015</v>
      </c>
      <c r="D165" s="700"/>
      <c r="E165" s="700"/>
      <c r="F165" s="700"/>
      <c r="G165" s="700"/>
      <c r="H165" s="700"/>
      <c r="I165" s="701"/>
      <c r="J165" s="214" t="s">
        <v>494</v>
      </c>
      <c r="K165" s="214" t="s">
        <v>506</v>
      </c>
      <c r="L165" s="543" t="s">
        <v>2016</v>
      </c>
      <c r="M165" s="722"/>
      <c r="N165" s="723"/>
    </row>
    <row r="166" spans="1:53" hidden="1" x14ac:dyDescent="0.3"/>
    <row r="167" spans="1:53" hidden="1" x14ac:dyDescent="0.3"/>
  </sheetData>
  <sheetProtection formatCells="0" insertRows="0" deleteRows="0"/>
  <mergeCells count="1032">
    <mergeCell ref="BB111:BB114"/>
    <mergeCell ref="BB115:BB117"/>
    <mergeCell ref="BB145:BB150"/>
    <mergeCell ref="Q58:Q59"/>
    <mergeCell ref="N63:N65"/>
    <mergeCell ref="AK60:AK62"/>
    <mergeCell ref="W58:W59"/>
    <mergeCell ref="V58:V59"/>
    <mergeCell ref="AI63:AI65"/>
    <mergeCell ref="AI79:AI80"/>
    <mergeCell ref="AC58:AC59"/>
    <mergeCell ref="AB58:AB59"/>
    <mergeCell ref="AA58:AA59"/>
    <mergeCell ref="Y58:Y59"/>
    <mergeCell ref="AG58:AG59"/>
    <mergeCell ref="AG72:AG73"/>
    <mergeCell ref="N74:N78"/>
    <mergeCell ref="N87:N88"/>
    <mergeCell ref="AL79:AL80"/>
    <mergeCell ref="AL81:AL83"/>
    <mergeCell ref="AK79:AK80"/>
    <mergeCell ref="AG74:AG78"/>
    <mergeCell ref="P58:P59"/>
    <mergeCell ref="AL48:AL52"/>
    <mergeCell ref="AL72:AL73"/>
    <mergeCell ref="AG107:AG108"/>
    <mergeCell ref="AG89:AG90"/>
    <mergeCell ref="AK81:AK83"/>
    <mergeCell ref="AK84:AK85"/>
    <mergeCell ref="AI106:AI107"/>
    <mergeCell ref="AF111:AF112"/>
    <mergeCell ref="O100:O103"/>
    <mergeCell ref="AK109:AK110"/>
    <mergeCell ref="P106:P108"/>
    <mergeCell ref="V89:V90"/>
    <mergeCell ref="W89:W90"/>
    <mergeCell ref="AI82:AI83"/>
    <mergeCell ref="AE89:AE90"/>
    <mergeCell ref="X89:X90"/>
    <mergeCell ref="AC89:AC90"/>
    <mergeCell ref="AB89:AB90"/>
    <mergeCell ref="AK100:AK103"/>
    <mergeCell ref="AI87:AI88"/>
    <mergeCell ref="AI89:AI93"/>
    <mergeCell ref="AD89:AD90"/>
    <mergeCell ref="AE111:AE112"/>
    <mergeCell ref="AA111:AA112"/>
    <mergeCell ref="AD111:AD112"/>
    <mergeCell ref="Q111:Q112"/>
    <mergeCell ref="AK106:AK108"/>
    <mergeCell ref="AK111:AK114"/>
    <mergeCell ref="AG45:AG46"/>
    <mergeCell ref="AK44:AK47"/>
    <mergeCell ref="AL44:AL47"/>
    <mergeCell ref="AI53:AI54"/>
    <mergeCell ref="N100:N103"/>
    <mergeCell ref="AI77:AI78"/>
    <mergeCell ref="AJ89:AJ93"/>
    <mergeCell ref="AK89:AK93"/>
    <mergeCell ref="N89:N93"/>
    <mergeCell ref="R89:R90"/>
    <mergeCell ref="P87:P88"/>
    <mergeCell ref="T89:T90"/>
    <mergeCell ref="S89:S90"/>
    <mergeCell ref="U89:U90"/>
    <mergeCell ref="AK87:AK88"/>
    <mergeCell ref="AH89:AH90"/>
    <mergeCell ref="AF89:AF90"/>
    <mergeCell ref="N68:N70"/>
    <mergeCell ref="P68:P70"/>
    <mergeCell ref="P72:P73"/>
    <mergeCell ref="N72:N73"/>
    <mergeCell ref="AK68:AK70"/>
    <mergeCell ref="N58:N59"/>
    <mergeCell ref="N53:N54"/>
    <mergeCell ref="AK98:AK99"/>
    <mergeCell ref="AL84:AL85"/>
    <mergeCell ref="AL94:AL97"/>
    <mergeCell ref="AL98:AL99"/>
    <mergeCell ref="AL89:AL93"/>
    <mergeCell ref="AL87:AL88"/>
    <mergeCell ref="AL100:AL103"/>
    <mergeCell ref="N94:N97"/>
    <mergeCell ref="AL106:AL108"/>
    <mergeCell ref="AK94:AK97"/>
    <mergeCell ref="AI94:AI97"/>
    <mergeCell ref="AI98:AI99"/>
    <mergeCell ref="AI111:AI114"/>
    <mergeCell ref="AI109:AI110"/>
    <mergeCell ref="Y89:Y90"/>
    <mergeCell ref="AA89:AA90"/>
    <mergeCell ref="N81:N83"/>
    <mergeCell ref="Q89:Q90"/>
    <mergeCell ref="Z89:Z90"/>
    <mergeCell ref="P94:P97"/>
    <mergeCell ref="P74:P78"/>
    <mergeCell ref="P89:P93"/>
    <mergeCell ref="N106:N108"/>
    <mergeCell ref="A111:A114"/>
    <mergeCell ref="P115:P117"/>
    <mergeCell ref="L94:L97"/>
    <mergeCell ref="G74:G78"/>
    <mergeCell ref="G81:G83"/>
    <mergeCell ref="H87:H88"/>
    <mergeCell ref="L74:L78"/>
    <mergeCell ref="K74:K78"/>
    <mergeCell ref="I74:I76"/>
    <mergeCell ref="L79:L80"/>
    <mergeCell ref="J74:J76"/>
    <mergeCell ref="H79:H80"/>
    <mergeCell ref="N79:N80"/>
    <mergeCell ref="P79:P80"/>
    <mergeCell ref="P81:P83"/>
    <mergeCell ref="L100:L103"/>
    <mergeCell ref="P100:P103"/>
    <mergeCell ref="AF122:AF123"/>
    <mergeCell ref="Y111:Y112"/>
    <mergeCell ref="R122:R123"/>
    <mergeCell ref="AD122:AD123"/>
    <mergeCell ref="B115:B117"/>
    <mergeCell ref="C115:C117"/>
    <mergeCell ref="D115:D117"/>
    <mergeCell ref="G115:G117"/>
    <mergeCell ref="K106:K108"/>
    <mergeCell ref="A115:A117"/>
    <mergeCell ref="X122:X123"/>
    <mergeCell ref="P109:P110"/>
    <mergeCell ref="L106:L108"/>
    <mergeCell ref="K109:K110"/>
    <mergeCell ref="L109:L110"/>
    <mergeCell ref="N109:N110"/>
    <mergeCell ref="S111:S112"/>
    <mergeCell ref="T111:T112"/>
    <mergeCell ref="D122:D125"/>
    <mergeCell ref="H122:H125"/>
    <mergeCell ref="R124:R125"/>
    <mergeCell ref="U124:U125"/>
    <mergeCell ref="T124:T125"/>
    <mergeCell ref="S124:S125"/>
    <mergeCell ref="A109:A110"/>
    <mergeCell ref="AF124:AF125"/>
    <mergeCell ref="AB124:AB125"/>
    <mergeCell ref="AE124:AE125"/>
    <mergeCell ref="AC124:AC125"/>
    <mergeCell ref="AD124:AD125"/>
    <mergeCell ref="W124:W125"/>
    <mergeCell ref="V124:V125"/>
    <mergeCell ref="AA124:AA125"/>
    <mergeCell ref="Y124:Y125"/>
    <mergeCell ref="X124:X125"/>
    <mergeCell ref="Z124:Z125"/>
    <mergeCell ref="Z122:Z123"/>
    <mergeCell ref="AA122:AA123"/>
    <mergeCell ref="AC122:AC123"/>
    <mergeCell ref="R111:R112"/>
    <mergeCell ref="S122:S123"/>
    <mergeCell ref="P111:P112"/>
    <mergeCell ref="U122:U123"/>
    <mergeCell ref="T122:T123"/>
    <mergeCell ref="U111:U112"/>
    <mergeCell ref="V111:V112"/>
    <mergeCell ref="W111:W112"/>
    <mergeCell ref="W122:W123"/>
    <mergeCell ref="V122:V123"/>
    <mergeCell ref="Y122:Y123"/>
    <mergeCell ref="AB122:AB123"/>
    <mergeCell ref="AE122:AE123"/>
    <mergeCell ref="H44:H47"/>
    <mergeCell ref="A48:A52"/>
    <mergeCell ref="K89:K93"/>
    <mergeCell ref="L87:L88"/>
    <mergeCell ref="L89:L93"/>
    <mergeCell ref="F58:F59"/>
    <mergeCell ref="I51:I52"/>
    <mergeCell ref="H53:H54"/>
    <mergeCell ref="F48:F52"/>
    <mergeCell ref="K68:K70"/>
    <mergeCell ref="K48:K52"/>
    <mergeCell ref="L81:L83"/>
    <mergeCell ref="H72:H73"/>
    <mergeCell ref="H63:H65"/>
    <mergeCell ref="G66:G67"/>
    <mergeCell ref="G68:G70"/>
    <mergeCell ref="J94:J95"/>
    <mergeCell ref="F94:F97"/>
    <mergeCell ref="I94:I95"/>
    <mergeCell ref="I63:I64"/>
    <mergeCell ref="K44:K47"/>
    <mergeCell ref="K63:K65"/>
    <mergeCell ref="L68:L70"/>
    <mergeCell ref="L72:L73"/>
    <mergeCell ref="L63:L65"/>
    <mergeCell ref="L66:L67"/>
    <mergeCell ref="L48:L52"/>
    <mergeCell ref="L53:L54"/>
    <mergeCell ref="E44:E47"/>
    <mergeCell ref="E48:E52"/>
    <mergeCell ref="G48:G52"/>
    <mergeCell ref="A40:A43"/>
    <mergeCell ref="B40:B43"/>
    <mergeCell ref="D44:D47"/>
    <mergeCell ref="A37:A39"/>
    <mergeCell ref="B37:B39"/>
    <mergeCell ref="C40:C43"/>
    <mergeCell ref="A44:A47"/>
    <mergeCell ref="B44:B47"/>
    <mergeCell ref="C44:C47"/>
    <mergeCell ref="D37:D39"/>
    <mergeCell ref="B30:B36"/>
    <mergeCell ref="A28:A29"/>
    <mergeCell ref="B28:B29"/>
    <mergeCell ref="D30:D36"/>
    <mergeCell ref="C20:C21"/>
    <mergeCell ref="D20:D21"/>
    <mergeCell ref="A22:A23"/>
    <mergeCell ref="B22:B23"/>
    <mergeCell ref="A24:A27"/>
    <mergeCell ref="B24:B27"/>
    <mergeCell ref="C22:C23"/>
    <mergeCell ref="D22:D23"/>
    <mergeCell ref="A20:A21"/>
    <mergeCell ref="B20:B21"/>
    <mergeCell ref="A30:A36"/>
    <mergeCell ref="C37:C39"/>
    <mergeCell ref="A1:C1"/>
    <mergeCell ref="N6:N7"/>
    <mergeCell ref="W3:AK3"/>
    <mergeCell ref="A5:K5"/>
    <mergeCell ref="L5:P5"/>
    <mergeCell ref="R5:AF5"/>
    <mergeCell ref="AG5:AL5"/>
    <mergeCell ref="A6:A7"/>
    <mergeCell ref="W7:X7"/>
    <mergeCell ref="B6:B7"/>
    <mergeCell ref="C6:C7"/>
    <mergeCell ref="P6:P7"/>
    <mergeCell ref="R6:R7"/>
    <mergeCell ref="E6:E7"/>
    <mergeCell ref="G6:G7"/>
    <mergeCell ref="I6:I7"/>
    <mergeCell ref="H6:H7"/>
    <mergeCell ref="K6:K7"/>
    <mergeCell ref="I3:J3"/>
    <mergeCell ref="D3:E3"/>
    <mergeCell ref="Y7:Z7"/>
    <mergeCell ref="AG6:AG7"/>
    <mergeCell ref="D6:D7"/>
    <mergeCell ref="F6:F7"/>
    <mergeCell ref="P28:P29"/>
    <mergeCell ref="P37:P39"/>
    <mergeCell ref="K15:K16"/>
    <mergeCell ref="J32:J33"/>
    <mergeCell ref="AN15:AN16"/>
    <mergeCell ref="N37:N39"/>
    <mergeCell ref="L37:L39"/>
    <mergeCell ref="K40:K43"/>
    <mergeCell ref="L40:L43"/>
    <mergeCell ref="M37:M39"/>
    <mergeCell ref="AJ40:AJ43"/>
    <mergeCell ref="AL37:AL39"/>
    <mergeCell ref="AL28:AL29"/>
    <mergeCell ref="AJ37:AJ39"/>
    <mergeCell ref="AL40:AL43"/>
    <mergeCell ref="N30:N36"/>
    <mergeCell ref="AK40:AK43"/>
    <mergeCell ref="O30:O36"/>
    <mergeCell ref="M30:M36"/>
    <mergeCell ref="L30:L36"/>
    <mergeCell ref="K30:K36"/>
    <mergeCell ref="AJ17:AJ18"/>
    <mergeCell ref="AK17:AK18"/>
    <mergeCell ref="AK15:AK16"/>
    <mergeCell ref="AM22:AM23"/>
    <mergeCell ref="AN22:AN23"/>
    <mergeCell ref="AN40:AN43"/>
    <mergeCell ref="J17:J18"/>
    <mergeCell ref="N17:N18"/>
    <mergeCell ref="K24:K27"/>
    <mergeCell ref="K28:K29"/>
    <mergeCell ref="K20:K21"/>
    <mergeCell ref="AU6:AW6"/>
    <mergeCell ref="AW17:AW18"/>
    <mergeCell ref="AO22:AO23"/>
    <mergeCell ref="AP22:AP23"/>
    <mergeCell ref="AO11:AO14"/>
    <mergeCell ref="P15:P16"/>
    <mergeCell ref="J6:J7"/>
    <mergeCell ref="K17:K18"/>
    <mergeCell ref="L6:L7"/>
    <mergeCell ref="L15:L16"/>
    <mergeCell ref="P22:P23"/>
    <mergeCell ref="AN6:AN7"/>
    <mergeCell ref="AO6:AQ6"/>
    <mergeCell ref="AF6:AF7"/>
    <mergeCell ref="L17:L18"/>
    <mergeCell ref="P17:P18"/>
    <mergeCell ref="P20:P21"/>
    <mergeCell ref="AP11:AP14"/>
    <mergeCell ref="AO15:AO16"/>
    <mergeCell ref="AP15:AP16"/>
    <mergeCell ref="AQ15:AQ16"/>
    <mergeCell ref="AN11:AN14"/>
    <mergeCell ref="AT20:AT21"/>
    <mergeCell ref="AU20:AU21"/>
    <mergeCell ref="N15:N16"/>
    <mergeCell ref="AC6:AE6"/>
    <mergeCell ref="O6:O7"/>
    <mergeCell ref="AH6:AH7"/>
    <mergeCell ref="S6:T6"/>
    <mergeCell ref="Y6:Z6"/>
    <mergeCell ref="M6:M7"/>
    <mergeCell ref="P11:P14"/>
    <mergeCell ref="BB5:BB7"/>
    <mergeCell ref="AL53:AL54"/>
    <mergeCell ref="AL74:AL78"/>
    <mergeCell ref="AL63:AL65"/>
    <mergeCell ref="AL66:AL67"/>
    <mergeCell ref="AL68:AL70"/>
    <mergeCell ref="AK20:AK21"/>
    <mergeCell ref="AK22:AK23"/>
    <mergeCell ref="AI22:AI23"/>
    <mergeCell ref="AK24:AK27"/>
    <mergeCell ref="AK74:AK78"/>
    <mergeCell ref="AI40:AI43"/>
    <mergeCell ref="AI24:AI26"/>
    <mergeCell ref="AK28:AK29"/>
    <mergeCell ref="AK30:AK36"/>
    <mergeCell ref="AM5:BA5"/>
    <mergeCell ref="BA6:BA7"/>
    <mergeCell ref="AK37:AK39"/>
    <mergeCell ref="AR6:AT6"/>
    <mergeCell ref="AI58:AI59"/>
    <mergeCell ref="AL58:AL59"/>
    <mergeCell ref="AL17:AL18"/>
    <mergeCell ref="AX6:AZ6"/>
    <mergeCell ref="AI66:AI67"/>
    <mergeCell ref="AI37:AI39"/>
    <mergeCell ref="AL15:AL16"/>
    <mergeCell ref="AM11:AM14"/>
    <mergeCell ref="AK6:AK7"/>
    <mergeCell ref="AM28:AM29"/>
    <mergeCell ref="AM6:AM7"/>
    <mergeCell ref="AM24:AM27"/>
    <mergeCell ref="AI20:AI21"/>
    <mergeCell ref="P30:P36"/>
    <mergeCell ref="P66:P67"/>
    <mergeCell ref="K60:K62"/>
    <mergeCell ref="M40:M43"/>
    <mergeCell ref="N40:N43"/>
    <mergeCell ref="O40:O43"/>
    <mergeCell ref="K37:K39"/>
    <mergeCell ref="K58:K59"/>
    <mergeCell ref="AM37:AM39"/>
    <mergeCell ref="L58:L59"/>
    <mergeCell ref="AK58:AK59"/>
    <mergeCell ref="U58:U59"/>
    <mergeCell ref="T58:T59"/>
    <mergeCell ref="X58:X59"/>
    <mergeCell ref="AM40:AM43"/>
    <mergeCell ref="AM30:AM36"/>
    <mergeCell ref="O37:O39"/>
    <mergeCell ref="AK63:AK65"/>
    <mergeCell ref="AL60:AL62"/>
    <mergeCell ref="P63:P65"/>
    <mergeCell ref="R58:R59"/>
    <mergeCell ref="N48:N52"/>
    <mergeCell ref="Z58:Z59"/>
    <mergeCell ref="AE58:AE59"/>
    <mergeCell ref="P53:P54"/>
    <mergeCell ref="AD58:AD59"/>
    <mergeCell ref="S58:S59"/>
    <mergeCell ref="AK66:AK67"/>
    <mergeCell ref="N66:N67"/>
    <mergeCell ref="AK48:AK52"/>
    <mergeCell ref="AK53:AK54"/>
    <mergeCell ref="M48:M52"/>
    <mergeCell ref="BA1:BB1"/>
    <mergeCell ref="D1:AZ1"/>
    <mergeCell ref="P40:P43"/>
    <mergeCell ref="P55:P57"/>
    <mergeCell ref="AK55:AK57"/>
    <mergeCell ref="AL55:AL57"/>
    <mergeCell ref="M55:M57"/>
    <mergeCell ref="O55:O57"/>
    <mergeCell ref="D55:D57"/>
    <mergeCell ref="E55:E57"/>
    <mergeCell ref="F55:F57"/>
    <mergeCell ref="G55:G57"/>
    <mergeCell ref="H55:H57"/>
    <mergeCell ref="I56:I57"/>
    <mergeCell ref="K55:K57"/>
    <mergeCell ref="L55:L57"/>
    <mergeCell ref="N55:N57"/>
    <mergeCell ref="AJ53:AJ54"/>
    <mergeCell ref="AN24:AN27"/>
    <mergeCell ref="P48:P52"/>
    <mergeCell ref="K11:K14"/>
    <mergeCell ref="W6:X6"/>
    <mergeCell ref="AL30:AL36"/>
    <mergeCell ref="AM15:AM16"/>
    <mergeCell ref="AG15:AG16"/>
    <mergeCell ref="AI15:AI16"/>
    <mergeCell ref="Q5:Q7"/>
    <mergeCell ref="AJ6:AJ7"/>
    <mergeCell ref="AI6:AI7"/>
    <mergeCell ref="AL6:AL7"/>
    <mergeCell ref="AA6:AB6"/>
    <mergeCell ref="U6:V6"/>
    <mergeCell ref="M53:M54"/>
    <mergeCell ref="O53:O54"/>
    <mergeCell ref="O48:O52"/>
    <mergeCell ref="AK72:AK73"/>
    <mergeCell ref="AI11:AI12"/>
    <mergeCell ref="AI17:AI18"/>
    <mergeCell ref="AG26:AG27"/>
    <mergeCell ref="AL24:AL27"/>
    <mergeCell ref="AL22:AL23"/>
    <mergeCell ref="AL20:AL21"/>
    <mergeCell ref="A11:A14"/>
    <mergeCell ref="B11:B14"/>
    <mergeCell ref="C11:C14"/>
    <mergeCell ref="D11:D14"/>
    <mergeCell ref="E11:E14"/>
    <mergeCell ref="F11:F14"/>
    <mergeCell ref="G11:G14"/>
    <mergeCell ref="H11:H14"/>
    <mergeCell ref="A17:A18"/>
    <mergeCell ref="B17:B18"/>
    <mergeCell ref="C17:C18"/>
    <mergeCell ref="P24:P27"/>
    <mergeCell ref="H17:H18"/>
    <mergeCell ref="H24:H27"/>
    <mergeCell ref="H22:H23"/>
    <mergeCell ref="A15:A16"/>
    <mergeCell ref="B15:B16"/>
    <mergeCell ref="AK11:AK14"/>
    <mergeCell ref="AL11:AL14"/>
    <mergeCell ref="K22:K23"/>
    <mergeCell ref="F22:F23"/>
    <mergeCell ref="F44:F47"/>
    <mergeCell ref="C15:C16"/>
    <mergeCell ref="D15:D16"/>
    <mergeCell ref="C28:C29"/>
    <mergeCell ref="C30:C36"/>
    <mergeCell ref="C24:C27"/>
    <mergeCell ref="D24:D27"/>
    <mergeCell ref="D28:D29"/>
    <mergeCell ref="I11:I14"/>
    <mergeCell ref="J11:J14"/>
    <mergeCell ref="E24:E27"/>
    <mergeCell ref="I41:I42"/>
    <mergeCell ref="H37:H39"/>
    <mergeCell ref="F37:F39"/>
    <mergeCell ref="G15:G16"/>
    <mergeCell ref="F40:F43"/>
    <mergeCell ref="E15:E16"/>
    <mergeCell ref="F15:F16"/>
    <mergeCell ref="E28:E29"/>
    <mergeCell ref="I17:I18"/>
    <mergeCell ref="I28:I29"/>
    <mergeCell ref="I32:I33"/>
    <mergeCell ref="J28:J29"/>
    <mergeCell ref="J41:J42"/>
    <mergeCell ref="G28:G29"/>
    <mergeCell ref="H20:H21"/>
    <mergeCell ref="H40:H43"/>
    <mergeCell ref="F17:F18"/>
    <mergeCell ref="G17:G18"/>
    <mergeCell ref="G20:G21"/>
    <mergeCell ref="G22:G23"/>
    <mergeCell ref="G24:G27"/>
    <mergeCell ref="F20:F21"/>
    <mergeCell ref="E40:E43"/>
    <mergeCell ref="E30:E36"/>
    <mergeCell ref="D40:D43"/>
    <mergeCell ref="H15:H16"/>
    <mergeCell ref="G30:G36"/>
    <mergeCell ref="G40:G43"/>
    <mergeCell ref="G37:G39"/>
    <mergeCell ref="H28:H29"/>
    <mergeCell ref="F28:F29"/>
    <mergeCell ref="H30:H36"/>
    <mergeCell ref="D17:D18"/>
    <mergeCell ref="E17:E18"/>
    <mergeCell ref="F100:F103"/>
    <mergeCell ref="D98:D99"/>
    <mergeCell ref="E106:E108"/>
    <mergeCell ref="F72:F73"/>
    <mergeCell ref="F66:F67"/>
    <mergeCell ref="H94:H97"/>
    <mergeCell ref="F30:F36"/>
    <mergeCell ref="E37:E39"/>
    <mergeCell ref="E22:E23"/>
    <mergeCell ref="E20:E21"/>
    <mergeCell ref="F24:F27"/>
    <mergeCell ref="K72:K73"/>
    <mergeCell ref="K79:K80"/>
    <mergeCell ref="G94:G97"/>
    <mergeCell ref="G100:G103"/>
    <mergeCell ref="G106:G108"/>
    <mergeCell ref="H106:H108"/>
    <mergeCell ref="I48:I49"/>
    <mergeCell ref="D53:D54"/>
    <mergeCell ref="E53:E54"/>
    <mergeCell ref="D84:D85"/>
    <mergeCell ref="D89:D93"/>
    <mergeCell ref="E89:E93"/>
    <mergeCell ref="E87:E88"/>
    <mergeCell ref="F87:F88"/>
    <mergeCell ref="G89:G93"/>
    <mergeCell ref="F63:F65"/>
    <mergeCell ref="H48:H52"/>
    <mergeCell ref="J48:J52"/>
    <mergeCell ref="K84:K85"/>
    <mergeCell ref="K126:K128"/>
    <mergeCell ref="D63:D65"/>
    <mergeCell ref="E63:E65"/>
    <mergeCell ref="G53:G54"/>
    <mergeCell ref="G58:G59"/>
    <mergeCell ref="D66:D67"/>
    <mergeCell ref="E98:E99"/>
    <mergeCell ref="F98:F99"/>
    <mergeCell ref="H100:H103"/>
    <mergeCell ref="F60:F62"/>
    <mergeCell ref="H66:H67"/>
    <mergeCell ref="H74:H78"/>
    <mergeCell ref="G63:G65"/>
    <mergeCell ref="H68:H70"/>
    <mergeCell ref="D72:D73"/>
    <mergeCell ref="D68:D70"/>
    <mergeCell ref="K119:K121"/>
    <mergeCell ref="I100:I102"/>
    <mergeCell ref="E119:E121"/>
    <mergeCell ref="E109:E110"/>
    <mergeCell ref="F109:F110"/>
    <mergeCell ref="G109:G110"/>
    <mergeCell ref="K100:K103"/>
    <mergeCell ref="G98:G99"/>
    <mergeCell ref="K98:K99"/>
    <mergeCell ref="K111:K114"/>
    <mergeCell ref="G119:G121"/>
    <mergeCell ref="K94:K97"/>
    <mergeCell ref="H84:H85"/>
    <mergeCell ref="F119:F121"/>
    <mergeCell ref="E66:E67"/>
    <mergeCell ref="F115:F117"/>
    <mergeCell ref="K129:K130"/>
    <mergeCell ref="G44:G47"/>
    <mergeCell ref="C72:C73"/>
    <mergeCell ref="D58:D59"/>
    <mergeCell ref="C58:C59"/>
    <mergeCell ref="F74:F78"/>
    <mergeCell ref="D74:D78"/>
    <mergeCell ref="E81:E83"/>
    <mergeCell ref="K81:K83"/>
    <mergeCell ref="F89:F93"/>
    <mergeCell ref="D48:D52"/>
    <mergeCell ref="K66:K67"/>
    <mergeCell ref="G60:G62"/>
    <mergeCell ref="E74:E78"/>
    <mergeCell ref="K53:K54"/>
    <mergeCell ref="I53:I54"/>
    <mergeCell ref="J53:J54"/>
    <mergeCell ref="H81:H83"/>
    <mergeCell ref="E84:E85"/>
    <mergeCell ref="G84:G85"/>
    <mergeCell ref="D100:D103"/>
    <mergeCell ref="E58:E59"/>
    <mergeCell ref="F53:F54"/>
    <mergeCell ref="E60:E62"/>
    <mergeCell ref="E79:E80"/>
    <mergeCell ref="H60:H62"/>
    <mergeCell ref="C48:C52"/>
    <mergeCell ref="K87:K88"/>
    <mergeCell ref="K122:K125"/>
    <mergeCell ref="E94:E97"/>
    <mergeCell ref="I98:I99"/>
    <mergeCell ref="I129:I130"/>
    <mergeCell ref="B48:B52"/>
    <mergeCell ref="B63:B65"/>
    <mergeCell ref="D60:D62"/>
    <mergeCell ref="B55:B57"/>
    <mergeCell ref="B72:B73"/>
    <mergeCell ref="C119:C121"/>
    <mergeCell ref="D119:D121"/>
    <mergeCell ref="C94:C97"/>
    <mergeCell ref="D94:D97"/>
    <mergeCell ref="B58:B59"/>
    <mergeCell ref="B60:B62"/>
    <mergeCell ref="B53:B54"/>
    <mergeCell ref="B106:B108"/>
    <mergeCell ref="B98:B99"/>
    <mergeCell ref="B100:B103"/>
    <mergeCell ref="B89:B93"/>
    <mergeCell ref="B87:B88"/>
    <mergeCell ref="B94:B97"/>
    <mergeCell ref="C84:C85"/>
    <mergeCell ref="C87:C88"/>
    <mergeCell ref="D87:D88"/>
    <mergeCell ref="C53:C54"/>
    <mergeCell ref="C98:C99"/>
    <mergeCell ref="C60:C62"/>
    <mergeCell ref="C55:C57"/>
    <mergeCell ref="D137:D138"/>
    <mergeCell ref="E137:E138"/>
    <mergeCell ref="B137:B138"/>
    <mergeCell ref="D131:D133"/>
    <mergeCell ref="E131:E133"/>
    <mergeCell ref="H58:H59"/>
    <mergeCell ref="F122:F125"/>
    <mergeCell ref="B109:B110"/>
    <mergeCell ref="B119:B121"/>
    <mergeCell ref="B111:B114"/>
    <mergeCell ref="F106:F108"/>
    <mergeCell ref="F131:F133"/>
    <mergeCell ref="C134:C136"/>
    <mergeCell ref="H109:H110"/>
    <mergeCell ref="E134:E136"/>
    <mergeCell ref="B131:B133"/>
    <mergeCell ref="B129:B130"/>
    <mergeCell ref="F126:F128"/>
    <mergeCell ref="F129:F130"/>
    <mergeCell ref="F111:F114"/>
    <mergeCell ref="G111:G114"/>
    <mergeCell ref="H111:H114"/>
    <mergeCell ref="G131:G133"/>
    <mergeCell ref="B126:B128"/>
    <mergeCell ref="G126:G128"/>
    <mergeCell ref="D126:D128"/>
    <mergeCell ref="D129:D130"/>
    <mergeCell ref="F84:F85"/>
    <mergeCell ref="H89:H93"/>
    <mergeCell ref="H115:H117"/>
    <mergeCell ref="H119:H121"/>
    <mergeCell ref="E100:E103"/>
    <mergeCell ref="A100:A103"/>
    <mergeCell ref="A106:A108"/>
    <mergeCell ref="C126:C128"/>
    <mergeCell ref="C129:C130"/>
    <mergeCell ref="C89:C93"/>
    <mergeCell ref="B84:B85"/>
    <mergeCell ref="B66:B67"/>
    <mergeCell ref="B79:B80"/>
    <mergeCell ref="C81:C83"/>
    <mergeCell ref="C66:C67"/>
    <mergeCell ref="A55:A57"/>
    <mergeCell ref="B68:B70"/>
    <mergeCell ref="C68:C70"/>
    <mergeCell ref="C63:C65"/>
    <mergeCell ref="A68:A70"/>
    <mergeCell ref="H131:H133"/>
    <mergeCell ref="E111:E114"/>
    <mergeCell ref="G87:G88"/>
    <mergeCell ref="A122:A125"/>
    <mergeCell ref="B122:B125"/>
    <mergeCell ref="C122:C125"/>
    <mergeCell ref="G122:G125"/>
    <mergeCell ref="E122:E125"/>
    <mergeCell ref="C131:C133"/>
    <mergeCell ref="A129:A130"/>
    <mergeCell ref="A89:A93"/>
    <mergeCell ref="A87:A88"/>
    <mergeCell ref="A94:A97"/>
    <mergeCell ref="H98:H99"/>
    <mergeCell ref="C106:C108"/>
    <mergeCell ref="D106:D108"/>
    <mergeCell ref="A119:A121"/>
    <mergeCell ref="A53:A54"/>
    <mergeCell ref="C79:C80"/>
    <mergeCell ref="F79:F80"/>
    <mergeCell ref="G79:G80"/>
    <mergeCell ref="F81:F83"/>
    <mergeCell ref="D79:D80"/>
    <mergeCell ref="G72:G73"/>
    <mergeCell ref="E72:E73"/>
    <mergeCell ref="F68:F70"/>
    <mergeCell ref="E115:E117"/>
    <mergeCell ref="C111:C114"/>
    <mergeCell ref="D111:D114"/>
    <mergeCell ref="A58:A59"/>
    <mergeCell ref="E126:E128"/>
    <mergeCell ref="C109:C110"/>
    <mergeCell ref="D109:D110"/>
    <mergeCell ref="A79:A80"/>
    <mergeCell ref="A81:A83"/>
    <mergeCell ref="E68:E70"/>
    <mergeCell ref="D81:D83"/>
    <mergeCell ref="A84:A85"/>
    <mergeCell ref="A63:A65"/>
    <mergeCell ref="A60:A62"/>
    <mergeCell ref="A126:A128"/>
    <mergeCell ref="A66:A67"/>
    <mergeCell ref="A72:A73"/>
    <mergeCell ref="A74:A78"/>
    <mergeCell ref="B74:B78"/>
    <mergeCell ref="C74:C78"/>
    <mergeCell ref="C100:C103"/>
    <mergeCell ref="B81:B83"/>
    <mergeCell ref="A98:A99"/>
    <mergeCell ref="B141:B144"/>
    <mergeCell ref="L160:N160"/>
    <mergeCell ref="G129:G130"/>
    <mergeCell ref="H126:H128"/>
    <mergeCell ref="H129:H130"/>
    <mergeCell ref="C156:I156"/>
    <mergeCell ref="A155:N155"/>
    <mergeCell ref="L156:N156"/>
    <mergeCell ref="B151:B152"/>
    <mergeCell ref="D151:D152"/>
    <mergeCell ref="E151:E152"/>
    <mergeCell ref="F151:F152"/>
    <mergeCell ref="B139:B140"/>
    <mergeCell ref="A139:A140"/>
    <mergeCell ref="G141:G144"/>
    <mergeCell ref="A141:A144"/>
    <mergeCell ref="A145:A150"/>
    <mergeCell ref="A151:A152"/>
    <mergeCell ref="B145:B150"/>
    <mergeCell ref="G134:G136"/>
    <mergeCell ref="F134:F136"/>
    <mergeCell ref="D134:D136"/>
    <mergeCell ref="A131:A133"/>
    <mergeCell ref="E141:E144"/>
    <mergeCell ref="D141:D144"/>
    <mergeCell ref="C141:C144"/>
    <mergeCell ref="K131:K133"/>
    <mergeCell ref="A137:A138"/>
    <mergeCell ref="C137:C138"/>
    <mergeCell ref="A134:A136"/>
    <mergeCell ref="B134:B136"/>
    <mergeCell ref="E129:E130"/>
    <mergeCell ref="C165:I165"/>
    <mergeCell ref="L165:N165"/>
    <mergeCell ref="K151:K152"/>
    <mergeCell ref="K145:K150"/>
    <mergeCell ref="F141:F144"/>
    <mergeCell ref="C139:C140"/>
    <mergeCell ref="G151:G152"/>
    <mergeCell ref="F145:F150"/>
    <mergeCell ref="E145:E150"/>
    <mergeCell ref="D145:D150"/>
    <mergeCell ref="C145:C150"/>
    <mergeCell ref="C151:C152"/>
    <mergeCell ref="L163:N163"/>
    <mergeCell ref="C162:I162"/>
    <mergeCell ref="F139:F140"/>
    <mergeCell ref="L162:N162"/>
    <mergeCell ref="C161:I161"/>
    <mergeCell ref="L161:N161"/>
    <mergeCell ref="C157:I157"/>
    <mergeCell ref="C158:I158"/>
    <mergeCell ref="C159:I159"/>
    <mergeCell ref="H139:H140"/>
    <mergeCell ref="H141:H144"/>
    <mergeCell ref="I141:I142"/>
    <mergeCell ref="C164:I164"/>
    <mergeCell ref="E139:E140"/>
    <mergeCell ref="D139:D140"/>
    <mergeCell ref="L164:N164"/>
    <mergeCell ref="L157:N157"/>
    <mergeCell ref="L158:N158"/>
    <mergeCell ref="L159:N159"/>
    <mergeCell ref="C160:I160"/>
    <mergeCell ref="P137:P138"/>
    <mergeCell ref="N134:N136"/>
    <mergeCell ref="G137:G138"/>
    <mergeCell ref="F137:F138"/>
    <mergeCell ref="L137:L138"/>
    <mergeCell ref="N137:N138"/>
    <mergeCell ref="H137:H138"/>
    <mergeCell ref="P134:P136"/>
    <mergeCell ref="K134:K136"/>
    <mergeCell ref="H134:H136"/>
    <mergeCell ref="K137:K138"/>
    <mergeCell ref="L134:L136"/>
    <mergeCell ref="AK151:AK152"/>
    <mergeCell ref="AL145:AL150"/>
    <mergeCell ref="AL139:AL140"/>
    <mergeCell ref="AL141:AL144"/>
    <mergeCell ref="AL151:AL152"/>
    <mergeCell ref="H145:H150"/>
    <mergeCell ref="H151:H152"/>
    <mergeCell ref="K139:K140"/>
    <mergeCell ref="K141:K144"/>
    <mergeCell ref="G139:G140"/>
    <mergeCell ref="G145:G150"/>
    <mergeCell ref="AK145:AK150"/>
    <mergeCell ref="AI137:AI138"/>
    <mergeCell ref="AI134:AI136"/>
    <mergeCell ref="AG134:AG135"/>
    <mergeCell ref="C163:I163"/>
    <mergeCell ref="J141:J142"/>
    <mergeCell ref="BA15:BA16"/>
    <mergeCell ref="BB15:BB16"/>
    <mergeCell ref="AQ11:AQ14"/>
    <mergeCell ref="AR11:AR14"/>
    <mergeCell ref="AS11:AS14"/>
    <mergeCell ref="AT11:AT14"/>
    <mergeCell ref="AU11:AU14"/>
    <mergeCell ref="AV11:AV14"/>
    <mergeCell ref="AW11:AW14"/>
    <mergeCell ref="AX11:AX14"/>
    <mergeCell ref="AY11:AY14"/>
    <mergeCell ref="AZ11:AZ14"/>
    <mergeCell ref="BA11:BA14"/>
    <mergeCell ref="BB11:BB14"/>
    <mergeCell ref="AR15:AR16"/>
    <mergeCell ref="AS15:AS16"/>
    <mergeCell ref="AT15:AT16"/>
    <mergeCell ref="AU15:AU16"/>
    <mergeCell ref="AV15:AV16"/>
    <mergeCell ref="AW15:AW16"/>
    <mergeCell ref="AX15:AX16"/>
    <mergeCell ref="AY15:AY16"/>
    <mergeCell ref="AZ15:AZ16"/>
    <mergeCell ref="BA20:BA21"/>
    <mergeCell ref="BB20:BB21"/>
    <mergeCell ref="AM17:AM18"/>
    <mergeCell ref="AN17:AN18"/>
    <mergeCell ref="AV17:AV18"/>
    <mergeCell ref="AO17:AO18"/>
    <mergeCell ref="AP17:AP18"/>
    <mergeCell ref="AQ17:AQ18"/>
    <mergeCell ref="AR17:AR18"/>
    <mergeCell ref="AX17:AX18"/>
    <mergeCell ref="AY17:AY18"/>
    <mergeCell ref="AZ17:AZ18"/>
    <mergeCell ref="BA17:BA18"/>
    <mergeCell ref="AS17:AS18"/>
    <mergeCell ref="AT17:AT18"/>
    <mergeCell ref="AU17:AU18"/>
    <mergeCell ref="BB17:BB18"/>
    <mergeCell ref="AM20:AM21"/>
    <mergeCell ref="AN20:AN21"/>
    <mergeCell ref="AO20:AO21"/>
    <mergeCell ref="AP20:AP21"/>
    <mergeCell ref="AQ20:AQ21"/>
    <mergeCell ref="AR20:AR21"/>
    <mergeCell ref="AS20:AS21"/>
    <mergeCell ref="AW20:AW21"/>
    <mergeCell ref="AX20:AX21"/>
    <mergeCell ref="AY20:AY21"/>
    <mergeCell ref="AZ20:AZ21"/>
    <mergeCell ref="AR22:AR23"/>
    <mergeCell ref="AV22:AV23"/>
    <mergeCell ref="AW22:AW23"/>
    <mergeCell ref="AT22:AT23"/>
    <mergeCell ref="AU22:AU23"/>
    <mergeCell ref="AQ22:AQ23"/>
    <mergeCell ref="AS22:AS23"/>
    <mergeCell ref="AX22:AX23"/>
    <mergeCell ref="AY22:AY23"/>
    <mergeCell ref="AZ22:AZ23"/>
    <mergeCell ref="AV20:AV21"/>
    <mergeCell ref="BA22:BA23"/>
    <mergeCell ref="BB22:BB23"/>
    <mergeCell ref="AQ24:AQ27"/>
    <mergeCell ref="AR24:AR27"/>
    <mergeCell ref="AS24:AS27"/>
    <mergeCell ref="AT24:AT27"/>
    <mergeCell ref="AU24:AU27"/>
    <mergeCell ref="AV24:AV27"/>
    <mergeCell ref="AW24:AW27"/>
    <mergeCell ref="AX24:AX27"/>
    <mergeCell ref="AY24:AY27"/>
    <mergeCell ref="AZ24:AZ27"/>
    <mergeCell ref="BA24:BA27"/>
    <mergeCell ref="BB24:BB27"/>
    <mergeCell ref="AM55:AM57"/>
    <mergeCell ref="AN55:AN57"/>
    <mergeCell ref="AY37:AY39"/>
    <mergeCell ref="BB37:BB39"/>
    <mergeCell ref="AW28:AW29"/>
    <mergeCell ref="AX28:AX29"/>
    <mergeCell ref="AY28:AY29"/>
    <mergeCell ref="AZ28:AZ29"/>
    <mergeCell ref="BA28:BA29"/>
    <mergeCell ref="BB28:BB29"/>
    <mergeCell ref="AP24:AP27"/>
    <mergeCell ref="AV28:AV29"/>
    <mergeCell ref="AV37:AV39"/>
    <mergeCell ref="AR28:AR29"/>
    <mergeCell ref="AS28:AS29"/>
    <mergeCell ref="AT28:AT29"/>
    <mergeCell ref="AU28:AU29"/>
    <mergeCell ref="AN30:AN36"/>
    <mergeCell ref="AN28:AN29"/>
    <mergeCell ref="AX37:AX39"/>
    <mergeCell ref="AO37:AO39"/>
    <mergeCell ref="AP37:AP39"/>
    <mergeCell ref="AR37:AR39"/>
    <mergeCell ref="AS37:AS39"/>
    <mergeCell ref="AU37:AU39"/>
    <mergeCell ref="AO28:AO29"/>
    <mergeCell ref="AP28:AP29"/>
    <mergeCell ref="AQ28:AQ29"/>
    <mergeCell ref="AN37:AN39"/>
    <mergeCell ref="AO24:AO27"/>
    <mergeCell ref="BB40:BB43"/>
    <mergeCell ref="AM44:AM47"/>
    <mergeCell ref="AN44:AN47"/>
    <mergeCell ref="AO40:AO43"/>
    <mergeCell ref="AP40:AP43"/>
    <mergeCell ref="AQ40:AQ43"/>
    <mergeCell ref="AR40:AR43"/>
    <mergeCell ref="AS40:AS43"/>
    <mergeCell ref="AT40:AT43"/>
    <mergeCell ref="AU40:AU43"/>
    <mergeCell ref="AV40:AV43"/>
    <mergeCell ref="AW40:AW43"/>
    <mergeCell ref="AX40:AX43"/>
    <mergeCell ref="AY40:AY43"/>
    <mergeCell ref="AM48:AM52"/>
    <mergeCell ref="AN48:AN52"/>
    <mergeCell ref="AM53:AM54"/>
    <mergeCell ref="AN53:AN54"/>
    <mergeCell ref="AM111:AM114"/>
    <mergeCell ref="AN109:AN110"/>
    <mergeCell ref="AM94:AM97"/>
    <mergeCell ref="AN94:AN97"/>
    <mergeCell ref="AM98:AM99"/>
    <mergeCell ref="AN98:AN99"/>
    <mergeCell ref="AM58:AM59"/>
    <mergeCell ref="AN58:AN59"/>
    <mergeCell ref="AN60:AN62"/>
    <mergeCell ref="AM63:AM65"/>
    <mergeCell ref="AN63:AN65"/>
    <mergeCell ref="AM66:AM67"/>
    <mergeCell ref="AN66:AN67"/>
    <mergeCell ref="AM68:AM70"/>
    <mergeCell ref="AN68:AN70"/>
    <mergeCell ref="AM72:AM73"/>
    <mergeCell ref="AN72:AN73"/>
    <mergeCell ref="AM60:AM62"/>
    <mergeCell ref="AM74:AM78"/>
    <mergeCell ref="AN74:AN78"/>
    <mergeCell ref="AM79:AM80"/>
    <mergeCell ref="AN79:AN80"/>
    <mergeCell ref="AM81:AM83"/>
    <mergeCell ref="AM87:AM88"/>
    <mergeCell ref="AM89:AM93"/>
    <mergeCell ref="AN89:AN93"/>
    <mergeCell ref="AN81:AN83"/>
    <mergeCell ref="AM84:AM85"/>
    <mergeCell ref="AN84:AN85"/>
    <mergeCell ref="AM145:AM150"/>
    <mergeCell ref="AN145:AN150"/>
    <mergeCell ref="AM100:AM103"/>
    <mergeCell ref="AN100:AN103"/>
    <mergeCell ref="AM106:AM108"/>
    <mergeCell ref="AN106:AN108"/>
    <mergeCell ref="AN111:AN114"/>
    <mergeCell ref="AM151:AM152"/>
    <mergeCell ref="AN151:AN152"/>
    <mergeCell ref="AM131:AM133"/>
    <mergeCell ref="AN131:AN133"/>
    <mergeCell ref="AM134:AM136"/>
    <mergeCell ref="AN134:AN136"/>
    <mergeCell ref="AM137:AM138"/>
    <mergeCell ref="AN137:AN138"/>
    <mergeCell ref="AM139:AM140"/>
    <mergeCell ref="AN139:AN140"/>
    <mergeCell ref="AM141:AM144"/>
    <mergeCell ref="AN141:AN144"/>
    <mergeCell ref="AK139:AK140"/>
    <mergeCell ref="AK141:AK144"/>
    <mergeCell ref="AK119:AK121"/>
    <mergeCell ref="AM109:AM110"/>
    <mergeCell ref="AZ115:AZ117"/>
    <mergeCell ref="AT115:AT116"/>
    <mergeCell ref="AK137:AK138"/>
    <mergeCell ref="AK134:AK136"/>
    <mergeCell ref="AK131:AK133"/>
    <mergeCell ref="AK129:AK130"/>
    <mergeCell ref="AK126:AK128"/>
    <mergeCell ref="AL131:AL133"/>
    <mergeCell ref="AY115:AY117"/>
    <mergeCell ref="AL134:AL136"/>
    <mergeCell ref="AL137:AL138"/>
    <mergeCell ref="AL111:AL114"/>
    <mergeCell ref="AL109:AL110"/>
    <mergeCell ref="AT111:AT112"/>
    <mergeCell ref="AG132:AG133"/>
    <mergeCell ref="AL126:AL128"/>
    <mergeCell ref="AL129:AL130"/>
    <mergeCell ref="AL115:AL117"/>
    <mergeCell ref="AL119:AL121"/>
    <mergeCell ref="AL122:AL125"/>
    <mergeCell ref="AK122:AK125"/>
    <mergeCell ref="AK115:AK117"/>
    <mergeCell ref="AO115:AO117"/>
    <mergeCell ref="AP115:AP117"/>
    <mergeCell ref="AM115:AM117"/>
    <mergeCell ref="AR115:AR117"/>
    <mergeCell ref="AS115:AS117"/>
    <mergeCell ref="AU115:AU117"/>
    <mergeCell ref="AV115:AV117"/>
    <mergeCell ref="AW115:AW116"/>
    <mergeCell ref="AX115:AX117"/>
    <mergeCell ref="AN115:AN117"/>
    <mergeCell ref="BB30:BB36"/>
    <mergeCell ref="BB44:BB47"/>
    <mergeCell ref="BB48:BB52"/>
    <mergeCell ref="BB53:BB54"/>
    <mergeCell ref="BB55:BB57"/>
    <mergeCell ref="BB58:BB59"/>
    <mergeCell ref="BB60:BB62"/>
    <mergeCell ref="BB63:BB65"/>
    <mergeCell ref="BB139:BB140"/>
    <mergeCell ref="BB137:BB138"/>
    <mergeCell ref="BB134:BB136"/>
    <mergeCell ref="BB141:BB144"/>
    <mergeCell ref="BB151:BB152"/>
    <mergeCell ref="BB109:BB110"/>
    <mergeCell ref="BB106:BB108"/>
    <mergeCell ref="BB87:BB88"/>
    <mergeCell ref="BB100:BB103"/>
    <mergeCell ref="BB98:BB99"/>
    <mergeCell ref="BB94:BB97"/>
    <mergeCell ref="BB89:BB93"/>
    <mergeCell ref="BB84:BB85"/>
    <mergeCell ref="BB66:BB67"/>
    <mergeCell ref="BB72:BB73"/>
    <mergeCell ref="BB68:BB70"/>
    <mergeCell ref="BB79:BB80"/>
    <mergeCell ref="BB81:BB83"/>
    <mergeCell ref="BB74:BB78"/>
    <mergeCell ref="BB131:BB133"/>
    <mergeCell ref="BB129:BB130"/>
    <mergeCell ref="BB126:BB128"/>
    <mergeCell ref="BB122:BB125"/>
    <mergeCell ref="BB119:BB121"/>
  </mergeCells>
  <phoneticPr fontId="44" type="noConversion"/>
  <conditionalFormatting sqref="H53:H54">
    <cfRule type="cellIs" dxfId="1138" priority="824" operator="equal">
      <formula>#REF!</formula>
    </cfRule>
  </conditionalFormatting>
  <conditionalFormatting sqref="L8:L15 L104:L134 L137 L139:L152">
    <cfRule type="cellIs" dxfId="1137" priority="134" operator="equal">
      <formula>"ALTA"</formula>
    </cfRule>
    <cfRule type="cellIs" dxfId="1136" priority="135" operator="equal">
      <formula>"MUY ALTA"</formula>
    </cfRule>
    <cfRule type="cellIs" dxfId="1135" priority="136" operator="equal">
      <formula>"MEDIA"</formula>
    </cfRule>
  </conditionalFormatting>
  <conditionalFormatting sqref="L8:L15 AG91:AG107 L104:L134 AG109:AG132 AG134 L137 AG136:AG152 L139:L152">
    <cfRule type="cellIs" dxfId="1134" priority="137" operator="equal">
      <formula>"BAJA"</formula>
    </cfRule>
    <cfRule type="cellIs" dxfId="1133" priority="138" operator="equal">
      <formula>"MUY BAJA"</formula>
    </cfRule>
  </conditionalFormatting>
  <conditionalFormatting sqref="L17">
    <cfRule type="cellIs" dxfId="1132" priority="420" operator="equal">
      <formula>"ALTA"</formula>
    </cfRule>
    <cfRule type="cellIs" dxfId="1131" priority="421" operator="equal">
      <formula>"MUY ALTA"</formula>
    </cfRule>
    <cfRule type="cellIs" dxfId="1130" priority="422" operator="equal">
      <formula>"MEDIA"</formula>
    </cfRule>
    <cfRule type="cellIs" dxfId="1129" priority="423" operator="equal">
      <formula>"BAJA"</formula>
    </cfRule>
    <cfRule type="cellIs" dxfId="1128" priority="424" operator="equal">
      <formula>"MUY BAJA"</formula>
    </cfRule>
  </conditionalFormatting>
  <conditionalFormatting sqref="L19:L30 L58 L60:L63 L66 L68 L71:L72 L74 L79 L81 L84:L87 L89 L94 L98:L100">
    <cfRule type="cellIs" dxfId="1127" priority="7048" operator="equal">
      <formula>"ALTA"</formula>
    </cfRule>
    <cfRule type="cellIs" dxfId="1126" priority="7049" operator="equal">
      <formula>"MUY ALTA"</formula>
    </cfRule>
    <cfRule type="cellIs" dxfId="1125" priority="7050" operator="equal">
      <formula>"MEDIA"</formula>
    </cfRule>
    <cfRule type="cellIs" dxfId="1124" priority="7051" operator="equal">
      <formula>"BAJA"</formula>
    </cfRule>
    <cfRule type="cellIs" dxfId="1123" priority="7052" operator="equal">
      <formula>"MUY BAJA"</formula>
    </cfRule>
  </conditionalFormatting>
  <conditionalFormatting sqref="L37 L40 L44:L48 L53 L55">
    <cfRule type="cellIs" dxfId="1122" priority="867" operator="equal">
      <formula>"ALTA"</formula>
    </cfRule>
    <cfRule type="cellIs" dxfId="1121" priority="868" operator="equal">
      <formula>"MUY ALTA"</formula>
    </cfRule>
    <cfRule type="cellIs" dxfId="1120" priority="869" operator="equal">
      <formula>"MEDIA"</formula>
    </cfRule>
    <cfRule type="cellIs" dxfId="1119" priority="870" operator="equal">
      <formula>"BAJA"</formula>
    </cfRule>
    <cfRule type="cellIs" dxfId="1118" priority="871" operator="equal">
      <formula>"MUY BAJA"</formula>
    </cfRule>
  </conditionalFormatting>
  <conditionalFormatting sqref="N8:N15 N104:N134 N137 N139:N152">
    <cfRule type="cellIs" dxfId="1117" priority="70" operator="equal">
      <formula>"CATASTRÓFICO (RC-F)"</formula>
    </cfRule>
    <cfRule type="cellIs" dxfId="1116" priority="71" operator="equal">
      <formula>"MAYOR (RC-F)"</formula>
    </cfRule>
    <cfRule type="cellIs" dxfId="1115" priority="72" operator="equal">
      <formula>"MODERADO (RC-F)"</formula>
    </cfRule>
    <cfRule type="cellIs" dxfId="1114" priority="73" operator="equal">
      <formula>"CATASTRÓFICO"</formula>
    </cfRule>
    <cfRule type="cellIs" dxfId="1113" priority="74" operator="equal">
      <formula>"MAYOR"</formula>
    </cfRule>
    <cfRule type="cellIs" dxfId="1112" priority="75" operator="equal">
      <formula>"MODERADO"</formula>
    </cfRule>
    <cfRule type="cellIs" dxfId="1111" priority="76" operator="equal">
      <formula>"MENOR"</formula>
    </cfRule>
    <cfRule type="cellIs" dxfId="1110" priority="77" operator="equal">
      <formula>"LEVE"</formula>
    </cfRule>
    <cfRule type="cellIs" dxfId="1109" priority="78" operator="equal">
      <formula>#REF!</formula>
    </cfRule>
  </conditionalFormatting>
  <conditionalFormatting sqref="N17">
    <cfRule type="cellIs" dxfId="1108" priority="356" operator="equal">
      <formula>"CATASTRÓFICO (RC-F)"</formula>
    </cfRule>
    <cfRule type="cellIs" dxfId="1107" priority="357" operator="equal">
      <formula>"MAYOR (RC-F)"</formula>
    </cfRule>
    <cfRule type="cellIs" dxfId="1106" priority="358" operator="equal">
      <formula>"MODERADO (RC-F)"</formula>
    </cfRule>
    <cfRule type="cellIs" dxfId="1105" priority="359" operator="equal">
      <formula>"CATASTRÓFICO"</formula>
    </cfRule>
    <cfRule type="cellIs" dxfId="1104" priority="360" operator="equal">
      <formula>"MAYOR"</formula>
    </cfRule>
    <cfRule type="cellIs" dxfId="1103" priority="361" operator="equal">
      <formula>"MODERADO"</formula>
    </cfRule>
    <cfRule type="cellIs" dxfId="1102" priority="362" operator="equal">
      <formula>"MENOR"</formula>
    </cfRule>
    <cfRule type="cellIs" dxfId="1101" priority="363" operator="equal">
      <formula>"LEVE"</formula>
    </cfRule>
    <cfRule type="cellIs" dxfId="1100" priority="364" operator="equal">
      <formula>#REF!</formula>
    </cfRule>
  </conditionalFormatting>
  <conditionalFormatting sqref="N19:N30 N37 N40 N44:N48 N53 N55 N58 N60:N63 N66 N68 N71:N72 N74 N79 N81 N84:N87 N89 N94 N98:N100">
    <cfRule type="cellIs" dxfId="1099" priority="859" operator="equal">
      <formula>"CATASTRÓFICO (RC-F)"</formula>
    </cfRule>
    <cfRule type="cellIs" dxfId="1098" priority="860" operator="equal">
      <formula>"MAYOR (RC-F)"</formula>
    </cfRule>
    <cfRule type="cellIs" dxfId="1097" priority="861" operator="equal">
      <formula>"MODERADO (RC-F)"</formula>
    </cfRule>
    <cfRule type="cellIs" dxfId="1096" priority="862" operator="equal">
      <formula>"CATASTRÓFICO"</formula>
    </cfRule>
    <cfRule type="cellIs" dxfId="1095" priority="863" operator="equal">
      <formula>"MAYOR"</formula>
    </cfRule>
    <cfRule type="cellIs" dxfId="1094" priority="864" operator="equal">
      <formula>"MODERADO"</formula>
    </cfRule>
    <cfRule type="cellIs" dxfId="1093" priority="865" operator="equal">
      <formula>"MENOR"</formula>
    </cfRule>
    <cfRule type="cellIs" dxfId="1092" priority="866" operator="equal">
      <formula>"LEVE"</formula>
    </cfRule>
    <cfRule type="cellIs" dxfId="1091" priority="872" operator="equal">
      <formula>#REF!</formula>
    </cfRule>
  </conditionalFormatting>
  <conditionalFormatting sqref="P15">
    <cfRule type="cellIs" dxfId="1090" priority="114" operator="equal">
      <formula>#REF!</formula>
    </cfRule>
    <cfRule type="cellIs" dxfId="1089" priority="115" operator="equal">
      <formula>#REF!</formula>
    </cfRule>
    <cfRule type="cellIs" dxfId="1088" priority="116" operator="equal">
      <formula>#REF!</formula>
    </cfRule>
    <cfRule type="cellIs" dxfId="1087" priority="117" operator="equal">
      <formula>#REF!</formula>
    </cfRule>
    <cfRule type="cellIs" dxfId="1086" priority="118" operator="equal">
      <formula>#REF!</formula>
    </cfRule>
    <cfRule type="cellIs" dxfId="1085" priority="119" operator="equal">
      <formula>#REF!</formula>
    </cfRule>
    <cfRule type="cellIs" dxfId="1084" priority="120" operator="equal">
      <formula>#REF!</formula>
    </cfRule>
    <cfRule type="cellIs" dxfId="1083" priority="121" operator="equal">
      <formula>#REF!</formula>
    </cfRule>
    <cfRule type="cellIs" dxfId="1082" priority="122" operator="equal">
      <formula>#REF!</formula>
    </cfRule>
    <cfRule type="cellIs" dxfId="1081" priority="123" operator="equal">
      <formula>#REF!</formula>
    </cfRule>
    <cfRule type="cellIs" dxfId="1080" priority="124" operator="equal">
      <formula>#REF!</formula>
    </cfRule>
    <cfRule type="cellIs" dxfId="1079" priority="125" operator="equal">
      <formula>#REF!</formula>
    </cfRule>
    <cfRule type="cellIs" dxfId="1078" priority="126" operator="equal">
      <formula>#REF!</formula>
    </cfRule>
    <cfRule type="cellIs" dxfId="1077" priority="127" operator="equal">
      <formula>#REF!</formula>
    </cfRule>
    <cfRule type="cellIs" dxfId="1076" priority="128" operator="equal">
      <formula>#REF!</formula>
    </cfRule>
    <cfRule type="cellIs" dxfId="1075" priority="129" operator="equal">
      <formula>#REF!</formula>
    </cfRule>
    <cfRule type="cellIs" dxfId="1074" priority="130" operator="equal">
      <formula>#REF!</formula>
    </cfRule>
    <cfRule type="cellIs" dxfId="1073" priority="131" operator="equal">
      <formula>#REF!</formula>
    </cfRule>
    <cfRule type="cellIs" dxfId="1072" priority="132" operator="equal">
      <formula>#REF!</formula>
    </cfRule>
    <cfRule type="cellIs" dxfId="1071" priority="133" operator="equal">
      <formula>#REF!</formula>
    </cfRule>
  </conditionalFormatting>
  <conditionalFormatting sqref="P17 P19:P20 P22 P24 P28 P104:P111 P113:P115 P137 P139:P152">
    <cfRule type="cellIs" dxfId="1070" priority="402" operator="equal">
      <formula>#REF!</formula>
    </cfRule>
    <cfRule type="cellIs" dxfId="1069" priority="411" operator="equal">
      <formula>#REF!</formula>
    </cfRule>
  </conditionalFormatting>
  <conditionalFormatting sqref="P17">
    <cfRule type="cellIs" dxfId="1068" priority="347" operator="equal">
      <formula>"EXTREMO (RC/F)"</formula>
    </cfRule>
    <cfRule type="cellIs" dxfId="1067" priority="348" operator="equal">
      <formula>"ALTO (RC/F)"</formula>
    </cfRule>
    <cfRule type="cellIs" dxfId="1066" priority="349" operator="equal">
      <formula>"MODERADO (RC/F)"</formula>
    </cfRule>
    <cfRule type="cellIs" dxfId="1065" priority="350" operator="equal">
      <formula>"EXTREMO"</formula>
    </cfRule>
    <cfRule type="cellIs" dxfId="1064" priority="351" operator="equal">
      <formula>"ALTO"</formula>
    </cfRule>
    <cfRule type="cellIs" dxfId="1063" priority="352" operator="equal">
      <formula>"MODERADO"</formula>
    </cfRule>
    <cfRule type="cellIs" dxfId="1062" priority="353" operator="equal">
      <formula>"BAJO"</formula>
    </cfRule>
    <cfRule type="cellIs" dxfId="1061" priority="354" operator="equal">
      <formula>#REF!</formula>
    </cfRule>
    <cfRule type="cellIs" dxfId="1060" priority="355" operator="equal">
      <formula>#REF!</formula>
    </cfRule>
    <cfRule type="cellIs" dxfId="1059" priority="398" operator="equal">
      <formula>#REF!</formula>
    </cfRule>
    <cfRule type="cellIs" dxfId="1058" priority="399" operator="equal">
      <formula>#REF!</formula>
    </cfRule>
    <cfRule type="cellIs" dxfId="1057" priority="400" operator="equal">
      <formula>#REF!</formula>
    </cfRule>
    <cfRule type="cellIs" dxfId="1056" priority="401" operator="equal">
      <formula>#REF!</formula>
    </cfRule>
    <cfRule type="cellIs" dxfId="1055" priority="403" operator="equal">
      <formula>#REF!</formula>
    </cfRule>
    <cfRule type="cellIs" dxfId="1054" priority="404" operator="equal">
      <formula>#REF!</formula>
    </cfRule>
    <cfRule type="cellIs" dxfId="1053" priority="405" operator="equal">
      <formula>#REF!</formula>
    </cfRule>
    <cfRule type="cellIs" dxfId="1052" priority="406" operator="equal">
      <formula>#REF!</formula>
    </cfRule>
    <cfRule type="cellIs" dxfId="1051" priority="407" operator="equal">
      <formula>#REF!</formula>
    </cfRule>
    <cfRule type="cellIs" dxfId="1050" priority="408" operator="equal">
      <formula>#REF!</formula>
    </cfRule>
    <cfRule type="cellIs" dxfId="1049" priority="409" operator="equal">
      <formula>#REF!</formula>
    </cfRule>
    <cfRule type="cellIs" dxfId="1048" priority="410" operator="equal">
      <formula>#REF!</formula>
    </cfRule>
    <cfRule type="cellIs" dxfId="1047" priority="412" operator="equal">
      <formula>#REF!</formula>
    </cfRule>
    <cfRule type="cellIs" dxfId="1046" priority="413" operator="equal">
      <formula>#REF!</formula>
    </cfRule>
    <cfRule type="cellIs" dxfId="1045" priority="414" operator="equal">
      <formula>#REF!</formula>
    </cfRule>
    <cfRule type="cellIs" dxfId="1044" priority="415" operator="equal">
      <formula>#REF!</formula>
    </cfRule>
    <cfRule type="cellIs" dxfId="1043" priority="416" operator="equal">
      <formula>#REF!</formula>
    </cfRule>
    <cfRule type="cellIs" dxfId="1042" priority="417" operator="equal">
      <formula>#REF!</formula>
    </cfRule>
    <cfRule type="cellIs" dxfId="1041" priority="418" operator="equal">
      <formula>#REF!</formula>
    </cfRule>
    <cfRule type="cellIs" dxfId="1040" priority="419" operator="equal">
      <formula>#REF!</formula>
    </cfRule>
  </conditionalFormatting>
  <conditionalFormatting sqref="P19:P20 P22 P24 P28 P104:P111 P113:P115 P137 P30:Q30 Q31:Q36 P37 P40 P44:P48 P53 P55 P58 P66 P68 P71:P72 P74 P79 P81 P84:P87 P89 P94 P98:P100 P118:P134 P139:P152 P60:P63">
    <cfRule type="cellIs" dxfId="1039" priority="830" operator="equal">
      <formula>"MODERADO"</formula>
    </cfRule>
  </conditionalFormatting>
  <conditionalFormatting sqref="P19:P20 P22 P24 P28 P30:Q30 Q31:Q36 P37 P40 P44:P48 P53 P55 P58 P66 P68 P71:P72 P74 P79 P81 P84:P87 P89 P94 P98:P100 P118:P134 P104:P111 P113:P115 P137 P139:P152 P60:P63">
    <cfRule type="cellIs" dxfId="1038" priority="832" operator="equal">
      <formula>#REF!</formula>
    </cfRule>
  </conditionalFormatting>
  <conditionalFormatting sqref="P19:P20 P22 P24 P28 P30:Q30 Q31:Q36 P37 P40 P44:P48 P53 P55 P58 P66 P68 P71:P72 P74 P79 P81 P84:P87 P89 P94 P98:P100 P118:P134 P139:P152 P60:P63">
    <cfRule type="cellIs" dxfId="1037" priority="825" operator="equal">
      <formula>"EXTREMO (RC/F)"</formula>
    </cfRule>
    <cfRule type="cellIs" dxfId="1036" priority="826" operator="equal">
      <formula>"ALTO (RC/F)"</formula>
    </cfRule>
    <cfRule type="cellIs" dxfId="1035" priority="827" operator="equal">
      <formula>"MODERADO (RC/F)"</formula>
    </cfRule>
    <cfRule type="cellIs" dxfId="1034" priority="828" operator="equal">
      <formula>"EXTREMO"</formula>
    </cfRule>
    <cfRule type="cellIs" dxfId="1033" priority="829" operator="equal">
      <formula>"ALTO"</formula>
    </cfRule>
    <cfRule type="cellIs" dxfId="1032" priority="831" operator="equal">
      <formula>"BAJO"</formula>
    </cfRule>
  </conditionalFormatting>
  <conditionalFormatting sqref="P8:Q8">
    <cfRule type="cellIs" dxfId="1031" priority="7307" operator="equal">
      <formula>#REF!</formula>
    </cfRule>
    <cfRule type="cellIs" dxfId="1030" priority="7308" operator="equal">
      <formula>#REF!</formula>
    </cfRule>
    <cfRule type="cellIs" dxfId="1029" priority="7309" operator="equal">
      <formula>#REF!</formula>
    </cfRule>
    <cfRule type="cellIs" dxfId="1028" priority="7311" operator="equal">
      <formula>#REF!</formula>
    </cfRule>
    <cfRule type="cellIs" dxfId="1027" priority="7314" operator="equal">
      <formula>#REF!</formula>
    </cfRule>
    <cfRule type="cellIs" dxfId="1026" priority="7315" operator="equal">
      <formula>#REF!</formula>
    </cfRule>
    <cfRule type="cellIs" dxfId="1025" priority="7316" operator="equal">
      <formula>#REF!</formula>
    </cfRule>
    <cfRule type="cellIs" dxfId="1024" priority="7319" operator="equal">
      <formula>#REF!</formula>
    </cfRule>
    <cfRule type="cellIs" dxfId="1023" priority="7320" operator="equal">
      <formula>#REF!</formula>
    </cfRule>
    <cfRule type="cellIs" dxfId="1022" priority="7321" operator="equal">
      <formula>#REF!</formula>
    </cfRule>
    <cfRule type="cellIs" dxfId="1021" priority="7323" operator="equal">
      <formula>#REF!</formula>
    </cfRule>
    <cfRule type="cellIs" dxfId="1020" priority="7324" operator="equal">
      <formula>#REF!</formula>
    </cfRule>
    <cfRule type="cellIs" dxfId="1019" priority="7325" operator="equal">
      <formula>#REF!</formula>
    </cfRule>
    <cfRule type="cellIs" dxfId="1018" priority="7326" operator="equal">
      <formula>#REF!</formula>
    </cfRule>
    <cfRule type="cellIs" dxfId="1017" priority="7327" operator="equal">
      <formula>#REF!</formula>
    </cfRule>
    <cfRule type="cellIs" dxfId="1016" priority="7328" operator="equal">
      <formula>#REF!</formula>
    </cfRule>
    <cfRule type="cellIs" dxfId="1015" priority="7329" operator="equal">
      <formula>#REF!</formula>
    </cfRule>
    <cfRule type="cellIs" dxfId="1014" priority="7330" operator="equal">
      <formula>#REF!</formula>
    </cfRule>
    <cfRule type="cellIs" dxfId="1013" priority="7332" operator="equal">
      <formula>#REF!</formula>
    </cfRule>
    <cfRule type="cellIs" dxfId="1012" priority="7333" operator="equal">
      <formula>#REF!</formula>
    </cfRule>
    <cfRule type="cellIs" dxfId="1011" priority="7334" operator="equal">
      <formula>#REF!</formula>
    </cfRule>
    <cfRule type="cellIs" dxfId="1010" priority="7335" operator="equal">
      <formula>#REF!</formula>
    </cfRule>
    <cfRule type="cellIs" dxfId="1009" priority="7337" operator="equal">
      <formula>#REF!</formula>
    </cfRule>
  </conditionalFormatting>
  <conditionalFormatting sqref="P8:Q9 P10:P11 P48 P53 P55 P58 P66 P68 P71:P72 P74 P79 P81 P84:P87 P89 P94 P98:P100 P118:P134 P60:P63">
    <cfRule type="cellIs" dxfId="1008" priority="7017" operator="equal">
      <formula>#REF!</formula>
    </cfRule>
    <cfRule type="cellIs" dxfId="1007" priority="7029" operator="equal">
      <formula>#REF!</formula>
    </cfRule>
  </conditionalFormatting>
  <conditionalFormatting sqref="P8:Q9 P10:P11">
    <cfRule type="cellIs" dxfId="1006" priority="7003" operator="equal">
      <formula>#REF!</formula>
    </cfRule>
  </conditionalFormatting>
  <conditionalFormatting sqref="P8:Q9 P104:P111 P113:P115 P137 AK60 AK63 AK66 AK68 AK71:AK72 AK74 AK79 AK81 AK84 AK86:AK87 AK89 AK94 AK98 AK100 AK104:AK106 AK109 AK111 AK115 AK118:AK119 AK122 AK126 AK129 AK131 AK134 AK137 AK139 AK141 AK145 AK151 AK19:AK20 AK22 AK24 AK28 P139:P152">
    <cfRule type="cellIs" dxfId="1005" priority="7004" operator="equal">
      <formula>#REF!</formula>
    </cfRule>
  </conditionalFormatting>
  <conditionalFormatting sqref="P9:Q9 P10:P11 P19:P20 P22 P24 P28 P48 P53 P55 P58 P66 P68 P71:P72 P74 P79 P81 P84:P87 P89 P94 P98:P100 P104:P111 P113:P115 P118:P134 P137 P139:P152 P60:P63">
    <cfRule type="cellIs" dxfId="1004" priority="7025" operator="equal">
      <formula>#REF!</formula>
    </cfRule>
    <cfRule type="cellIs" dxfId="1003" priority="7026" operator="equal">
      <formula>#REF!</formula>
    </cfRule>
    <cfRule type="cellIs" dxfId="1002" priority="7027" operator="equal">
      <formula>#REF!</formula>
    </cfRule>
    <cfRule type="cellIs" dxfId="1001" priority="7028" operator="equal">
      <formula>#REF!</formula>
    </cfRule>
    <cfRule type="cellIs" dxfId="1000" priority="7031" operator="equal">
      <formula>#REF!</formula>
    </cfRule>
    <cfRule type="cellIs" dxfId="999" priority="7032" operator="equal">
      <formula>#REF!</formula>
    </cfRule>
    <cfRule type="cellIs" dxfId="998" priority="7034" operator="equal">
      <formula>#REF!</formula>
    </cfRule>
    <cfRule type="cellIs" dxfId="997" priority="7035" operator="equal">
      <formula>#REF!</formula>
    </cfRule>
    <cfRule type="cellIs" dxfId="996" priority="7036" operator="equal">
      <formula>#REF!</formula>
    </cfRule>
    <cfRule type="cellIs" dxfId="995" priority="7037" operator="equal">
      <formula>#REF!</formula>
    </cfRule>
    <cfRule type="cellIs" dxfId="994" priority="7039" operator="equal">
      <formula>#REF!</formula>
    </cfRule>
  </conditionalFormatting>
  <conditionalFormatting sqref="P9:Q9 P10:P11 P19:P20 P22 P24 P28 P48 P53 P55 P58 P66 P68 P71:P72 P74 P79 P81 P84:P87 P89 P94 P98:P100 P104:P111 P113:P115 P118:P134 P137 P139:P152 P60:P63">
    <cfRule type="cellIs" dxfId="993" priority="7022" operator="equal">
      <formula>#REF!</formula>
    </cfRule>
    <cfRule type="cellIs" dxfId="992" priority="7023" operator="equal">
      <formula>#REF!</formula>
    </cfRule>
  </conditionalFormatting>
  <conditionalFormatting sqref="P9:Q9 P10:P11 P19:P20 P22 P24 P28 P48 P53 P55 P58 P66 P68 P71:P72 P74 P79 P81 P84:P87 P89 P94 P98:P100 P104:P111 P113:P115 P118:P134 P139:P152 P60:P63">
    <cfRule type="cellIs" dxfId="991" priority="7021" operator="equal">
      <formula>#REF!</formula>
    </cfRule>
  </conditionalFormatting>
  <conditionalFormatting sqref="P9:Q9 P10:P11 P19:P20 P22 P24 P28 P48 P53 P55 P58 P66 P68 P71:P72 P74 P79 P81 P84:P87 P89 P94 P98:P100 P118:P134 P137 P104:P111 P113:P115 P60:P63">
    <cfRule type="cellIs" dxfId="990" priority="7016" operator="equal">
      <formula>#REF!</formula>
    </cfRule>
  </conditionalFormatting>
  <conditionalFormatting sqref="P9:Q9 P10:P11 P19:P20 P22 P24 P28 P48 P53 P55 P58 P66 P68 P71:P72 P74 P79 P81 P84:P87 P89 P94 P98:P100 P118:P134 P137 P60:P63">
    <cfRule type="cellIs" dxfId="989" priority="7013" operator="equal">
      <formula>#REF!</formula>
    </cfRule>
  </conditionalFormatting>
  <conditionalFormatting sqref="P9:Q9 P10:P11 P19:P20 P22 P24 P28 P48 P53 P55 P58 P66 P84:P87 P89 P118:P134 P137 P68 P71:P72 P74 P79 P81 P94 P98:P100 P60:P63">
    <cfRule type="cellIs" dxfId="988" priority="7011" operator="equal">
      <formula>#REF!</formula>
    </cfRule>
  </conditionalFormatting>
  <conditionalFormatting sqref="P9:Q9 P10:P11 P48 P53 P55 P58 P66 P68 P71:P72 P74 P79 P81 P84:P87 P89 P94 P98:P100 P118:P134 P19:P20 P22 P24 P28 P104:P111 P113:P115 P137 P139:P152 P60:P63">
    <cfRule type="cellIs" dxfId="987" priority="7030" operator="equal">
      <formula>#REF!</formula>
    </cfRule>
  </conditionalFormatting>
  <conditionalFormatting sqref="P9:Q9 P10:P11 P48 P53 P55 P58 P66 P68 P71:P72 P74 P79 P81 P84:P87 P89 P94 P98:P100 P118:P134 P19:P20 P22 P24 P28 P104:P111 P113:P115 P139:P152 P60:P63">
    <cfRule type="cellIs" dxfId="986" priority="7018" operator="equal">
      <formula>#REF!</formula>
    </cfRule>
  </conditionalFormatting>
  <conditionalFormatting sqref="P9:Q9 P10:P11 P48 P53 P55 P137 P19:P20 P22 P24 P28 P58 P66 P84:P87 P89 P118:P134 P60:P63">
    <cfRule type="cellIs" dxfId="985" priority="7010" operator="equal">
      <formula>#REF!</formula>
    </cfRule>
  </conditionalFormatting>
  <conditionalFormatting sqref="P9:Q9 P10:P11 P53 P55 P48">
    <cfRule type="cellIs" dxfId="984" priority="7009" operator="equal">
      <formula>#REF!</formula>
    </cfRule>
  </conditionalFormatting>
  <conditionalFormatting sqref="P9:Q9 P10:P11 P53 P55 P68 P71:P72 P74 P79 P81 P94 P98:P100">
    <cfRule type="cellIs" dxfId="983" priority="7007" operator="equal">
      <formula>#REF!</formula>
    </cfRule>
  </conditionalFormatting>
  <conditionalFormatting sqref="P15:Q15">
    <cfRule type="cellIs" dxfId="982" priority="35" operator="equal">
      <formula>"EXTREMO (RC/F)"</formula>
    </cfRule>
    <cfRule type="cellIs" dxfId="981" priority="36" operator="equal">
      <formula>"ALTO (RC/F)"</formula>
    </cfRule>
    <cfRule type="cellIs" dxfId="980" priority="37" operator="equal">
      <formula>"MODERADO (RC/F)"</formula>
    </cfRule>
    <cfRule type="cellIs" dxfId="979" priority="38" operator="equal">
      <formula>"EXTREMO"</formula>
    </cfRule>
    <cfRule type="cellIs" dxfId="978" priority="39" operator="equal">
      <formula>"ALTO"</formula>
    </cfRule>
    <cfRule type="cellIs" dxfId="977" priority="40" operator="equal">
      <formula>"MODERADO"</formula>
    </cfRule>
    <cfRule type="cellIs" dxfId="976" priority="41" operator="equal">
      <formula>"BAJO"</formula>
    </cfRule>
    <cfRule type="cellIs" dxfId="975" priority="42" operator="equal">
      <formula>#REF!</formula>
    </cfRule>
    <cfRule type="cellIs" dxfId="974" priority="48" operator="equal">
      <formula>#REF!</formula>
    </cfRule>
    <cfRule type="cellIs" dxfId="973" priority="50" operator="equal">
      <formula>#REF!</formula>
    </cfRule>
    <cfRule type="cellIs" dxfId="972" priority="59" operator="equal">
      <formula>#REF!</formula>
    </cfRule>
    <cfRule type="cellIs" dxfId="971" priority="62" operator="equal">
      <formula>#REF!</formula>
    </cfRule>
  </conditionalFormatting>
  <conditionalFormatting sqref="P30:Q30 Q31:Q36 P37 P40 P44:P47">
    <cfRule type="cellIs" dxfId="970" priority="833" operator="equal">
      <formula>#REF!</formula>
    </cfRule>
    <cfRule type="cellIs" dxfId="969" priority="835" operator="equal">
      <formula>#REF!</formula>
    </cfRule>
    <cfRule type="cellIs" dxfId="968" priority="836" operator="equal">
      <formula>#REF!</formula>
    </cfRule>
    <cfRule type="cellIs" dxfId="967" priority="837" operator="equal">
      <formula>#REF!</formula>
    </cfRule>
    <cfRule type="cellIs" dxfId="966" priority="838" operator="equal">
      <formula>#REF!</formula>
    </cfRule>
    <cfRule type="cellIs" dxfId="965" priority="840" operator="equal">
      <formula>#REF!</formula>
    </cfRule>
    <cfRule type="cellIs" dxfId="964" priority="841" operator="equal">
      <formula>#REF!</formula>
    </cfRule>
    <cfRule type="cellIs" dxfId="963" priority="842" operator="equal">
      <formula>#REF!</formula>
    </cfRule>
    <cfRule type="cellIs" dxfId="962" priority="843" operator="equal">
      <formula>#REF!</formula>
    </cfRule>
    <cfRule type="cellIs" dxfId="961" priority="844" operator="equal">
      <formula>#REF!</formula>
    </cfRule>
    <cfRule type="cellIs" dxfId="960" priority="845" operator="equal">
      <formula>#REF!</formula>
    </cfRule>
    <cfRule type="cellIs" dxfId="959" priority="846" operator="equal">
      <formula>#REF!</formula>
    </cfRule>
    <cfRule type="cellIs" dxfId="958" priority="847" operator="equal">
      <formula>#REF!</formula>
    </cfRule>
    <cfRule type="cellIs" dxfId="957" priority="848" operator="equal">
      <formula>#REF!</formula>
    </cfRule>
    <cfRule type="cellIs" dxfId="956" priority="849" operator="equal">
      <formula>#REF!</formula>
    </cfRule>
    <cfRule type="cellIs" dxfId="955" priority="851" operator="equal">
      <formula>#REF!</formula>
    </cfRule>
    <cfRule type="cellIs" dxfId="954" priority="852" operator="equal">
      <formula>#REF!</formula>
    </cfRule>
    <cfRule type="cellIs" dxfId="953" priority="853" operator="equal">
      <formula>#REF!</formula>
    </cfRule>
    <cfRule type="cellIs" dxfId="952" priority="854" operator="equal">
      <formula>#REF!</formula>
    </cfRule>
    <cfRule type="cellIs" dxfId="951" priority="855" operator="equal">
      <formula>#REF!</formula>
    </cfRule>
    <cfRule type="cellIs" dxfId="950" priority="856" operator="equal">
      <formula>#REF!</formula>
    </cfRule>
    <cfRule type="cellIs" dxfId="949" priority="857" operator="equal">
      <formula>#REF!</formula>
    </cfRule>
    <cfRule type="cellIs" dxfId="948" priority="858" operator="equal">
      <formula>#REF!</formula>
    </cfRule>
  </conditionalFormatting>
  <conditionalFormatting sqref="P30:Q30 Q31:Q36 P37 P40 P44:P48 P19:P20 P22 P24 P28 P53 P55 P58 P66 P68 P71:P72 P74 P79 P81 P84:P87 P89 P94 P98:P100 P118:P134 P60:P63">
    <cfRule type="cellIs" dxfId="947" priority="839" operator="equal">
      <formula>#REF!</formula>
    </cfRule>
  </conditionalFormatting>
  <conditionalFormatting sqref="P30:Q30 Q31:Q36 P37 P40 P44:P48">
    <cfRule type="cellIs" dxfId="946" priority="850" operator="equal">
      <formula>#REF!</formula>
    </cfRule>
  </conditionalFormatting>
  <conditionalFormatting sqref="Q15">
    <cfRule type="cellIs" dxfId="945" priority="43" operator="equal">
      <formula>#REF!</formula>
    </cfRule>
    <cfRule type="cellIs" dxfId="944" priority="44" operator="equal">
      <formula>#REF!</formula>
    </cfRule>
    <cfRule type="cellIs" dxfId="943" priority="45" operator="equal">
      <formula>#REF!</formula>
    </cfRule>
    <cfRule type="cellIs" dxfId="942" priority="46" operator="equal">
      <formula>#REF!</formula>
    </cfRule>
    <cfRule type="cellIs" dxfId="941" priority="47" operator="equal">
      <formula>#REF!</formula>
    </cfRule>
    <cfRule type="cellIs" dxfId="940" priority="49" operator="equal">
      <formula>#REF!</formula>
    </cfRule>
    <cfRule type="cellIs" dxfId="939" priority="51" operator="equal">
      <formula>#REF!</formula>
    </cfRule>
    <cfRule type="cellIs" dxfId="938" priority="52" operator="equal">
      <formula>#REF!</formula>
    </cfRule>
    <cfRule type="cellIs" dxfId="937" priority="53" operator="equal">
      <formula>#REF!</formula>
    </cfRule>
    <cfRule type="cellIs" dxfId="936" priority="54" operator="equal">
      <formula>#REF!</formula>
    </cfRule>
    <cfRule type="cellIs" dxfId="935" priority="55" operator="equal">
      <formula>#REF!</formula>
    </cfRule>
    <cfRule type="cellIs" dxfId="934" priority="56" operator="equal">
      <formula>#REF!</formula>
    </cfRule>
    <cfRule type="cellIs" dxfId="933" priority="57" operator="equal">
      <formula>#REF!</formula>
    </cfRule>
    <cfRule type="cellIs" dxfId="932" priority="58" operator="equal">
      <formula>#REF!</formula>
    </cfRule>
    <cfRule type="cellIs" dxfId="931" priority="60" operator="equal">
      <formula>#REF!</formula>
    </cfRule>
    <cfRule type="cellIs" dxfId="930" priority="61" operator="equal">
      <formula>#REF!</formula>
    </cfRule>
    <cfRule type="cellIs" dxfId="929" priority="63" operator="equal">
      <formula>#REF!</formula>
    </cfRule>
    <cfRule type="cellIs" dxfId="928" priority="64" operator="equal">
      <formula>#REF!</formula>
    </cfRule>
    <cfRule type="cellIs" dxfId="927" priority="65" operator="equal">
      <formula>#REF!</formula>
    </cfRule>
    <cfRule type="cellIs" dxfId="926" priority="66" operator="equal">
      <formula>#REF!</formula>
    </cfRule>
    <cfRule type="cellIs" dxfId="925" priority="67" operator="equal">
      <formula>#REF!</formula>
    </cfRule>
  </conditionalFormatting>
  <conditionalFormatting sqref="Q17:Q29 Q78:Q83 Q85:Q88">
    <cfRule type="cellIs" dxfId="924" priority="666" operator="equal">
      <formula>#REF!</formula>
    </cfRule>
    <cfRule type="cellIs" dxfId="923" priority="667" operator="equal">
      <formula>#REF!</formula>
    </cfRule>
    <cfRule type="cellIs" dxfId="922" priority="668" operator="equal">
      <formula>#REF!</formula>
    </cfRule>
    <cfRule type="cellIs" dxfId="921" priority="669" operator="equal">
      <formula>#REF!</formula>
    </cfRule>
    <cfRule type="cellIs" dxfId="920" priority="670" operator="equal">
      <formula>#REF!</formula>
    </cfRule>
    <cfRule type="cellIs" dxfId="919" priority="671" operator="equal">
      <formula>#REF!</formula>
    </cfRule>
    <cfRule type="cellIs" dxfId="918" priority="672" operator="equal">
      <formula>#REF!</formula>
    </cfRule>
    <cfRule type="cellIs" dxfId="917" priority="673" operator="equal">
      <formula>#REF!</formula>
    </cfRule>
    <cfRule type="cellIs" dxfId="916" priority="674" operator="equal">
      <formula>#REF!</formula>
    </cfRule>
    <cfRule type="cellIs" dxfId="915" priority="675" operator="equal">
      <formula>#REF!</formula>
    </cfRule>
    <cfRule type="cellIs" dxfId="914" priority="676" operator="equal">
      <formula>#REF!</formula>
    </cfRule>
    <cfRule type="cellIs" dxfId="913" priority="677" operator="equal">
      <formula>#REF!</formula>
    </cfRule>
    <cfRule type="cellIs" dxfId="912" priority="678" operator="equal">
      <formula>#REF!</formula>
    </cfRule>
    <cfRule type="cellIs" dxfId="911" priority="679" operator="equal">
      <formula>#REF!</formula>
    </cfRule>
    <cfRule type="cellIs" dxfId="910" priority="680" operator="equal">
      <formula>#REF!</formula>
    </cfRule>
    <cfRule type="cellIs" dxfId="909" priority="681" operator="equal">
      <formula>#REF!</formula>
    </cfRule>
    <cfRule type="cellIs" dxfId="908" priority="682" operator="equal">
      <formula>#REF!</formula>
    </cfRule>
    <cfRule type="cellIs" dxfId="907" priority="683" operator="equal">
      <formula>#REF!</formula>
    </cfRule>
    <cfRule type="cellIs" dxfId="906" priority="684" operator="equal">
      <formula>#REF!</formula>
    </cfRule>
    <cfRule type="cellIs" dxfId="905" priority="685" operator="equal">
      <formula>#REF!</formula>
    </cfRule>
    <cfRule type="cellIs" dxfId="904" priority="686" operator="equal">
      <formula>#REF!</formula>
    </cfRule>
    <cfRule type="cellIs" dxfId="903" priority="687" operator="equal">
      <formula>#REF!</formula>
    </cfRule>
    <cfRule type="cellIs" dxfId="902" priority="688" operator="equal">
      <formula>#REF!</formula>
    </cfRule>
    <cfRule type="cellIs" dxfId="901" priority="689" operator="equal">
      <formula>#REF!</formula>
    </cfRule>
    <cfRule type="cellIs" dxfId="900" priority="690" operator="equal">
      <formula>#REF!</formula>
    </cfRule>
    <cfRule type="cellIs" dxfId="899" priority="691" operator="equal">
      <formula>#REF!</formula>
    </cfRule>
  </conditionalFormatting>
  <conditionalFormatting sqref="Q17:Q29">
    <cfRule type="cellIs" dxfId="898" priority="659" operator="equal">
      <formula>"EXTREMO (RC/F)"</formula>
    </cfRule>
    <cfRule type="cellIs" dxfId="897" priority="660" operator="equal">
      <formula>"ALTO (RC/F)"</formula>
    </cfRule>
    <cfRule type="cellIs" dxfId="896" priority="661" operator="equal">
      <formula>"MODERADO (RC/F)"</formula>
    </cfRule>
    <cfRule type="cellIs" dxfId="895" priority="662" operator="equal">
      <formula>"EXTREMO"</formula>
    </cfRule>
    <cfRule type="cellIs" dxfId="894" priority="663" operator="equal">
      <formula>"ALTO"</formula>
    </cfRule>
    <cfRule type="cellIs" dxfId="893" priority="664" operator="equal">
      <formula>"MODERADO"</formula>
    </cfRule>
    <cfRule type="cellIs" dxfId="892" priority="665" operator="equal">
      <formula>"BAJO"</formula>
    </cfRule>
  </conditionalFormatting>
  <conditionalFormatting sqref="Q48:Q52">
    <cfRule type="cellIs" dxfId="891" priority="6853" operator="equal">
      <formula>#REF!</formula>
    </cfRule>
    <cfRule type="cellIs" dxfId="890" priority="6854" operator="equal">
      <formula>#REF!</formula>
    </cfRule>
    <cfRule type="cellIs" dxfId="889" priority="6855" operator="equal">
      <formula>#REF!</formula>
    </cfRule>
    <cfRule type="cellIs" dxfId="888" priority="6857" operator="equal">
      <formula>#REF!</formula>
    </cfRule>
    <cfRule type="cellIs" dxfId="887" priority="6860" operator="equal">
      <formula>#REF!</formula>
    </cfRule>
    <cfRule type="cellIs" dxfId="886" priority="6861" operator="equal">
      <formula>#REF!</formula>
    </cfRule>
    <cfRule type="cellIs" dxfId="885" priority="6862" operator="equal">
      <formula>#REF!</formula>
    </cfRule>
    <cfRule type="cellIs" dxfId="884" priority="6865" operator="equal">
      <formula>#REF!</formula>
    </cfRule>
    <cfRule type="cellIs" dxfId="883" priority="6866" operator="equal">
      <formula>#REF!</formula>
    </cfRule>
    <cfRule type="cellIs" dxfId="882" priority="6867" operator="equal">
      <formula>#REF!</formula>
    </cfRule>
    <cfRule type="cellIs" dxfId="881" priority="6869" operator="equal">
      <formula>#REF!</formula>
    </cfRule>
    <cfRule type="cellIs" dxfId="880" priority="6870" operator="equal">
      <formula>#REF!</formula>
    </cfRule>
    <cfRule type="cellIs" dxfId="879" priority="6871" operator="equal">
      <formula>#REF!</formula>
    </cfRule>
    <cfRule type="cellIs" dxfId="878" priority="6872" operator="equal">
      <formula>#REF!</formula>
    </cfRule>
    <cfRule type="cellIs" dxfId="877" priority="6873" operator="equal">
      <formula>#REF!</formula>
    </cfRule>
    <cfRule type="cellIs" dxfId="876" priority="6874" operator="equal">
      <formula>#REF!</formula>
    </cfRule>
    <cfRule type="cellIs" dxfId="875" priority="6875" operator="equal">
      <formula>#REF!</formula>
    </cfRule>
    <cfRule type="cellIs" dxfId="874" priority="6876" operator="equal">
      <formula>#REF!</formula>
    </cfRule>
    <cfRule type="cellIs" dxfId="873" priority="6878" operator="equal">
      <formula>#REF!</formula>
    </cfRule>
    <cfRule type="cellIs" dxfId="872" priority="6879" operator="equal">
      <formula>#REF!</formula>
    </cfRule>
    <cfRule type="cellIs" dxfId="871" priority="6880" operator="equal">
      <formula>#REF!</formula>
    </cfRule>
    <cfRule type="cellIs" dxfId="870" priority="6881" operator="equal">
      <formula>#REF!</formula>
    </cfRule>
    <cfRule type="cellIs" dxfId="869" priority="6883" operator="equal">
      <formula>#REF!</formula>
    </cfRule>
  </conditionalFormatting>
  <conditionalFormatting sqref="Q48:Q54 Q126:Q128">
    <cfRule type="cellIs" dxfId="868" priority="2162" operator="equal">
      <formula>#REF!</formula>
    </cfRule>
    <cfRule type="cellIs" dxfId="867" priority="6573" operator="equal">
      <formula>#REF!</formula>
    </cfRule>
    <cfRule type="cellIs" dxfId="866" priority="6585" operator="equal">
      <formula>#REF!</formula>
    </cfRule>
  </conditionalFormatting>
  <conditionalFormatting sqref="Q53:Q54 AK53 AK55 AK58">
    <cfRule type="cellIs" dxfId="865" priority="2164" operator="equal">
      <formula>#REF!</formula>
    </cfRule>
  </conditionalFormatting>
  <conditionalFormatting sqref="Q53:Q54">
    <cfRule type="cellIs" dxfId="864" priority="2177" operator="equal">
      <formula>#REF!</formula>
    </cfRule>
    <cfRule type="cellIs" dxfId="863" priority="2189" operator="equal">
      <formula>#REF!</formula>
    </cfRule>
    <cfRule type="cellIs" dxfId="862" priority="6565" operator="equal">
      <formula>#REF!</formula>
    </cfRule>
    <cfRule type="cellIs" dxfId="861" priority="6566" operator="equal">
      <formula>#REF!</formula>
    </cfRule>
    <cfRule type="cellIs" dxfId="860" priority="6567" operator="equal">
      <formula>#REF!</formula>
    </cfRule>
    <cfRule type="cellIs" dxfId="859" priority="6569" operator="equal">
      <formula>#REF!</formula>
    </cfRule>
    <cfRule type="cellIs" dxfId="858" priority="6572" operator="equal">
      <formula>#REF!</formula>
    </cfRule>
    <cfRule type="cellIs" dxfId="857" priority="6574" operator="equal">
      <formula>#REF!</formula>
    </cfRule>
    <cfRule type="cellIs" dxfId="856" priority="6577" operator="equal">
      <formula>#REF!</formula>
    </cfRule>
    <cfRule type="cellIs" dxfId="855" priority="6578" operator="equal">
      <formula>#REF!</formula>
    </cfRule>
    <cfRule type="cellIs" dxfId="854" priority="6579" operator="equal">
      <formula>#REF!</formula>
    </cfRule>
    <cfRule type="cellIs" dxfId="853" priority="6581" operator="equal">
      <formula>#REF!</formula>
    </cfRule>
    <cfRule type="cellIs" dxfId="852" priority="6582" operator="equal">
      <formula>#REF!</formula>
    </cfRule>
    <cfRule type="cellIs" dxfId="851" priority="6583" operator="equal">
      <formula>#REF!</formula>
    </cfRule>
    <cfRule type="cellIs" dxfId="850" priority="6584" operator="equal">
      <formula>#REF!</formula>
    </cfRule>
    <cfRule type="cellIs" dxfId="849" priority="6586" operator="equal">
      <formula>#REF!</formula>
    </cfRule>
    <cfRule type="cellIs" dxfId="848" priority="6587" operator="equal">
      <formula>#REF!</formula>
    </cfRule>
    <cfRule type="cellIs" dxfId="847" priority="6588" operator="equal">
      <formula>#REF!</formula>
    </cfRule>
    <cfRule type="cellIs" dxfId="846" priority="6590" operator="equal">
      <formula>#REF!</formula>
    </cfRule>
    <cfRule type="cellIs" dxfId="845" priority="6591" operator="equal">
      <formula>#REF!</formula>
    </cfRule>
    <cfRule type="cellIs" dxfId="844" priority="6592" operator="equal">
      <formula>#REF!</formula>
    </cfRule>
    <cfRule type="cellIs" dxfId="843" priority="6593" operator="equal">
      <formula>#REF!</formula>
    </cfRule>
    <cfRule type="cellIs" dxfId="842" priority="6595" operator="equal">
      <formula>#REF!</formula>
    </cfRule>
  </conditionalFormatting>
  <conditionalFormatting sqref="Q54">
    <cfRule type="cellIs" dxfId="841" priority="2167" operator="equal">
      <formula>#REF!</formula>
    </cfRule>
    <cfRule type="cellIs" dxfId="840" priority="2169" operator="equal">
      <formula>#REF!</formula>
    </cfRule>
    <cfRule type="cellIs" dxfId="839" priority="2170" operator="equal">
      <formula>#REF!</formula>
    </cfRule>
    <cfRule type="cellIs" dxfId="838" priority="2171" operator="equal">
      <formula>#REF!</formula>
    </cfRule>
    <cfRule type="cellIs" dxfId="837" priority="2173" operator="equal">
      <formula>#REF!</formula>
    </cfRule>
    <cfRule type="cellIs" dxfId="836" priority="2176" operator="equal">
      <formula>#REF!</formula>
    </cfRule>
    <cfRule type="cellIs" dxfId="835" priority="2178" operator="equal">
      <formula>#REF!</formula>
    </cfRule>
    <cfRule type="cellIs" dxfId="834" priority="2181" operator="equal">
      <formula>#REF!</formula>
    </cfRule>
    <cfRule type="cellIs" dxfId="833" priority="2182" operator="equal">
      <formula>#REF!</formula>
    </cfRule>
    <cfRule type="cellIs" dxfId="832" priority="2183" operator="equal">
      <formula>#REF!</formula>
    </cfRule>
    <cfRule type="cellIs" dxfId="831" priority="2185" operator="equal">
      <formula>#REF!</formula>
    </cfRule>
    <cfRule type="cellIs" dxfId="830" priority="2186" operator="equal">
      <formula>#REF!</formula>
    </cfRule>
    <cfRule type="cellIs" dxfId="829" priority="2187" operator="equal">
      <formula>#REF!</formula>
    </cfRule>
    <cfRule type="cellIs" dxfId="828" priority="2188" operator="equal">
      <formula>#REF!</formula>
    </cfRule>
    <cfRule type="cellIs" dxfId="827" priority="2190" operator="equal">
      <formula>#REF!</formula>
    </cfRule>
    <cfRule type="cellIs" dxfId="826" priority="2191" operator="equal">
      <formula>#REF!</formula>
    </cfRule>
    <cfRule type="cellIs" dxfId="825" priority="2192" operator="equal">
      <formula>#REF!</formula>
    </cfRule>
    <cfRule type="cellIs" dxfId="824" priority="2194" operator="equal">
      <formula>#REF!</formula>
    </cfRule>
    <cfRule type="cellIs" dxfId="823" priority="2195" operator="equal">
      <formula>#REF!</formula>
    </cfRule>
    <cfRule type="cellIs" dxfId="822" priority="2196" operator="equal">
      <formula>#REF!</formula>
    </cfRule>
    <cfRule type="cellIs" dxfId="821" priority="2197" operator="equal">
      <formula>#REF!</formula>
    </cfRule>
    <cfRule type="cellIs" dxfId="820" priority="2199" operator="equal">
      <formula>#REF!</formula>
    </cfRule>
  </conditionalFormatting>
  <conditionalFormatting sqref="Q60">
    <cfRule type="cellIs" dxfId="819" priority="560" operator="equal">
      <formula>"EXTREMO (RC/F)"</formula>
    </cfRule>
    <cfRule type="cellIs" dxfId="818" priority="561" operator="equal">
      <formula>"ALTO (RC/F)"</formula>
    </cfRule>
    <cfRule type="cellIs" dxfId="817" priority="562" operator="equal">
      <formula>"MODERADO (RC/F)"</formula>
    </cfRule>
    <cfRule type="cellIs" dxfId="816" priority="563" operator="equal">
      <formula>"EXTREMO"</formula>
    </cfRule>
    <cfRule type="cellIs" dxfId="815" priority="564" operator="equal">
      <formula>"ALTO"</formula>
    </cfRule>
    <cfRule type="cellIs" dxfId="814" priority="565" operator="equal">
      <formula>"MODERADO"</formula>
    </cfRule>
    <cfRule type="cellIs" dxfId="813" priority="566" operator="equal">
      <formula>"BAJO"</formula>
    </cfRule>
    <cfRule type="cellIs" dxfId="812" priority="567" operator="equal">
      <formula>#REF!</formula>
    </cfRule>
    <cfRule type="cellIs" dxfId="811" priority="570" operator="equal">
      <formula>#REF!</formula>
    </cfRule>
    <cfRule type="cellIs" dxfId="810" priority="571" operator="equal">
      <formula>#REF!</formula>
    </cfRule>
    <cfRule type="cellIs" dxfId="809" priority="572" operator="equal">
      <formula>#REF!</formula>
    </cfRule>
    <cfRule type="cellIs" dxfId="808" priority="573" operator="equal">
      <formula>#REF!</formula>
    </cfRule>
    <cfRule type="cellIs" dxfId="807" priority="574" operator="equal">
      <formula>#REF!</formula>
    </cfRule>
    <cfRule type="cellIs" dxfId="806" priority="575" operator="equal">
      <formula>#REF!</formula>
    </cfRule>
    <cfRule type="cellIs" dxfId="805" priority="576" operator="equal">
      <formula>#REF!</formula>
    </cfRule>
    <cfRule type="cellIs" dxfId="804" priority="577" operator="equal">
      <formula>#REF!</formula>
    </cfRule>
    <cfRule type="cellIs" dxfId="803" priority="578" operator="equal">
      <formula>#REF!</formula>
    </cfRule>
    <cfRule type="cellIs" dxfId="802" priority="579" operator="equal">
      <formula>#REF!</formula>
    </cfRule>
    <cfRule type="cellIs" dxfId="801" priority="580" operator="equal">
      <formula>#REF!</formula>
    </cfRule>
    <cfRule type="cellIs" dxfId="800" priority="581" operator="equal">
      <formula>#REF!</formula>
    </cfRule>
    <cfRule type="cellIs" dxfId="799" priority="582" operator="equal">
      <formula>#REF!</formula>
    </cfRule>
    <cfRule type="cellIs" dxfId="798" priority="583" operator="equal">
      <formula>#REF!</formula>
    </cfRule>
    <cfRule type="cellIs" dxfId="797" priority="584" operator="equal">
      <formula>#REF!</formula>
    </cfRule>
    <cfRule type="cellIs" dxfId="796" priority="585" operator="equal">
      <formula>#REF!</formula>
    </cfRule>
    <cfRule type="cellIs" dxfId="795" priority="586" operator="equal">
      <formula>#REF!</formula>
    </cfRule>
    <cfRule type="cellIs" dxfId="794" priority="587" operator="equal">
      <formula>#REF!</formula>
    </cfRule>
    <cfRule type="cellIs" dxfId="793" priority="588" operator="equal">
      <formula>#REF!</formula>
    </cfRule>
    <cfRule type="cellIs" dxfId="792" priority="589" operator="equal">
      <formula>#REF!</formula>
    </cfRule>
    <cfRule type="cellIs" dxfId="791" priority="590" operator="equal">
      <formula>#REF!</formula>
    </cfRule>
    <cfRule type="cellIs" dxfId="790" priority="591" operator="equal">
      <formula>#REF!</formula>
    </cfRule>
    <cfRule type="cellIs" dxfId="789" priority="592" operator="equal">
      <formula>#REF!</formula>
    </cfRule>
  </conditionalFormatting>
  <conditionalFormatting sqref="Q78:Q88">
    <cfRule type="cellIs" dxfId="788" priority="456" operator="equal">
      <formula>"EXTREMO (RC/F)"</formula>
    </cfRule>
    <cfRule type="cellIs" dxfId="787" priority="457" operator="equal">
      <formula>"ALTO (RC/F)"</formula>
    </cfRule>
    <cfRule type="cellIs" dxfId="786" priority="458" operator="equal">
      <formula>"MODERADO (RC/F)"</formula>
    </cfRule>
    <cfRule type="cellIs" dxfId="785" priority="459" operator="equal">
      <formula>"EXTREMO"</formula>
    </cfRule>
    <cfRule type="cellIs" dxfId="784" priority="460" operator="equal">
      <formula>"ALTO"</formula>
    </cfRule>
    <cfRule type="cellIs" dxfId="783" priority="461" operator="equal">
      <formula>"MODERADO"</formula>
    </cfRule>
    <cfRule type="cellIs" dxfId="782" priority="462" operator="equal">
      <formula>"BAJO"</formula>
    </cfRule>
  </conditionalFormatting>
  <conditionalFormatting sqref="Q84">
    <cfRule type="cellIs" dxfId="781" priority="430" operator="equal">
      <formula>#REF!</formula>
    </cfRule>
    <cfRule type="cellIs" dxfId="780" priority="431" operator="equal">
      <formula>#REF!</formula>
    </cfRule>
    <cfRule type="cellIs" dxfId="779" priority="432" operator="equal">
      <formula>#REF!</formula>
    </cfRule>
    <cfRule type="cellIs" dxfId="778" priority="433" operator="equal">
      <formula>#REF!</formula>
    </cfRule>
    <cfRule type="cellIs" dxfId="777" priority="434" operator="equal">
      <formula>#REF!</formula>
    </cfRule>
    <cfRule type="cellIs" dxfId="776" priority="435" operator="equal">
      <formula>#REF!</formula>
    </cfRule>
    <cfRule type="cellIs" dxfId="775" priority="436" operator="equal">
      <formula>#REF!</formula>
    </cfRule>
    <cfRule type="cellIs" dxfId="774" priority="437" operator="equal">
      <formula>#REF!</formula>
    </cfRule>
    <cfRule type="cellIs" dxfId="773" priority="438" operator="equal">
      <formula>#REF!</formula>
    </cfRule>
    <cfRule type="cellIs" dxfId="772" priority="439" operator="equal">
      <formula>#REF!</formula>
    </cfRule>
    <cfRule type="cellIs" dxfId="771" priority="440" operator="equal">
      <formula>#REF!</formula>
    </cfRule>
    <cfRule type="cellIs" dxfId="770" priority="441" operator="equal">
      <formula>#REF!</formula>
    </cfRule>
    <cfRule type="cellIs" dxfId="769" priority="442" operator="equal">
      <formula>#REF!</formula>
    </cfRule>
    <cfRule type="cellIs" dxfId="768" priority="443" operator="equal">
      <formula>#REF!</formula>
    </cfRule>
    <cfRule type="cellIs" dxfId="767" priority="444" operator="equal">
      <formula>#REF!</formula>
    </cfRule>
    <cfRule type="cellIs" dxfId="766" priority="445" operator="equal">
      <formula>#REF!</formula>
    </cfRule>
    <cfRule type="cellIs" dxfId="765" priority="446" operator="equal">
      <formula>#REF!</formula>
    </cfRule>
    <cfRule type="cellIs" dxfId="764" priority="447" operator="equal">
      <formula>#REF!</formula>
    </cfRule>
    <cfRule type="cellIs" dxfId="763" priority="448" operator="equal">
      <formula>#REF!</formula>
    </cfRule>
    <cfRule type="cellIs" dxfId="762" priority="449" operator="equal">
      <formula>#REF!</formula>
    </cfRule>
    <cfRule type="cellIs" dxfId="761" priority="450" operator="equal">
      <formula>#REF!</formula>
    </cfRule>
    <cfRule type="cellIs" dxfId="760" priority="451" operator="equal">
      <formula>#REF!</formula>
    </cfRule>
    <cfRule type="cellIs" dxfId="759" priority="452" operator="equal">
      <formula>#REF!</formula>
    </cfRule>
    <cfRule type="cellIs" dxfId="758" priority="453" operator="equal">
      <formula>#REF!</formula>
    </cfRule>
    <cfRule type="cellIs" dxfId="757" priority="454" operator="equal">
      <formula>#REF!</formula>
    </cfRule>
    <cfRule type="cellIs" dxfId="756" priority="455" operator="equal">
      <formula>#REF!</formula>
    </cfRule>
  </conditionalFormatting>
  <conditionalFormatting sqref="Q126:Q128 Q48:Q54">
    <cfRule type="cellIs" dxfId="755" priority="2142" operator="equal">
      <formula>"EXTREMO (RC/F)"</formula>
    </cfRule>
    <cfRule type="cellIs" dxfId="754" priority="2143" operator="equal">
      <formula>"ALTO (RC/F)"</formula>
    </cfRule>
    <cfRule type="cellIs" dxfId="753" priority="2144" operator="equal">
      <formula>"MODERADO (RC/F)"</formula>
    </cfRule>
    <cfRule type="cellIs" dxfId="752" priority="2145" operator="equal">
      <formula>"EXTREMO"</formula>
    </cfRule>
    <cfRule type="cellIs" dxfId="751" priority="2146" operator="equal">
      <formula>"ALTO"</formula>
    </cfRule>
    <cfRule type="cellIs" dxfId="750" priority="2147" operator="equal">
      <formula>"MODERADO"</formula>
    </cfRule>
    <cfRule type="cellIs" dxfId="749" priority="2148" operator="equal">
      <formula>"BAJO"</formula>
    </cfRule>
  </conditionalFormatting>
  <conditionalFormatting sqref="Q126:Q128">
    <cfRule type="cellIs" dxfId="748" priority="1891" operator="equal">
      <formula>#REF!</formula>
    </cfRule>
    <cfRule type="cellIs" dxfId="747" priority="1892" operator="equal">
      <formula>#REF!</formula>
    </cfRule>
    <cfRule type="cellIs" dxfId="746" priority="1893" operator="equal">
      <formula>#REF!</formula>
    </cfRule>
    <cfRule type="cellIs" dxfId="745" priority="1895" operator="equal">
      <formula>#REF!</formula>
    </cfRule>
    <cfRule type="cellIs" dxfId="744" priority="1898" operator="equal">
      <formula>#REF!</formula>
    </cfRule>
    <cfRule type="cellIs" dxfId="743" priority="1899" operator="equal">
      <formula>#REF!</formula>
    </cfRule>
    <cfRule type="cellIs" dxfId="742" priority="1900" operator="equal">
      <formula>#REF!</formula>
    </cfRule>
    <cfRule type="cellIs" dxfId="741" priority="1903" operator="equal">
      <formula>#REF!</formula>
    </cfRule>
    <cfRule type="cellIs" dxfId="740" priority="1904" operator="equal">
      <formula>#REF!</formula>
    </cfRule>
    <cfRule type="cellIs" dxfId="739" priority="1905" operator="equal">
      <formula>#REF!</formula>
    </cfRule>
    <cfRule type="cellIs" dxfId="738" priority="1907" operator="equal">
      <formula>#REF!</formula>
    </cfRule>
    <cfRule type="cellIs" dxfId="737" priority="1908" operator="equal">
      <formula>#REF!</formula>
    </cfRule>
    <cfRule type="cellIs" dxfId="736" priority="1909" operator="equal">
      <formula>#REF!</formula>
    </cfRule>
    <cfRule type="cellIs" dxfId="735" priority="1910" operator="equal">
      <formula>#REF!</formula>
    </cfRule>
    <cfRule type="cellIs" dxfId="734" priority="1911" operator="equal">
      <formula>#REF!</formula>
    </cfRule>
    <cfRule type="cellIs" dxfId="733" priority="1912" operator="equal">
      <formula>#REF!</formula>
    </cfRule>
    <cfRule type="cellIs" dxfId="732" priority="1913" operator="equal">
      <formula>#REF!</formula>
    </cfRule>
    <cfRule type="cellIs" dxfId="731" priority="1914" operator="equal">
      <formula>#REF!</formula>
    </cfRule>
    <cfRule type="cellIs" dxfId="730" priority="1916" operator="equal">
      <formula>#REF!</formula>
    </cfRule>
    <cfRule type="cellIs" dxfId="729" priority="1917" operator="equal">
      <formula>#REF!</formula>
    </cfRule>
    <cfRule type="cellIs" dxfId="728" priority="1918" operator="equal">
      <formula>#REF!</formula>
    </cfRule>
    <cfRule type="cellIs" dxfId="727" priority="1919" operator="equal">
      <formula>#REF!</formula>
    </cfRule>
    <cfRule type="cellIs" dxfId="726" priority="1921" operator="equal">
      <formula>#REF!</formula>
    </cfRule>
  </conditionalFormatting>
  <conditionalFormatting sqref="Q140">
    <cfRule type="cellIs" dxfId="725" priority="5318" operator="equal">
      <formula>#REF!</formula>
    </cfRule>
    <cfRule type="cellIs" dxfId="724" priority="5319" operator="equal">
      <formula>#REF!</formula>
    </cfRule>
    <cfRule type="cellIs" dxfId="723" priority="5320" operator="equal">
      <formula>#REF!</formula>
    </cfRule>
    <cfRule type="cellIs" dxfId="722" priority="5322" operator="equal">
      <formula>#REF!</formula>
    </cfRule>
    <cfRule type="cellIs" dxfId="721" priority="5325" operator="equal">
      <formula>#REF!</formula>
    </cfRule>
    <cfRule type="cellIs" dxfId="720" priority="5326" operator="equal">
      <formula>#REF!</formula>
    </cfRule>
    <cfRule type="cellIs" dxfId="719" priority="5327" operator="equal">
      <formula>#REF!</formula>
    </cfRule>
    <cfRule type="cellIs" dxfId="718" priority="5330" operator="equal">
      <formula>#REF!</formula>
    </cfRule>
    <cfRule type="cellIs" dxfId="717" priority="5331" operator="equal">
      <formula>#REF!</formula>
    </cfRule>
    <cfRule type="cellIs" dxfId="716" priority="5332" operator="equal">
      <formula>#REF!</formula>
    </cfRule>
    <cfRule type="cellIs" dxfId="715" priority="5334" operator="equal">
      <formula>#REF!</formula>
    </cfRule>
    <cfRule type="cellIs" dxfId="714" priority="5335" operator="equal">
      <formula>#REF!</formula>
    </cfRule>
    <cfRule type="cellIs" dxfId="713" priority="5336" operator="equal">
      <formula>#REF!</formula>
    </cfRule>
    <cfRule type="cellIs" dxfId="712" priority="5337" operator="equal">
      <formula>#REF!</formula>
    </cfRule>
    <cfRule type="cellIs" dxfId="711" priority="5338" operator="equal">
      <formula>#REF!</formula>
    </cfRule>
    <cfRule type="cellIs" dxfId="710" priority="5339" operator="equal">
      <formula>#REF!</formula>
    </cfRule>
    <cfRule type="cellIs" dxfId="709" priority="5340" operator="equal">
      <formula>#REF!</formula>
    </cfRule>
    <cfRule type="cellIs" dxfId="708" priority="5341" operator="equal">
      <formula>#REF!</formula>
    </cfRule>
    <cfRule type="cellIs" dxfId="707" priority="5343" operator="equal">
      <formula>#REF!</formula>
    </cfRule>
    <cfRule type="cellIs" dxfId="706" priority="5344" operator="equal">
      <formula>#REF!</formula>
    </cfRule>
    <cfRule type="cellIs" dxfId="705" priority="5345" operator="equal">
      <formula>#REF!</formula>
    </cfRule>
    <cfRule type="cellIs" dxfId="704" priority="5346" operator="equal">
      <formula>#REF!</formula>
    </cfRule>
    <cfRule type="cellIs" dxfId="703" priority="5348" operator="equal">
      <formula>#REF!</formula>
    </cfRule>
  </conditionalFormatting>
  <conditionalFormatting sqref="Q140:Q141 Q143">
    <cfRule type="cellIs" dxfId="702" priority="5082" operator="equal">
      <formula>"EXTREMO (RC/F)"</formula>
    </cfRule>
    <cfRule type="cellIs" dxfId="701" priority="5083" operator="equal">
      <formula>"ALTO (RC/F)"</formula>
    </cfRule>
    <cfRule type="cellIs" dxfId="700" priority="5084" operator="equal">
      <formula>"MODERADO (RC/F)"</formula>
    </cfRule>
    <cfRule type="cellIs" dxfId="699" priority="5085" operator="equal">
      <formula>"EXTREMO"</formula>
    </cfRule>
    <cfRule type="cellIs" dxfId="698" priority="5086" operator="equal">
      <formula>"ALTO"</formula>
    </cfRule>
    <cfRule type="cellIs" dxfId="697" priority="5087" operator="equal">
      <formula>"MODERADO"</formula>
    </cfRule>
    <cfRule type="cellIs" dxfId="696" priority="5088" operator="equal">
      <formula>"BAJO"</formula>
    </cfRule>
    <cfRule type="cellIs" dxfId="695" priority="5089" operator="equal">
      <formula>#REF!</formula>
    </cfRule>
    <cfRule type="cellIs" dxfId="694" priority="5090" operator="equal">
      <formula>#REF!</formula>
    </cfRule>
    <cfRule type="cellIs" dxfId="693" priority="5103" operator="equal">
      <formula>#REF!</formula>
    </cfRule>
    <cfRule type="cellIs" dxfId="692" priority="5115" operator="equal">
      <formula>#REF!</formula>
    </cfRule>
  </conditionalFormatting>
  <conditionalFormatting sqref="Q141 Q143">
    <cfRule type="cellIs" dxfId="691" priority="5093" operator="equal">
      <formula>#REF!</formula>
    </cfRule>
    <cfRule type="cellIs" dxfId="690" priority="5095" operator="equal">
      <formula>#REF!</formula>
    </cfRule>
    <cfRule type="cellIs" dxfId="689" priority="5096" operator="equal">
      <formula>#REF!</formula>
    </cfRule>
    <cfRule type="cellIs" dxfId="688" priority="5097" operator="equal">
      <formula>#REF!</formula>
    </cfRule>
    <cfRule type="cellIs" dxfId="687" priority="5099" operator="equal">
      <formula>#REF!</formula>
    </cfRule>
    <cfRule type="cellIs" dxfId="686" priority="5102" operator="equal">
      <formula>#REF!</formula>
    </cfRule>
    <cfRule type="cellIs" dxfId="685" priority="5104" operator="equal">
      <formula>#REF!</formula>
    </cfRule>
    <cfRule type="cellIs" dxfId="684" priority="5107" operator="equal">
      <formula>#REF!</formula>
    </cfRule>
    <cfRule type="cellIs" dxfId="683" priority="5108" operator="equal">
      <formula>#REF!</formula>
    </cfRule>
    <cfRule type="cellIs" dxfId="682" priority="5109" operator="equal">
      <formula>#REF!</formula>
    </cfRule>
    <cfRule type="cellIs" dxfId="681" priority="5111" operator="equal">
      <formula>#REF!</formula>
    </cfRule>
    <cfRule type="cellIs" dxfId="680" priority="5112" operator="equal">
      <formula>#REF!</formula>
    </cfRule>
    <cfRule type="cellIs" dxfId="679" priority="5113" operator="equal">
      <formula>#REF!</formula>
    </cfRule>
    <cfRule type="cellIs" dxfId="678" priority="5114" operator="equal">
      <formula>#REF!</formula>
    </cfRule>
    <cfRule type="cellIs" dxfId="677" priority="5116" operator="equal">
      <formula>#REF!</formula>
    </cfRule>
    <cfRule type="cellIs" dxfId="676" priority="5117" operator="equal">
      <formula>#REF!</formula>
    </cfRule>
    <cfRule type="cellIs" dxfId="675" priority="5118" operator="equal">
      <formula>#REF!</formula>
    </cfRule>
    <cfRule type="cellIs" dxfId="674" priority="5120" operator="equal">
      <formula>#REF!</formula>
    </cfRule>
    <cfRule type="cellIs" dxfId="673" priority="5121" operator="equal">
      <formula>#REF!</formula>
    </cfRule>
    <cfRule type="cellIs" dxfId="672" priority="5122" operator="equal">
      <formula>#REF!</formula>
    </cfRule>
    <cfRule type="cellIs" dxfId="671" priority="5123" operator="equal">
      <formula>#REF!</formula>
    </cfRule>
    <cfRule type="cellIs" dxfId="670" priority="5125" operator="equal">
      <formula>#REF!</formula>
    </cfRule>
  </conditionalFormatting>
  <conditionalFormatting sqref="Q145 Q147 Q149">
    <cfRule type="cellIs" dxfId="669" priority="5024" operator="equal">
      <formula>"EXTREMO (RC/F)"</formula>
    </cfRule>
    <cfRule type="cellIs" dxfId="668" priority="5025" operator="equal">
      <formula>"ALTO (RC/F)"</formula>
    </cfRule>
    <cfRule type="cellIs" dxfId="667" priority="5026" operator="equal">
      <formula>"MODERADO (RC/F)"</formula>
    </cfRule>
    <cfRule type="cellIs" dxfId="666" priority="5027" operator="equal">
      <formula>"EXTREMO"</formula>
    </cfRule>
    <cfRule type="cellIs" dxfId="665" priority="5028" operator="equal">
      <formula>"ALTO"</formula>
    </cfRule>
    <cfRule type="cellIs" dxfId="664" priority="5029" operator="equal">
      <formula>"MODERADO"</formula>
    </cfRule>
    <cfRule type="cellIs" dxfId="663" priority="5030" operator="equal">
      <formula>"BAJO"</formula>
    </cfRule>
    <cfRule type="cellIs" dxfId="662" priority="5044" operator="equal">
      <formula>#REF!</formula>
    </cfRule>
    <cfRule type="cellIs" dxfId="661" priority="5046" operator="equal">
      <formula>#REF!</formula>
    </cfRule>
    <cfRule type="cellIs" dxfId="660" priority="5049" operator="equal">
      <formula>#REF!</formula>
    </cfRule>
    <cfRule type="cellIs" dxfId="659" priority="5051" operator="equal">
      <formula>#REF!</formula>
    </cfRule>
    <cfRule type="cellIs" dxfId="658" priority="5052" operator="equal">
      <formula>#REF!</formula>
    </cfRule>
    <cfRule type="cellIs" dxfId="657" priority="5053" operator="equal">
      <formula>#REF!</formula>
    </cfRule>
    <cfRule type="cellIs" dxfId="656" priority="5055" operator="equal">
      <formula>#REF!</formula>
    </cfRule>
    <cfRule type="cellIs" dxfId="655" priority="5058" operator="equal">
      <formula>#REF!</formula>
    </cfRule>
    <cfRule type="cellIs" dxfId="654" priority="5059" operator="equal">
      <formula>#REF!</formula>
    </cfRule>
    <cfRule type="cellIs" dxfId="653" priority="5060" operator="equal">
      <formula>#REF!</formula>
    </cfRule>
    <cfRule type="cellIs" dxfId="652" priority="5063" operator="equal">
      <formula>#REF!</formula>
    </cfRule>
    <cfRule type="cellIs" dxfId="651" priority="5064" operator="equal">
      <formula>#REF!</formula>
    </cfRule>
    <cfRule type="cellIs" dxfId="650" priority="5065" operator="equal">
      <formula>#REF!</formula>
    </cfRule>
    <cfRule type="cellIs" dxfId="649" priority="5067" operator="equal">
      <formula>#REF!</formula>
    </cfRule>
    <cfRule type="cellIs" dxfId="648" priority="5068" operator="equal">
      <formula>#REF!</formula>
    </cfRule>
    <cfRule type="cellIs" dxfId="647" priority="5069" operator="equal">
      <formula>#REF!</formula>
    </cfRule>
    <cfRule type="cellIs" dxfId="646" priority="5070" operator="equal">
      <formula>#REF!</formula>
    </cfRule>
    <cfRule type="cellIs" dxfId="645" priority="5071" operator="equal">
      <formula>#REF!</formula>
    </cfRule>
    <cfRule type="cellIs" dxfId="644" priority="5072" operator="equal">
      <formula>#REF!</formula>
    </cfRule>
    <cfRule type="cellIs" dxfId="643" priority="5073" operator="equal">
      <formula>#REF!</formula>
    </cfRule>
    <cfRule type="cellIs" dxfId="642" priority="5074" operator="equal">
      <formula>#REF!</formula>
    </cfRule>
    <cfRule type="cellIs" dxfId="641" priority="5076" operator="equal">
      <formula>#REF!</formula>
    </cfRule>
    <cfRule type="cellIs" dxfId="640" priority="5077" operator="equal">
      <formula>#REF!</formula>
    </cfRule>
    <cfRule type="cellIs" dxfId="639" priority="5078" operator="equal">
      <formula>#REF!</formula>
    </cfRule>
    <cfRule type="cellIs" dxfId="638" priority="5079" operator="equal">
      <formula>#REF!</formula>
    </cfRule>
    <cfRule type="cellIs" dxfId="637" priority="5081" operator="equal">
      <formula>#REF!</formula>
    </cfRule>
  </conditionalFormatting>
  <conditionalFormatting sqref="Q151:Q152">
    <cfRule type="cellIs" dxfId="636" priority="4912" operator="equal">
      <formula>"EXTREMO (RC/F)"</formula>
    </cfRule>
    <cfRule type="cellIs" dxfId="635" priority="4913" operator="equal">
      <formula>"ALTO (RC/F)"</formula>
    </cfRule>
    <cfRule type="cellIs" dxfId="634" priority="4914" operator="equal">
      <formula>"MODERADO (RC/F)"</formula>
    </cfRule>
    <cfRule type="cellIs" dxfId="633" priority="4915" operator="equal">
      <formula>"EXTREMO"</formula>
    </cfRule>
    <cfRule type="cellIs" dxfId="632" priority="4916" operator="equal">
      <formula>"ALTO"</formula>
    </cfRule>
    <cfRule type="cellIs" dxfId="631" priority="4917" operator="equal">
      <formula>"MODERADO"</formula>
    </cfRule>
    <cfRule type="cellIs" dxfId="630" priority="4918" operator="equal">
      <formula>"BAJO"</formula>
    </cfRule>
    <cfRule type="cellIs" dxfId="629" priority="4932" operator="equal">
      <formula>#REF!</formula>
    </cfRule>
    <cfRule type="cellIs" dxfId="628" priority="4934" operator="equal">
      <formula>#REF!</formula>
    </cfRule>
    <cfRule type="cellIs" dxfId="627" priority="4937" operator="equal">
      <formula>#REF!</formula>
    </cfRule>
    <cfRule type="cellIs" dxfId="626" priority="4939" operator="equal">
      <formula>#REF!</formula>
    </cfRule>
    <cfRule type="cellIs" dxfId="625" priority="4940" operator="equal">
      <formula>#REF!</formula>
    </cfRule>
    <cfRule type="cellIs" dxfId="624" priority="4941" operator="equal">
      <formula>#REF!</formula>
    </cfRule>
    <cfRule type="cellIs" dxfId="623" priority="4943" operator="equal">
      <formula>#REF!</formula>
    </cfRule>
    <cfRule type="cellIs" dxfId="622" priority="4946" operator="equal">
      <formula>#REF!</formula>
    </cfRule>
    <cfRule type="cellIs" dxfId="621" priority="4947" operator="equal">
      <formula>#REF!</formula>
    </cfRule>
    <cfRule type="cellIs" dxfId="620" priority="4948" operator="equal">
      <formula>#REF!</formula>
    </cfRule>
    <cfRule type="cellIs" dxfId="619" priority="4951" operator="equal">
      <formula>#REF!</formula>
    </cfRule>
    <cfRule type="cellIs" dxfId="618" priority="4952" operator="equal">
      <formula>#REF!</formula>
    </cfRule>
    <cfRule type="cellIs" dxfId="617" priority="4953" operator="equal">
      <formula>#REF!</formula>
    </cfRule>
    <cfRule type="cellIs" dxfId="616" priority="4955" operator="equal">
      <formula>#REF!</formula>
    </cfRule>
    <cfRule type="cellIs" dxfId="615" priority="4956" operator="equal">
      <formula>#REF!</formula>
    </cfRule>
    <cfRule type="cellIs" dxfId="614" priority="4957" operator="equal">
      <formula>#REF!</formula>
    </cfRule>
    <cfRule type="cellIs" dxfId="613" priority="4958" operator="equal">
      <formula>#REF!</formula>
    </cfRule>
    <cfRule type="cellIs" dxfId="612" priority="4959" operator="equal">
      <formula>#REF!</formula>
    </cfRule>
    <cfRule type="cellIs" dxfId="611" priority="4960" operator="equal">
      <formula>#REF!</formula>
    </cfRule>
    <cfRule type="cellIs" dxfId="610" priority="4961" operator="equal">
      <formula>#REF!</formula>
    </cfRule>
    <cfRule type="cellIs" dxfId="609" priority="4962" operator="equal">
      <formula>#REF!</formula>
    </cfRule>
    <cfRule type="cellIs" dxfId="608" priority="4964" operator="equal">
      <formula>#REF!</formula>
    </cfRule>
    <cfRule type="cellIs" dxfId="607" priority="4965" operator="equal">
      <formula>#REF!</formula>
    </cfRule>
    <cfRule type="cellIs" dxfId="606" priority="4966" operator="equal">
      <formula>#REF!</formula>
    </cfRule>
    <cfRule type="cellIs" dxfId="605" priority="4967" operator="equal">
      <formula>#REF!</formula>
    </cfRule>
    <cfRule type="cellIs" dxfId="604" priority="4969" operator="equal">
      <formula>#REF!</formula>
    </cfRule>
  </conditionalFormatting>
  <conditionalFormatting sqref="AK30">
    <cfRule type="cellIs" dxfId="603" priority="2889" operator="equal">
      <formula>#REF!</formula>
    </cfRule>
    <cfRule type="cellIs" dxfId="602" priority="2891" operator="equal">
      <formula>#REF!</formula>
    </cfRule>
    <cfRule type="cellIs" dxfId="601" priority="2916" operator="equal">
      <formula>#REF!</formula>
    </cfRule>
  </conditionalFormatting>
  <conditionalFormatting sqref="R55:R58">
    <cfRule type="cellIs" dxfId="600" priority="758" operator="equal">
      <formula>"EXTREMO (RC/F)"</formula>
    </cfRule>
    <cfRule type="cellIs" dxfId="599" priority="759" operator="equal">
      <formula>"ALTO (RC/F)"</formula>
    </cfRule>
    <cfRule type="cellIs" dxfId="598" priority="760" operator="equal">
      <formula>"MODERADO (RC/F)"</formula>
    </cfRule>
    <cfRule type="cellIs" dxfId="597" priority="761" operator="equal">
      <formula>"EXTREMO"</formula>
    </cfRule>
    <cfRule type="cellIs" dxfId="596" priority="762" operator="equal">
      <formula>"FUERTE"</formula>
    </cfRule>
    <cfRule type="cellIs" dxfId="595" priority="763" operator="equal">
      <formula>"MODERADO"</formula>
    </cfRule>
    <cfRule type="cellIs" dxfId="594" priority="764" operator="equal">
      <formula>"DEBIL"</formula>
    </cfRule>
    <cfRule type="cellIs" dxfId="593" priority="765" operator="equal">
      <formula>#REF!</formula>
    </cfRule>
    <cfRule type="cellIs" dxfId="592" priority="766" operator="equal">
      <formula>#REF!</formula>
    </cfRule>
    <cfRule type="cellIs" dxfId="591" priority="767" operator="equal">
      <formula>#REF!</formula>
    </cfRule>
    <cfRule type="cellIs" dxfId="590" priority="768" operator="equal">
      <formula>#REF!</formula>
    </cfRule>
    <cfRule type="cellIs" dxfId="589" priority="769" operator="equal">
      <formula>#REF!</formula>
    </cfRule>
    <cfRule type="cellIs" dxfId="588" priority="770" operator="equal">
      <formula>#REF!</formula>
    </cfRule>
    <cfRule type="cellIs" dxfId="587" priority="771" operator="equal">
      <formula>#REF!</formula>
    </cfRule>
    <cfRule type="cellIs" dxfId="586" priority="772" operator="equal">
      <formula>#REF!</formula>
    </cfRule>
    <cfRule type="cellIs" dxfId="585" priority="773" operator="equal">
      <formula>#REF!</formula>
    </cfRule>
    <cfRule type="cellIs" dxfId="584" priority="774" operator="equal">
      <formula>#REF!</formula>
    </cfRule>
    <cfRule type="cellIs" dxfId="583" priority="775" operator="equal">
      <formula>#REF!</formula>
    </cfRule>
    <cfRule type="cellIs" dxfId="582" priority="776" operator="equal">
      <formula>#REF!</formula>
    </cfRule>
    <cfRule type="cellIs" dxfId="581" priority="777" operator="equal">
      <formula>#REF!</formula>
    </cfRule>
    <cfRule type="cellIs" dxfId="580" priority="778" operator="equal">
      <formula>#REF!</formula>
    </cfRule>
    <cfRule type="cellIs" dxfId="579" priority="779" operator="equal">
      <formula>#REF!</formula>
    </cfRule>
    <cfRule type="cellIs" dxfId="578" priority="780" operator="equal">
      <formula>#REF!</formula>
    </cfRule>
    <cfRule type="cellIs" dxfId="577" priority="781" operator="equal">
      <formula>#REF!</formula>
    </cfRule>
    <cfRule type="cellIs" dxfId="576" priority="782" operator="equal">
      <formula>#REF!</formula>
    </cfRule>
    <cfRule type="cellIs" dxfId="575" priority="783" operator="equal">
      <formula>#REF!</formula>
    </cfRule>
    <cfRule type="cellIs" dxfId="574" priority="784" operator="equal">
      <formula>#REF!</formula>
    </cfRule>
    <cfRule type="cellIs" dxfId="573" priority="785" operator="equal">
      <formula>#REF!</formula>
    </cfRule>
    <cfRule type="cellIs" dxfId="572" priority="786" operator="equal">
      <formula>#REF!</formula>
    </cfRule>
    <cfRule type="cellIs" dxfId="571" priority="787" operator="equal">
      <formula>#REF!</formula>
    </cfRule>
    <cfRule type="cellIs" dxfId="570" priority="788" operator="equal">
      <formula>#REF!</formula>
    </cfRule>
    <cfRule type="cellIs" dxfId="569" priority="789" operator="equal">
      <formula>#REF!</formula>
    </cfRule>
    <cfRule type="cellIs" dxfId="568" priority="790" operator="equal">
      <formula>#REF!</formula>
    </cfRule>
  </conditionalFormatting>
  <conditionalFormatting sqref="R121">
    <cfRule type="cellIs" dxfId="567" priority="215" operator="equal">
      <formula>"EXTREMO (RC/F)"</formula>
    </cfRule>
    <cfRule type="cellIs" dxfId="566" priority="216" operator="equal">
      <formula>"ALTO (RC/F)"</formula>
    </cfRule>
    <cfRule type="cellIs" dxfId="565" priority="217" operator="equal">
      <formula>"MODERADO (RC/F)"</formula>
    </cfRule>
    <cfRule type="cellIs" dxfId="564" priority="218" operator="equal">
      <formula>"EXTREMO"</formula>
    </cfRule>
    <cfRule type="cellIs" dxfId="563" priority="219" operator="equal">
      <formula>"FUERTE"</formula>
    </cfRule>
    <cfRule type="cellIs" dxfId="562" priority="220" operator="equal">
      <formula>"MODERADO"</formula>
    </cfRule>
    <cfRule type="cellIs" dxfId="561" priority="221" operator="equal">
      <formula>"DEBIL"</formula>
    </cfRule>
    <cfRule type="cellIs" dxfId="560" priority="222" operator="equal">
      <formula>#REF!</formula>
    </cfRule>
    <cfRule type="cellIs" dxfId="559" priority="223" operator="equal">
      <formula>#REF!</formula>
    </cfRule>
    <cfRule type="cellIs" dxfId="558" priority="224" operator="equal">
      <formula>#REF!</formula>
    </cfRule>
    <cfRule type="cellIs" dxfId="557" priority="225" operator="equal">
      <formula>#REF!</formula>
    </cfRule>
    <cfRule type="cellIs" dxfId="556" priority="226" operator="equal">
      <formula>#REF!</formula>
    </cfRule>
    <cfRule type="cellIs" dxfId="555" priority="227" operator="equal">
      <formula>#REF!</formula>
    </cfRule>
    <cfRule type="cellIs" dxfId="554" priority="228" operator="equal">
      <formula>#REF!</formula>
    </cfRule>
    <cfRule type="cellIs" dxfId="553" priority="229" operator="equal">
      <formula>#REF!</formula>
    </cfRule>
    <cfRule type="cellIs" dxfId="552" priority="230" operator="equal">
      <formula>#REF!</formula>
    </cfRule>
    <cfRule type="cellIs" dxfId="551" priority="231" operator="equal">
      <formula>#REF!</formula>
    </cfRule>
    <cfRule type="cellIs" dxfId="550" priority="232" operator="equal">
      <formula>#REF!</formula>
    </cfRule>
    <cfRule type="cellIs" dxfId="549" priority="233" operator="equal">
      <formula>#REF!</formula>
    </cfRule>
    <cfRule type="cellIs" dxfId="548" priority="234" operator="equal">
      <formula>#REF!</formula>
    </cfRule>
    <cfRule type="cellIs" dxfId="547" priority="235" operator="equal">
      <formula>#REF!</formula>
    </cfRule>
    <cfRule type="cellIs" dxfId="546" priority="236" operator="equal">
      <formula>#REF!</formula>
    </cfRule>
    <cfRule type="cellIs" dxfId="545" priority="237" operator="equal">
      <formula>#REF!</formula>
    </cfRule>
    <cfRule type="cellIs" dxfId="544" priority="238" operator="equal">
      <formula>#REF!</formula>
    </cfRule>
    <cfRule type="cellIs" dxfId="543" priority="239" operator="equal">
      <formula>#REF!</formula>
    </cfRule>
    <cfRule type="cellIs" dxfId="542" priority="240" operator="equal">
      <formula>#REF!</formula>
    </cfRule>
    <cfRule type="cellIs" dxfId="541" priority="241" operator="equal">
      <formula>#REF!</formula>
    </cfRule>
    <cfRule type="cellIs" dxfId="540" priority="242" operator="equal">
      <formula>#REF!</formula>
    </cfRule>
    <cfRule type="cellIs" dxfId="539" priority="243" operator="equal">
      <formula>#REF!</formula>
    </cfRule>
    <cfRule type="cellIs" dxfId="538" priority="244" operator="equal">
      <formula>#REF!</formula>
    </cfRule>
    <cfRule type="cellIs" dxfId="537" priority="245" operator="equal">
      <formula>#REF!</formula>
    </cfRule>
    <cfRule type="cellIs" dxfId="536" priority="246" operator="equal">
      <formula>#REF!</formula>
    </cfRule>
    <cfRule type="cellIs" dxfId="535" priority="247" operator="equal">
      <formula>#REF!</formula>
    </cfRule>
  </conditionalFormatting>
  <conditionalFormatting sqref="AD9">
    <cfRule type="cellIs" dxfId="534" priority="984" operator="equal">
      <formula>"EXTREMO (RC/F)"</formula>
    </cfRule>
    <cfRule type="cellIs" dxfId="533" priority="985" operator="equal">
      <formula>"ALTO (RC/F)"</formula>
    </cfRule>
    <cfRule type="cellIs" dxfId="532" priority="986" operator="equal">
      <formula>"MODERADO (RC/F)"</formula>
    </cfRule>
    <cfRule type="cellIs" dxfId="531" priority="987" operator="equal">
      <formula>"EXTREMO"</formula>
    </cfRule>
    <cfRule type="cellIs" dxfId="530" priority="988" operator="equal">
      <formula>"FUERTE"</formula>
    </cfRule>
    <cfRule type="cellIs" dxfId="529" priority="989" operator="equal">
      <formula>"MODERADO"</formula>
    </cfRule>
    <cfRule type="cellIs" dxfId="528" priority="990" operator="equal">
      <formula>"DEBIL"</formula>
    </cfRule>
    <cfRule type="cellIs" dxfId="527" priority="991" operator="equal">
      <formula>#REF!</formula>
    </cfRule>
    <cfRule type="cellIs" dxfId="526" priority="992" operator="equal">
      <formula>#REF!</formula>
    </cfRule>
    <cfRule type="cellIs" dxfId="525" priority="993" operator="equal">
      <formula>#REF!</formula>
    </cfRule>
    <cfRule type="cellIs" dxfId="524" priority="994" operator="equal">
      <formula>#REF!</formula>
    </cfRule>
    <cfRule type="cellIs" dxfId="523" priority="995" operator="equal">
      <formula>#REF!</formula>
    </cfRule>
    <cfRule type="cellIs" dxfId="522" priority="996" operator="equal">
      <formula>#REF!</formula>
    </cfRule>
    <cfRule type="cellIs" dxfId="521" priority="997" operator="equal">
      <formula>#REF!</formula>
    </cfRule>
    <cfRule type="cellIs" dxfId="520" priority="998" operator="equal">
      <formula>#REF!</formula>
    </cfRule>
    <cfRule type="cellIs" dxfId="519" priority="999" operator="equal">
      <formula>#REF!</formula>
    </cfRule>
    <cfRule type="cellIs" dxfId="518" priority="1000" operator="equal">
      <formula>#REF!</formula>
    </cfRule>
    <cfRule type="cellIs" dxfId="517" priority="1001" operator="equal">
      <formula>#REF!</formula>
    </cfRule>
    <cfRule type="cellIs" dxfId="516" priority="1002" operator="equal">
      <formula>#REF!</formula>
    </cfRule>
    <cfRule type="cellIs" dxfId="515" priority="1003" operator="equal">
      <formula>#REF!</formula>
    </cfRule>
    <cfRule type="cellIs" dxfId="514" priority="1004" operator="equal">
      <formula>#REF!</formula>
    </cfRule>
    <cfRule type="cellIs" dxfId="513" priority="1005" operator="equal">
      <formula>#REF!</formula>
    </cfRule>
    <cfRule type="cellIs" dxfId="512" priority="1006" operator="equal">
      <formula>#REF!</formula>
    </cfRule>
    <cfRule type="cellIs" dxfId="511" priority="1007" operator="equal">
      <formula>#REF!</formula>
    </cfRule>
    <cfRule type="cellIs" dxfId="510" priority="1008" operator="equal">
      <formula>#REF!</formula>
    </cfRule>
    <cfRule type="cellIs" dxfId="509" priority="1009" operator="equal">
      <formula>#REF!</formula>
    </cfRule>
    <cfRule type="cellIs" dxfId="508" priority="1010" operator="equal">
      <formula>#REF!</formula>
    </cfRule>
    <cfRule type="cellIs" dxfId="507" priority="1011" operator="equal">
      <formula>#REF!</formula>
    </cfRule>
    <cfRule type="cellIs" dxfId="506" priority="1012" operator="equal">
      <formula>#REF!</formula>
    </cfRule>
    <cfRule type="cellIs" dxfId="505" priority="1013" operator="equal">
      <formula>#REF!</formula>
    </cfRule>
    <cfRule type="cellIs" dxfId="504" priority="1014" operator="equal">
      <formula>#REF!</formula>
    </cfRule>
    <cfRule type="cellIs" dxfId="503" priority="1015" operator="equal">
      <formula>#REF!</formula>
    </cfRule>
    <cfRule type="cellIs" dxfId="502" priority="1016" operator="equal">
      <formula>#REF!</formula>
    </cfRule>
  </conditionalFormatting>
  <conditionalFormatting sqref="AD13">
    <cfRule type="cellIs" dxfId="501" priority="248" operator="equal">
      <formula>"EXTREMO (RC/F)"</formula>
    </cfRule>
    <cfRule type="cellIs" dxfId="500" priority="249" operator="equal">
      <formula>"ALTO (RC/F)"</formula>
    </cfRule>
    <cfRule type="cellIs" dxfId="499" priority="250" operator="equal">
      <formula>"MODERADO (RC/F)"</formula>
    </cfRule>
    <cfRule type="cellIs" dxfId="498" priority="251" operator="equal">
      <formula>"EXTREMO"</formula>
    </cfRule>
    <cfRule type="cellIs" dxfId="497" priority="252" operator="equal">
      <formula>"FUERTE"</formula>
    </cfRule>
    <cfRule type="cellIs" dxfId="496" priority="253" operator="equal">
      <formula>"MODERADO"</formula>
    </cfRule>
    <cfRule type="cellIs" dxfId="495" priority="254" operator="equal">
      <formula>"DEBIL"</formula>
    </cfRule>
    <cfRule type="cellIs" dxfId="494" priority="255" operator="equal">
      <formula>#REF!</formula>
    </cfRule>
    <cfRule type="cellIs" dxfId="493" priority="256" operator="equal">
      <formula>#REF!</formula>
    </cfRule>
    <cfRule type="cellIs" dxfId="492" priority="257" operator="equal">
      <formula>#REF!</formula>
    </cfRule>
    <cfRule type="cellIs" dxfId="491" priority="258" operator="equal">
      <formula>#REF!</formula>
    </cfRule>
    <cfRule type="cellIs" dxfId="490" priority="259" operator="equal">
      <formula>#REF!</formula>
    </cfRule>
    <cfRule type="cellIs" dxfId="489" priority="260" operator="equal">
      <formula>#REF!</formula>
    </cfRule>
    <cfRule type="cellIs" dxfId="488" priority="261" operator="equal">
      <formula>#REF!</formula>
    </cfRule>
    <cfRule type="cellIs" dxfId="487" priority="262" operator="equal">
      <formula>#REF!</formula>
    </cfRule>
    <cfRule type="cellIs" dxfId="486" priority="263" operator="equal">
      <formula>#REF!</formula>
    </cfRule>
    <cfRule type="cellIs" dxfId="485" priority="264" operator="equal">
      <formula>#REF!</formula>
    </cfRule>
    <cfRule type="cellIs" dxfId="484" priority="265" operator="equal">
      <formula>#REF!</formula>
    </cfRule>
    <cfRule type="cellIs" dxfId="483" priority="266" operator="equal">
      <formula>#REF!</formula>
    </cfRule>
    <cfRule type="cellIs" dxfId="482" priority="267" operator="equal">
      <formula>#REF!</formula>
    </cfRule>
    <cfRule type="cellIs" dxfId="481" priority="268" operator="equal">
      <formula>#REF!</formula>
    </cfRule>
    <cfRule type="cellIs" dxfId="480" priority="269" operator="equal">
      <formula>#REF!</formula>
    </cfRule>
    <cfRule type="cellIs" dxfId="479" priority="270" operator="equal">
      <formula>#REF!</formula>
    </cfRule>
    <cfRule type="cellIs" dxfId="478" priority="271" operator="equal">
      <formula>#REF!</formula>
    </cfRule>
    <cfRule type="cellIs" dxfId="477" priority="272" operator="equal">
      <formula>#REF!</formula>
    </cfRule>
    <cfRule type="cellIs" dxfId="476" priority="273" operator="equal">
      <formula>#REF!</formula>
    </cfRule>
    <cfRule type="cellIs" dxfId="475" priority="274" operator="equal">
      <formula>#REF!</formula>
    </cfRule>
    <cfRule type="cellIs" dxfId="474" priority="275" operator="equal">
      <formula>#REF!</formula>
    </cfRule>
    <cfRule type="cellIs" dxfId="473" priority="276" operator="equal">
      <formula>#REF!</formula>
    </cfRule>
    <cfRule type="cellIs" dxfId="472" priority="277" operator="equal">
      <formula>#REF!</formula>
    </cfRule>
    <cfRule type="cellIs" dxfId="471" priority="278" operator="equal">
      <formula>#REF!</formula>
    </cfRule>
    <cfRule type="cellIs" dxfId="470" priority="279" operator="equal">
      <formula>#REF!</formula>
    </cfRule>
    <cfRule type="cellIs" dxfId="469" priority="280" operator="equal">
      <formula>#REF!</formula>
    </cfRule>
  </conditionalFormatting>
  <conditionalFormatting sqref="AD15">
    <cfRule type="cellIs" dxfId="468" priority="2" operator="equal">
      <formula>"EXTREMO (RC/F)"</formula>
    </cfRule>
    <cfRule type="cellIs" dxfId="467" priority="3" operator="equal">
      <formula>"ALTO (RC/F)"</formula>
    </cfRule>
    <cfRule type="cellIs" dxfId="466" priority="4" operator="equal">
      <formula>"MODERADO (RC/F)"</formula>
    </cfRule>
    <cfRule type="cellIs" dxfId="465" priority="5" operator="equal">
      <formula>"EXTREMO"</formula>
    </cfRule>
    <cfRule type="cellIs" dxfId="464" priority="6" operator="equal">
      <formula>"FUERTE"</formula>
    </cfRule>
    <cfRule type="cellIs" dxfId="463" priority="7" operator="equal">
      <formula>"MODERADO"</formula>
    </cfRule>
    <cfRule type="cellIs" dxfId="462" priority="8" operator="equal">
      <formula>"DEBIL"</formula>
    </cfRule>
    <cfRule type="cellIs" dxfId="461" priority="9" operator="equal">
      <formula>#REF!</formula>
    </cfRule>
    <cfRule type="cellIs" dxfId="460" priority="10" operator="equal">
      <formula>#REF!</formula>
    </cfRule>
    <cfRule type="cellIs" dxfId="459" priority="11" operator="equal">
      <formula>#REF!</formula>
    </cfRule>
    <cfRule type="cellIs" dxfId="458" priority="12" operator="equal">
      <formula>#REF!</formula>
    </cfRule>
    <cfRule type="cellIs" dxfId="457" priority="13" operator="equal">
      <formula>#REF!</formula>
    </cfRule>
    <cfRule type="cellIs" dxfId="456" priority="14" operator="equal">
      <formula>#REF!</formula>
    </cfRule>
    <cfRule type="cellIs" dxfId="455" priority="15" operator="equal">
      <formula>#REF!</formula>
    </cfRule>
    <cfRule type="cellIs" dxfId="454" priority="16" operator="equal">
      <formula>#REF!</formula>
    </cfRule>
    <cfRule type="cellIs" dxfId="453" priority="17" operator="equal">
      <formula>#REF!</formula>
    </cfRule>
    <cfRule type="cellIs" dxfId="452" priority="18" operator="equal">
      <formula>#REF!</formula>
    </cfRule>
    <cfRule type="cellIs" dxfId="451" priority="19" operator="equal">
      <formula>#REF!</formula>
    </cfRule>
    <cfRule type="cellIs" dxfId="450" priority="20" operator="equal">
      <formula>#REF!</formula>
    </cfRule>
    <cfRule type="cellIs" dxfId="449" priority="21" operator="equal">
      <formula>#REF!</formula>
    </cfRule>
    <cfRule type="cellIs" dxfId="448" priority="22" operator="equal">
      <formula>#REF!</formula>
    </cfRule>
    <cfRule type="cellIs" dxfId="447" priority="23" operator="equal">
      <formula>#REF!</formula>
    </cfRule>
    <cfRule type="cellIs" dxfId="446" priority="24" operator="equal">
      <formula>#REF!</formula>
    </cfRule>
    <cfRule type="cellIs" dxfId="445" priority="25" operator="equal">
      <formula>#REF!</formula>
    </cfRule>
    <cfRule type="cellIs" dxfId="444" priority="26" operator="equal">
      <formula>#REF!</formula>
    </cfRule>
    <cfRule type="cellIs" dxfId="443" priority="27" operator="equal">
      <formula>#REF!</formula>
    </cfRule>
    <cfRule type="cellIs" dxfId="442" priority="28" operator="equal">
      <formula>#REF!</formula>
    </cfRule>
    <cfRule type="cellIs" dxfId="441" priority="29" operator="equal">
      <formula>#REF!</formula>
    </cfRule>
    <cfRule type="cellIs" dxfId="440" priority="30" operator="equal">
      <formula>#REF!</formula>
    </cfRule>
    <cfRule type="cellIs" dxfId="439" priority="31" operator="equal">
      <formula>#REF!</formula>
    </cfRule>
    <cfRule type="cellIs" dxfId="438" priority="32" operator="equal">
      <formula>#REF!</formula>
    </cfRule>
    <cfRule type="cellIs" dxfId="437" priority="33" operator="equal">
      <formula>#REF!</formula>
    </cfRule>
    <cfRule type="cellIs" dxfId="436" priority="34" operator="equal">
      <formula>#REF!</formula>
    </cfRule>
  </conditionalFormatting>
  <conditionalFormatting sqref="AD55:AD57">
    <cfRule type="cellIs" dxfId="435" priority="626" operator="equal">
      <formula>"EXTREMO (RC/F)"</formula>
    </cfRule>
    <cfRule type="cellIs" dxfId="434" priority="627" operator="equal">
      <formula>"ALTO (RC/F)"</formula>
    </cfRule>
    <cfRule type="cellIs" dxfId="433" priority="628" operator="equal">
      <formula>"MODERADO (RC/F)"</formula>
    </cfRule>
    <cfRule type="cellIs" dxfId="432" priority="629" operator="equal">
      <formula>"EXTREMO"</formula>
    </cfRule>
    <cfRule type="cellIs" dxfId="431" priority="630" operator="equal">
      <formula>"FUERTE"</formula>
    </cfRule>
    <cfRule type="cellIs" dxfId="430" priority="631" operator="equal">
      <formula>"MODERADO"</formula>
    </cfRule>
    <cfRule type="cellIs" dxfId="429" priority="632" operator="equal">
      <formula>"DEBIL"</formula>
    </cfRule>
    <cfRule type="cellIs" dxfId="428" priority="633" operator="equal">
      <formula>#REF!</formula>
    </cfRule>
    <cfRule type="cellIs" dxfId="427" priority="634" operator="equal">
      <formula>#REF!</formula>
    </cfRule>
    <cfRule type="cellIs" dxfId="426" priority="734" operator="equal">
      <formula>#REF!</formula>
    </cfRule>
    <cfRule type="cellIs" dxfId="425" priority="735" operator="equal">
      <formula>#REF!</formula>
    </cfRule>
    <cfRule type="cellIs" dxfId="424" priority="736" operator="equal">
      <formula>#REF!</formula>
    </cfRule>
    <cfRule type="cellIs" dxfId="423" priority="737" operator="equal">
      <formula>#REF!</formula>
    </cfRule>
    <cfRule type="cellIs" dxfId="422" priority="738" operator="equal">
      <formula>#REF!</formula>
    </cfRule>
    <cfRule type="cellIs" dxfId="421" priority="739" operator="equal">
      <formula>#REF!</formula>
    </cfRule>
    <cfRule type="cellIs" dxfId="420" priority="740" operator="equal">
      <formula>#REF!</formula>
    </cfRule>
    <cfRule type="cellIs" dxfId="419" priority="741" operator="equal">
      <formula>#REF!</formula>
    </cfRule>
    <cfRule type="cellIs" dxfId="418" priority="742" operator="equal">
      <formula>#REF!</formula>
    </cfRule>
    <cfRule type="cellIs" dxfId="417" priority="743" operator="equal">
      <formula>#REF!</formula>
    </cfRule>
    <cfRule type="cellIs" dxfId="416" priority="744" operator="equal">
      <formula>#REF!</formula>
    </cfRule>
    <cfRule type="cellIs" dxfId="415" priority="745" operator="equal">
      <formula>#REF!</formula>
    </cfRule>
    <cfRule type="cellIs" dxfId="414" priority="746" operator="equal">
      <formula>#REF!</formula>
    </cfRule>
    <cfRule type="cellIs" dxfId="413" priority="747" operator="equal">
      <formula>#REF!</formula>
    </cfRule>
    <cfRule type="cellIs" dxfId="412" priority="748" operator="equal">
      <formula>#REF!</formula>
    </cfRule>
    <cfRule type="cellIs" dxfId="411" priority="749" operator="equal">
      <formula>#REF!</formula>
    </cfRule>
    <cfRule type="cellIs" dxfId="410" priority="750" operator="equal">
      <formula>#REF!</formula>
    </cfRule>
    <cfRule type="cellIs" dxfId="409" priority="751" operator="equal">
      <formula>#REF!</formula>
    </cfRule>
    <cfRule type="cellIs" dxfId="408" priority="752" operator="equal">
      <formula>#REF!</formula>
    </cfRule>
    <cfRule type="cellIs" dxfId="407" priority="753" operator="equal">
      <formula>#REF!</formula>
    </cfRule>
    <cfRule type="cellIs" dxfId="406" priority="754" operator="equal">
      <formula>#REF!</formula>
    </cfRule>
    <cfRule type="cellIs" dxfId="405" priority="755" operator="equal">
      <formula>#REF!</formula>
    </cfRule>
    <cfRule type="cellIs" dxfId="404" priority="756" operator="equal">
      <formula>#REF!</formula>
    </cfRule>
    <cfRule type="cellIs" dxfId="403" priority="757" operator="equal">
      <formula>#REF!</formula>
    </cfRule>
  </conditionalFormatting>
  <conditionalFormatting sqref="AD60">
    <cfRule type="cellIs" dxfId="402" priority="496" operator="equal">
      <formula>"EXTREMO (RC/F)"</formula>
    </cfRule>
    <cfRule type="cellIs" dxfId="401" priority="497" operator="equal">
      <formula>"ALTO (RC/F)"</formula>
    </cfRule>
    <cfRule type="cellIs" dxfId="400" priority="498" operator="equal">
      <formula>"MODERADO (RC/F)"</formula>
    </cfRule>
    <cfRule type="cellIs" dxfId="399" priority="499" operator="equal">
      <formula>"EXTREMO"</formula>
    </cfRule>
    <cfRule type="cellIs" dxfId="398" priority="500" operator="equal">
      <formula>"FUERTE"</formula>
    </cfRule>
    <cfRule type="cellIs" dxfId="397" priority="501" operator="equal">
      <formula>"MODERADO"</formula>
    </cfRule>
    <cfRule type="cellIs" dxfId="396" priority="502" operator="equal">
      <formula>"DEBIL"</formula>
    </cfRule>
    <cfRule type="cellIs" dxfId="395" priority="503" operator="equal">
      <formula>#REF!</formula>
    </cfRule>
    <cfRule type="cellIs" dxfId="394" priority="504" operator="equal">
      <formula>#REF!</formula>
    </cfRule>
    <cfRule type="cellIs" dxfId="393" priority="505" operator="equal">
      <formula>#REF!</formula>
    </cfRule>
    <cfRule type="cellIs" dxfId="392" priority="506" operator="equal">
      <formula>#REF!</formula>
    </cfRule>
    <cfRule type="cellIs" dxfId="391" priority="507" operator="equal">
      <formula>#REF!</formula>
    </cfRule>
    <cfRule type="cellIs" dxfId="390" priority="508" operator="equal">
      <formula>#REF!</formula>
    </cfRule>
    <cfRule type="cellIs" dxfId="389" priority="509" operator="equal">
      <formula>#REF!</formula>
    </cfRule>
    <cfRule type="cellIs" dxfId="388" priority="510" operator="equal">
      <formula>#REF!</formula>
    </cfRule>
    <cfRule type="cellIs" dxfId="387" priority="511" operator="equal">
      <formula>#REF!</formula>
    </cfRule>
    <cfRule type="cellIs" dxfId="386" priority="512" operator="equal">
      <formula>#REF!</formula>
    </cfRule>
    <cfRule type="cellIs" dxfId="385" priority="513" operator="equal">
      <formula>#REF!</formula>
    </cfRule>
    <cfRule type="cellIs" dxfId="384" priority="514" operator="equal">
      <formula>#REF!</formula>
    </cfRule>
    <cfRule type="cellIs" dxfId="383" priority="515" operator="equal">
      <formula>#REF!</formula>
    </cfRule>
    <cfRule type="cellIs" dxfId="382" priority="516" operator="equal">
      <formula>#REF!</formula>
    </cfRule>
    <cfRule type="cellIs" dxfId="381" priority="517" operator="equal">
      <formula>#REF!</formula>
    </cfRule>
    <cfRule type="cellIs" dxfId="380" priority="518" operator="equal">
      <formula>#REF!</formula>
    </cfRule>
    <cfRule type="cellIs" dxfId="379" priority="519" operator="equal">
      <formula>#REF!</formula>
    </cfRule>
    <cfRule type="cellIs" dxfId="378" priority="520" operator="equal">
      <formula>#REF!</formula>
    </cfRule>
    <cfRule type="cellIs" dxfId="377" priority="521" operator="equal">
      <formula>#REF!</formula>
    </cfRule>
    <cfRule type="cellIs" dxfId="376" priority="522" operator="equal">
      <formula>#REF!</formula>
    </cfRule>
    <cfRule type="cellIs" dxfId="375" priority="523" operator="equal">
      <formula>#REF!</formula>
    </cfRule>
    <cfRule type="cellIs" dxfId="374" priority="524" operator="equal">
      <formula>#REF!</formula>
    </cfRule>
    <cfRule type="cellIs" dxfId="373" priority="525" operator="equal">
      <formula>#REF!</formula>
    </cfRule>
    <cfRule type="cellIs" dxfId="372" priority="526" operator="equal">
      <formula>#REF!</formula>
    </cfRule>
    <cfRule type="cellIs" dxfId="371" priority="527" operator="equal">
      <formula>#REF!</formula>
    </cfRule>
  </conditionalFormatting>
  <conditionalFormatting sqref="AD66:AD67">
    <cfRule type="cellIs" dxfId="370" priority="593" operator="equal">
      <formula>"EXTREMO (RC/F)"</formula>
    </cfRule>
    <cfRule type="cellIs" dxfId="369" priority="594" operator="equal">
      <formula>"ALTO (RC/F)"</formula>
    </cfRule>
    <cfRule type="cellIs" dxfId="368" priority="595" operator="equal">
      <formula>"MODERADO (RC/F)"</formula>
    </cfRule>
    <cfRule type="cellIs" dxfId="367" priority="596" operator="equal">
      <formula>"EXTREMO"</formula>
    </cfRule>
    <cfRule type="cellIs" dxfId="366" priority="597" operator="equal">
      <formula>"FUERTE"</formula>
    </cfRule>
    <cfRule type="cellIs" dxfId="365" priority="598" operator="equal">
      <formula>"MODERADO"</formula>
    </cfRule>
    <cfRule type="cellIs" dxfId="364" priority="599" operator="equal">
      <formula>"DEBIL"</formula>
    </cfRule>
    <cfRule type="cellIs" dxfId="363" priority="600" operator="equal">
      <formula>#REF!</formula>
    </cfRule>
    <cfRule type="cellIs" dxfId="362" priority="601" operator="equal">
      <formula>#REF!</formula>
    </cfRule>
    <cfRule type="cellIs" dxfId="361" priority="602" operator="equal">
      <formula>#REF!</formula>
    </cfRule>
    <cfRule type="cellIs" dxfId="360" priority="603" operator="equal">
      <formula>#REF!</formula>
    </cfRule>
    <cfRule type="cellIs" dxfId="359" priority="604" operator="equal">
      <formula>#REF!</formula>
    </cfRule>
    <cfRule type="cellIs" dxfId="358" priority="605" operator="equal">
      <formula>#REF!</formula>
    </cfRule>
    <cfRule type="cellIs" dxfId="357" priority="606" operator="equal">
      <formula>#REF!</formula>
    </cfRule>
    <cfRule type="cellIs" dxfId="356" priority="607" operator="equal">
      <formula>#REF!</formula>
    </cfRule>
    <cfRule type="cellIs" dxfId="355" priority="608" operator="equal">
      <formula>#REF!</formula>
    </cfRule>
    <cfRule type="cellIs" dxfId="354" priority="609" operator="equal">
      <formula>#REF!</formula>
    </cfRule>
    <cfRule type="cellIs" dxfId="353" priority="610" operator="equal">
      <formula>#REF!</formula>
    </cfRule>
    <cfRule type="cellIs" dxfId="352" priority="611" operator="equal">
      <formula>#REF!</formula>
    </cfRule>
    <cfRule type="cellIs" dxfId="351" priority="612" operator="equal">
      <formula>#REF!</formula>
    </cfRule>
    <cfRule type="cellIs" dxfId="350" priority="613" operator="equal">
      <formula>#REF!</formula>
    </cfRule>
    <cfRule type="cellIs" dxfId="349" priority="614" operator="equal">
      <formula>#REF!</formula>
    </cfRule>
    <cfRule type="cellIs" dxfId="348" priority="615" operator="equal">
      <formula>#REF!</formula>
    </cfRule>
    <cfRule type="cellIs" dxfId="347" priority="616" operator="equal">
      <formula>#REF!</formula>
    </cfRule>
    <cfRule type="cellIs" dxfId="346" priority="617" operator="equal">
      <formula>#REF!</formula>
    </cfRule>
    <cfRule type="cellIs" dxfId="345" priority="618" operator="equal">
      <formula>#REF!</formula>
    </cfRule>
    <cfRule type="cellIs" dxfId="344" priority="619" operator="equal">
      <formula>#REF!</formula>
    </cfRule>
    <cfRule type="cellIs" dxfId="343" priority="620" operator="equal">
      <formula>#REF!</formula>
    </cfRule>
    <cfRule type="cellIs" dxfId="342" priority="621" operator="equal">
      <formula>#REF!</formula>
    </cfRule>
    <cfRule type="cellIs" dxfId="341" priority="622" operator="equal">
      <formula>#REF!</formula>
    </cfRule>
    <cfRule type="cellIs" dxfId="340" priority="623" operator="equal">
      <formula>#REF!</formula>
    </cfRule>
    <cfRule type="cellIs" dxfId="339" priority="624" operator="equal">
      <formula>#REF!</formula>
    </cfRule>
    <cfRule type="cellIs" dxfId="338" priority="625" operator="equal">
      <formula>#REF!</formula>
    </cfRule>
  </conditionalFormatting>
  <conditionalFormatting sqref="AD119">
    <cfRule type="cellIs" dxfId="337" priority="182" operator="equal">
      <formula>"EXTREMO (RC/F)"</formula>
    </cfRule>
    <cfRule type="cellIs" dxfId="336" priority="183" operator="equal">
      <formula>"ALTO (RC/F)"</formula>
    </cfRule>
    <cfRule type="cellIs" dxfId="335" priority="184" operator="equal">
      <formula>"MODERADO (RC/F)"</formula>
    </cfRule>
    <cfRule type="cellIs" dxfId="334" priority="185" operator="equal">
      <formula>"EXTREMO"</formula>
    </cfRule>
    <cfRule type="cellIs" dxfId="333" priority="186" operator="equal">
      <formula>"FUERTE"</formula>
    </cfRule>
    <cfRule type="cellIs" dxfId="332" priority="187" operator="equal">
      <formula>"MODERADO"</formula>
    </cfRule>
    <cfRule type="cellIs" dxfId="331" priority="188" operator="equal">
      <formula>"DEBIL"</formula>
    </cfRule>
    <cfRule type="cellIs" dxfId="330" priority="189" operator="equal">
      <formula>#REF!</formula>
    </cfRule>
    <cfRule type="cellIs" dxfId="329" priority="190" operator="equal">
      <formula>#REF!</formula>
    </cfRule>
    <cfRule type="cellIs" dxfId="328" priority="191" operator="equal">
      <formula>#REF!</formula>
    </cfRule>
    <cfRule type="cellIs" dxfId="327" priority="192" operator="equal">
      <formula>#REF!</formula>
    </cfRule>
    <cfRule type="cellIs" dxfId="326" priority="193" operator="equal">
      <formula>#REF!</formula>
    </cfRule>
    <cfRule type="cellIs" dxfId="325" priority="194" operator="equal">
      <formula>#REF!</formula>
    </cfRule>
    <cfRule type="cellIs" dxfId="324" priority="195" operator="equal">
      <formula>#REF!</formula>
    </cfRule>
    <cfRule type="cellIs" dxfId="323" priority="196" operator="equal">
      <formula>#REF!</formula>
    </cfRule>
    <cfRule type="cellIs" dxfId="322" priority="197" operator="equal">
      <formula>#REF!</formula>
    </cfRule>
    <cfRule type="cellIs" dxfId="321" priority="198" operator="equal">
      <formula>#REF!</formula>
    </cfRule>
    <cfRule type="cellIs" dxfId="320" priority="199" operator="equal">
      <formula>#REF!</formula>
    </cfRule>
    <cfRule type="cellIs" dxfId="319" priority="200" operator="equal">
      <formula>#REF!</formula>
    </cfRule>
    <cfRule type="cellIs" dxfId="318" priority="201" operator="equal">
      <formula>#REF!</formula>
    </cfRule>
    <cfRule type="cellIs" dxfId="317" priority="202" operator="equal">
      <formula>#REF!</formula>
    </cfRule>
    <cfRule type="cellIs" dxfId="316" priority="203" operator="equal">
      <formula>#REF!</formula>
    </cfRule>
    <cfRule type="cellIs" dxfId="315" priority="204" operator="equal">
      <formula>#REF!</formula>
    </cfRule>
    <cfRule type="cellIs" dxfId="314" priority="205" operator="equal">
      <formula>#REF!</formula>
    </cfRule>
    <cfRule type="cellIs" dxfId="313" priority="206" operator="equal">
      <formula>#REF!</formula>
    </cfRule>
    <cfRule type="cellIs" dxfId="312" priority="207" operator="equal">
      <formula>#REF!</formula>
    </cfRule>
    <cfRule type="cellIs" dxfId="311" priority="208" operator="equal">
      <formula>#REF!</formula>
    </cfRule>
    <cfRule type="cellIs" dxfId="310" priority="209" operator="equal">
      <formula>#REF!</formula>
    </cfRule>
    <cfRule type="cellIs" dxfId="309" priority="210" operator="equal">
      <formula>#REF!</formula>
    </cfRule>
    <cfRule type="cellIs" dxfId="308" priority="211" operator="equal">
      <formula>#REF!</formula>
    </cfRule>
    <cfRule type="cellIs" dxfId="307" priority="212" operator="equal">
      <formula>#REF!</formula>
    </cfRule>
    <cfRule type="cellIs" dxfId="306" priority="213" operator="equal">
      <formula>#REF!</formula>
    </cfRule>
    <cfRule type="cellIs" dxfId="305" priority="214" operator="equal">
      <formula>#REF!</formula>
    </cfRule>
  </conditionalFormatting>
  <conditionalFormatting sqref="AD121">
    <cfRule type="cellIs" dxfId="304" priority="149" operator="equal">
      <formula>"EXTREMO (RC/F)"</formula>
    </cfRule>
    <cfRule type="cellIs" dxfId="303" priority="150" operator="equal">
      <formula>"ALTO (RC/F)"</formula>
    </cfRule>
    <cfRule type="cellIs" dxfId="302" priority="151" operator="equal">
      <formula>"MODERADO (RC/F)"</formula>
    </cfRule>
    <cfRule type="cellIs" dxfId="301" priority="152" operator="equal">
      <formula>"EXTREMO"</formula>
    </cfRule>
    <cfRule type="cellIs" dxfId="300" priority="153" operator="equal">
      <formula>"FUERTE"</formula>
    </cfRule>
    <cfRule type="cellIs" dxfId="299" priority="154" operator="equal">
      <formula>"MODERADO"</formula>
    </cfRule>
    <cfRule type="cellIs" dxfId="298" priority="155" operator="equal">
      <formula>"DEBIL"</formula>
    </cfRule>
    <cfRule type="cellIs" dxfId="297" priority="156" operator="equal">
      <formula>#REF!</formula>
    </cfRule>
    <cfRule type="cellIs" dxfId="296" priority="157" operator="equal">
      <formula>#REF!</formula>
    </cfRule>
    <cfRule type="cellIs" dxfId="295" priority="158" operator="equal">
      <formula>#REF!</formula>
    </cfRule>
    <cfRule type="cellIs" dxfId="294" priority="159" operator="equal">
      <formula>#REF!</formula>
    </cfRule>
    <cfRule type="cellIs" dxfId="293" priority="160" operator="equal">
      <formula>#REF!</formula>
    </cfRule>
    <cfRule type="cellIs" dxfId="292" priority="161" operator="equal">
      <formula>#REF!</formula>
    </cfRule>
    <cfRule type="cellIs" dxfId="291" priority="162" operator="equal">
      <formula>#REF!</formula>
    </cfRule>
    <cfRule type="cellIs" dxfId="290" priority="163" operator="equal">
      <formula>#REF!</formula>
    </cfRule>
    <cfRule type="cellIs" dxfId="289" priority="164" operator="equal">
      <formula>#REF!</formula>
    </cfRule>
    <cfRule type="cellIs" dxfId="288" priority="165" operator="equal">
      <formula>#REF!</formula>
    </cfRule>
    <cfRule type="cellIs" dxfId="287" priority="166" operator="equal">
      <formula>#REF!</formula>
    </cfRule>
    <cfRule type="cellIs" dxfId="286" priority="167" operator="equal">
      <formula>#REF!</formula>
    </cfRule>
    <cfRule type="cellIs" dxfId="285" priority="168" operator="equal">
      <formula>#REF!</formula>
    </cfRule>
    <cfRule type="cellIs" dxfId="284" priority="169" operator="equal">
      <formula>#REF!</formula>
    </cfRule>
    <cfRule type="cellIs" dxfId="283" priority="170" operator="equal">
      <formula>#REF!</formula>
    </cfRule>
    <cfRule type="cellIs" dxfId="282" priority="171" operator="equal">
      <formula>#REF!</formula>
    </cfRule>
    <cfRule type="cellIs" dxfId="281" priority="172" operator="equal">
      <formula>#REF!</formula>
    </cfRule>
    <cfRule type="cellIs" dxfId="280" priority="173" operator="equal">
      <formula>#REF!</formula>
    </cfRule>
    <cfRule type="cellIs" dxfId="279" priority="174" operator="equal">
      <formula>#REF!</formula>
    </cfRule>
    <cfRule type="cellIs" dxfId="278" priority="175" operator="equal">
      <formula>#REF!</formula>
    </cfRule>
    <cfRule type="cellIs" dxfId="277" priority="176" operator="equal">
      <formula>#REF!</formula>
    </cfRule>
    <cfRule type="cellIs" dxfId="276" priority="177" operator="equal">
      <formula>#REF!</formula>
    </cfRule>
    <cfRule type="cellIs" dxfId="275" priority="178" operator="equal">
      <formula>#REF!</formula>
    </cfRule>
    <cfRule type="cellIs" dxfId="274" priority="179" operator="equal">
      <formula>#REF!</formula>
    </cfRule>
    <cfRule type="cellIs" dxfId="273" priority="180" operator="equal">
      <formula>#REF!</formula>
    </cfRule>
    <cfRule type="cellIs" dxfId="272" priority="181" operator="equal">
      <formula>#REF!</formula>
    </cfRule>
  </conditionalFormatting>
  <conditionalFormatting sqref="AG8:AG15 AG17:AG26 AG91:AG107 AG109:AG132 AG134 AG136:AG152">
    <cfRule type="cellIs" dxfId="271" priority="144" operator="equal">
      <formula>"MUY ALTA"</formula>
    </cfRule>
    <cfRule type="cellIs" dxfId="270" priority="145" operator="equal">
      <formula>"ALTA"</formula>
    </cfRule>
    <cfRule type="cellIs" dxfId="269" priority="146" operator="equal">
      <formula>"MEDIA"</formula>
    </cfRule>
  </conditionalFormatting>
  <conditionalFormatting sqref="AG8:AG15 AG17:AG26">
    <cfRule type="cellIs" dxfId="268" priority="147" operator="equal">
      <formula>"BAJA"</formula>
    </cfRule>
    <cfRule type="cellIs" dxfId="267" priority="148" operator="equal">
      <formula>"MUY BAJA"</formula>
    </cfRule>
  </conditionalFormatting>
  <conditionalFormatting sqref="AG28:AG45 AG47:AG58 AG60:AG72 AG74 AG79:AG89">
    <cfRule type="cellIs" dxfId="266" priority="913" operator="equal">
      <formula>"MUY ALTA"</formula>
    </cfRule>
    <cfRule type="cellIs" dxfId="265" priority="914" operator="equal">
      <formula>"ALTA"</formula>
    </cfRule>
    <cfRule type="cellIs" dxfId="264" priority="915" operator="equal">
      <formula>"MEDIA"</formula>
    </cfRule>
    <cfRule type="cellIs" dxfId="263" priority="916" operator="equal">
      <formula>"BAJA"</formula>
    </cfRule>
    <cfRule type="cellIs" dxfId="262" priority="917" operator="equal">
      <formula>"MUY BAJA"</formula>
    </cfRule>
  </conditionalFormatting>
  <conditionalFormatting sqref="AI8:AI11 AI27:AI37 AI40 AI44:AI53 AI104:AI106 AI108:AI109 AI111 AI115:AI134 AI137 AI139:AI152">
    <cfRule type="cellIs" dxfId="261" priority="908" operator="equal">
      <formula>"CATASTROFICO"</formula>
    </cfRule>
    <cfRule type="cellIs" dxfId="260" priority="909" operator="equal">
      <formula>"MAYOR"</formula>
    </cfRule>
    <cfRule type="cellIs" dxfId="259" priority="910" operator="equal">
      <formula>"MODERADO"</formula>
    </cfRule>
    <cfRule type="cellIs" dxfId="258" priority="911" operator="equal">
      <formula>"MENOR"</formula>
    </cfRule>
    <cfRule type="cellIs" dxfId="257" priority="912" operator="equal">
      <formula>"LEVE"</formula>
    </cfRule>
  </conditionalFormatting>
  <conditionalFormatting sqref="AI13:AI15 AI17">
    <cfRule type="cellIs" dxfId="256" priority="139" operator="equal">
      <formula>"CATASTROFICO"</formula>
    </cfRule>
    <cfRule type="cellIs" dxfId="255" priority="140" operator="equal">
      <formula>"MAYOR"</formula>
    </cfRule>
    <cfRule type="cellIs" dxfId="254" priority="141" operator="equal">
      <formula>"MODERADO"</formula>
    </cfRule>
    <cfRule type="cellIs" dxfId="253" priority="142" operator="equal">
      <formula>"MENOR"</formula>
    </cfRule>
    <cfRule type="cellIs" dxfId="252" priority="143" operator="equal">
      <formula>"LEVE"</formula>
    </cfRule>
  </conditionalFormatting>
  <conditionalFormatting sqref="AI19:AI20 AI22 AI24 AI55:AI58 AI60:AI63 AI66 AI68:AI77 AI79 AI81:AI82 AI84:AI87 AI89 AI94 AI98 AI100:AI102">
    <cfRule type="cellIs" dxfId="251" priority="7270" operator="equal">
      <formula>"CATASTROFICO"</formula>
    </cfRule>
    <cfRule type="cellIs" dxfId="250" priority="7271" operator="equal">
      <formula>"MAYOR"</formula>
    </cfRule>
    <cfRule type="cellIs" dxfId="249" priority="7272" operator="equal">
      <formula>"MODERADO"</formula>
    </cfRule>
    <cfRule type="cellIs" dxfId="248" priority="7273" operator="equal">
      <formula>"MENOR"</formula>
    </cfRule>
    <cfRule type="cellIs" dxfId="247" priority="7274" operator="equal">
      <formula>"LEVE"</formula>
    </cfRule>
  </conditionalFormatting>
  <conditionalFormatting sqref="AK8">
    <cfRule type="cellIs" dxfId="246" priority="7233" operator="equal">
      <formula>#REF!</formula>
    </cfRule>
    <cfRule type="cellIs" dxfId="245" priority="7234" operator="equal">
      <formula>#REF!</formula>
    </cfRule>
    <cfRule type="cellIs" dxfId="244" priority="7237" operator="equal">
      <formula>#REF!</formula>
    </cfRule>
    <cfRule type="cellIs" dxfId="243" priority="7239" operator="equal">
      <formula>#REF!</formula>
    </cfRule>
    <cfRule type="cellIs" dxfId="242" priority="7240" operator="equal">
      <formula>#REF!</formula>
    </cfRule>
    <cfRule type="cellIs" dxfId="241" priority="7241" operator="equal">
      <formula>#REF!</formula>
    </cfRule>
    <cfRule type="cellIs" dxfId="240" priority="7243" operator="equal">
      <formula>#REF!</formula>
    </cfRule>
    <cfRule type="cellIs" dxfId="239" priority="7246" operator="equal">
      <formula>#REF!</formula>
    </cfRule>
    <cfRule type="cellIs" dxfId="238" priority="7247" operator="equal">
      <formula>#REF!</formula>
    </cfRule>
    <cfRule type="cellIs" dxfId="237" priority="7248" operator="equal">
      <formula>#REF!</formula>
    </cfRule>
    <cfRule type="cellIs" dxfId="236" priority="7251" operator="equal">
      <formula>#REF!</formula>
    </cfRule>
    <cfRule type="cellIs" dxfId="235" priority="7252" operator="equal">
      <formula>#REF!</formula>
    </cfRule>
    <cfRule type="cellIs" dxfId="234" priority="7253" operator="equal">
      <formula>#REF!</formula>
    </cfRule>
    <cfRule type="cellIs" dxfId="233" priority="7255" operator="equal">
      <formula>#REF!</formula>
    </cfRule>
    <cfRule type="cellIs" dxfId="232" priority="7256" operator="equal">
      <formula>#REF!</formula>
    </cfRule>
    <cfRule type="cellIs" dxfId="231" priority="7257" operator="equal">
      <formula>#REF!</formula>
    </cfRule>
    <cfRule type="cellIs" dxfId="230" priority="7258" operator="equal">
      <formula>#REF!</formula>
    </cfRule>
    <cfRule type="cellIs" dxfId="229" priority="7259" operator="equal">
      <formula>#REF!</formula>
    </cfRule>
    <cfRule type="cellIs" dxfId="228" priority="7260" operator="equal">
      <formula>#REF!</formula>
    </cfRule>
    <cfRule type="cellIs" dxfId="227" priority="7261" operator="equal">
      <formula>#REF!</formula>
    </cfRule>
    <cfRule type="cellIs" dxfId="226" priority="7262" operator="equal">
      <formula>#REF!</formula>
    </cfRule>
    <cfRule type="cellIs" dxfId="225" priority="7264" operator="equal">
      <formula>#REF!</formula>
    </cfRule>
    <cfRule type="cellIs" dxfId="224" priority="7265" operator="equal">
      <formula>#REF!</formula>
    </cfRule>
    <cfRule type="cellIs" dxfId="223" priority="7266" operator="equal">
      <formula>#REF!</formula>
    </cfRule>
    <cfRule type="cellIs" dxfId="222" priority="7267" operator="equal">
      <formula>#REF!</formula>
    </cfRule>
    <cfRule type="cellIs" dxfId="221" priority="7269" operator="equal">
      <formula>#REF!</formula>
    </cfRule>
  </conditionalFormatting>
  <conditionalFormatting sqref="AK8:AK9">
    <cfRule type="cellIs" dxfId="220" priority="7101" operator="equal">
      <formula>"EXTREMO (RC/F)"</formula>
    </cfRule>
    <cfRule type="cellIs" dxfId="219" priority="7102" operator="equal">
      <formula>"ALTO (RC/F)"</formula>
    </cfRule>
    <cfRule type="cellIs" dxfId="218" priority="7103" operator="equal">
      <formula>"MODERADO (RC/F)"</formula>
    </cfRule>
    <cfRule type="cellIs" dxfId="217" priority="7104" operator="equal">
      <formula>"EXTREMO"</formula>
    </cfRule>
    <cfRule type="cellIs" dxfId="216" priority="7105" operator="equal">
      <formula>"ALTO"</formula>
    </cfRule>
    <cfRule type="cellIs" dxfId="215" priority="7106" operator="equal">
      <formula>"MODERADO"</formula>
    </cfRule>
    <cfRule type="cellIs" dxfId="214" priority="7107" operator="equal">
      <formula>"BAJO"</formula>
    </cfRule>
  </conditionalFormatting>
  <conditionalFormatting sqref="AK9">
    <cfRule type="cellIs" dxfId="213" priority="7060" operator="equal">
      <formula>#REF!</formula>
    </cfRule>
    <cfRule type="cellIs" dxfId="212" priority="7061" operator="equal">
      <formula>#REF!</formula>
    </cfRule>
    <cfRule type="cellIs" dxfId="211" priority="7062" operator="equal">
      <formula>#REF!</formula>
    </cfRule>
    <cfRule type="cellIs" dxfId="210" priority="7064" operator="equal">
      <formula>#REF!</formula>
    </cfRule>
    <cfRule type="cellIs" dxfId="209" priority="7067" operator="equal">
      <formula>#REF!</formula>
    </cfRule>
    <cfRule type="cellIs" dxfId="208" priority="7068" operator="equal">
      <formula>#REF!</formula>
    </cfRule>
    <cfRule type="cellIs" dxfId="207" priority="7069" operator="equal">
      <formula>#REF!</formula>
    </cfRule>
    <cfRule type="cellIs" dxfId="206" priority="7072" operator="equal">
      <formula>#REF!</formula>
    </cfRule>
    <cfRule type="cellIs" dxfId="205" priority="7073" operator="equal">
      <formula>#REF!</formula>
    </cfRule>
    <cfRule type="cellIs" dxfId="204" priority="7074" operator="equal">
      <formula>#REF!</formula>
    </cfRule>
    <cfRule type="cellIs" dxfId="203" priority="7076" operator="equal">
      <formula>#REF!</formula>
    </cfRule>
    <cfRule type="cellIs" dxfId="202" priority="7077" operator="equal">
      <formula>#REF!</formula>
    </cfRule>
    <cfRule type="cellIs" dxfId="201" priority="7078" operator="equal">
      <formula>#REF!</formula>
    </cfRule>
    <cfRule type="cellIs" dxfId="200" priority="7079" operator="equal">
      <formula>#REF!</formula>
    </cfRule>
    <cfRule type="cellIs" dxfId="199" priority="7080" operator="equal">
      <formula>#REF!</formula>
    </cfRule>
    <cfRule type="cellIs" dxfId="198" priority="7081" operator="equal">
      <formula>#REF!</formula>
    </cfRule>
    <cfRule type="cellIs" dxfId="197" priority="7082" operator="equal">
      <formula>#REF!</formula>
    </cfRule>
    <cfRule type="cellIs" dxfId="196" priority="7083" operator="equal">
      <formula>#REF!</formula>
    </cfRule>
    <cfRule type="cellIs" dxfId="195" priority="7085" operator="equal">
      <formula>#REF!</formula>
    </cfRule>
    <cfRule type="cellIs" dxfId="194" priority="7086" operator="equal">
      <formula>#REF!</formula>
    </cfRule>
    <cfRule type="cellIs" dxfId="193" priority="7087" operator="equal">
      <formula>#REF!</formula>
    </cfRule>
    <cfRule type="cellIs" dxfId="192" priority="7088" operator="equal">
      <formula>#REF!</formula>
    </cfRule>
    <cfRule type="cellIs" dxfId="191" priority="7090" operator="equal">
      <formula>#REF!</formula>
    </cfRule>
  </conditionalFormatting>
  <conditionalFormatting sqref="AK9:AK11 AK37 AK40 AK44 AK48">
    <cfRule type="cellIs" dxfId="190" priority="873" operator="equal">
      <formula>#REF!</formula>
    </cfRule>
  </conditionalFormatting>
  <conditionalFormatting sqref="AK9:AK11">
    <cfRule type="cellIs" dxfId="189" priority="2108" operator="equal">
      <formula>#REF!</formula>
    </cfRule>
    <cfRule type="cellIs" dxfId="188" priority="2120" operator="equal">
      <formula>#REF!</formula>
    </cfRule>
  </conditionalFormatting>
  <conditionalFormatting sqref="AK10:AK11 P104:P111 P113:P115 P137 P8:Q9 P10:P11">
    <cfRule type="cellIs" dxfId="187" priority="6996" operator="equal">
      <formula>"EXTREMO (RC/F)"</formula>
    </cfRule>
    <cfRule type="cellIs" dxfId="186" priority="6997" operator="equal">
      <formula>"ALTO (RC/F)"</formula>
    </cfRule>
    <cfRule type="cellIs" dxfId="185" priority="6998" operator="equal">
      <formula>"MODERADO (RC/F)"</formula>
    </cfRule>
    <cfRule type="cellIs" dxfId="184" priority="6999" operator="equal">
      <formula>"EXTREMO"</formula>
    </cfRule>
    <cfRule type="cellIs" dxfId="183" priority="7000" operator="equal">
      <formula>"ALTO"</formula>
    </cfRule>
    <cfRule type="cellIs" dxfId="182" priority="7002" operator="equal">
      <formula>"BAJO"</formula>
    </cfRule>
  </conditionalFormatting>
  <conditionalFormatting sqref="AK10:AK11 P8:Q9 P10:P11">
    <cfRule type="cellIs" dxfId="181" priority="7001" operator="equal">
      <formula>"MODERADO"</formula>
    </cfRule>
  </conditionalFormatting>
  <conditionalFormatting sqref="AK10:AK11 AK37 AK40 AK44 AK48">
    <cfRule type="cellIs" dxfId="180" priority="874" operator="equal">
      <formula>#REF!</formula>
    </cfRule>
  </conditionalFormatting>
  <conditionalFormatting sqref="AK10:AK11">
    <cfRule type="cellIs" dxfId="179" priority="2100" operator="equal">
      <formula>#REF!</formula>
    </cfRule>
    <cfRule type="cellIs" dxfId="178" priority="2101" operator="equal">
      <formula>#REF!</formula>
    </cfRule>
    <cfRule type="cellIs" dxfId="177" priority="2102" operator="equal">
      <formula>#REF!</formula>
    </cfRule>
    <cfRule type="cellIs" dxfId="176" priority="2104" operator="equal">
      <formula>#REF!</formula>
    </cfRule>
    <cfRule type="cellIs" dxfId="175" priority="2107" operator="equal">
      <formula>#REF!</formula>
    </cfRule>
    <cfRule type="cellIs" dxfId="174" priority="2109" operator="equal">
      <formula>#REF!</formula>
    </cfRule>
    <cfRule type="cellIs" dxfId="173" priority="2112" operator="equal">
      <formula>#REF!</formula>
    </cfRule>
    <cfRule type="cellIs" dxfId="172" priority="2113" operator="equal">
      <formula>#REF!</formula>
    </cfRule>
    <cfRule type="cellIs" dxfId="171" priority="2114" operator="equal">
      <formula>#REF!</formula>
    </cfRule>
    <cfRule type="cellIs" dxfId="170" priority="2116" operator="equal">
      <formula>#REF!</formula>
    </cfRule>
    <cfRule type="cellIs" dxfId="169" priority="2117" operator="equal">
      <formula>#REF!</formula>
    </cfRule>
    <cfRule type="cellIs" dxfId="168" priority="2118" operator="equal">
      <formula>#REF!</formula>
    </cfRule>
    <cfRule type="cellIs" dxfId="167" priority="2119" operator="equal">
      <formula>#REF!</formula>
    </cfRule>
    <cfRule type="cellIs" dxfId="166" priority="2121" operator="equal">
      <formula>#REF!</formula>
    </cfRule>
    <cfRule type="cellIs" dxfId="165" priority="2122" operator="equal">
      <formula>#REF!</formula>
    </cfRule>
    <cfRule type="cellIs" dxfId="164" priority="2123" operator="equal">
      <formula>#REF!</formula>
    </cfRule>
    <cfRule type="cellIs" dxfId="163" priority="2125" operator="equal">
      <formula>#REF!</formula>
    </cfRule>
    <cfRule type="cellIs" dxfId="162" priority="2126" operator="equal">
      <formula>#REF!</formula>
    </cfRule>
    <cfRule type="cellIs" dxfId="161" priority="2127" operator="equal">
      <formula>#REF!</formula>
    </cfRule>
    <cfRule type="cellIs" dxfId="160" priority="2128" operator="equal">
      <formula>#REF!</formula>
    </cfRule>
    <cfRule type="cellIs" dxfId="159" priority="2130" operator="equal">
      <formula>#REF!</formula>
    </cfRule>
  </conditionalFormatting>
  <conditionalFormatting sqref="AK15">
    <cfRule type="cellIs" dxfId="158" priority="79" operator="equal">
      <formula>#REF!</formula>
    </cfRule>
    <cfRule type="cellIs" dxfId="157" priority="80" operator="equal">
      <formula>#REF!</formula>
    </cfRule>
    <cfRule type="cellIs" dxfId="156" priority="81" operator="equal">
      <formula>#REF!</formula>
    </cfRule>
    <cfRule type="cellIs" dxfId="155" priority="82" operator="equal">
      <formula>#REF!</formula>
    </cfRule>
    <cfRule type="cellIs" dxfId="154" priority="83" operator="equal">
      <formula>#REF!</formula>
    </cfRule>
    <cfRule type="cellIs" dxfId="153" priority="84" operator="equal">
      <formula>#REF!</formula>
    </cfRule>
    <cfRule type="cellIs" dxfId="152" priority="85" operator="equal">
      <formula>#REF!</formula>
    </cfRule>
    <cfRule type="cellIs" dxfId="151" priority="86" operator="equal">
      <formula>#REF!</formula>
    </cfRule>
    <cfRule type="cellIs" dxfId="150" priority="87" operator="equal">
      <formula>#REF!</formula>
    </cfRule>
    <cfRule type="cellIs" dxfId="149" priority="88" operator="equal">
      <formula>#REF!</formula>
    </cfRule>
    <cfRule type="cellIs" dxfId="148" priority="89" operator="equal">
      <formula>#REF!</formula>
    </cfRule>
    <cfRule type="cellIs" dxfId="147" priority="90" operator="equal">
      <formula>#REF!</formula>
    </cfRule>
    <cfRule type="cellIs" dxfId="146" priority="91" operator="equal">
      <formula>#REF!</formula>
    </cfRule>
    <cfRule type="cellIs" dxfId="145" priority="92" operator="equal">
      <formula>#REF!</formula>
    </cfRule>
    <cfRule type="cellIs" dxfId="144" priority="93" operator="equal">
      <formula>#REF!</formula>
    </cfRule>
    <cfRule type="cellIs" dxfId="143" priority="94" operator="equal">
      <formula>#REF!</formula>
    </cfRule>
    <cfRule type="cellIs" dxfId="142" priority="95" operator="equal">
      <formula>#REF!</formula>
    </cfRule>
    <cfRule type="cellIs" dxfId="141" priority="96" operator="equal">
      <formula>#REF!</formula>
    </cfRule>
    <cfRule type="cellIs" dxfId="140" priority="97" operator="equal">
      <formula>#REF!</formula>
    </cfRule>
    <cfRule type="cellIs" dxfId="139" priority="98" operator="equal">
      <formula>#REF!</formula>
    </cfRule>
    <cfRule type="cellIs" dxfId="138" priority="99" operator="equal">
      <formula>#REF!</formula>
    </cfRule>
    <cfRule type="cellIs" dxfId="137" priority="100" operator="equal">
      <formula>#REF!</formula>
    </cfRule>
    <cfRule type="cellIs" dxfId="136" priority="101" operator="equal">
      <formula>#REF!</formula>
    </cfRule>
    <cfRule type="cellIs" dxfId="135" priority="102" operator="equal">
      <formula>#REF!</formula>
    </cfRule>
    <cfRule type="cellIs" dxfId="134" priority="103" operator="equal">
      <formula>#REF!</formula>
    </cfRule>
    <cfRule type="cellIs" dxfId="133" priority="104" operator="equal">
      <formula>"EXTREMO (RC/F)"</formula>
    </cfRule>
    <cfRule type="cellIs" dxfId="132" priority="105" operator="equal">
      <formula>"ALTO (RC/F)"</formula>
    </cfRule>
    <cfRule type="cellIs" dxfId="131" priority="106" operator="equal">
      <formula>"MODERADO (RC/F)"</formula>
    </cfRule>
    <cfRule type="cellIs" dxfId="130" priority="107" operator="equal">
      <formula>"EXTREMO"</formula>
    </cfRule>
    <cfRule type="cellIs" dxfId="129" priority="108" operator="equal">
      <formula>"ALTO"</formula>
    </cfRule>
    <cfRule type="cellIs" dxfId="128" priority="109" operator="equal">
      <formula>"MODERADO"</formula>
    </cfRule>
    <cfRule type="cellIs" dxfId="127" priority="110" operator="equal">
      <formula>"BAJO"</formula>
    </cfRule>
    <cfRule type="cellIs" dxfId="126" priority="111" operator="equal">
      <formula>#REF!</formula>
    </cfRule>
  </conditionalFormatting>
  <conditionalFormatting sqref="AK17 AK19:AK20 AK22 AK24 AK28">
    <cfRule type="cellIs" dxfId="125" priority="365" operator="equal">
      <formula>#REF!</formula>
    </cfRule>
    <cfRule type="cellIs" dxfId="124" priority="366" operator="equal">
      <formula>#REF!</formula>
    </cfRule>
    <cfRule type="cellIs" dxfId="123" priority="367" operator="equal">
      <formula>#REF!</formula>
    </cfRule>
    <cfRule type="cellIs" dxfId="122" priority="368" operator="equal">
      <formula>#REF!</formula>
    </cfRule>
    <cfRule type="cellIs" dxfId="121" priority="369" operator="equal">
      <formula>#REF!</formula>
    </cfRule>
    <cfRule type="cellIs" dxfId="120" priority="370" operator="equal">
      <formula>#REF!</formula>
    </cfRule>
    <cfRule type="cellIs" dxfId="119" priority="371" operator="equal">
      <formula>#REF!</formula>
    </cfRule>
    <cfRule type="cellIs" dxfId="118" priority="372" operator="equal">
      <formula>#REF!</formula>
    </cfRule>
    <cfRule type="cellIs" dxfId="117" priority="373" operator="equal">
      <formula>#REF!</formula>
    </cfRule>
    <cfRule type="cellIs" dxfId="116" priority="374" operator="equal">
      <formula>#REF!</formula>
    </cfRule>
    <cfRule type="cellIs" dxfId="115" priority="375" operator="equal">
      <formula>#REF!</formula>
    </cfRule>
    <cfRule type="cellIs" dxfId="114" priority="376" operator="equal">
      <formula>#REF!</formula>
    </cfRule>
    <cfRule type="cellIs" dxfId="113" priority="377" operator="equal">
      <formula>#REF!</formula>
    </cfRule>
    <cfRule type="cellIs" dxfId="112" priority="378" operator="equal">
      <formula>#REF!</formula>
    </cfRule>
    <cfRule type="cellIs" dxfId="111" priority="379" operator="equal">
      <formula>#REF!</formula>
    </cfRule>
    <cfRule type="cellIs" dxfId="110" priority="380" operator="equal">
      <formula>#REF!</formula>
    </cfRule>
    <cfRule type="cellIs" dxfId="109" priority="381" operator="equal">
      <formula>#REF!</formula>
    </cfRule>
    <cfRule type="cellIs" dxfId="108" priority="382" operator="equal">
      <formula>#REF!</formula>
    </cfRule>
    <cfRule type="cellIs" dxfId="107" priority="383" operator="equal">
      <formula>#REF!</formula>
    </cfRule>
    <cfRule type="cellIs" dxfId="106" priority="384" operator="equal">
      <formula>#REF!</formula>
    </cfRule>
    <cfRule type="cellIs" dxfId="105" priority="385" operator="equal">
      <formula>#REF!</formula>
    </cfRule>
    <cfRule type="cellIs" dxfId="104" priority="386" operator="equal">
      <formula>#REF!</formula>
    </cfRule>
    <cfRule type="cellIs" dxfId="103" priority="387" operator="equal">
      <formula>#REF!</formula>
    </cfRule>
    <cfRule type="cellIs" dxfId="102" priority="388" operator="equal">
      <formula>#REF!</formula>
    </cfRule>
    <cfRule type="cellIs" dxfId="101" priority="389" operator="equal">
      <formula>#REF!</formula>
    </cfRule>
    <cfRule type="cellIs" dxfId="100" priority="390" operator="equal">
      <formula>"EXTREMO (RC/F)"</formula>
    </cfRule>
    <cfRule type="cellIs" dxfId="99" priority="391" operator="equal">
      <formula>"ALTO (RC/F)"</formula>
    </cfRule>
    <cfRule type="cellIs" dxfId="98" priority="392" operator="equal">
      <formula>"MODERADO (RC/F)"</formula>
    </cfRule>
    <cfRule type="cellIs" dxfId="97" priority="393" operator="equal">
      <formula>"EXTREMO"</formula>
    </cfRule>
    <cfRule type="cellIs" dxfId="96" priority="394" operator="equal">
      <formula>"ALTO"</formula>
    </cfRule>
    <cfRule type="cellIs" dxfId="95" priority="395" operator="equal">
      <formula>"MODERADO"</formula>
    </cfRule>
    <cfRule type="cellIs" dxfId="94" priority="396" operator="equal">
      <formula>"BAJO"</formula>
    </cfRule>
  </conditionalFormatting>
  <conditionalFormatting sqref="AK17">
    <cfRule type="cellIs" dxfId="93" priority="397" operator="equal">
      <formula>#REF!</formula>
    </cfRule>
  </conditionalFormatting>
  <conditionalFormatting sqref="AK30 AK37 AK40 AK44">
    <cfRule type="cellIs" dxfId="92" priority="878" operator="equal">
      <formula>#REF!</formula>
    </cfRule>
    <cfRule type="cellIs" dxfId="91" priority="879" operator="equal">
      <formula>#REF!</formula>
    </cfRule>
    <cfRule type="cellIs" dxfId="90" priority="880" operator="equal">
      <formula>#REF!</formula>
    </cfRule>
    <cfRule type="cellIs" dxfId="89" priority="881" operator="equal">
      <formula>#REF!</formula>
    </cfRule>
    <cfRule type="cellIs" dxfId="88" priority="882" operator="equal">
      <formula>#REF!</formula>
    </cfRule>
    <cfRule type="cellIs" dxfId="87" priority="885" operator="equal">
      <formula>#REF!</formula>
    </cfRule>
    <cfRule type="cellIs" dxfId="86" priority="886" operator="equal">
      <formula>#REF!</formula>
    </cfRule>
    <cfRule type="cellIs" dxfId="85" priority="887" operator="equal">
      <formula>#REF!</formula>
    </cfRule>
    <cfRule type="cellIs" dxfId="84" priority="888" operator="equal">
      <formula>#REF!</formula>
    </cfRule>
    <cfRule type="cellIs" dxfId="83" priority="889" operator="equal">
      <formula>#REF!</formula>
    </cfRule>
    <cfRule type="cellIs" dxfId="82" priority="890" operator="equal">
      <formula>#REF!</formula>
    </cfRule>
    <cfRule type="cellIs" dxfId="81" priority="891" operator="equal">
      <formula>#REF!</formula>
    </cfRule>
    <cfRule type="cellIs" dxfId="80" priority="894" operator="equal">
      <formula>#REF!</formula>
    </cfRule>
    <cfRule type="cellIs" dxfId="79" priority="895" operator="equal">
      <formula>#REF!</formula>
    </cfRule>
    <cfRule type="cellIs" dxfId="78" priority="896" operator="equal">
      <formula>#REF!</formula>
    </cfRule>
    <cfRule type="cellIs" dxfId="77" priority="897" operator="equal">
      <formula>#REF!</formula>
    </cfRule>
    <cfRule type="cellIs" dxfId="76" priority="898" operator="equal">
      <formula>#REF!</formula>
    </cfRule>
    <cfRule type="cellIs" dxfId="75" priority="899" operator="equal">
      <formula>#REF!</formula>
    </cfRule>
    <cfRule type="cellIs" dxfId="74" priority="900" operator="equal">
      <formula>#REF!</formula>
    </cfRule>
    <cfRule type="cellIs" dxfId="73" priority="901" operator="equal">
      <formula>"EXTREMO (RC/F)"</formula>
    </cfRule>
    <cfRule type="cellIs" dxfId="72" priority="902" operator="equal">
      <formula>"ALTO (RC/F)"</formula>
    </cfRule>
    <cfRule type="cellIs" dxfId="71" priority="903" operator="equal">
      <formula>"MODERADO (RC/F)"</formula>
    </cfRule>
    <cfRule type="cellIs" dxfId="70" priority="904" operator="equal">
      <formula>"EXTREMO"</formula>
    </cfRule>
    <cfRule type="cellIs" dxfId="69" priority="905" operator="equal">
      <formula>"ALTO"</formula>
    </cfRule>
    <cfRule type="cellIs" dxfId="68" priority="906" operator="equal">
      <formula>"MODERADO"</formula>
    </cfRule>
    <cfRule type="cellIs" dxfId="67" priority="907" operator="equal">
      <formula>"BAJO"</formula>
    </cfRule>
  </conditionalFormatting>
  <conditionalFormatting sqref="AK37 AK40 AK44 AK10:AK11 AK48">
    <cfRule type="cellIs" dxfId="66" priority="892" operator="equal">
      <formula>#REF!</formula>
    </cfRule>
  </conditionalFormatting>
  <conditionalFormatting sqref="AK37 AK40 AK44 AK30">
    <cfRule type="cellIs" dxfId="65" priority="877" operator="equal">
      <formula>#REF!</formula>
    </cfRule>
    <cfRule type="cellIs" dxfId="64" priority="884" operator="equal">
      <formula>#REF!</formula>
    </cfRule>
    <cfRule type="cellIs" dxfId="63" priority="893" operator="equal">
      <formula>#REF!</formula>
    </cfRule>
  </conditionalFormatting>
  <conditionalFormatting sqref="AK37 AK40 AK44">
    <cfRule type="cellIs" dxfId="62" priority="883" operator="equal">
      <formula>#REF!</formula>
    </cfRule>
  </conditionalFormatting>
  <conditionalFormatting sqref="AK48">
    <cfRule type="cellIs" dxfId="61" priority="6795" operator="equal">
      <formula>#REF!</formula>
    </cfRule>
    <cfRule type="cellIs" dxfId="60" priority="6796" operator="equal">
      <formula>#REF!</formula>
    </cfRule>
    <cfRule type="cellIs" dxfId="59" priority="6797" operator="equal">
      <formula>#REF!</formula>
    </cfRule>
    <cfRule type="cellIs" dxfId="58" priority="6799" operator="equal">
      <formula>#REF!</formula>
    </cfRule>
    <cfRule type="cellIs" dxfId="57" priority="6802" operator="equal">
      <formula>#REF!</formula>
    </cfRule>
    <cfRule type="cellIs" dxfId="56" priority="6803" operator="equal">
      <formula>#REF!</formula>
    </cfRule>
    <cfRule type="cellIs" dxfId="55" priority="6804" operator="equal">
      <formula>#REF!</formula>
    </cfRule>
    <cfRule type="cellIs" dxfId="54" priority="6807" operator="equal">
      <formula>#REF!</formula>
    </cfRule>
    <cfRule type="cellIs" dxfId="53" priority="6808" operator="equal">
      <formula>#REF!</formula>
    </cfRule>
    <cfRule type="cellIs" dxfId="52" priority="6809" operator="equal">
      <formula>#REF!</formula>
    </cfRule>
    <cfRule type="cellIs" dxfId="51" priority="6811" operator="equal">
      <formula>#REF!</formula>
    </cfRule>
    <cfRule type="cellIs" dxfId="50" priority="6812" operator="equal">
      <formula>#REF!</formula>
    </cfRule>
    <cfRule type="cellIs" dxfId="49" priority="6813" operator="equal">
      <formula>#REF!</formula>
    </cfRule>
    <cfRule type="cellIs" dxfId="48" priority="6814" operator="equal">
      <formula>#REF!</formula>
    </cfRule>
    <cfRule type="cellIs" dxfId="47" priority="6815" operator="equal">
      <formula>#REF!</formula>
    </cfRule>
    <cfRule type="cellIs" dxfId="46" priority="6816" operator="equal">
      <formula>#REF!</formula>
    </cfRule>
    <cfRule type="cellIs" dxfId="45" priority="6817" operator="equal">
      <formula>#REF!</formula>
    </cfRule>
    <cfRule type="cellIs" dxfId="44" priority="6818" operator="equal">
      <formula>#REF!</formula>
    </cfRule>
    <cfRule type="cellIs" dxfId="43" priority="6820" operator="equal">
      <formula>#REF!</formula>
    </cfRule>
    <cfRule type="cellIs" dxfId="42" priority="6821" operator="equal">
      <formula>#REF!</formula>
    </cfRule>
    <cfRule type="cellIs" dxfId="41" priority="6822" operator="equal">
      <formula>#REF!</formula>
    </cfRule>
    <cfRule type="cellIs" dxfId="40" priority="6823" operator="equal">
      <formula>#REF!</formula>
    </cfRule>
    <cfRule type="cellIs" dxfId="39" priority="6825" operator="equal">
      <formula>#REF!</formula>
    </cfRule>
    <cfRule type="cellIs" dxfId="38" priority="6826" operator="equal">
      <formula>"EXTREMO (RC/F)"</formula>
    </cfRule>
    <cfRule type="cellIs" dxfId="37" priority="6827" operator="equal">
      <formula>"ALTO (RC/F)"</formula>
    </cfRule>
    <cfRule type="cellIs" dxfId="36" priority="6828" operator="equal">
      <formula>"MODERADO (RC/F)"</formula>
    </cfRule>
    <cfRule type="cellIs" dxfId="35" priority="6829" operator="equal">
      <formula>"EXTREMO"</formula>
    </cfRule>
    <cfRule type="cellIs" dxfId="34" priority="6830" operator="equal">
      <formula>"ALTO"</formula>
    </cfRule>
    <cfRule type="cellIs" dxfId="33" priority="6831" operator="equal">
      <formula>"MODERADO"</formula>
    </cfRule>
    <cfRule type="cellIs" dxfId="32" priority="6832" operator="equal">
      <formula>"BAJO"</formula>
    </cfRule>
  </conditionalFormatting>
  <conditionalFormatting sqref="AK53 AK55 AK58 AK60 AK63 AK66 AK68 AK71:AK72 AK74 AK79 AK81 AK84 AK86:AK87 AK89 AK94 AK98 AK100 AK104:AK106 AK109 AK111 AK115 AK118:AK119 AK122 AK126 AK129 AK131 AK134 AK137 AK139 AK141 AK145 AK151">
    <cfRule type="cellIs" dxfId="31" priority="6440" operator="equal">
      <formula>#REF!</formula>
    </cfRule>
    <cfRule type="cellIs" dxfId="30" priority="6444" operator="equal">
      <formula>#REF!</formula>
    </cfRule>
    <cfRule type="cellIs" dxfId="29" priority="6446" operator="equal">
      <formula>#REF!</formula>
    </cfRule>
    <cfRule type="cellIs" dxfId="28" priority="6447" operator="equal">
      <formula>#REF!</formula>
    </cfRule>
    <cfRule type="cellIs" dxfId="27" priority="6448" operator="equal">
      <formula>#REF!</formula>
    </cfRule>
    <cfRule type="cellIs" dxfId="26" priority="6450" operator="equal">
      <formula>#REF!</formula>
    </cfRule>
    <cfRule type="cellIs" dxfId="25" priority="6453" operator="equal">
      <formula>#REF!</formula>
    </cfRule>
    <cfRule type="cellIs" dxfId="24" priority="6454" operator="equal">
      <formula>#REF!</formula>
    </cfRule>
    <cfRule type="cellIs" dxfId="23" priority="6455" operator="equal">
      <formula>#REF!</formula>
    </cfRule>
    <cfRule type="cellIs" dxfId="22" priority="6458" operator="equal">
      <formula>#REF!</formula>
    </cfRule>
    <cfRule type="cellIs" dxfId="21" priority="6459" operator="equal">
      <formula>#REF!</formula>
    </cfRule>
    <cfRule type="cellIs" dxfId="20" priority="6460" operator="equal">
      <formula>#REF!</formula>
    </cfRule>
    <cfRule type="cellIs" dxfId="19" priority="6462" operator="equal">
      <formula>#REF!</formula>
    </cfRule>
    <cfRule type="cellIs" dxfId="18" priority="6463" operator="equal">
      <formula>#REF!</formula>
    </cfRule>
    <cfRule type="cellIs" dxfId="17" priority="6464" operator="equal">
      <formula>#REF!</formula>
    </cfRule>
    <cfRule type="cellIs" dxfId="16" priority="6465" operator="equal">
      <formula>#REF!</formula>
    </cfRule>
    <cfRule type="cellIs" dxfId="15" priority="6466" operator="equal">
      <formula>#REF!</formula>
    </cfRule>
    <cfRule type="cellIs" dxfId="14" priority="6467" operator="equal">
      <formula>#REF!</formula>
    </cfRule>
    <cfRule type="cellIs" dxfId="13" priority="6468" operator="equal">
      <formula>#REF!</formula>
    </cfRule>
    <cfRule type="cellIs" dxfId="12" priority="6469" operator="equal">
      <formula>#REF!</formula>
    </cfRule>
    <cfRule type="cellIs" dxfId="11" priority="6471" operator="equal">
      <formula>#REF!</formula>
    </cfRule>
    <cfRule type="cellIs" dxfId="10" priority="6472" operator="equal">
      <formula>#REF!</formula>
    </cfRule>
    <cfRule type="cellIs" dxfId="9" priority="6473" operator="equal">
      <formula>#REF!</formula>
    </cfRule>
    <cfRule type="cellIs" dxfId="8" priority="6474" operator="equal">
      <formula>#REF!</formula>
    </cfRule>
    <cfRule type="cellIs" dxfId="7" priority="6476" operator="equal">
      <formula>#REF!</formula>
    </cfRule>
    <cfRule type="cellIs" dxfId="6" priority="6477" operator="equal">
      <formula>"EXTREMO (RC/F)"</formula>
    </cfRule>
    <cfRule type="cellIs" dxfId="5" priority="6478" operator="equal">
      <formula>"ALTO (RC/F)"</formula>
    </cfRule>
    <cfRule type="cellIs" dxfId="4" priority="6479" operator="equal">
      <formula>"MODERADO (RC/F)"</formula>
    </cfRule>
    <cfRule type="cellIs" dxfId="3" priority="6480" operator="equal">
      <formula>"EXTREMO"</formula>
    </cfRule>
    <cfRule type="cellIs" dxfId="2" priority="6481" operator="equal">
      <formula>"ALTO"</formula>
    </cfRule>
    <cfRule type="cellIs" dxfId="1" priority="6482" operator="equal">
      <formula>"MODERADO"</formula>
    </cfRule>
    <cfRule type="cellIs" dxfId="0" priority="6483" operator="equal">
      <formula>"BAJO"</formula>
    </cfRule>
  </conditionalFormatting>
  <dataValidations count="1">
    <dataValidation type="list" allowBlank="1" showInputMessage="1" showErrorMessage="1" sqref="AK139" xr:uid="{CEAA6EEC-447F-4BA1-9BB2-6BEDD46BDB38}">
      <formula1>"EXTREMO,ALTO,MODERADO,BAJO"</formula1>
    </dataValidation>
  </dataValidations>
  <pageMargins left="0.31496062992125984" right="0.31496062992125984" top="0.59055118110236227" bottom="0.74803149606299213" header="0.19685039370078741" footer="0.31496062992125984"/>
  <pageSetup scale="50" orientation="landscape" r:id="rId1"/>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AA5A7F53-F3FC-4D9C-8B68-02B0F42FCDBB}">
          <x14:formula1>
            <xm:f>'Datos Validacion'!$B$18:$B$20</xm:f>
          </x14:formula1>
          <xm:sqref>A66 A48 A53 A55 A68:A69 A71:A72 A74 A89 A94 A98 A8:A11 A126 A17 A60 A19 A118:A119 A122 A129 A131 A137 A115 A104:A111 A139 A141 A145 A151</xm:sqref>
        </x14:dataValidation>
        <x14:dataValidation type="list" allowBlank="1" showInputMessage="1" showErrorMessage="1" xr:uid="{7F547B59-2AE6-44C6-82AB-6F93B7057C0C}">
          <x14:formula1>
            <xm:f>'Datos Validacion'!$R$6:$R$9</xm:f>
          </x14:formula1>
          <xm:sqref>AL37 AL40 AL60 AL53 AL68 AL71:AL72 AL66 AL100 AL94 AL8:AL11 AL89 AL74 AL79 AL81 AL84 AL98 AL63 AL86:AL87 AL30 AL17 AL118:AL119 AL122 AL126 AL129 AL22 AL28 AL24 AL19:AL20 AL131 AL134 AL137 AL115 AL111 AL104:AL106 AL109 AL145 AL139 AL141 AL151 AL55 AL58 AL44 AL48</xm:sqref>
        </x14:dataValidation>
        <x14:dataValidation type="list" allowBlank="1" showInputMessage="1" showErrorMessage="1" xr:uid="{18100E45-327F-4A6F-B892-63827F154395}">
          <x14:formula1>
            <xm:f>'Datos Validacion'!$B$15:$B$16</xm:f>
          </x14:formula1>
          <xm:sqref>F48 F53 F55 F66 F68:F69 F71:F72 F74 F94 F98 F89 F8:F11 F86:F87 F118:F119 F122 F129 F84 F126 F79 F81 F131 F137 F115 F104:F111 F139 F141 F145 F151</xm:sqref>
        </x14:dataValidation>
        <x14:dataValidation type="list" allowBlank="1" showInputMessage="1" showErrorMessage="1" xr:uid="{11A40D13-94DB-471C-A4A4-9D516E595978}">
          <x14:formula1>
            <xm:f>'Tipos de riesgos'!$B$6:$B$11</xm:f>
          </x14:formula1>
          <xm:sqref>G48 G53 G68 G71:G72 G74 G94 G63 G55 G66 G126 G8:G11 G89 G17 G60 G98 G100:G101 G86:G87 G19:G20 G22 G24 G28 G118:G119 G122 G129 G84 G79 G81 G131 G137 G115 G104:G111 G139 G141 G145 G151 G58</xm:sqref>
        </x14:dataValidation>
        <x14:dataValidation type="list" allowBlank="1" showInputMessage="1" showErrorMessage="1" xr:uid="{A9EC920A-5A1F-41E6-955B-85BE8850D89F}">
          <x14:formula1>
            <xm:f>'Datos Validacion'!$A$6:$A$8</xm:f>
          </x14:formula1>
          <xm:sqref>J48 J53 J131:J141 J77:J94 J17 J8:J11 J19:J28 J96:J118 J55:J57 J60:J74 J143:J152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Riesgos en Revisión</vt:lpstr>
      <vt:lpstr>Datos Validacion</vt:lpstr>
      <vt:lpstr>Tipos de riesgos</vt:lpstr>
      <vt:lpstr>Tablas Prob-Imp</vt:lpstr>
      <vt:lpstr>Eval Controles</vt:lpstr>
      <vt:lpstr>ZONAS DE RIESGO</vt:lpstr>
      <vt:lpstr>Plantilla Indicador R</vt:lpstr>
      <vt:lpstr>Riesgos Reformulados</vt:lpstr>
      <vt:lpstr>'Tipos de riesgos'!_ftnref1</vt:lpstr>
      <vt:lpstr>'Tipos de riesgos'!_Toc40698339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Rolando Suarez Gomez - Cont</dc:creator>
  <cp:keywords/>
  <dc:description/>
  <cp:lastModifiedBy>Mónica Alejandra Vargas Infante - Cont</cp:lastModifiedBy>
  <cp:revision/>
  <dcterms:created xsi:type="dcterms:W3CDTF">2018-06-15T19:57:48Z</dcterms:created>
  <dcterms:modified xsi:type="dcterms:W3CDTF">2026-02-24T20:42:06Z</dcterms:modified>
  <cp:category/>
  <cp:contentStatus/>
</cp:coreProperties>
</file>