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Gestión\Seguimiento Riesgos de Gestión 2025\"/>
    </mc:Choice>
  </mc:AlternateContent>
  <xr:revisionPtr revIDLastSave="0" documentId="13_ncr:1_{CDFB2668-D343-47D8-8779-6F2E89358A1B}" xr6:coauthVersionLast="47" xr6:coauthVersionMax="47" xr10:uidLastSave="{00000000-0000-0000-0000-000000000000}"/>
  <bookViews>
    <workbookView xWindow="-110" yWindow="-110" windowWidth="19420" windowHeight="10300" tabRatio="849" activeTab="1" xr2:uid="{00000000-000D-0000-FFFF-FFFF00000000}"/>
  </bookViews>
  <sheets>
    <sheet name="Riesgos en Revisión" sheetId="14" r:id="rId1"/>
    <sheet name="Riesgos Reformulados" sheetId="1"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definedNames>
    <definedName name="_xlnm._FilterDatabase" localSheetId="0" hidden="1">'Riesgos en Revisión'!$A$9:$BI$14</definedName>
    <definedName name="_xlnm._FilterDatabase" localSheetId="1" hidden="1">'Riesgos Reformulados'!$A$5:$BB$31</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H14" i="14" l="1"/>
  <c r="AF13" i="1" l="1"/>
  <c r="AH23" i="1" l="1"/>
  <c r="AG23" i="1" s="1"/>
  <c r="AF24" i="1" l="1"/>
  <c r="AF23" i="1"/>
  <c r="AJ23" i="1" s="1"/>
  <c r="AI23" i="1" s="1"/>
  <c r="AF22" i="1"/>
  <c r="AJ22" i="1" l="1"/>
  <c r="AI22" i="1" s="1"/>
  <c r="AJ24" i="1"/>
  <c r="AI24" i="1" s="1"/>
  <c r="AH24" i="1"/>
  <c r="AG24" i="1" s="1"/>
  <c r="AF27" i="1"/>
  <c r="AF12" i="1"/>
  <c r="AJ10" i="1"/>
  <c r="AI10" i="1" s="1"/>
  <c r="AJ12" i="1"/>
  <c r="AI12" i="1" s="1"/>
  <c r="AH11" i="1"/>
  <c r="AJ25" i="1"/>
  <c r="AI25" i="1" s="1"/>
  <c r="AJ26" i="1"/>
  <c r="AJ27" i="1"/>
  <c r="AI27" i="1" s="1"/>
  <c r="AI12" i="14"/>
  <c r="AH12" i="14" s="1"/>
  <c r="AH27" i="1" l="1"/>
  <c r="AG27" i="1" s="1"/>
  <c r="AH12" i="1"/>
  <c r="AG12" i="1" s="1"/>
  <c r="AF25" i="1"/>
  <c r="AH25" i="1" s="1"/>
  <c r="AF10" i="1"/>
  <c r="AH10" i="1" s="1"/>
  <c r="AG10" i="1" s="1"/>
  <c r="AF26" i="1"/>
  <c r="AG11" i="1"/>
  <c r="AF11" i="1"/>
  <c r="AJ11" i="1" s="1"/>
  <c r="AI11" i="1" s="1"/>
  <c r="AE12" i="14"/>
  <c r="AG12" i="14" s="1"/>
  <c r="AF12" i="14" s="1"/>
  <c r="AH22" i="1" l="1"/>
  <c r="AH26" i="1"/>
  <c r="AG26" i="1" s="1"/>
  <c r="AG25" i="1"/>
  <c r="AJ14" i="1" l="1"/>
  <c r="AJ15" i="1"/>
  <c r="AF14" i="1" l="1"/>
  <c r="AF15" i="1"/>
  <c r="AH9" i="1" l="1"/>
  <c r="AG9" i="1" s="1"/>
  <c r="AF9" i="1" l="1"/>
  <c r="AJ9" i="1" s="1"/>
  <c r="AI9" i="1" s="1"/>
  <c r="AJ13" i="1"/>
  <c r="AI13" i="1" s="1"/>
  <c r="AJ21" i="1"/>
  <c r="AJ28" i="1"/>
  <c r="AI28" i="1" s="1"/>
  <c r="AJ29" i="1"/>
  <c r="AI29" i="1" s="1"/>
  <c r="AJ30" i="1"/>
  <c r="AI30" i="1" s="1"/>
  <c r="AH13" i="1"/>
  <c r="AH16" i="1"/>
  <c r="AG16" i="1" s="1"/>
  <c r="AH17" i="1"/>
  <c r="AG17" i="1" s="1"/>
  <c r="AH18" i="1"/>
  <c r="AH19" i="1"/>
  <c r="AH20" i="1"/>
  <c r="AH21" i="1"/>
  <c r="AJ8" i="1"/>
  <c r="AI8" i="1" s="1"/>
  <c r="AF19" i="1" l="1"/>
  <c r="AF28" i="1"/>
  <c r="AH28" i="1" s="1"/>
  <c r="AF21" i="1"/>
  <c r="AF29" i="1"/>
  <c r="AF20" i="1"/>
  <c r="AF16" i="1"/>
  <c r="AJ16" i="1" s="1"/>
  <c r="AF30" i="1"/>
  <c r="AF17" i="1"/>
  <c r="AJ17" i="1" s="1"/>
  <c r="AF18" i="1"/>
  <c r="AF8" i="1"/>
  <c r="AH8" i="1" s="1"/>
  <c r="AG8" i="1" s="1"/>
  <c r="AJ18" i="1" l="1"/>
  <c r="AJ19" i="1" s="1"/>
  <c r="AG28" i="1"/>
  <c r="AH29" i="1"/>
  <c r="AH30" i="1" s="1"/>
  <c r="AG30" i="1" s="1"/>
  <c r="AI17" i="1"/>
  <c r="AI16" i="1"/>
  <c r="AG29" i="1" l="1"/>
  <c r="AJ20" i="1"/>
  <c r="AI19" i="1"/>
  <c r="AI18" i="1"/>
  <c r="AG13" i="1"/>
  <c r="AI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L9" authorId="0" shapeId="0" xr:uid="{77A407A8-0F58-44E2-B943-E71BE899EC99}">
      <text>
        <r>
          <rPr>
            <b/>
            <sz val="9"/>
            <color indexed="81"/>
            <rFont val="Tahoma"/>
            <family val="2"/>
          </rPr>
          <t xml:space="preserve">Describir el indicador, y se documentan de ISOlución. </t>
        </r>
      </text>
    </comment>
    <comment ref="F10" authorId="1" shapeId="0" xr:uid="{C2B297B4-33DE-491F-9E21-C1E93432DEB2}">
      <text>
        <r>
          <rPr>
            <sz val="9"/>
            <color indexed="81"/>
            <rFont val="Tahoma"/>
            <family val="2"/>
          </rPr>
          <t>La fuente que origina la causa es interna (del Ministerio) o externa (fuera del Ministerio)</t>
        </r>
      </text>
    </comment>
    <comment ref="G10" authorId="2" shapeId="0" xr:uid="{A65E1630-F742-40DB-B432-1BF329E06559}">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0" authorId="2" shapeId="0" xr:uid="{CD50979E-CA72-4D78-BCDC-57D520AA07C6}">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0" authorId="1" shapeId="0" xr:uid="{05B8E7D6-9A8F-4020-B63D-B1741EEE8EE4}">
      <text>
        <r>
          <rPr>
            <b/>
            <sz val="9"/>
            <color indexed="81"/>
            <rFont val="Tahoma"/>
            <family val="2"/>
          </rPr>
          <t xml:space="preserve">
Descripción de Riesgo: </t>
        </r>
        <r>
          <rPr>
            <sz val="9"/>
            <color indexed="81"/>
            <rFont val="Tahoma"/>
            <family val="2"/>
          </rPr>
          <t>Características del riesgo o forma en que se observa o se manifiesta.</t>
        </r>
      </text>
    </comment>
    <comment ref="J10" authorId="2" shapeId="0" xr:uid="{3EBF91FB-FD9E-44ED-A44F-76C63430AE9D}">
      <text>
        <r>
          <rPr>
            <sz val="9"/>
            <color indexed="81"/>
            <rFont val="Tahoma"/>
            <family val="2"/>
          </rPr>
          <t xml:space="preserve">Ver hoja Tipos de Riesgos.
</t>
        </r>
      </text>
    </comment>
    <comment ref="K10" authorId="1" shapeId="0" xr:uid="{6C273ACC-B43B-4513-B161-EBCA7C0DFA38}">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0" authorId="1" shapeId="0" xr:uid="{F65DFB4E-BC92-4079-9EB6-8E0A4B39ADA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0" authorId="1" shapeId="0" xr:uid="{FF66C122-7B98-4ED7-8FDA-C822F404E84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0" authorId="1" shapeId="0" xr:uid="{D049D484-468B-4B3C-BDD6-A4CD27A8F6EE}">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0" authorId="1" shapeId="0" xr:uid="{95A74D25-0A8A-44DD-B13A-CAB871C7E9CC}">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0" authorId="2" shapeId="0" xr:uid="{3C6741B0-C8BA-4064-B2AC-4D7E14354534}">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0" authorId="3" shapeId="0" xr:uid="{21F0C8EF-7A9E-4685-8422-3552AD004CCC}">
      <text>
        <r>
          <rPr>
            <sz val="9"/>
            <color indexed="81"/>
            <rFont val="Tahoma"/>
            <family val="2"/>
          </rPr>
          <t xml:space="preserve">Escribir la evidencia y/o registro que se genera con la ejecución del CONTROL. </t>
        </r>
      </text>
    </comment>
    <comment ref="AF10" authorId="1" shapeId="0" xr:uid="{570F17E8-6463-43A8-8F7C-2BCCC92D820A}">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H10" authorId="1" shapeId="0" xr:uid="{0858AFF5-DA2F-48D5-9D3B-9C5E1E95BF9A}">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J10" authorId="2" shapeId="0" xr:uid="{1DE92740-2B54-40E5-ADFC-ACA26C9BD817}">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1" authorId="2" shapeId="0" xr:uid="{25A13E1A-BF82-4424-B58E-0877B1FB75D7}">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Q5"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6" authorId="0" shapeId="0" xr:uid="{DDDA3461-E7E3-4DDD-A1EC-C9EAB3DF2013}">
      <text>
        <r>
          <rPr>
            <sz val="9"/>
            <color indexed="81"/>
            <rFont val="Tahoma"/>
            <family val="2"/>
          </rPr>
          <t xml:space="preserve">Identificar si el riesgo a describir es para: 
Un proceso, Un proyecto de Inversión o un Sistema de Gestión. </t>
        </r>
      </text>
    </comment>
    <comment ref="B6" authorId="0" shapeId="0" xr:uid="{58CA0B4E-08E3-4EBD-B354-FBA5A782726F}">
      <text>
        <r>
          <rPr>
            <sz val="9"/>
            <color indexed="81"/>
            <rFont val="Tahoma"/>
            <family val="2"/>
          </rPr>
          <t>Relacionar el nombre del Proceso, Sistema de Gestión o Proyecto de Inversión, según aplique. Ej: Gestión del Talento Humano</t>
        </r>
      </text>
    </comment>
    <comment ref="E6"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6" authorId="0" shapeId="0" xr:uid="{7D1EB0F3-32AA-445B-9152-F50015D98EA7}">
      <text>
        <r>
          <rPr>
            <b/>
            <sz val="9"/>
            <color indexed="81"/>
            <rFont val="Tahoma"/>
            <family val="2"/>
          </rPr>
          <t>Seleccionar según corresponda</t>
        </r>
      </text>
    </comment>
    <comment ref="G6" authorId="1" shapeId="0" xr:uid="{39884B50-6524-4D8D-81E1-1384F740311E}">
      <text>
        <r>
          <rPr>
            <sz val="9"/>
            <color indexed="81"/>
            <rFont val="Tahoma"/>
            <family val="2"/>
          </rPr>
          <t>Seleccione según corresponda</t>
        </r>
      </text>
    </comment>
    <comment ref="H6" authorId="2" shapeId="0" xr:uid="{D47E09D3-5B6B-4CA8-ABDB-396069EEE84A}">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6" authorId="1" shapeId="0" xr:uid="{7631600E-1F26-4698-AA90-6587B8665B9C}">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6" authorId="2" shapeId="0" xr:uid="{7B70D765-4B53-4905-81DB-E51FBC382AA9}">
      <text>
        <r>
          <rPr>
            <sz val="9"/>
            <color indexed="81"/>
            <rFont val="Tahoma"/>
            <family val="2"/>
          </rPr>
          <t>La fuente que origina la causa es interna (del Ministerio) o externa (fuera del Ministerio)</t>
        </r>
      </text>
    </comment>
    <comment ref="K6"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6"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6"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6"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6"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6"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G6"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I6"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K6"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L6" authorId="0" shapeId="0" xr:uid="{C71B88D0-07CD-466D-BDC1-63C11286F736}">
      <text>
        <r>
          <rPr>
            <b/>
            <sz val="9"/>
            <color indexed="81"/>
            <rFont val="Tahoma"/>
            <family val="2"/>
          </rPr>
          <t>Seleccione según corresponda</t>
        </r>
      </text>
    </comment>
    <comment ref="U7" authorId="0" shapeId="0" xr:uid="{968ECB5F-D1A1-4FDF-8E41-F50D605F571A}">
      <text>
        <r>
          <rPr>
            <sz val="9"/>
            <color indexed="81"/>
            <rFont val="Tahoma"/>
            <family val="2"/>
          </rPr>
          <t xml:space="preserve">Hace referencia a cada cuanto se ejecuta el control en terminos de tiempo. </t>
        </r>
      </text>
    </comment>
    <comment ref="V7"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7"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7"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7"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<sst xmlns="http://schemas.openxmlformats.org/spreadsheetml/2006/main" count="1447" uniqueCount="783">
  <si>
    <t>MATRIZ DE RIESGOS</t>
  </si>
  <si>
    <t>Código: DE-FM-022
Versión: 02
Fecha de Vigencia: 25/07/2023</t>
  </si>
  <si>
    <t>CORRESPONDE A: (Seleccione con X)</t>
  </si>
  <si>
    <t>PROCESO:</t>
  </si>
  <si>
    <t>X</t>
  </si>
  <si>
    <t>NOMBRE DEL PROCESO:</t>
  </si>
  <si>
    <t>Consolidada Riesgos de Gestión</t>
  </si>
  <si>
    <t>OBJETIVO DEL PROCESO:</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</si>
  <si>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</si>
  <si>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</si>
  <si>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</si>
  <si>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</si>
  <si>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</si>
  <si>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</si>
  <si>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</si>
  <si>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</si>
  <si>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"MONITOREO Y REVISION" (Primera Línea de defensa)</t>
  </si>
  <si>
    <t>"MONITOREO Y REVISION" (Segunda Línea de defensa)</t>
  </si>
  <si>
    <t>SI</t>
  </si>
  <si>
    <t>NO</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</si>
  <si>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</si>
  <si>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</si>
  <si>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</si>
  <si>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</si>
  <si>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</si>
  <si>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</si>
  <si>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</si>
  <si>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</si>
  <si>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</si>
  <si>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</si>
  <si>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</si>
  <si>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</si>
  <si>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</si>
  <si>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</si>
  <si>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</si>
  <si>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</si>
  <si>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</si>
  <si>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</si>
  <si>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</si>
  <si>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</si>
  <si>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</si>
  <si>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</si>
  <si>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</si>
  <si>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</si>
  <si>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</si>
  <si>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</si>
  <si>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</si>
  <si>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</si>
  <si>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</si>
  <si>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</si>
  <si>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</si>
  <si>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</si>
  <si>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</si>
  <si>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</si>
  <si>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</si>
  <si>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</si>
  <si>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</si>
  <si>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</si>
  <si>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</si>
  <si>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</si>
  <si>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</si>
  <si>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</si>
  <si>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</si>
  <si>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</si>
  <si>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</si>
  <si>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Link para cargue de evidencias</t>
  </si>
  <si>
    <t>¿POR QUÉ?</t>
  </si>
  <si>
    <t>Gestión Documental</t>
  </si>
  <si>
    <t>Grupo de Gestión Documental</t>
  </si>
  <si>
    <t>Coordinador de Gestión Documental</t>
  </si>
  <si>
    <t>Interno</t>
  </si>
  <si>
    <t>Asignación de comunicaciones a otra dependencia diferente a la que le compete</t>
  </si>
  <si>
    <t>GD-R2</t>
  </si>
  <si>
    <t xml:space="preserve">Posibilidad de afectación reputacional, por incumplimiento legal, debido a la inadecuada  gestión de las comunicaciones oficiales </t>
  </si>
  <si>
    <t>Ejecución y Administración de Procesos (Gestión)</t>
  </si>
  <si>
    <t>Incumplimiento del objetivo
Quejas 
Acciones disciplinarias</t>
  </si>
  <si>
    <t>MEDIA</t>
  </si>
  <si>
    <t>MAYOR</t>
  </si>
  <si>
    <t>Sanción por parte del ente de control u otro ente regulador.</t>
  </si>
  <si>
    <t>ALTO</t>
  </si>
  <si>
    <t>Validar que la información radicada en el Sistema Gestión Doc sale para el destinatario</t>
  </si>
  <si>
    <t>Adecuado</t>
  </si>
  <si>
    <t xml:space="preserve">Grupo Gestión Documental </t>
  </si>
  <si>
    <t>Continua</t>
  </si>
  <si>
    <t>Prevenir</t>
  </si>
  <si>
    <t>Automático</t>
  </si>
  <si>
    <t>Documentado</t>
  </si>
  <si>
    <t xml:space="preserve">GD-PR-10 Organización Documental </t>
  </si>
  <si>
    <t>Con Registro</t>
  </si>
  <si>
    <t>Reportes del Sistema de Gestión Documental</t>
  </si>
  <si>
    <t>Control 1</t>
  </si>
  <si>
    <t>ACEPTAR EL RIESGO</t>
  </si>
  <si>
    <t>Coordinadora de Gestión Documental</t>
  </si>
  <si>
    <t>Se ha capacitado a los servidores públicos responsables de radicar y asignar la correspondencia en la entidad, con el fin de garantizar una gestión adecuada de las comunicaciones oficiales.
Adicionalmente, se ofrece asesoría personalizada y acompañamiento por parte de un funcionario experto a los nuevos integrantes del equipo, para asegurar que las comunicaciones se gestionen correctamente en el área correspondiente.
Estas acciones evitan la reasignación de comunicaciones en áreas que no son competentes para su tratamiento, optimizando así los flujos de trabajo y fortaleciendo la eficiencia en la gestión documental.</t>
  </si>
  <si>
    <t>Se verifican los datos de contacto de los destinatarios en el Sistema de Gestión Documental y en las guías de envío de correspondencia física previo a su envío.
Este procedimiento garantiza la precisión en la digitación y previene devoluciones de correspondencia, optimizando la eficiencia del proceso.</t>
  </si>
  <si>
    <t>La radicación, distribución y envío de las comunicaciones oficiales se ejecutan en estricto cumplimiento del Programa de Gestión Documental y sus procedimientos establecidos. Este enfoque garantiza la precisión en la digitalización y previene proactivamente la materialización de riesgos asociados al manejo documental.</t>
  </si>
  <si>
    <t>El control se encuentra formalmente establecido según la normatividad vigente, y las evidencias generadas por el Sistema de Gestión Documental son consistentes con la descripción del riesgo, lo que garantiza su cabal cumplimiento.</t>
  </si>
  <si>
    <t>Porque se apropia a los servidores públicos al interior de la entidad, la cultura de servicio al ciudadano   mediante el monitoreo y seguimiento efectivo de las comunicaciones oficiales recibidas y respondidas en el Ministerio, garantizando así su adecuado control y gestión.</t>
  </si>
  <si>
    <t>El riesgo se encuentra formalmente definido según la normatividad vigente, y las evidencias generadas por el Sistema de Gestión Documental son consistentes con la descripción del indicador, lo que valida su correcta identificación y medición.</t>
  </si>
  <si>
    <t>De acuerdo con la información suministrada por la primera línea de defensa, se confirma que las evidencias de los controles corresponde con lo establecido en la columna “Nombre del documento o medio de la evidencia”. Por lo tanto, desde la segunda línea de defensa no se advierte una posible materialización del riesgo.
Es importante resaltar que se esta trabajando con el área en la revisión y ajuste del riesgo en cada una de sus etapas.</t>
  </si>
  <si>
    <t>Errores en la digitación de los datos contacto del destinatario (de la guía de envío)</t>
  </si>
  <si>
    <t>HISTORIAL DE CAMBIOS DEL CONTENIDO</t>
  </si>
  <si>
    <t>VERSIÓN</t>
  </si>
  <si>
    <t>DESCRIPCIÓN DEL CAMBIO</t>
  </si>
  <si>
    <t>ELABORADO POR:
(nombre y cargo)</t>
  </si>
  <si>
    <t>REVISADO POR:
(nombre y cargo)</t>
  </si>
  <si>
    <t>APROBADO POR:
(nombre y cargo)</t>
  </si>
  <si>
    <t xml:space="preserve">Se actualiza la matriz teniendo en cuenta la nueva Politica y Metodologia Riesgos y Oportunidades del MinCit. </t>
  </si>
  <si>
    <t>ALEXANDRA VILLESCAS LIBRADO
Profesional Especializado
CRITHIAN ALEJANDRO AMAYA SUAZA
Profesional
LILIANA NUÑEZ MONTAÑA
Profesional Especializado</t>
  </si>
  <si>
    <t>MANUELA MIRANDA CASTRILLÓN
Jefe Oficina Asesora de Planeación Sectorial</t>
  </si>
  <si>
    <t>IVET LORENA SANABRIA
Jefe Oficina Asesora Jurídica</t>
  </si>
  <si>
    <t xml:space="preserve">Se actualiza la matriz teniendo en cuenta la nueva Politica y Metodologia Riesgos y Oportunidades del MinCit. 
Se quitó el riego "Inopórtunidad del cumplimiento al programa de visitas a las zonas francas", ya que se determinó que es una causa de un riesgo. </t>
  </si>
  <si>
    <t>LIBIA PATRICIA HIGUERA RODRIGUEZ - Profesional
CESAR AUGUSTO LUNA - Profesional
EDWARD ALEXANDER MELO - Profesional 
CRISTINA MARTINEZ - Profesional 
LILIANA NUÑEZ MONTAÑA - Profesional</t>
  </si>
  <si>
    <t>MANUELA MIRANDA CASTRILLÓN
Cargo: Jefe Oficina Asesora de Planeación Sectorial</t>
  </si>
  <si>
    <t>JOSE MANUEL GUTIERREZ - Coordinador Grupo Zonas Francas y Bienes Inmuebles
FERNANDO MARTINEZ MENDEZ- Coordinador Grupo Administrativa
Grupo Administrativa</t>
  </si>
  <si>
    <t>Se actualiza la matriz teniendo en cuenta la nueva Politica y Metodologia Riesgos y Oportunidades del MinCit. Se inhabilitan los indicadores, ya que de acuerdo a la nueva ubicación de los riesgos residuales ninguno se encuentra en zona alta o extrema</t>
  </si>
  <si>
    <t>Angélica Coy Fajardo - Profesional
Esperanza Garzón Gil - Profesional
Leonila López - Profesional
María del Carmen Moreno - Profesional
Liliana Núñez - Profesional</t>
  </si>
  <si>
    <t>Manuela Miranda Castrillón
Jefe Oficina Asesora de Planeación Sectorial</t>
  </si>
  <si>
    <t>Nohora Ahigsa Martínez Martínez
Coordinadora Grupo Contabilidad
Diana Carolina Valdeblanquez - Coordinadora Grupo Tesorería
Rafael Chavarro Encizo -
Coordinador Grupo Presupuestos</t>
  </si>
  <si>
    <t xml:space="preserve">Se actualizó la matriz teniendo en cuenta la nueva Politica y Metodologia Riesgos y Oportunidades del MinCit. 
Se elimina el indicador ya que, los riesgos residuales quedaron en una zona de riesgo que no requiere indicador. </t>
  </si>
  <si>
    <t>JHONNY ENRIQUE LOPEZ - Profesional 
LEIDY JOHANA RAMOS - Profesional 
IVONN MORENO BARRERA - Profesional
LILIANA NÚÑEZ MONTAÑA - Profesional</t>
  </si>
  <si>
    <t>DIEGO GUSTAVO FALLA FALLA
Jefe Oficina Control Interno</t>
  </si>
  <si>
    <t xml:space="preserve">Mandy Margot Betancourt - Asesora Com. Imp. 
Delia Amparo Muñoz - Coord. Grupo VUCE 
Carmen Ivone Gómez - Subdirectora de Diseño y Adm. de Oper.
Manuel Guillermo Camargo - Profesional Especializado
César Augusto Ochoa - Coord. Grupo Reg. Prod. Bienes Nac.
Eloisa Fernández de Deluque - Subd. de Prácticas Comerciales
Yorfany Soto Posada - Técnico Administrativo
Liliana Núñez Montaña- Profesional </t>
  </si>
  <si>
    <t>Luis Fernando Fuentes Ibarra Director de Comercio Exterior</t>
  </si>
  <si>
    <t>Se actualiza la matriz teniendo en cuenta la nueva Politica y Metodologia Riesgos y Oportunidades del MinCit. 
Se unifican los riesgos de los Sistemas de Gestión de Calidad, Ambiental y SG-SST
Se inhabilitan los indicadores, ya que de acuerdo a la nueva ubicación de los riesgos residuales ninguno se encuentra en zona alta o extrema
Se documenta el riesgo PE-R4 Posibilidad de afectación reputacional para el Ministerio por la materialización de los riesgos de corrupción. 
Se inhabilitan los indicadores, ya que de acuerdo a la nueva ubicación de los riesgos residuales ninguno se encuentra en zona alta o extrema</t>
  </si>
  <si>
    <t>Ivonn Moreno Barrera - Profesional
Yamith García - Profesional
Carolina Rivera Garzón - Profesional 
Paula Jimena Montoya - Profesional
Ligia Patricia Rodriguez - Profesional
Paola Gisela Penagos Pastrana - Profesional 
Liliana Núñez Montaña - Profesional
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t>
  </si>
  <si>
    <t>Manuela Miranda Castrillon
Jefe Oficina Asesora de Planeación Sectorial</t>
  </si>
  <si>
    <t xml:space="preserve">Se actualiza la matriz de riesgos teniendo en cuenta la nueva Politica y Metodologia Riesgos y Oportunidades del MinCit. 
Se eliminan los riesgos R5-Incumplimiento de los requisitos necesarios para aplicar a las becas ofrecidas por organismos internacionales - R4- Pensiones liquidadas de manera inadecuada.
Se crea el TH-R6 Posibilidad de afectación reputacional, por quejas de las partes interesadas, debido a comportamientos de funcionarios no acordes a los principios y valores del servicio público.
Se inhabilitan los indicadores, ya que de acuerdo a la nueva ubicación de los riesgos residuales ninguno se encuentra en zona alta o extrema
</t>
  </si>
  <si>
    <t>Karol Lizeth Lopez Reyes - Asesor
Vladimir Garavito Cardenas - Asesor
Jennifer Rodriguez Espitia - Secretario Ejecutivo
Stella Jimenez Mayorga - Profesional Universitario
Luz Amparo Betancourt Hernandez - Profesional Esp.
Hadbley Hidallyd Riaño Davila - Axuliar Admon
Pablo Hernando Vargas Moreno - Profesional Univ.
Pablo Hernan Gomez Piñeros - Profesional  
Maria del Pilar Herrera Quintero - Profesional Esp.
Alejandra Sandoval Cuellar - Profesional Técnico
Rosa del Pilar Lopez Cardozo - Secrtaria
Liliana Nuñez Montaña - Profesional</t>
  </si>
  <si>
    <t>Manulea Miranda Castrillon
Jefe Oficina Asesora de Planeación Sectorial</t>
  </si>
  <si>
    <t>Diana Francina Duran Mejia
Coordiandor Grupo Talento Humano</t>
  </si>
  <si>
    <t>Se actualiza la matriz teniendo en cuenta la nueva Politica y Metodologia Riesgos y Oportunidades del MinCit.
Se unifican los riegos R2 y R1 Y se crea el riesgo FC-R1  Posibilidad de afectación reputacional por atrasos en la en la formalización del proyecto, debido a la generación las certificaciones de los proyectos aprobados en cada sesión del comité de FONTUR.
El riesgo R10 - Se incluyó como una causa del riesgo FP-R5
Se quita el riesgos R12-Inadecuado diseño de los instrumentos para la implementación de la Política de Turismo (Plan Sectorial de Turismo), ya que el diseño del instrumento no garantiza la adecuada implementación de la política, pues depende de factores externos (voluntad política, orden político, social sanitario, recursos disponibles) y esta validación se hace a largo plazo.
Se inhabilitan los indicadores, ya que de acuerdo a la nueva ubicación de los riesgos residuales ninguno se encuentra en zona alta o extrema</t>
  </si>
  <si>
    <t>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Liliana Nuñez - Contratista</t>
  </si>
  <si>
    <t>Constanza Olaya
Director de Calidad y Desarrollo Sostenible del Turismo
Oscar Javier Siza
Director de Promoción y Análisis Sectorial</t>
  </si>
  <si>
    <t>Se actualiza la matriz teniendo en cuenta la nueva Politica y Metodologia Riesgos y Oportunidades del MinCit. 
Se inhabilitan los indicadores, ya que de acuerdo a la nueva ubicación de los riesgos residuales ninguno se encuentra en zona alta o extrema</t>
  </si>
  <si>
    <t>Javier Alejandro Suarez - Profesional Especializado
Libia Patricia Higuera - Tecnico Administrativo 
Doris Adriana Gutierrez Navarro - Tecnico Administrativo
Jhon Edgar Avilés González - Tecnico Administrativo
Ilsa Cristina Martinez - Profesional Especializado
Diana Shirley Vasquez - Profesional 
Francy Liliana Vargas Rodriguez - Profesional
Liliana Núñez - Contratista</t>
  </si>
  <si>
    <t>Manuela Miranda Castrillón 
Jefe Oficina Asesora de Planeación Sectorial</t>
  </si>
  <si>
    <t>Fernando Martinez Mendez - Coordinador Administrativo
Tatiana Teresa Andrade Renteria
Coordinadora Grupo de Contratos</t>
  </si>
  <si>
    <t>Se actualiza la matriz teniendo en cuenta la nueva Politica y Metodologia Riesgos y Oportunidades del MinCit.
Se creo el riesgo GTI -R1 Posibilidad afectación reputacional por sanciones de entes de control por tener el Plan estratégico no actualizado o desarticulado con las nuevas políticas o requerimientos  por parte del gobierno nacional  y el Riesgo GTI-R5 Posibilidad de afectacion reputacional por PQRS de partes interesadas debido a la gestión de protección de datos personales</t>
  </si>
  <si>
    <t>Carmen Rosa Chaverra Rodriguez - Profesional
Ixel Rodríguez Correa - Profesional
María del Rosario Chacón - Profesional
Jorge Ivan Arango Oviedo - Profesional
Liliana Nuñez Montaña - Contratista</t>
  </si>
  <si>
    <t>Edgar Gregorio Carillo Moncada
Jefe Oficina de Sistemas de Información</t>
  </si>
  <si>
    <t xml:space="preserve">Se actualiza la matriz de riesgos teniendo en cuenta la nueva Politica y Metodologia Riesgos y Oportunidades del MinCit. 
Los riesgos R1, R2 y R3 , se unifican en el riesgo DG-R1, ya que vienen siendo las mismas causas. 
Se unifican los riesgos R4 y R6 
Se modifica el indicador del riesgo DG-R2, para facilitar su medición y control. </t>
  </si>
  <si>
    <t>Pablo Vargas - Coordinador Grupo de Gestión Documental
Elbi Asaneth Correa Rodriguez - 
Liliana Nuñez Montaña - Profesional</t>
  </si>
  <si>
    <t>Pablo Vargas
Coordinador Grupo de Gestión Documental</t>
  </si>
  <si>
    <t>Se actualiza la matriz teniendo en cuenta la nueva Politica y Metodologia Riesgos y Oportunidades del MinCit. 
Se quita el riegos R1"Disminución en el aprovechamiento de los mercados asociados a los tratados" ya que está asociado al incumplimiento de los compromisos adquiridos en el marco de las relaciones comerciales AP-R3
Se elimina el riesgo R2-Inadecuada defensa de los intereses del país en las diferencias comerciales por incumplimiento de términos, ya que no hay afectacion ni economica ni reputacional para el ministerio</t>
  </si>
  <si>
    <t>Edgar Enrique Heredia - Asesor
Nelsy Patricia Cerón - Asesor
Augusto Ramirez - Asesor 
Pedro Nel - Profesional Especializado
Farith Acero Yamul - Profesional Especializado
José Mauricio Bello Vargas - Profesional 
Javier Giovanni Garcia Parada - Profesional
Liliana Nuñez Montaña - Profesional</t>
  </si>
  <si>
    <t>Mauricio Andrés Salcedo Maldonado - Jefe Oficina de Asuntos Legales Internacionales 
Abdul Yelil Fatat Romero - Director Dirección de Integración Económica 
Juan Carlos Cadena Silva - Director de Relaciones Comerciales  
Maria Paula Arenas Quijano- Directora Dirección de Inversión Extranjera y Servicios 
Luis Felipe Quintero Suarez - Negociador Internacional</t>
  </si>
  <si>
    <t>Se actualiza la matriz teniendo en cuenta la nueva Politica y Metodologia Riesgos y Oportunidades del MinCit. 
El riesgo R10-Inexactitud en la información presentada en los informes MiPymes.V1 se unifica con el riesgo R5-Inexactitud en la información presentada en los informes.V1
Se inhabilitan los indicadores, ya que de acuerdo a la nueva ubicación de los riesgos residuales ninguno se encuentra en zona alta o extrema.
El Riesgo R1 Se elimina teniendo en cuenta que el equipo técnico se encuentra en condiciones para asumir las responsabilidades establecidas en el procedimiento, y este no es un riesgo.
El Riesgo R16 se elimina ya que a partir del 1 de enero de 2021 con la entrada en vigencia de la Ley 2056 de 2020 "Por la cual se regula la organización y el funcionamiento del Sistema General de Regalías ”, se deroga la Ley 1530 de 2020 y todas las reglamentaciones que le sean contrarias; incluyendo la función de representar al Gobierno Nacional como miembro de los OCAD designados para asumir las responsabilidades establecidas en el procedimiento, y este no es un riesgo.
El Riesgo R15 se reemplaza por el riesgo Posibilidad de afectación reputacional, debido a formulación inapropiada de instrumentos e incentivos de fomento y promoción enfocados a los sectores productivos.
El Riesgo R17 se había eliminado en la validación de riesgos anteriores teniendo en cuenta que es un riesgo el cual no puede ser controlado por el equipo técnico y se reemplaza por el RC19.</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</si>
  <si>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Liliana Núñez - Contratista </t>
  </si>
  <si>
    <t>Aurelio Enrique Mejía Mejía - Director Dirección de Regulación 
Sandra Gisella Acero Waltero - Directora Dirección de Micro, Pequeña y Mediana Empresa
Maria Edith Zapata Valencia - Director Dirección de Productividad y Competitividad</t>
  </si>
  <si>
    <t>Se actualiza la matriz teniendo en cuenta la nueva Politica y Metodologia Riesgos y Oportunidades del MinCIT.
Se inactivan los indicadores ya que los riesgos residuales quedaron en una zona de riesgo que no requiere indicador, a excepción del riesgo IC-R1 Posibilidad de afectación reputacional, por sanciones de entes de control, debido al incumplimiento en los tiempos de respuestas de las PQRSD de acuerdo a la normatividad vigente con indicador 441.</t>
  </si>
  <si>
    <t xml:space="preserve">
Nelson Eduardo Mongui Gonzalez - Profesional
Aurora Villalobos Diaz - Profesional
Anamaria Romero - Profesional
Diego Ferreira Nieto - Profesional
Liliana Nuñez Montaña - Contratista</t>
  </si>
  <si>
    <t>Maria Fernanda Prieto - Coordinadora de Comunicaciones 
Laura Camila Diaz Sora
Coordinador(a) Grupo de Relación con el Ciudadano</t>
  </si>
  <si>
    <t xml:space="preserve">Se crea la matriz teniendo en cuenta la nueva Politica y Metodologia Riesgos y Oportunidades del MinCIT. </t>
  </si>
  <si>
    <t xml:space="preserve">Claudia Colmenares - Luz Angela Gomez - Daissy Liliana Salcedo - Maria Margarita Serrano - Oscar Javier Siza - Linda Vanessa Gomez - Angela Fetecua
- Andrea Catalina Lasso - Wilmar Franco - Martha Janneth Reina Gonzalez
- Adriana Alvarado Sanchez - Priscila Aunta - Edgar Carillo  - Ximena Pantoja
- Edison Smith Fonseca - Anyela Lara Gualteros - Manuel Fernando Alvarez
- Alejandra Bolaño - Adriana Rivera Murcia - Liliana Nuñez </t>
  </si>
  <si>
    <t>Claudia Colmenares 
Luz Angela Gomez 
Daissy Liliana Salcedo
Maria Margarita Serrano
Oscar Javier Siza 
Linda Vanessa Gomez 
Angela Fetecua
Andrea Catalina Lasso
Martha Reina
Priscila Aunta
Edgar Carillo</t>
  </si>
  <si>
    <t>Se ajusta el riesgo "Posibilidad de afectación reputacional y  económica de las partes interesadas, debido a incumplimiento de los compromisos adquiridos en el marco de las relaciones comerciales".
Se ajustan los controles de acuerdo con la información de los procedimientos. 
Se creo el riesgo AP-R6 Posibilidad de afeactación reputacional, por quejas de las partes interesadas, debido a la incorrecta atencion de las controversias comerciales internacionales</t>
  </si>
  <si>
    <t>Edgar Enrique Heredia - Asesor
Nelsy Patricia Cerón - Asesor
Augusto Ramirez - Asesor 
Pedro Nel - Profesional Especializado
Farith Acero Yamul - Profesional Especializado
José Mauricio Bello Vargas - Profesional 
Javier Giovanni Garcia Parada - Profesional
Eloisa Fernandez - Profesional 
Manuel Guillermo Camargo - Profesional
Liliana Nuñez Montaña - Profesional</t>
  </si>
  <si>
    <t xml:space="preserve">Se ajustaron los controles teniendo en cuenta las actividades de los procedimientos. </t>
  </si>
  <si>
    <t>Wilmar Dario Gonzalez Buritica - Coordinador Administrativo
Tatiana Teresa Andrade Renteria
Coordinadora Grupo de Contratos</t>
  </si>
  <si>
    <t xml:space="preserve">Se actualizaron los controles de todos los riesgos, de acuerdo a las actividades de los procedimientos del proceso. </t>
  </si>
  <si>
    <t>Se actualizaron los controles teniendo en cuenta la actualización del procedimiento ES-PR-005 Auditoría Interna al Sistema Integrado de Gestión.</t>
  </si>
  <si>
    <t>Se incluyen las actividades de control de los procedimientos GD-PR-016 Préstamos Documentales y GD-PR-017 Documento Electrónico (Act. 3)</t>
  </si>
  <si>
    <t>Se actualizan los controles de los riesgos GRF-R1 Posibilidad de afectación económica, por ejecución del presupuesto de gastos, debido a información inadecuada - GRF-R2 Posibilidad de hallazgos u observaciones por parte de entes control, debido a suministro de información contable y financiera por no ser comprensible, relevante o confiable. GRF-R3 Posibilidad de afectación reputacional, por PQR de grupos de valor, debido al incumplimiento en las obligaciones del ministerio.</t>
  </si>
  <si>
    <t xml:space="preserve">Se acualizan las actividades de control de los riesgos GR-R1 Posibilidad de afectación económica por deterioro o pérdida del bien mueble propiedad del Ministerio, GR-R3 Posibilidad de afectación reputacional, por entes de control  debido a inconsitencias en la información suministrada a contabilidad con respecto a bienes muebles, de acuerdo con los cambios en las actividades de los procedimientos asociados.
Se incluyó un control en el riesgo FP-R7 Posibilidad de afectación reputacional, por quejas de los usuarios, debido a la desarticulación entre los documentos normativos de calidad en turismo y las políticas, planes y programas del sector, se actualizaron los demás controles teniendo en cuenta los procedimientos del proceso.  </t>
  </si>
  <si>
    <t xml:space="preserve">LIBIA PATRICIA HIGUERA RODRIGUEZ - Profesional
CESAR AUGUSTO LUNA - Profesional
EDWARD ALEXANDER MELO - Profesional 
CRISTINA MARTINEZ - Profesional 
LILIANA NUÑEZ MONTAÑA - Profesional
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t>
  </si>
  <si>
    <t>JOSE MANUEL GUTIERREZ - Coordinador Grupo Zonas Francas y Bienes Inmuebles
FERNANDO MARTINEZ MENDEZ- Coordinador Grupo Administrativa
Grupo Administrativa
Constanza Olaya
Director de Calidad y Desarrollo Sostenible del Turismo
Oscar Javier Siza
Director de Promoción y Análisis Sectorial</t>
  </si>
  <si>
    <t xml:space="preserve">Se actualizan los controles del riesgo IC-R2 Posibilidad de afectación reputacional, por quejas de partes interesadas y/o grupos de valor, debido a publicación de información inexacta o inoportuna, por desconocimiento de las estrategias de comunicaciones vigentes, teniendo en cuenta las actividades de los procedimientos relacionados. </t>
  </si>
  <si>
    <t>Nelson Eduardo Mongui Gonzalez - Profesional
Aurora Villalobos Diaz - Profesional
Anamaria Romero - Profesional
Diego Ferreira Nieto - Profesional
Liliana Nuñez Montaña - Contratista</t>
  </si>
  <si>
    <t>Maria Fernanda Prieto - Coordinadora Grupo Comunicaciones
Tatiana Mireya Roman
Coordinadora Grupo de Relacion con el Ciudadano</t>
  </si>
  <si>
    <t xml:space="preserve">Se modificó la redacción de los cuatro riesgos, se modificaron los controles teniendo en cuenta la actualización realizada a los procedimientos. </t>
  </si>
  <si>
    <t>JULIAN ALBERTO TRUJILLO MARIN
Jefe Oficina Asesora Jurídica</t>
  </si>
  <si>
    <t>Se actualizaron los controles teniendo en cuenta las actividades de los procedimientos actuales del proceso</t>
  </si>
  <si>
    <t>Karol Lizeth Lopez Reyes - Asesor
Vladimir Garavito Cardenas - Asesor
Jennifer Rodriguez Espitia - Secretario Ejecutivo
Stella Jimenez Mayorga - Profesional Universitario
Luz Amparo Betancourt Hernandez - Profesional Esp.
Hadbley Hidallyd Riaño Davila - Auxiliar Admon
Pablo Hernando Vargas Moreno - Profesional Univ.
Pablo Hernan Gomez Piñeros - Profesional  
Maria del Pilar Herrera Quintero - Profesional Esp.
Alejandra Sandoval Cuellar - Profesional Técnico
Janeth Alejandra Garzon Amaya - Profesional 
Sulena Camacho Ruiz - Profesional 
Aisa del Carmen Galvis Cabrales - Profesional 
Rosa del Pilar Lopez Cardozo - Secrtaria
Liliana Nuñez Montaña - Profesional</t>
  </si>
  <si>
    <t>Se hizo ajuste de los controles de los riesgos SG-R3 Posibilidad de afectación económica y reputacional por entes de control debido a incumplimiento de los requisitos legales y otros asociados a ambiental y Seguridad y Salud en el Trabajo, EFR y SG-R5 Probabilidad de afectación reputacional y económica, debido a la  incorrecta definición, aplicación y seguimiento de controles ambientales y de Seguridad y Salud en el Trabajo, teniendo en cuenta las actividades de los procedimientos asociados respectivamente.</t>
  </si>
  <si>
    <t>Ivonn Moreno Barrera - Profesional
Yamith García - Profesional
Carolina Rivera Garzón - Profesional 
Paula Jimena Montoya - Profesional
Ligia Patricia Rodriguez - Profesional
Paola Gisela Penagos Pastrana - Profesional 
Liliana Núñez Montaña - Profesional</t>
  </si>
  <si>
    <t xml:space="preserve">Se actualizaron los controles del riesgo DE-R1 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DE-R4 Posibilidad de afectación reputacional, por hallazgos de entes de control debido a inexactitud en la información presentada en los informes, DE-R6 Posibilidad de afectación reputacional, por hallazgos de entes de control, debido a la expedición erronea de los actos administrativos sin cumplimiento de los requisitos legales o reglamentarios, teniendo en cuenta los procedimientos del proceso. 
Se crea el riesgos DE-R8 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Se modifica la redacción y la consecuencia del riesgos DE-R3 Posibilidad de afectación reputacional, por quejas de grupos de valor o partes interesadas, debido a formulación inapropiada de instrumentos e incentivos de fomento y promoción enfocados a las  a las Micro, Pequeñas y Medianas Empresas. </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</si>
  <si>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Luz Myriam Zuluaga Montes - Profesional
Daniella Andrea Rojas Duque - Profesional
Liliana Hernandez TolozA - Profesional
Margarita María González Serna - Profesional
Liliana Núñez - Contratista </t>
  </si>
  <si>
    <t>Aurelio Enrique Mejía Mejía - Director Dirección de Regulación 
Sandra Gisella Acero Waltero - Directora Dirección de Micro, Pequeña y Mediana Empresa
Juan Sebastián Gutierrez Botero - Director Dirección de Productividad y Competitividad
Maria Edith Zapata Valencia - Coordinadora  Grupo de Zonas Francas</t>
  </si>
  <si>
    <t xml:space="preserve">Se crea el riesgos GTI-R6 Posibilidad de afectación reputacional por quejas de los usuarios y grupos de valor, debido a ejecución de las actividades de implementación, mantenimiento y mejorar de la Gestión de Seguridad y Privacidad de la Información del MinCIT.
Se incluyen más controles teniendo en cuenta los procedimientos del proceso. </t>
  </si>
  <si>
    <t>Se realizaron las siguientes modificaciones: 
- Se eliminó el riesgo PI-R19, ya que es igual que el PI-R10. 
- El proyecto de inversión Apoyo al sector turístico para la promoción y competitividad Ley 1101 de 2006 a nivel nacional (BPIN 2018011000135) se modifican los responsables. 
- En el proyecto BPIN 2017011000190, se eliminó la causa del riesgo, denominada “Debilidades en el seguimiento de los recursos transferidos a terceros”, dado que al volver a revisar me doy cuenta de que está contenida en la primera por cuanto el seguimiento a las transferencias hace parte del seguimiento general que se le hace al proyecto y se cambia la redacción de la causa “Debilidades en el reporte de la información de seguimiento al proyecto de inversión en el aplicativo SPI” por “Debilidades en el seguimiento al proyecto de inversión en el aplicativo SPI”.
Se elimina el PI-R20 ya que es igual que el PI-R14
Se elimina el PI-R9 ya que es igual que el PI-R7
Se elimina el PI-R13 ya que es igual que el PI-R8</t>
  </si>
  <si>
    <t>Se actualizan los riesgos (causas, redacción, controles), se crea el riesgo PE-R5, se inlcuye el riesgo PE-R6 de Estudios Económicos.</t>
  </si>
  <si>
    <t>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Jaime Martinez Cepeda - Profesional Especializado
Liliana Nuñez Montaña - Profesional OAPS</t>
  </si>
  <si>
    <t xml:space="preserve">Seguimiento matriz riesgos y controles de gestión consolidada </t>
  </si>
  <si>
    <t>Dueños de proceso
Gestores de Riesgo
Contratista OAPS</t>
  </si>
  <si>
    <t>Seguimiento matriz riesgos y controles de gestión consolidada 
Se incluye nueva causa y control al riesgo IC-R1
Se identifican dos nuevos controles para el riesgo IC-R2
Se crea el nuevo riesgo IC-R4, se identifican tres causas y tres controles
En el riesgo GTI-R5 se eliminan dos causas, se adiciona una nueva y se modifica la redacción de una causa, se modifican y se valoran los seis controles que mitigan el riesgo.
Se consolidan dos causas del riesgo GTI-R6
Se mejora la redacciòn de la causa tres del riesgo TH-R2, se modifican cuatro de los cinco controles asociados para mitigar el riesgo y se valida la calificación del riesgo residual
En el riesgo TH-R3 se elimina la primera causa, las otras dos causas se redactan nuevamente y los dos ùltimos controles asociados al riesgo se actualizan y se redactan nuevamente.
Se actualizan tres controles y se elimina un control asociados al riesgo TH-R5
Se cambia de código el riesgo SG-R3 por TH-R7
Se cambia de código el riesgo SG-R5 por TH-R8
Se modifica el impacto del riesgo GJ-R1 de leve a moderado, lo que después de valorar los controles da como resultado que la severidad del riesgo residual varie de bajo a moderado.
Se modifica la redacción del riesgo ES-R1
Se modifica la redacción de las consecuencias del riesgo ES-R1
Se modifica la redacción del riesgo ES-R3
En el riesgo GD-R1 se modifica la redacción de una causa y se modifican seis controles
En el riesgo GD-R2 se modifico la redacción de una causa, se eliminó una causa y un control y se modificó la redacción de un control.
Producto de la actualización del objetivo y alcance del proceso de Direccionamiento Estratégico, se eliminaron los riesgos PE-R1, PE-R2, PE-R3, PE-R4 y PE-R5 y se crearon los riesgos PE-R7, PE-R8, PE-R9, PE-R10, PE-R11 y PE-R12, Por lo cual se crearon nuevas causas y controles.
Se encuentran en proceso de revisión por posible eliminación los riesgos SG-R1, SG-R2, SG-R4, PI-R1, PI-R11 y PI-R13</t>
  </si>
  <si>
    <t xml:space="preserve">Se eliminaron dos causas del riesgo GTI-R5
Se modifica la valoración del riesgo GJ-R1
Seguimiento matriz riesgos y controles de gestión consolidada </t>
  </si>
  <si>
    <t>Se realiza primer seguimiento cuatrimestral del año 2023, para los riesgos ubicados en zona alta y extrema, conforme a lo establecido por la Política y Metodología para la administración de riesgos y oportunidades DE-DR-001</t>
  </si>
  <si>
    <t xml:space="preserve">Rodrigo Jimenez - Asesor Oficina de Planeación Sectorial
Mónica Vargas - Contratista </t>
  </si>
  <si>
    <t>30/05/23023</t>
  </si>
  <si>
    <t>Se eliminaron los Riesgos PI-R15 y PI-R16, dado que los proyectos ya no se encuentran vigentes</t>
  </si>
  <si>
    <t>ZULMA CHICUASUQUE CALDERON 
Jefe Oficina Asesora de Planeación Sectorial</t>
  </si>
  <si>
    <r>
      <t xml:space="preserve">1.  Según  Acta del 9 de Octubre del 2023, se realizan los siguientes ajustes:
1.1 Para el Riesgo ES-R1, se elimina como responsable a la Oficina y Jefe de la Oficina Asesora de Planeación, ya que desde esta no se realizan auditorías.
1.2. Se elimina el Riesgos ES-R2, dado que ya no se cuenta con el Sistema Integrado de Gestión bajo las normas ISO y por ende no existe la obligación de desarrollar auditorías internas al mismo.
1.3 Para el Riesgo ES-R3, se elimina la responsabilidad del Profesional y/o Jefe de la  Oficina Asesora de Planeación, así como los controles asociados a estos responsables
2. Se eliminaron los Riesgos SG-R1 y SG-R2, dado que estaban asociados al Sistema Integrado de Gestión, el cual ya no esta vigente. Se deja constancia en Acta del 12 de Octubre del 2023.
3. Para el Riesgo PI-R8 se cambia en la columna "Documento evidencia" de (Reporte de seguimiento mensual en el aplicativo SPI (Sistema de Seguimiento a Proyectos de Inversion) del DNP) </t>
    </r>
    <r>
      <rPr>
        <b/>
        <sz val="10"/>
        <color theme="1"/>
        <rFont val="Arial"/>
        <family val="2"/>
      </rPr>
      <t>Por</t>
    </r>
    <r>
      <rPr>
        <sz val="10"/>
        <color theme="1"/>
        <rFont val="Arial"/>
        <family val="2"/>
      </rPr>
      <t>“Informe de seguimiento de monitoreo  de la plataforma  VUCE", de acuerdo con la solicitud realizada por la Jefe de la OSI el día 20 de octubre de 2023.</t>
    </r>
  </si>
  <si>
    <t>Responsables de los Sistemas de Gestión
Contratista Riesgos Oficina de Planeación Sectorial</t>
  </si>
  <si>
    <t>Rodrigo Jimenez - Asesor Oficina de Planeación Sectorial</t>
  </si>
  <si>
    <t xml:space="preserve">
MARTHA PILAR HERNANDEZ
Jefe Oficina Asesora de Planeación Sectorial  (E)</t>
  </si>
  <si>
    <t>1. Según Acta 03 del 07-12-2023, para el proceso de Talento Humano, se elimina el Riesgo TH-R1 y se inlcuyen los riesgos TH-RG1 y TH-RG2 para el Grupo EDL, los cuales se ven reflejados en la Matriz de Riesgos y Controles Consolidada (Transitoria). 
2. Según Acta 04 del 11-12-2023, para el proceso Gestión de Recursos Financieros, se eliminan los riesgos GRF-R1, GRF-R2, GRF-R3, GRF-R4, GRF-R5 y se incluyen los riesgos GRF-RG1, GRF-RG2, GRF-RG3, GRF-RG4, los cuales se ven reflejados en la Matriz de Riesgos y Controles Consolidada (Transitoria)</t>
  </si>
  <si>
    <t>Mónica Vargas Infante
Contratista Riesgos OAPS</t>
  </si>
  <si>
    <t>Rodrigo Antonio Jimenez
Asesor OAPS</t>
  </si>
  <si>
    <t>Zulma Chicuasuque
Jefe Oficina de Planeación Sectorial</t>
  </si>
  <si>
    <t xml:space="preserve">1. Según Acta 05 del 12-02-2024, para el proceso de Evaluación, seguimiento y Control, se eliminan los riesgos ES-R1 y ES-R3 y se incluyen los riesgos ES-GR1 y ES-GR2.
2. Según Acta 07 del 22-03-2024, para el proceso de Direccionamiento Estrategico, se eliminan los riesgos PE-R7, PE-R8, PE-R9, PE-R10, PE-R11, PE-R12 y se incluye el riesgo PE-RG1. </t>
  </si>
  <si>
    <t>De acuerdo con las siguientes actas se formaliza en la Matriz la siguiente información:
1. Acta 08 del 17-04-2024, para el Proceso Disciplinario se incluyen los riesgos TH-RG4, TH-GR5 y TH-RG6 
2. Acta 09 del 15-04-2024, para el Proceso de Facilitación del comercio y la defensa comercial, se elimina el riesgo FC-R4 y se incluyen los riesgos FC-RG1 y FC-RG2. 
3. Acta 10 del 16-05-2023, para el proceso de Facilitación del Comercio y la defensa comercial, se incluyen los riesgos FC-RG3, FC-RG4 y FC-RG5.
4. Acta 11 del 17-05-2024, para el proceso de Relacionamiento con la ciudadanía, se elimina el riesgo IC-R1 y se incluye el riesgo IC-RG1.</t>
  </si>
  <si>
    <t xml:space="preserve">De acuerdo con las siguientes actas se formaliza en la Matriz la siguiente información:
1. Acta 12 del 18-06-2024, para el proceso Facilitación del Comercio y la Defensa Comercial "Grupo Sistemas Especiales de Importación y Exportación y Comercializadora Internacional" se incluyen los riesgos FC-RG6 y FC-RG7. 
2. Acta 14 del 8-07-2024 para el proceso Administración, Profundización y Aprovechamiento de relaciones y acuerdos comerciales  (DIE – DIES – DRC), se eliminan los riesgos AP-R2, AP-R3, AP-R4 y AP-R5 y se incluye el AP-RG1.
3. Acta 15 del 31-07-2024 para el proceso Relacionamiento con la ciudadanía "Grupo Relación con el Ciudadano", se eliminan los riesgos IC-R3, IC-R4 y se incluyen los riesgos IC-RG2 y IC-RG3.
4. Acta 17 del 30-07-2024 para el proceso Facilitación del Comercio y la defensa comercial, Grupo Registro de Productores de Bienes Nacionales, se eliminan los riesgos FC-R1, FC-R3, y se incluyen los riesgos FC-RG8 y FC-RG9. 
5. Acta 18 del 30-07-2024 para el proceso de Talento Humano se elimina el riesgo TH-R4, y se incluye el riesgo TH-RG3.
6. Acta 19 del 31-07-2024 para el proceso de Adquisición de bienes y servicios - Grupos Contratos se eliminan los riesgos BS-R3 y BS-R4, y se incluyen los riesgos BS-GR1 y BS-RG2. 
7. Por solicitud de la 1° Linea de defensa, de acuerdo con la resolución 0458 de 2023 se elimina el grupo de zonas francas bienes inmuebles, por tanto los riesgos GR-R2, GR-R3 y GR-4 quedan bajo la coordinación del grupo administrativo.
8.  Por solicitud de la 1° Linea de defensa en el monitoreo semestral, se ajusta la evidencia del control PE-RG1-C3,  dejando balance de rechazos.  </t>
  </si>
  <si>
    <t>Luz Belén Fernandez - Subdirectora SDAO
Manuel Andrés Chacón Peña - Director de Relaciones Comerciales - Director de Integración Económica (E)
Alvaro Rodriguez - Director de Inversión Extranjera y Servicios
Ana Carolina Rodriguez - Coordinadora Grupo de Relación con el Ciudadano
Martha Ximena Martinez - Coordinadora Grupo Talento Humano
Claudia Marcela Pinilla - Coordinadora Grupo Contratos</t>
  </si>
  <si>
    <t xml:space="preserve">* Se ajusta el responsable del control IC-RG1-C3, pasando de Gestión documental al grupo de relación con el ciudadano. 
* Se ajusta el responsable del riesgo GR-R2, dado que mediante la Resolución No 0458 de 2023 fue eliminado el Grupo de Zonas Francas Bienes inmuebles, por tanto como responsable del riesgo queda el Grupo administrativa.
* Acta 20 del 12-09-2024 para el proceso "Administración, profundización y aprovechamiento de acuerdos y relaciones comerciales-Oficina de Asuntos Legales Internacionales" se elimina el riesgo AP-R1 y se incluye el riesgo AP-RG2
* Acta 21  del 18-09-2024 para el proceso "Relacionamiento con la Ciudadanía-Grupo de Comunicaciones" se elimina el riesgo IC-R2 y se incluye el riesgo IC-RG4.  
* Acta 22 del del 26-09-2024 para el proceso "Facilitación del comercio y la defensa comercial - Grupo Salvaguardas, aranceles y comercio exterior", se elimina el riesgo FC-R2 y se incluye el riesgo FC-RG10. 
* Acta 23 del 26-09-2024 para el proceso de "Gestión del Talento Humano" se eliminan los riesgos TH-R2, TH-R6 y TH-R8, el riesgo TH-R3 se reformula como TH-RG7, TH-R5 se reformula como TH-RG8, TH-R7 se reformula como TH-RG9 y se crea TH-RG10.
* Acta 25 del 05-11-2024 para el proceso "Desarrollo Empresarial - Dirección de Regulación" se eliminan los riesgos DE-R1, DE-R2, DE-R8, PI-R1, PI-R2, PI-R3 y PI-R4, y se incluyen los riesgos DE-RG1, DE-RG2, DE-RG3 y DE-RG4. 
* Acta 27 del 15-11-2024 para el proceso de "Gestión de Tecnologías de la información" se eliminan los riesgos GT-R1, GT-R2, GT-R3, GT-R4, GT-R5, GT-R6, PI-R8, PI-R12 y se incluyen los riesgos GTI-RG1 y GTI-RG2.  </t>
  </si>
  <si>
    <t>Diego Ferreira - Coordinador Grupo de Relación con el Ciudadano
Ana Lucia Mendez - Grupo Gestión Documental
Mauricio Salcedo - Jefe OALI
Maria Fernanda Prieto - Coordinadora Grupo de Comunicaciones
Martha Ximena Martinez - Coordinadora Grupo Talento Humano
Diana Marcela Pinzón Sierra - Subdirectora Practicas comerciales (E)
Hernan Zuñiga - Director de Regulación
Steven Parra - Jefe Oficina Sistemas de Información</t>
  </si>
  <si>
    <t xml:space="preserve">* Acta 31 del 19-12-2024 para el proceso de "Desarrollo Empresarial - Dirección de Mipymes" se elimanan los riesgos DE-R3, PI-R6, PI-R7 y PI-R10 y se incluyen el riesgo DE-RG5.
* Se eliminan los riesgos PI-R1, PI-R7, PI-R9, PI-R11 asociados a proyectos de inversión dado que estos ya no se encuentran vigentes.
* Acta 32 del 23-12-2024 para el proceso de "Adquisición de Bienes y servicios, se eliminan los riesgos BS-R1 y BS-R2 y se incluyen los riesgos BS-RG3 y BS-RG4. Para el proceso de Gestión de Recursos Fisicos, se elimina el GR-R1 y se incluyen los riesgos GR-GR1, GR-GR2, GR-GR3.  </t>
  </si>
  <si>
    <t>Maria Alexandra Rizo - Director Mipymes
Lorena Santamaria - Coordinadora Administrativa
Rodrigo Antonio Jimenez - Asesor OAPS</t>
  </si>
  <si>
    <t xml:space="preserve">* Acta 34 del 05-05-2025 para el proceso de "Adquisición de Bienes y servicios-Secretaria General grupo pasajes y víaticos", se elimina el riesgo BS-R5 y se incluye el riesgos BS-RG5. </t>
  </si>
  <si>
    <t>Zulma Chicuasuque
Jefe OAPS (E)</t>
  </si>
  <si>
    <t>Francy Liliana Vargas - Coordinadora Víaticos</t>
  </si>
  <si>
    <t>MATRIZ RIESGOS DE GESTIÓN Y FISCALES</t>
  </si>
  <si>
    <t>Código: DE-FM-022
Versión: 03
Fecha de Vigencia: 05/04/2024</t>
  </si>
  <si>
    <t>IDENTIFICACIÓN</t>
  </si>
  <si>
    <r>
      <t xml:space="preserve">ANÁLISIS Y VALORACIÓN DEL RIESGO INHERENTE 
</t>
    </r>
    <r>
      <rPr>
        <sz val="11"/>
        <rFont val="Arial"/>
        <family val="2"/>
      </rPr>
      <t>(antes de controles)</t>
    </r>
  </si>
  <si>
    <t>Código del Control</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</si>
  <si>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</si>
  <si>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</si>
  <si>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</si>
  <si>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</si>
  <si>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</si>
  <si>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r>
      <t xml:space="preserve">Responsable(s) del Riesgo
</t>
    </r>
    <r>
      <rPr>
        <sz val="11"/>
        <rFont val="Arial"/>
        <family val="2"/>
      </rPr>
      <t>(cargo)</t>
    </r>
  </si>
  <si>
    <t>Código del Riesgo</t>
  </si>
  <si>
    <t>Tipo de Riesgo</t>
  </si>
  <si>
    <t>Clasificación del Riesgo</t>
  </si>
  <si>
    <t>Descripción del Riesgo
(Qué, Cómo y por Qué?</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</si>
  <si>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</si>
  <si>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</si>
  <si>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</si>
  <si>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r>
      <rPr>
        <b/>
        <sz val="11"/>
        <color rgb="FF000000"/>
        <rFont val="Arial"/>
        <family val="2"/>
      </rPr>
      <t xml:space="preserve">DESCRIPCIÓN DEL CONTROL
</t>
    </r>
    <r>
      <rPr>
        <sz val="11"/>
        <color rgb="FF000000"/>
        <rFont val="Arial"/>
        <family val="2"/>
      </rPr>
      <t>(Un control por cada causa, si no hay control se escribe "No existe control")</t>
    </r>
  </si>
  <si>
    <t>FRECUENCIA DE APLICACIÓN DEL CONTROL</t>
  </si>
  <si>
    <t>TIPO</t>
  </si>
  <si>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</si>
  <si>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</si>
  <si>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</si>
  <si>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</si>
  <si>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</si>
  <si>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</si>
  <si>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</si>
  <si>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</si>
  <si>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</si>
  <si>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</si>
  <si>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</si>
  <si>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</si>
  <si>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</si>
  <si>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</si>
  <si>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</si>
  <si>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</si>
  <si>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PROCESO</t>
  </si>
  <si>
    <t>GESTIÓN DE RECURSOS FINANCIEROS</t>
  </si>
  <si>
    <t>Contabilidad</t>
  </si>
  <si>
    <t>Coordinador Grupo Contabilidad</t>
  </si>
  <si>
    <t>GRF-RG4</t>
  </si>
  <si>
    <t>RIESGO DE GESTIÓN</t>
  </si>
  <si>
    <t>RG - EJECUCION Y ADMINISTRACION DE PROCESOS</t>
  </si>
  <si>
    <t>Posibilidad de afectación  reputacional por Opinión negativa de los entes de control a los estados financieros. (no fenecimiento de la cuenta) debido a la diferencia de criterios entre entes de control y la entidad, en la aplicación de la normatividad contable</t>
  </si>
  <si>
    <t xml:space="preserve">Interpretación diferente de la normatividad vigente por parte de los entes de control. </t>
  </si>
  <si>
    <t>Externo</t>
  </si>
  <si>
    <t>Sanciones del Ente de Control tras varios periodos consecutivos del No fenecimiento de la cuenta</t>
  </si>
  <si>
    <t>MUY BAJA</t>
  </si>
  <si>
    <t>CATASTRÓFICO</t>
  </si>
  <si>
    <t>EXTREMO</t>
  </si>
  <si>
    <t>GRF-GR4-C1</t>
  </si>
  <si>
    <t>El Coordinador del Grupo de Contabilidad y/o Secretaria General
solicita mediante oficio concepto a la Contaduría General de la Nación para aclarar tratamiento contable o normatividad, en el momento en que se tenga una opinión contraria por parte del ente de control sobre las acciones aplicadas en la entidad.</t>
  </si>
  <si>
    <t>ASIGNADO</t>
  </si>
  <si>
    <t>El Coordinador del Grupo de Contabilidad y/o Secretaria General</t>
  </si>
  <si>
    <t>Por evento</t>
  </si>
  <si>
    <t>ALEATORIA</t>
  </si>
  <si>
    <t>CORREGIR</t>
  </si>
  <si>
    <t>MANUAL</t>
  </si>
  <si>
    <t>DOCUMENTADO</t>
  </si>
  <si>
    <t>Circular Oficina Jurídica</t>
  </si>
  <si>
    <t>CON REGISTRO</t>
  </si>
  <si>
    <t>Oficio de solicitud</t>
  </si>
  <si>
    <t>REDUCIR EL RIESGO</t>
  </si>
  <si>
    <t>Sandra Consuelo Acero Melo</t>
  </si>
  <si>
    <t>No se presentó diferencias de opinión</t>
  </si>
  <si>
    <t>No se requirió solicitar concepto ante la Contaduría General de la Nación a pesar de la Opinión Negativa. Contablemente era correcto.</t>
  </si>
  <si>
    <t>La opinión es de un Ente externo al Ministerio, no se puede influir en la opinión</t>
  </si>
  <si>
    <t>Se deben tener en cuenta nuevas variables</t>
  </si>
  <si>
    <t>Revisar riesgos en la actualización del procedimiento de Elaboración de Estados Financieros</t>
  </si>
  <si>
    <t>ADMINISTRACIÓN PROFUNDIZACIÓN Y APROVECHAMIENTO DE ACUERDOS Y RELACIONES COMERCIALES</t>
  </si>
  <si>
    <t>Dirección de Integración Económica
Dirección de Inversión Extranjera y de servicios
Dirección de Relaciones Comerciales</t>
  </si>
  <si>
    <t>Director de Integración Económica
Director de Inversión Extranjera y Servicios
Director de Relaciones Comerciales</t>
  </si>
  <si>
    <t>AP-RG1</t>
  </si>
  <si>
    <t>Posibilidad de afectación reputacional por incumplimientos en el acuerdo comercial y/o de inversión debido a la no reciprocidad en los términos del acuerdo pactado</t>
  </si>
  <si>
    <t>Inadecuada aplicación del acuerdo por parte de las empresas comerciales y personas naturales</t>
  </si>
  <si>
    <t>Daño Reputacional</t>
  </si>
  <si>
    <t>BAJA</t>
  </si>
  <si>
    <t>AP-RG1-C1</t>
  </si>
  <si>
    <t>Los  Directores, Coordinadores y/o asesores de la DIE, DIES y DRC realizan orientación a las empresas comerciales y personas naturales frente a las inquietudes relacionadas con la interpretación de lo pactado en los acuerdos comerciales y de inversión, a traves de la atención de las consultas, solicitudes o peticiones recibidas y tramitadas mediante comunicación oficial por gestión documental.</t>
  </si>
  <si>
    <t>Los  Directores, Coordinadores y/o asesores de la DIE, DIES, DRC</t>
  </si>
  <si>
    <t>CONTINUA</t>
  </si>
  <si>
    <t>PREVENIR</t>
  </si>
  <si>
    <t>AP-PR-002 Implementación y administración de acuerdos comerciales
AP-PR-003 Administración de relaciones bilaterales
AP-PR-004 Administración con organismos multilaterales
AP-PR-006 Acuerdos de promoción y protección reciproca de inversión APPRI</t>
  </si>
  <si>
    <t>Oficios de respuesta por gestión documental</t>
  </si>
  <si>
    <t xml:space="preserve">05/09/2025
DIE: 05/09/2025
</t>
  </si>
  <si>
    <t>Marisol Domínguez Pinilla
Edgar Enrique Heredia Suárez
DIE: Jose Bello Delegado por Manuel Chacón, Director DIE</t>
  </si>
  <si>
    <t> </t>
  </si>
  <si>
    <t>DRC: Los controles implementados son adecuados para evitar la materialización del riesgo.
Para el procedimiento AP-PR-006, durante el periodo mayo - agosto, en desarrollo de las funciones de la DIES, no se realizaron rondas de negociación de Acuerdos de Promoción y Protección Reciprocas de Inversión -APPRIS, por lo que el riesgo no se materializo.
DIE: Constantemente se realiza orientación a las empresas comerciales y personas naturales frente a las inquietudes relacionadas con la interpretación de lo pactado en los acuerdos comerciales, a través de la atención de las consultas, solicitudes o peticiones recibidas y tramitadas mediante comunicación oficial por gestión documental. Lo anterior permitió que el riesgo no se haya materializado.</t>
  </si>
  <si>
    <t>DRC: La Dirección ha dado respuesta oportuna a las consultas presentadas por los ciudadanos.
Para el procedimiento AP-PR-006, a cargo de la DIES, los controles establecidos permiten realizar vigilancia y hacer seguimiento a los compromisos adquiridos en el marco de los acuerdos internacionales de inversión.
DIE: Las solicitudes realizadas por parte de las empresas comerciales y personas naturales frente a las inquietudes relacionadas con la interpretación de lo pactado en los acuerdos comerciales de América Latina y el Caribe fueron gestionadas y respondidas de acuerdo a los tiempos estipulados por Ley. Lo anterior garantiza que los peticionarios cuenten con la información suministrada por los Administradores de los Acuerdos y evita que el riesgo se materialice.</t>
  </si>
  <si>
    <t xml:space="preserve">DRC: Los controles definidos permiten mitigar adecuadamente los riesgos.
Para el procedimiento AP-PR-006, a cargo de la DIES, los controles establecidos han sido diseñados y ejecutados correctamente, evaluando su eficacia de manera periódica, por lo que estos controles han permitido mitigar el riesgo al reducir la probabilidad de ocurrencia y el posible impacto de las consecuencias.
DIE: En atención a la mejora continua, en 2024 se actualizó el riesgo y los controles en su totalidad con el apoyo de la OAPS. De acuerdo a como se encuentra estipulado, el control es efectivo. </t>
  </si>
  <si>
    <t xml:space="preserve">DRC: Los riesgos están en línea con lo dispuesto en el proceso que aplica a la Dirección.
Para la DIES, y en el proceso de mejora continua, durante el año 2024 se actualizó el riesgo  en su totalidad con el apoyo de la OAPS, por lo que actualmente consideramos no existe la necesidad de modificarlo o mejorarlo. Lo anterior no condiciona a que cuando exista la necesidad el riesgo se deba actualizar.
DIE: En atención a la mejora continua, en 2024 se actualizó el riesgo  en su totalidad con el apoyo de la OAPS, por lo cual no se requiere actualización por el momento. Lo anterior no condiciona a que cuando exista la necesidad el riesgo se deba actualizar.
</t>
  </si>
  <si>
    <t xml:space="preserve">Para el procedimiento AP-PR-006, a cargo de la DIES, no se incluyen anexos, ya que no se activaron los riesgos y no fue necesario implementar los controles debido a la ausencia de rondas de negociación.    </t>
  </si>
  <si>
    <t>De acuerdo con la  información suministrada por la primera línea, se evidencia que para la DRC y DIE se encuentra acorde con lo dispuesto en la columna “Nombre del documento o medio de la evidencia”; la DIES manifiesta que a la fecha no se han realizado rondas de negociación, por ende desde la segunda línea no se advierte una posible materialización del riesgo</t>
  </si>
  <si>
    <t>Incumplimiento de los compromisos por parte del socio comercial (factores políticos, económicos, entre otros)</t>
  </si>
  <si>
    <t>AP-RG1-C2</t>
  </si>
  <si>
    <t>El  Viceministro de comercio exterior y/o Directores de la DIE, DIES, DRC, emiten comunicaciones oficiales entre estados con el proposito de solicitar el cumplimiento de los compromisos pactados en el marco de los acuerdos comerciales y de inversión, a traves de correo electrónico o gestión documental.</t>
  </si>
  <si>
    <t>El  Viceministro de comercio exterior y/o Directores de la DIE, DIES, DRC</t>
  </si>
  <si>
    <t>Correo electrónico - Comunicado Oficial</t>
  </si>
  <si>
    <t>05/09/2025
DIE: 05/09/2025</t>
  </si>
  <si>
    <t>DRC: Los controles implementados son adecuados para evitar la materialización del riesgo.
Para el procedimiento AP-PR-006, durante el periodo mayo - agosto, en desarrollo de las funciones de la DIES, no se realizaron rondas de negociación de Acuerdos de Promoción y Protección Reciprocas de Inversión -APPRIS, por lo que el riesgo no se materializo.
DIE: Durante el periodo de seguimiento la DIE aplicó el control respectivo y se realizó seguimiento a los compromisos adquiridos en el marco de los Acuerdos y relaciones comerciales de Colombia con los países de América Latina y El Caribe. De acuerdo a lo anterior el riesgo no se ha materializado.</t>
  </si>
  <si>
    <t>DRC: La Dirección ha remitido las comunicaciones necesarias a las contrapartes para dar cumplimiento a las disposiciones del Acuerdo.
Para el procedimiento AP-PR-006, a cargo de la DIES, los controles establecidos permiten realizar vigilancia y hacer seguimiento a los compromisos adquiridos en el marco de los acuerdos internacionales de inversión.
DIE: El seguimiento de los compromisos adquiridos en el marco de los acuerdos comerciales de América Latina y el Caribe – ALC se realizó durante el periodo, por parte de los responsables del control ante las autoridades correspondientes con el propósito de lograr su cumplimiento. El control minimiza los posibles incumplimientos de los compromisos pactados, permitiendo evitar que el riesgo se materialice.</t>
  </si>
  <si>
    <t>Adoptar medidas por parte de Colombia que conlleven al incumplimiento de los compromisos en el marco de los acuerdos comerciales</t>
  </si>
  <si>
    <t>AP-RG1-C3</t>
  </si>
  <si>
    <t>El  Viceministro de comercio exterior y/o Directores de la DIE, DIES, DRC, acompañan la toma de decisiones en la emisión de medidas que puedan afectar los acuerdos comerciales, a través de las mesas de trabajo, dejando constancia mediante actas o minutas.</t>
  </si>
  <si>
    <t>DETECTAR</t>
  </si>
  <si>
    <t>SIN DOCUMENTAR</t>
  </si>
  <si>
    <t>Actas o minutas</t>
  </si>
  <si>
    <t>DRC: Los controles implementados son adecuados para evitar la materialización del riesgo.
Para el procedimiento AP-PR-006, durante el periodo mayo - agosto, en desarrollo de las funciones de la DIES, no se realizaron rondas de negociación de Acuerdos de Promoción y Protección Reciprocas de Inversión -APPRIS, por lo que el riesgo no se materializo.
DIE: Durante el periodo se llevaron a cabo reuniones en el marco de las mesas y grupos de trabajo definidos en los Acuerdos y relaciones comerciales de Colombia con los países de América Latina y el Caribe, con miras a revisar temas de interés comercial y tomar decisiones o medidas que se requieran, dejando constancia mediante actas o minutas. De acuerdo a lo anterior el riesgo no se ha materializado.</t>
  </si>
  <si>
    <t>DRC: La Dirección ha llevado a cabo reuniones necesarias abordar temas que puedan impactar el cumplimiento de las disposiciones acordadas en los Acuerdos.
Para el procedimiento AP-PR-006, a cargo de la DIES, los controles establecidos permiten realizar vigilancia y hacer seguimiento a los compromisos adquiridos en el marco de los acuerdos internacionales de inversión.
DIE: La asistencia y participación de las diferentes áreas del Viceministerio de Comercio, así como las demás entidades del estado en la toma de decisiones  junto con los países socios evita que el riesgo se materialice.</t>
  </si>
  <si>
    <t xml:space="preserve">DRC: Los controles definidos permiten mitigar adecuadamente los riesgos.
Para el procedimiento AP-PR-006, a cargo de la DIES, los controles establecidos han sido diseñados y ejecutados correctamente, evaluando su eficacia de manera periódica, por lo que estos controles han permitido mitigar el riesgo al reducir la probabilidad de ocurrencia y el posible impacto de las consecuencias.
DIE: En atención a la mejora continua, en 2024 se actualizó el riesgo y los controles en su totalidad con el apoyo de la OAPS. De acuerdo a como se encuentra estipulado, el control es efectivo. 
</t>
  </si>
  <si>
    <t>FACILITACIÓN DEL COMERCIO Y LA DEFENSA COMERCIAL</t>
  </si>
  <si>
    <t>Dirección de Comercio Exterior</t>
  </si>
  <si>
    <t>Director de comercio exterior
Jefe OSI</t>
  </si>
  <si>
    <t>FC-RG2</t>
  </si>
  <si>
    <t>Posibilidad de afectación reputacional por incumplimiento en los tiempos de respuesta a las solicitudes de registro o licencia debido a limitaciones en la funcionalidad de las aplicaciones de la VUCE y/o carencia de personal.</t>
  </si>
  <si>
    <t xml:space="preserve">Incidencias y/o incidentes en las funcionalidades del aplicativo  VUCE-IMPO.      
</t>
  </si>
  <si>
    <t>Interna y Externa</t>
  </si>
  <si>
    <t>Demandas por parte de los importadores</t>
  </si>
  <si>
    <t>MUY ALTA</t>
  </si>
  <si>
    <t>MODERADO</t>
  </si>
  <si>
    <t>FC-RG2-C1</t>
  </si>
  <si>
    <t>El Coordinador del grupo análisis y gestión de la cadena logistica de comercio exterior GAGCLCE,  reporta en la herramienta dispuesta para este fin, la incidencia o incidente presentado,  y lo prioriza según la necesidad. El profesional del área de tecnología que recibe la incidencia o incidente, hace un análisis, revisa las evidencias y estima los recursos y la articulación con infraestructura tecnologica y monitoreo para su solución. Esta se lleva a cabo, se notifica al equipo funcional para verificar su funcionamiento y dar cierre a la novedad con base en la acción ejecutada.</t>
  </si>
  <si>
    <t>Jefe OSI</t>
  </si>
  <si>
    <t>Repositorio VUCE</t>
  </si>
  <si>
    <t>Registro de incidencia en JIRA</t>
  </si>
  <si>
    <t>OSI - SPI</t>
  </si>
  <si>
    <t>Se documenta en la herramienta de gestión JIRA el seguimiento a la ejecución de las incidencias "requerimientos funcionales" de las aplicaciones del Modulo SIIS.</t>
  </si>
  <si>
    <t>Acorde con el entorno funcional o tecnológico de los aplicativos que conforman el Mosulo SIIS.</t>
  </si>
  <si>
    <t>Rotación de personal e inoportuna suplencia del mismo</t>
  </si>
  <si>
    <t>No existe control</t>
  </si>
  <si>
    <t>Fallas tecnologicas de carácter externo atribuibles al usuario final (red de internet, conexión a internet, factores relacionados con software)</t>
  </si>
  <si>
    <t>Grupo Diseño de Operaciones de Comercio Exterior</t>
  </si>
  <si>
    <t>Director de Comercio Exterior</t>
  </si>
  <si>
    <t>FC-RG3</t>
  </si>
  <si>
    <t>Posibilidad de afectación reputacional por inconsistencias contenidas en las circulares y/o documentos soporte para el cumplimiento de los requisitos previos a los trámites de importaciones y exportaciones ante la VUCE, debido a errores internos o externos</t>
  </si>
  <si>
    <t xml:space="preserve">Novedades posteriores a la expedición de la circular o documento soporte que regula el tramite, por errores presentados en la información de origen interno o externo </t>
  </si>
  <si>
    <t>Omisión de tramites previos a su proceso de comercio exterior por parte del usuario</t>
  </si>
  <si>
    <t>FC-RG3-C1</t>
  </si>
  <si>
    <t xml:space="preserve">El Coordinador del grupo de diseño de operaciones de comercio exterior, realiza el ajuste de la circular y/o documento soporte y lo remite a traves de correo electrónico para revisión y/o ajustes por parte de la Dirección de Comercio Exterior. Una vez se cuente con el visto bueno, se publica en la página de la VUCE. 
En el evento que la inconsistencia o error en la información sea de origen externo, el Coordinador del grupo de diseño de operaciones de comercio exterior, informa a la Dirección de Comercio Exterior y remite la novedad a la entidad competente, para que proceda con el ajuste de la misma. </t>
  </si>
  <si>
    <t>Coordinador del grupo de diseño de operaciones de comercio exterior</t>
  </si>
  <si>
    <t>Correo electrónico
Soporte de publicación en página web</t>
  </si>
  <si>
    <t>Yuli Alejandra Guayara Amazo</t>
  </si>
  <si>
    <t>Para el periodo reportado no se realizaron actualizaciones a la circular de vistos buenos para los tramites de importaciones y exportaciones en la VUCE, no obstante, actualmente se está trabajando en una actualización de la guía de importaciones por solicitud de una de las entidades de control.</t>
  </si>
  <si>
    <t>Permiten realizar la actualización correspondiente de manera oportuna</t>
  </si>
  <si>
    <t xml:space="preserve">Los controles actuales son efectivos y han permitido hacer el correcto seguimiento. </t>
  </si>
  <si>
    <t xml:space="preserve">Se actualizó recientemente </t>
  </si>
  <si>
    <t>De acuerdo con la información suministrada por la primera línea de defensa, durante el segundo cuatrimestre no se aplicaron los controles, en razón a que, en el periodo evaluado, no se realizaron actualizaciones a la circular relacionada con los trámites de importaciones y exportaciones en la VUCE</t>
  </si>
  <si>
    <t>Grupo Análisis y Gestión de la Cadena Logística de Comercio Exterior</t>
  </si>
  <si>
    <t>FC-RG5</t>
  </si>
  <si>
    <t>Posibilidad de afectación reputacional por perjuicios a los actores de la cadena logística, debido a fallas en las funcionalidades del aplicativo o interoperabilidades con las entidades que intervienen para la inspección de la carga en puertos y aeropuertos y/o uso inadecuado del aplicativo por parte de los usuarios declarantes, entidades de control o puertos.</t>
  </si>
  <si>
    <t>Incidencias o incidentes en las funcionalidades del aplicativo  VUCE-SIIS o incidentes con las entidades que interoperan en el aplicativo.</t>
  </si>
  <si>
    <t>Aumento de costos y tiempos para los usuarios
Perdida del control de la información de inspecciones</t>
  </si>
  <si>
    <t>FC-RG5-C1</t>
  </si>
  <si>
    <t>02 de septiembre de 2025</t>
  </si>
  <si>
    <t>Edgar José Villarreal Cabrera</t>
  </si>
  <si>
    <t>Las Incidencias registradas son atendidas y analizadas de acuerdo con la escala determinada si es menor, mayor o bloqueante y los tiempos en los que se encuentra el trámite por lo que se actua de acuerdo a esta escala para que en todo momento el procesamiento del trámite culmine ya sea en línea o por autorización de continuacion con los procedimientos acordados en los protocolos.</t>
  </si>
  <si>
    <t>Los trámites pueden continuar y las incidencias se reportan oportunamente  en el aplicativo JIRA las cuales son atendidas por el Grupo de Tecnología para su solución y reporte y revisión con terceros.</t>
  </si>
  <si>
    <t>Muchas de las incidencias reportadas dependen del conocimiento que tiene el usuario del sistema y de los procedimientos que debe realizar ante cada entidad. En este sentido una interoperabilidad mayor entre entidades puede disminuir las incidencias al existir un mayor intrecambio de datos.</t>
  </si>
  <si>
    <t>Siempre existe el riesgode presentarse errores tanto en el funcionamiento como en el procedimiento y actuaciones de los participantes en el sistema.</t>
  </si>
  <si>
    <t>FC-RG5-C2</t>
  </si>
  <si>
    <t xml:space="preserve">Los integrantes del grupo GAGCLCE, autorizan a traves de correo electrónico a los usuarios declarantes realizar el trámite manual de la operación ,con el fin de que los mismos puedan continuar con su trámite fuera del aplicativo. </t>
  </si>
  <si>
    <t>Integrantes del Grupo GAGCLCE</t>
  </si>
  <si>
    <t>Seguimiento a las solicitudes realizadas en el sistema de inspección simultanea - SIIS de la VUCE (FC-PR-011)</t>
  </si>
  <si>
    <t>Correo electrónico de autorización</t>
  </si>
  <si>
    <t>Todos los correos son atendidos, analizados y clasificados de acuerdo con el estado de la solicitud y si es bloqueante por fallas técnicas en la VUCE o en las Entidades participantes o si es por procedimientos para que en todo momento el procesamiento del trámite culmine con autorización de trámite manual de acuerdo con los procedimientos acordados en los protocolos.</t>
  </si>
  <si>
    <t>Los requerimientos de los usuarios son atendidos de domingo a domingo por el Grupo SIIS y se garantiza que los trámites que no puedan continuar por el SIE puedan ser tramitados con autorizacion.</t>
  </si>
  <si>
    <t>Si, teniendo en cuenta que el volumen de solicitudes de trámite manual por fallas técnicas o mantenimientos de los SIE de las Entidades es alto, se puede automatizar las respuestas enviadas tomando de la Base de datos los datos relacionados a la solicitud o el trámite que se reporta en el correo.</t>
  </si>
  <si>
    <t>Los sistemas electrónicos SIE de las Entidades de Control y de Seguimiento como SIIS, DIAN, ICA, PONAL e INVIMA se encuentran en constante mejora por lo que siempre existe el riesgo de no contar en determinado momento con el servicio</t>
  </si>
  <si>
    <t>FC-RG5-C3</t>
  </si>
  <si>
    <t xml:space="preserve">La Coordinación del grupo GAGCLCE, de acuerdo con las fallas presentadas, declara la contingencia mediante noticia publicada en la página VUCE,con el fin de que los usuarios puedan continuar con su trámite fuera del aplicativo. </t>
  </si>
  <si>
    <t xml:space="preserve">Coordinador del grupo GAGCLCE </t>
  </si>
  <si>
    <t>Noticia publicada</t>
  </si>
  <si>
    <t>Se han activado los controles preventivos y oportunos cada vez que se presentan fallas técnicas o contingencias en las Entidades de Control o Seguimiento y se disponen las acciones requeridas para minimizar el impacto a traves de la atención a los usuarios y la determinación de las urgencias en el trámite dependiendo del tipo de carga y altura de los trámites.</t>
  </si>
  <si>
    <t>Si, dado que se han tomado las medidas requeridas para minimizar el impacto en el trámite de solicitudes acudiendo a los protocolos de contingencia que detallan cada tipo de falla y los procedimientos a activar mientras se solucionan las mismas.</t>
  </si>
  <si>
    <t>Contar con alertas tempranas sobre los posibles mantenimientos a realizarse en los sistemas de cada entidad de control o seguimiento y si se presentan fallas, ser oportunos en la divulgacion de las mismas y las acciones a tomar por cada entidad.</t>
  </si>
  <si>
    <t>Dependiendo del tiempo que tome habilitar el servicio o servicios que se encuentren fuera, es importante que cada Entidad de control cuente con infraestructura de respaldo para cuando se presenten fallas o mantenimientos que sean transparentes para los usuarios.</t>
  </si>
  <si>
    <t>Desconocimiento de los requisitos de exportación por parte del usuario declarante al momento de diligenciar la información en el sistema.</t>
  </si>
  <si>
    <t>FC-RG5-C4</t>
  </si>
  <si>
    <t>El Coordinador del grupo análisis y gestión de la cadena logistica de comercio exterior GAGCLCE o facilitador en el puerto o aeropuerto, identifica las tematicas a reforzar a los actores y coordina la capacitación especializada con los expertos en el tema, de manera presencial o virtual, dejando constancia mediante lista de asistencia.</t>
  </si>
  <si>
    <t>Coordinador del grupo GAGCLCE o Facilitador</t>
  </si>
  <si>
    <t>Semestral</t>
  </si>
  <si>
    <t>Lista de asistencia</t>
  </si>
  <si>
    <t>A traves de multiples reuniones con los actores del sistema, se evidencian las temáticas en las cuales se requiere reforzar los conocimientos y sobre todo cuando se presentan cambios o actualizaciones en la normatividad relacionada con la salida de mercancías del territorio aduanero nacional. Tambien para actualizar procedimientos que son constantemente mejorados gracias a que la logística se va optimizando cada vez mas.</t>
  </si>
  <si>
    <t>Se tienen diversos canales de comunicación para divulgar y reforzar los conocimientos sobre las tematicas seleccionadas como seminarios web, miercoles de capacitación, guias, folletos, encuentros e intercambios con todos los actores a traves del Grupo SIIS, Procolombia, Fitac, Analdex, etc ... y en cada puerto a traves de los facilitadores</t>
  </si>
  <si>
    <t>Se pueden crear cursos en línea e-learning que estimulen a los usuarios a adquirir conocimientos en las diferentes temáticas de tal manera que el aprendizaje sea dinámico y accesible a todos.</t>
  </si>
  <si>
    <t>Teniendo en cuenta que el comercio es dinámico y las empresas realizan muchas rotaciones de personal, siempre se requiere actualizar a los encargados de realizar los trámites de exportación</t>
  </si>
  <si>
    <t xml:space="preserve">Falta de personal o alta rotación del mismo en las agencias de aduana y las entidades. </t>
  </si>
  <si>
    <t>Grupo Registro de Productores de bienes nacionales</t>
  </si>
  <si>
    <t>FC-RG8</t>
  </si>
  <si>
    <t>Posibilidad de afectación reputacional por incumplimiento en los tiempos de respuesta a las solicitudes presentadas ante el grupo, debido a fallas en los recursos tecnologicos y/o carencia de personal idoneo.</t>
  </si>
  <si>
    <t>Falta de personal de soporte tecnológico</t>
  </si>
  <si>
    <t>Quejas, reclamos o derechos de petición</t>
  </si>
  <si>
    <r>
      <rPr>
        <sz val="11"/>
        <color rgb="FF000000"/>
        <rFont val="Arial"/>
        <family val="2"/>
      </rPr>
      <t xml:space="preserve">De acuerdo con la información suministrada por la primera línea de defensa, se evidencia que los soportes se encuentran acordes con lo establecido en la columna “Nombre del documento o medio de la evidencia”. Sin embargo, teniendo en cuenta la periodicidad del control y del seguimiento a riesgos, no se adjunto informe de gestión correspondiente a los meses de julio y agosto.
</t>
    </r>
    <r>
      <rPr>
        <i/>
        <u/>
        <sz val="11"/>
        <color rgb="FF000000"/>
        <rFont val="Arial"/>
        <family val="2"/>
      </rPr>
      <t>Se insta a la tercera línea a aplicar los mecanismos de evaluación para verificar la efectividad de los controles, ante una posible materialización del riesgo.</t>
    </r>
  </si>
  <si>
    <t xml:space="preserve">Perfil técnico no afín con las funciones del procedimiento </t>
  </si>
  <si>
    <t>FC-R8-C1</t>
  </si>
  <si>
    <t>El coordinador del grupo realiza la inducción y capacitación de los temas inherentes a éste, realizando seguimiento a las actividades realizadas por los funcionarios durantes el mes y dejando constancia mediante informe de gestión mensual.</t>
  </si>
  <si>
    <t>Coordinador Grupo</t>
  </si>
  <si>
    <t>Mensual</t>
  </si>
  <si>
    <t>FC-PR-003 Solicitud de registro de productor de bienes nacionales
FC-PR-004 Verificación y concepto de producción nacional para las licencias de importación
FC-PR-020  Solicitud autorizaciónn de ensamble
Resolución 2436 de 2016</t>
  </si>
  <si>
    <t>Informe de Gestión</t>
  </si>
  <si>
    <t>JOSE MARTIN RIAÑO</t>
  </si>
  <si>
    <t>No se han presentado problemas reales asociados al riesgo</t>
  </si>
  <si>
    <t>En consideración a la eficiencia y eficacia de las operaciones y la confiabilidad de los registros en los informes ejecutivos mensuales.</t>
  </si>
  <si>
    <t>Gestionando el monitoreo y revisión cntinuo de los riesgos.</t>
  </si>
  <si>
    <t>Se han aplicado las medidas adecuadas para evitar daños y perjuicios a la Entidad.</t>
  </si>
  <si>
    <t>Actualizar los procesos de acuerdo con las mejoras desarroladas a los aplicativos o sistemas de la entidad.</t>
  </si>
  <si>
    <t>FC-RG9</t>
  </si>
  <si>
    <t>Posibilidad de afectación reputacional por aprobar o negar una solicitud (Registro, planilla, de transformación o ensamble), sin la verificación en sitio del proceso productivo debido a la falta de visita técnica</t>
  </si>
  <si>
    <t>No autorización de las comisiones en atención a las directrices presidenciales de austeridad del gasto y recorte presupuestal</t>
  </si>
  <si>
    <t>FC-R9-C1</t>
  </si>
  <si>
    <t xml:space="preserve">El funcionario evaluador requiere al solicitante del trámite los documentos que permitan constatar la trazabilidad del proceso productivo y valida que correspondan con la solicitud presentada, registrando la información en el aplicativo respectivo, para emitir la respuesta al trámite. </t>
  </si>
  <si>
    <t>Profesionales o Tecnicos</t>
  </si>
  <si>
    <t>FC-PR-003 Solicitud de registro de productor de bienes nacionales
FC-PR-004 Verificación y concepto de producción nacional para las licencias de importación
FC-PR-020  Solicitud autorizaciónn de ensamble
Resolución 2436 de 2016|</t>
  </si>
  <si>
    <t>Respuesta de trámites</t>
  </si>
  <si>
    <t>No se han presentado }problemas reales asociados al riesgo</t>
  </si>
  <si>
    <t>Contar con los recursos para poder realizar las visitas que sean requeridas.  Igualmente actualizar los procesos de acuerdo con las mejoras desarroladas a los aplicativos o sistemas de la entidad.</t>
  </si>
  <si>
    <t>De acuerdo con la información suministrada por la primera línea de defensa, se confirma que las evidencias de los controles corresponden con lo establecido en la columna “Nombre del documento o medio de la evidencia”. Por lo tanto, desde la segunda línea de defensa no se advierte una posible materialización del riesgo.</t>
  </si>
  <si>
    <t>RELACIONAMIENTO CON LA CIUDADANÍA</t>
  </si>
  <si>
    <t>Grupo de Relación con el Ciudadano</t>
  </si>
  <si>
    <t>Coordinador del  Grupo de Relación con el Ciudadano</t>
  </si>
  <si>
    <t>IC-RG3</t>
  </si>
  <si>
    <t>Posibilidad de afectación reputacional, dado que los espacios de participación ciudadana y rendición de cuentas no generen la retroalimentación requerida para la alta dirección, debido a la desarticulación de la información entre el área misional y relación con el ciudadano</t>
  </si>
  <si>
    <t>Desconocimiento de la normatividad relacionada con los espacios de participación ciudadana, por parte de las áreas misionales</t>
  </si>
  <si>
    <t>Sanciones Disciplinarias</t>
  </si>
  <si>
    <t>IC-RG3-C1</t>
  </si>
  <si>
    <t xml:space="preserve">Los líderes de la política de Participación Ciudadana realizan capacitaciones semestrales en el cumplimiento de los requisitos de la misma, dirigidas a las áreas misionales conservando el registro de asistencia. </t>
  </si>
  <si>
    <t>DOCUMENTDO</t>
  </si>
  <si>
    <t>IC-PR-032 Participación Ciudadana</t>
  </si>
  <si>
    <t>Listas de asistencia</t>
  </si>
  <si>
    <r>
      <rPr>
        <sz val="11"/>
        <color rgb="FF000000"/>
        <rFont val="Arial"/>
        <family val="2"/>
      </rPr>
      <t xml:space="preserve">De acuerdo con la información suministrada por la primera línea de defensa, se realizan las siguientes observaciones: 
La evidencia relacionada al control IC-RG3-C1, se encuentra acorde a lo establecido en la columna “Nombre del documento o medio de la evidencia”.
Con relación al control IC-RG3-C2, no se encuentra acorde a a lo establecido en la columna “Nombre del documento o medio de la evidencia”. La matriz relacionada, no evidencia el seguimiento con corte al semestre de la estrategia de participación ciudadana; las casillas que relacionan el seguimiento dentro del archivo, no evidencian el seguimiento correspondiente.
Adicionalmente, no se diligenció la sección de seguimiento en la matriz de riesgos. Por lo anterior, se recomienda que en los próximos reportes, dicha sección sea completada sin excepción, con el fin de garantizar que el proceso de verificación se realice de manera integral.
</t>
    </r>
    <r>
      <rPr>
        <i/>
        <u/>
        <sz val="11"/>
        <color rgb="FF000000"/>
        <rFont val="Arial"/>
        <family val="2"/>
      </rPr>
      <t xml:space="preserve">Se insta a la tercera línea a aplicar los mecanismos de evaluación para verificar la efectividad de los controles, ante una posible materialización del riesgo.
</t>
    </r>
  </si>
  <si>
    <t>IC-RG3-C2</t>
  </si>
  <si>
    <t xml:space="preserve">Los Líderes de la Política de participación ciudadana verifican semestralmente el cumplimiento de los requisitos de la misma, y deja constancia a través de informe de participación ciudadana y del seguimiento a la estrategia de participación ciudadana de la entidad. </t>
  </si>
  <si>
    <t>Informe de participación ciudadana</t>
  </si>
  <si>
    <t>ADQUISICIÓN DE BIENES Y SERVICIOS</t>
  </si>
  <si>
    <t>Grupo Contratos</t>
  </si>
  <si>
    <t>Coordinador Grupo Contratos</t>
  </si>
  <si>
    <t>BS-RG1</t>
  </si>
  <si>
    <t xml:space="preserve">Posibilidad de afectación reputacional por no liquidar los contratos estatales dentro del tiempo convencional  debido a la desatención del supervisor a los plazos y condiciones de los contratos. </t>
  </si>
  <si>
    <t>Falta de seguimiento y control por parte de los supervisores al plazo convencional para la liquidación del contrato estatal</t>
  </si>
  <si>
    <t>Sanciones Administrativas</t>
  </si>
  <si>
    <t>BS-RG1-C1</t>
  </si>
  <si>
    <t xml:space="preserve">Los profesionales del grupo de contratos, analizan y verifican los contratos que por ley deben ser liquidados y reportan al supervisor la alerta del plazo máximo con que se cuenta para liquidar el contrato de manera bilateral,  mediante memorando por gestión documental  </t>
  </si>
  <si>
    <t>Guía para la Contratación</t>
  </si>
  <si>
    <t>Memorando Gestión Documental</t>
  </si>
  <si>
    <t>JHON EDGAR AVILES GONZALEZ</t>
  </si>
  <si>
    <t xml:space="preserve">A pesar de haber realizado las actividades correspondientes a los controles establecidos frente a los Supervisores de los diferentes acuerdos contractuales, mediante el envió de memorandos recordando y reiterando la obligación en su calidad de “Supervisor” de liquidar los contratos; sin embargo en algunos casos no se recibió respuesta de los mismos y en otro se remitió una vez perdida la competencia para liquidar. </t>
  </si>
  <si>
    <t>Las evidencias logran identificar el seguimiento y acompañamiento que realiza el Grupo de Contratos a los supervisores para realizar la liquidación oportuna  de los contratos, no obstante, no han sido suficientes para evitar la materialización del riesgo</t>
  </si>
  <si>
    <t>Teniendo en cuenta la materialización del riesgo, se hace necesario mejorarlos a fin de evitar similares situaciones. Se precisa que la liquidación de los contratos hace parte de las funciones del supervisor, conforme a lo dispuesto en el Manual de Contratación de la Entidad y demás disposiciones concordantes</t>
  </si>
  <si>
    <t>Se realizó la reformulación, sin embargo, cuando las necesidades del proceso de Adquisición de Bienes y Servicios tengan modificaciones o actualizaciones, será necesario ajustar los riesgos de gestión para la coherencia en el proceso.</t>
  </si>
  <si>
    <t>El Grupo de Contratos procederá a evaluar los controles definidos y a reformularlos, para efectos de evitar futuras materializaciones del riesgo.</t>
  </si>
  <si>
    <t xml:space="preserve">De acuerdo con la información suministrada por la primera línea de defensa, se confirma que las evidencias de los controles corresponde con lo establecido en la columna “Nombre del documento o medio de la evidencia”.
Sin embargo, se manifiesta la materiialización del riesgo, en razón a que algunos de los contratos no fueron liquidados en los tiempos establecidos, a pesar de las alertas generadas al supervisor, desde el grupo de contratos. 
En razón a lo anterior se concertarán los espacios de trabajo con el grupo de contratos, con el fin de brindar el acompñamiento para dar tratamiento a la materialización del riesgo. </t>
  </si>
  <si>
    <t>DESARROLLO EMPRESARIAL</t>
  </si>
  <si>
    <t>Dirección de Regulación 
(Subsistema Nacional de la Calidad)</t>
  </si>
  <si>
    <t>Director de Regulación</t>
  </si>
  <si>
    <t>DE-RG1</t>
  </si>
  <si>
    <t>Posibilidad de afectación económica por la deficiente elaboración de la regulación de precios de medicamentos y dispositivos médicos debido a la omisión en la aplicación de la metodología establecida por la comisión.</t>
  </si>
  <si>
    <t xml:space="preserve">Verificación incompleta de la información de medicamentos y dispositivos médicos </t>
  </si>
  <si>
    <t>Demandas</t>
  </si>
  <si>
    <t>DE-RG1-C1</t>
  </si>
  <si>
    <t xml:space="preserve">Los profesionales vinculados al grupo técnico asesor de la comisión nacional de precios de medicamentos y dispositivos médicos, verifica respecto de la metodología vigente (mercados relevantes, precios de referencia internacional y nacional, revisión de comentarios, respuestas a los comentarios), dejando evidencia por medio de correo electrónico a la Dirección de Regulación. </t>
  </si>
  <si>
    <t>Profesionales vinculados al grupo técnico asesor de la comisión nacional de precios de medicamentos y dispositivos medicos</t>
  </si>
  <si>
    <t>Propuesta mercados relevantes control directo de precio</t>
  </si>
  <si>
    <t>Correo electrónico</t>
  </si>
  <si>
    <t>Alvaro Estrada Diaz</t>
  </si>
  <si>
    <t>Porque se están realizando las actividades de acuerdo con  lo establecido por la Comisión Nacional de Precios de Medicamentos y Dispositivos Médicos</t>
  </si>
  <si>
    <t>Porque se estan ejecutando  de manera oportuna, aplicando las herramientas necesarias según se requiera, para asegurar  su efectividad, evitando la materialización del riesgo. Se realiza la realimentación de los análisis tecnicos requeridos y se da respuesta en los tiempos precisados por el equipo.</t>
  </si>
  <si>
    <t xml:space="preserve">Los insumos sunministrados por el Grupo Tecnico Asesor del Mincit son recepcionados por la Secretaría Técnica de forma inmediata. Aunque se efectuó la reformulación de riesgos, y este es el segundo seguimiento que se realiza, siempre se debe estar atento a las desviaciones y oportunidades de mejora. </t>
  </si>
  <si>
    <t>Los riesgos fueron recientemente reformulados</t>
  </si>
  <si>
    <t>El Grupo Técnico Asesor del Ministerio de Comercio verificó la información y selección de los mercados relevantes priorizados por la Secretaría Técnica de la Comisión Nacional de Medicamentos y Dispositivos Médicos virtud de la aplicación de la metodología expedida mediante la Circular 18 de 2024. Para tal fin se adjunta un pantallazo del envío de nuestros comentarios a la Secretaría Técnica de la Comisión. Es importante indicar y manifestar a la OAPS que para el reporte y soporte de estas actividades preferimos enviar pantallazos de la gestión realizada en virtud de que, en el contenido de los mensajes intercambiados con el Ministerio de Salud, se encuentra información delicada, por lo cual suministramos soporte de la gestión mediante la imagen señalada.</t>
  </si>
  <si>
    <r>
      <rPr>
        <sz val="11"/>
        <color rgb="FF000000"/>
        <rFont val="Arial"/>
        <family val="2"/>
      </rPr>
      <t xml:space="preserve">De acuerdo con la información suministrada por la primera línea de defensa, se realizan las siguientes observaciones: 
La evidencia relacionada al control DE-RG1-C1, se encuentra acorde a lo establecido en la columna “Nombre del documento o medio de la evidencia".
Con relación a la evidencia del control DE-RG1-C2, esta no se encuentra acorde a lo establecido en la columna “Nombre del documento o medio de la evidencia", ya que el soporte no corresponde a actas de reunión en temas relacionados a la comisión nacional de precios de medicamentos y dispositivos médicos; el informe relaciona una evaluación expost de reglamentos técnicos de baldosas ceramicas.
Con relación a la validación de la evidencia de control DE-RG1-C3, la primera línea de defensa informa que durante el segundo cuatrimestre de la vigencia  no se presento la necesidad de generar retroalimentación  hacia la industria farmaceutica, por lo que no se dio aplicación al control.
</t>
    </r>
    <r>
      <rPr>
        <i/>
        <u/>
        <sz val="11"/>
        <color rgb="FF000000"/>
        <rFont val="Arial"/>
        <family val="2"/>
      </rPr>
      <t>Se insta a la tercera línea a aplicar los mecanismos de evaluación para verificar la efectividad de los controles, ante una posible materialización del riesgo.</t>
    </r>
  </si>
  <si>
    <t>Información errada de aspectos técnicos suministrada por parte de la secretaría técnica de la comisión</t>
  </si>
  <si>
    <t>DE-RG1-C2</t>
  </si>
  <si>
    <t>Los profesionales vinculados al grupo técnico asesor del Ministerio de Comercio de la comisión nacional de precios de medicamentos y dispositivos médicos, debe recibir la información técnica de los actores regulados (industria farmacéutica), para generar los espacios de revisión con la secretaría técnica de la comisión y tomar las decisiones de ajuste en caso de que apliquen, dejando constancia mediante acta de reunión de comisión.</t>
  </si>
  <si>
    <t>Actas de reunión</t>
  </si>
  <si>
    <t>Porque se estan ejecutando  de manera oportuna, aplicando las herramientas necesarias según se requiera, para asegurar  su efectividad, evitando la materialización del riesgo.</t>
  </si>
  <si>
    <t>Aunque se efectuó la reformulación de riesgos, y este es el segundo seguimiento que se realiza, siempre se debe estar atento a las desviaciones y oportunidades de mejora.</t>
  </si>
  <si>
    <t>Se reporta la elaboración y puesta en Consulta Pública el análisis expost del reglamento técnico de baldosas cerámicas. Adjunto documento.</t>
  </si>
  <si>
    <t>No retroalimentación de los comentarios realizados por la industria farmaceutica y recibidos por la secretaría técnica, en los tiempos requeridos para una correcta verificación</t>
  </si>
  <si>
    <t>DE-RG1-C3</t>
  </si>
  <si>
    <t xml:space="preserve">Los profesionales vinculados al grupo técnico asesor de la comisión nacional de precios de medicamentos y dispositivos médicos, revisa los comentarios realizados por las principales agremiaciones y deja constancia de la posición del ministerio ante la secretaria técnica, por medio de correo electrónico. </t>
  </si>
  <si>
    <t>En el cuatrimestre objeto de reporte, no hubo comentarios, por tanto no se hizo revisión.</t>
  </si>
  <si>
    <t xml:space="preserve">1. Según Acta 05 del 12-02-2024, para el proceso de Evaluación, seguimiento y Control, se eliminan los riesgos ES-R1 y ES-R2, y se incluyen los riesgos ES-GR1 y ES-GR2.
2. Según Acta 07 del 22-03-2024, para el proceso de Direccionamiento Estrategico, se eliminan los riesgos PE-R7, PE-R8, PE-R9, PE-R10, PE-R11, PE-R12 y se incluye el riesgo PE-RG1. </t>
  </si>
  <si>
    <r>
      <t>De acuerdo con las siguientes actas se formaliza en la Matriz la siguiente información:
1. Acta 08 del 17-04</t>
    </r>
    <r>
      <rPr>
        <sz val="11"/>
        <rFont val="Arial"/>
        <family val="2"/>
      </rPr>
      <t>-2024, para el Proceso Disciplinario se incluyen los riesgos TH-RG4, TH-GR5 y TH-RG6</t>
    </r>
    <r>
      <rPr>
        <sz val="11"/>
        <color rgb="FFFF0000"/>
        <rFont val="Arial"/>
        <family val="2"/>
      </rPr>
      <t xml:space="preserve"> </t>
    </r>
    <r>
      <rPr>
        <sz val="11"/>
        <color theme="1"/>
        <rFont val="Arial"/>
        <family val="2"/>
      </rPr>
      <t xml:space="preserve">
2. Acta 09 del 15-04-2024, para el Proceso de Facilitación del comercio y la defensa comercial, se elimina el riesgo FC-R4 y se incluyen los riesgos FC-RG1 y FC-RG2. 
3. Acta 10 del 16-05-2023, para el proceso de Facilitación del Comercio y la defensa comercial, se incluyen los riesgos FC-RG3, FC-RG4 y FC-RG5.
4. Acta 11 del 17-05-2024, para el proceso de Relacionamiento con la ciudadanía, se elimina el riesgo IC-R1 y se incluye el riesgo IC-RG1.</t>
    </r>
  </si>
  <si>
    <t>De acuerdo con las siguientes actas se formaliza en la Matriz la siguiente información:
1. Acta 12 del 18-06-2024, para el proceso Facilitación del Comercio y la Defensa Comercial "Grupo Sistemas Especiales de Importación y Exportación y Comercializadora Internacional" se incluyen los riesgos FC-RG6 y FC-RG7. 
2. Acta 14 del 8-07-2024 para el proceso Administración, Profundización y Aprovechamiento de relaciones y acuerdos comerciales  (DIE – DIES – DRC), se eliminan los riesgos AP-R2, AP-R3, AP-R4 y AP-R5 y se incluye el AP-RG1.
3. Acta 15 del 31-07-2024 para el proceso Relacionamiento con la ciudadanía "Grupo Relación con el Ciudadano", se eliminan los riesgos IC-R3, IC-R4 y se incluyen los riesgos IC-RG2 y IC-RG3.
4. Acta 17 del 30-07-2024 para el proceso Facilitación del Comercio y la defensa comercial, Grupo Registro de Productores de Bienes Nacionales, se eliminan los riesgos FC-R1, FC-R3, y se incluyen los riesgos FC-RG8 y FC-RG9. 
5. Acta 18 del 30-07-2024 para el proceso de Talento Humano se elimina el riesgo TH-R4, y se incluye el riesgo TH-RG3.
6. Acta 19 del 31-07-2024 para el proceso de Adquisición de bienes y servicios - Grupos Contratos se eliminan los riesgos BS-R3 y BS-R4, y se incluyen los riesgos BS-GR1 y BS-RG2. 
7.  Por solicitud de la 1° Linea de defensa en el monitoreo semestral, se ajusta la evidencia del control PE-RG1-C3,  dejando balance de rechazos.</t>
  </si>
  <si>
    <t xml:space="preserve">* Acta 31 del 19-12-2024 para el proceso de "Desarrollo Empresarial - Dirección de Mipymes" se elimanan los riesgos DE-R3, PI-R6, PI-R7 y PI-R10 y se incluyen el riesgo DE-RG5.
* Se eliminan los riesgos PI-R1, PI-R7, PI-R9, PI-R11 asociados a proyectos de inversión dado que estos ya no se encuentran vigentes.
* Acta 32 del 23-12-2024 para el proceso de "Adquisición de Bienes y servicios, se eliminan los riesgos BS-R1 y BS-R2 y se incluyen los riesgos BS-RG3 y BS-RG4. Para el proceso de Gestión de Recursos Fisicos, se elimina el GR-R1 y se incluyen los riesgos GR-GR1, GR-GR2, GR-GR3.  </t>
  </si>
  <si>
    <t>CRITERIOS DE EVALUACIÓN DE LOS CONTROLES</t>
  </si>
  <si>
    <t>Tipo de causa
(Externa ó
Interna)</t>
  </si>
  <si>
    <t>ZONA RIESGO</t>
  </si>
  <si>
    <t>¿Existe un responsable asignado a la ejecución del control?</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</si>
  <si>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</si>
  <si>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</si>
  <si>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</si>
  <si>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</si>
  <si>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</si>
  <si>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</si>
  <si>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</si>
  <si>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</si>
  <si>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</si>
  <si>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</si>
  <si>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t>
  </si>
  <si>
    <t>LEVE</t>
  </si>
  <si>
    <t>BAJO</t>
  </si>
  <si>
    <t>Asignado</t>
  </si>
  <si>
    <t>Fallas Tecnólogicas</t>
  </si>
  <si>
    <t>MENOR</t>
  </si>
  <si>
    <t>No Asignado</t>
  </si>
  <si>
    <t>Inadecuado</t>
  </si>
  <si>
    <t>Aleatoria</t>
  </si>
  <si>
    <t>Detectar</t>
  </si>
  <si>
    <t>Manual</t>
  </si>
  <si>
    <t>Sin documentar</t>
  </si>
  <si>
    <t>Sin Registro</t>
  </si>
  <si>
    <t>Relaciones Laborales</t>
  </si>
  <si>
    <t>Corregir</t>
  </si>
  <si>
    <t>EVITAR EL RIESGO</t>
  </si>
  <si>
    <t>Usuarios, productos y practicas</t>
  </si>
  <si>
    <t>ALTA</t>
  </si>
  <si>
    <t>COMPARTIR EL RIESGO</t>
  </si>
  <si>
    <t>Legales</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</si>
  <si>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</si>
  <si>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</si>
  <si>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</si>
  <si>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</si>
  <si>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</si>
  <si>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</si>
  <si>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</si>
  <si>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</si>
  <si>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</si>
  <si>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</si>
  <si>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FISCAL</t>
  </si>
  <si>
    <t>SISTEMA DE GESTIÓN</t>
  </si>
  <si>
    <t>PROYECTO DE INVERSIÓN</t>
  </si>
  <si>
    <t>TIPOLOGÍA DE RIESGO</t>
  </si>
  <si>
    <t>Los riesgos se clasifican así:</t>
  </si>
  <si>
    <t>CLASIFICACION</t>
  </si>
  <si>
    <t>DESCRIPCIÓN</t>
  </si>
  <si>
    <t>RIESGOS DE GESTION</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</si>
  <si>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</si>
  <si>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</si>
  <si>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</si>
  <si>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</si>
  <si>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</si>
  <si>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</si>
  <si>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</si>
  <si>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</si>
  <si>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</si>
  <si>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</si>
  <si>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</si>
  <si>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</si>
  <si>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</si>
  <si>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</si>
  <si>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</si>
  <si>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</si>
  <si>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</si>
  <si>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</si>
  <si>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</si>
  <si>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</si>
  <si>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</si>
  <si>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</si>
  <si>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</si>
  <si>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</si>
  <si>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</si>
  <si>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</si>
  <si>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</si>
  <si>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</si>
  <si>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</si>
  <si>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</si>
  <si>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</si>
  <si>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</si>
  <si>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</si>
  <si>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</si>
  <si>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</si>
  <si>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</si>
  <si>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</si>
  <si>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</si>
  <si>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</si>
  <si>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</si>
  <si>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</si>
  <si>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</si>
  <si>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</si>
  <si>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</si>
  <si>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</si>
  <si>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</si>
  <si>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</si>
  <si>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</si>
  <si>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</si>
  <si>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</si>
  <si>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</si>
  <si>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</si>
  <si>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</si>
  <si>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</si>
  <si>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</si>
  <si>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</si>
  <si>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</si>
  <si>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</si>
  <si>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</si>
  <si>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</si>
  <si>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</si>
  <si>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</si>
  <si>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</si>
  <si>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</si>
  <si>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</si>
  <si>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</si>
  <si>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</si>
  <si>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</si>
  <si>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</si>
  <si>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</si>
  <si>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</si>
  <si>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</si>
  <si>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</si>
  <si>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</si>
  <si>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</si>
  <si>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</si>
  <si>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</si>
  <si>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</si>
  <si>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</si>
  <si>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</si>
  <si>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</si>
  <si>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</si>
  <si>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</si>
  <si>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</si>
  <si>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</si>
  <si>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</si>
  <si>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</si>
  <si>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</si>
  <si>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</si>
  <si>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</si>
  <si>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</si>
  <si>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</si>
  <si>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</si>
  <si>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</si>
  <si>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</si>
  <si>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</si>
  <si>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</si>
  <si>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</si>
  <si>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</si>
  <si>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</si>
  <si>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</si>
  <si>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</si>
  <si>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</si>
  <si>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</si>
  <si>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</si>
  <si>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</si>
  <si>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</si>
  <si>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</si>
  <si>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</si>
  <si>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</si>
  <si>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</si>
  <si>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</si>
  <si>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</si>
  <si>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</si>
  <si>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</si>
  <si>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</si>
  <si>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</si>
  <si>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</si>
  <si>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</si>
  <si>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</si>
  <si>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</si>
  <si>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</si>
  <si>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</si>
  <si>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</si>
  <si>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</si>
  <si>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</si>
  <si>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</si>
  <si>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</si>
  <si>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</si>
  <si>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</si>
  <si>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</si>
  <si>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</si>
  <si>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</si>
  <si>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</si>
  <si>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</si>
  <si>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</si>
  <si>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</si>
  <si>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</si>
  <si>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</si>
  <si>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</si>
  <si>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</si>
  <si>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</si>
  <si>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</si>
  <si>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</si>
  <si>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</si>
  <si>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</si>
  <si>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</si>
  <si>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</si>
  <si>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</si>
  <si>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</si>
  <si>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</si>
  <si>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</si>
  <si>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</si>
  <si>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</si>
  <si>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</si>
  <si>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</si>
  <si>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</si>
  <si>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</si>
  <si>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</si>
  <si>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</si>
  <si>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</si>
  <si>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</si>
  <si>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</si>
  <si>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</si>
  <si>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</si>
  <si>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</si>
  <si>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</si>
  <si>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</si>
  <si>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</si>
  <si>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</si>
  <si>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</si>
  <si>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</si>
  <si>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</si>
  <si>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</si>
  <si>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</si>
  <si>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</si>
  <si>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</si>
  <si>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</si>
  <si>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</si>
  <si>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</si>
  <si>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</si>
  <si>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</si>
  <si>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t>
  </si>
  <si>
    <t>Extremo</t>
  </si>
  <si>
    <t xml:space="preserve">Alto </t>
  </si>
  <si>
    <t>Moderado</t>
  </si>
  <si>
    <t>Bajo</t>
  </si>
  <si>
    <t>MAPAS DE CALOR</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</si>
  <si>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</si>
  <si>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</si>
  <si>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Descriptor</t>
  </si>
  <si>
    <t>Nivel</t>
  </si>
  <si>
    <t xml:space="preserve">Nivel </t>
  </si>
  <si>
    <t>Muy Alta</t>
  </si>
  <si>
    <t>Alta</t>
  </si>
  <si>
    <t>Media</t>
  </si>
  <si>
    <t>Baja</t>
  </si>
  <si>
    <t>Muy Baja</t>
  </si>
  <si>
    <t>Leve</t>
  </si>
  <si>
    <t>Menor</t>
  </si>
  <si>
    <t>Mayor</t>
  </si>
  <si>
    <t>Catastrófico</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</si>
  <si>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</si>
  <si>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</si>
  <si>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</si>
  <si>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</si>
  <si>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</si>
  <si>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</si>
  <si>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</si>
  <si>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</si>
  <si>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</si>
  <si>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</si>
  <si>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</si>
  <si>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</si>
  <si>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</si>
  <si>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</si>
  <si>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</si>
  <si>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</si>
  <si>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</si>
  <si>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</si>
  <si>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</si>
  <si>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</si>
  <si>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</si>
  <si>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</si>
  <si>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</si>
  <si>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</si>
  <si>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</si>
  <si>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</si>
  <si>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</si>
  <si>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</si>
  <si>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</si>
  <si>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 xml:space="preserve">
De acuerdo con la información suministrada por la primera línea de defensa, se realizan las siguientes observaciones: 
Con relación al Control FC-RG5-C1 y FC-RG5-C3  se valida que la evidencia del control corresponde con lo establecido en la columna “Nombre del documento o medio de la evidencia”. 
Con relación al Control FC-RG5-C2, se evidencia la aplicación del control, sin embargo parte de la evidencia adjunta no corresponde a lo señalado en la columna “Nombre del documento o medio de la evidencia”, por lo que se sugiere a la primera línea, solicitar la actualización del riesgo en lo relacionado al soporte adjunto.
Con relación al control FC-RG5-C4, se evidencia la aplicación del control, sin embargo algunos de los soportes no relacionan lista de asistencia.
 </t>
  </si>
  <si>
    <t>De acuerdo con la información suministrada por la primera línea de defensa, durante el segundo cuatrimestre no se aplicaron los controles, dado que, hasta la fecha, no se ha requerido realizar aclaraciones sobre tratamiento contable ni sobre normatividad relacionada.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</si>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</sst>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5" formatCode="#,##0_ ;\-#,##0\ "/>
  </numFmts>
  <fonts count="60"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sz val="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u/>
      <sz val="10"/>
      <name val="Arial"/>
      <family val="2"/>
    </font>
    <font>
      <sz val="11"/>
      <color rgb="FFFF0000"/>
      <name val="Arial"/>
      <family val="2"/>
    </font>
    <font>
      <u/>
      <sz val="11"/>
      <color theme="10"/>
      <name val="Calibri"/>
      <family val="2"/>
      <scheme val="minor"/>
    </font>
    <font>
      <sz val="8"/>
      <name val="Calibri"/>
      <family val="2"/>
      <scheme val="minor"/>
    </font>
    <font>
      <b/>
      <sz val="7"/>
      <color theme="1"/>
      <name val="Arial"/>
      <family val="2"/>
    </font>
    <font>
      <sz val="11"/>
      <color indexed="8"/>
      <name val="Arial"/>
      <family val="2"/>
    </font>
    <font>
      <u/>
      <sz val="11"/>
      <name val="Arial"/>
      <family val="2"/>
    </font>
    <font>
      <b/>
      <i/>
      <sz val="11"/>
      <name val="Arial"/>
      <family val="2"/>
    </font>
    <font>
      <sz val="11"/>
      <color rgb="FF000000"/>
      <name val="Arial"/>
      <family val="2"/>
    </font>
    <font>
      <sz val="18"/>
      <color theme="1"/>
      <name val="Arial"/>
      <family val="2"/>
    </font>
    <font>
      <b/>
      <sz val="18"/>
      <color indexed="8"/>
      <name val="Arial"/>
      <family val="2"/>
    </font>
    <font>
      <b/>
      <sz val="16"/>
      <color theme="1"/>
      <name val="Arial"/>
      <family val="2"/>
    </font>
    <font>
      <sz val="11"/>
      <color theme="0"/>
      <name val="Arial"/>
      <family val="2"/>
    </font>
    <font>
      <b/>
      <sz val="12"/>
      <color indexed="8"/>
      <name val="Arial"/>
      <family val="2"/>
    </font>
    <font>
      <b/>
      <sz val="11"/>
      <color rgb="FF000000"/>
      <name val="Arial"/>
      <family val="2"/>
    </font>
    <font>
      <sz val="11"/>
      <color rgb="FF000000"/>
      <name val="Arial"/>
      <family val="2"/>
    </font>
    <font>
      <sz val="11"/>
      <name val="Arial"/>
      <family val="2"/>
    </font>
    <font>
      <sz val="11"/>
      <color rgb="FF000000"/>
      <name val="Arial"/>
      <family val="2"/>
    </font>
    <font>
      <sz val="11"/>
      <color theme="1"/>
      <name val="Arial"/>
      <family val="2"/>
    </font>
    <font>
      <i/>
      <u/>
      <sz val="11"/>
      <color rgb="FF000000"/>
      <name val="Arial"/>
      <family val="2"/>
    </font>
  </fonts>
  <fills count="2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BEFEFE"/>
        <bgColor indexed="64"/>
      </patternFill>
    </fill>
    <fill>
      <patternFill patternType="solid">
        <fgColor rgb="FFFFFFFF"/>
        <bgColor rgb="FF000000"/>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7">
    <xf numFmtId="0" fontId="0" fillId="0" borderId="0"/>
    <xf numFmtId="0" fontId="2" fillId="0" borderId="0"/>
    <xf numFmtId="9" fontId="30" fillId="0" borderId="0" applyFont="0" applyFill="0" applyBorder="0" applyAlignment="0" applyProtection="0"/>
    <xf numFmtId="0" fontId="42" fillId="0" borderId="0" applyNumberForma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0" fontId="42" fillId="0" borderId="0" applyNumberFormat="0" applyFill="0" applyBorder="0" applyAlignment="0" applyProtection="0"/>
  </cellStyleXfs>
  <cellXfs count="659">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10"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5"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25" fillId="7" borderId="46" xfId="0" applyFont="1" applyFill="1" applyBorder="1" applyAlignment="1">
      <alignment horizontal="center" vertical="center" wrapText="1"/>
    </xf>
    <xf numFmtId="0" fontId="25" fillId="7" borderId="47" xfId="0" applyFont="1" applyFill="1" applyBorder="1" applyAlignment="1">
      <alignment horizontal="center" vertical="center" wrapText="1"/>
    </xf>
    <xf numFmtId="0" fontId="25" fillId="6" borderId="48" xfId="0" applyFont="1" applyFill="1" applyBorder="1" applyAlignment="1">
      <alignment horizontal="center" vertical="center" wrapText="1"/>
    </xf>
    <xf numFmtId="0" fontId="25" fillId="12" borderId="49" xfId="0" applyFont="1" applyFill="1" applyBorder="1" applyAlignment="1">
      <alignment horizontal="center" vertical="center" wrapText="1"/>
    </xf>
    <xf numFmtId="0" fontId="25" fillId="12" borderId="50" xfId="0" applyFont="1" applyFill="1" applyBorder="1" applyAlignment="1">
      <alignment horizontal="center" vertical="center" wrapText="1"/>
    </xf>
    <xf numFmtId="0" fontId="25" fillId="7" borderId="50" xfId="0" applyFont="1" applyFill="1" applyBorder="1" applyAlignment="1">
      <alignment horizontal="center" vertical="center" wrapText="1"/>
    </xf>
    <xf numFmtId="0" fontId="25" fillId="6" borderId="51" xfId="0" applyFont="1" applyFill="1" applyBorder="1" applyAlignment="1">
      <alignment horizontal="center" vertical="center" wrapText="1"/>
    </xf>
    <xf numFmtId="0" fontId="25" fillId="5" borderId="49" xfId="0" applyFont="1" applyFill="1" applyBorder="1" applyAlignment="1">
      <alignment horizontal="center" vertical="center" wrapText="1"/>
    </xf>
    <xf numFmtId="0" fontId="25" fillId="5" borderId="52" xfId="0" applyFont="1" applyFill="1" applyBorder="1" applyAlignment="1">
      <alignment horizontal="center" vertical="center" wrapText="1"/>
    </xf>
    <xf numFmtId="0" fontId="25" fillId="5" borderId="53" xfId="0" applyFont="1" applyFill="1" applyBorder="1" applyAlignment="1">
      <alignment horizontal="center" vertical="center" wrapText="1"/>
    </xf>
    <xf numFmtId="0" fontId="25" fillId="12" borderId="53" xfId="0" applyFont="1" applyFill="1" applyBorder="1" applyAlignment="1">
      <alignment horizontal="center" vertical="center" wrapText="1"/>
    </xf>
    <xf numFmtId="0" fontId="25" fillId="7" borderId="53" xfId="0" applyFont="1" applyFill="1" applyBorder="1" applyAlignment="1">
      <alignment horizontal="center" vertical="center" wrapText="1"/>
    </xf>
    <xf numFmtId="0" fontId="25" fillId="6" borderId="54" xfId="0" applyFont="1" applyFill="1" applyBorder="1" applyAlignment="1">
      <alignment horizontal="center" vertical="center" wrapText="1"/>
    </xf>
    <xf numFmtId="0" fontId="25" fillId="7" borderId="49" xfId="0" applyFont="1" applyFill="1" applyBorder="1" applyAlignment="1">
      <alignment horizontal="center" vertical="center" wrapText="1"/>
    </xf>
    <xf numFmtId="0" fontId="25" fillId="12" borderId="52" xfId="0" applyFont="1" applyFill="1" applyBorder="1" applyAlignment="1">
      <alignment horizontal="center" vertical="center" wrapText="1"/>
    </xf>
    <xf numFmtId="0" fontId="28"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xf numFmtId="9" fontId="6" fillId="0" borderId="0" xfId="2" applyFont="1" applyFill="1" applyAlignment="1">
      <alignment horizontal="center"/>
    </xf>
    <xf numFmtId="0" fontId="15" fillId="8" borderId="0" xfId="0" applyFont="1" applyFill="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7" fillId="0" borderId="1"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10" fillId="20" borderId="17"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5" fillId="20" borderId="13" xfId="0" applyFont="1" applyFill="1" applyBorder="1" applyAlignment="1">
      <alignment horizontal="center" vertical="center" wrapText="1"/>
    </xf>
    <xf numFmtId="0" fontId="16" fillId="20" borderId="13"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7"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5" fillId="21" borderId="16"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32" fillId="6" borderId="16" xfId="0" applyFont="1" applyFill="1" applyBorder="1" applyAlignment="1">
      <alignment horizontal="center" vertical="center" wrapText="1"/>
    </xf>
    <xf numFmtId="0" fontId="22" fillId="11" borderId="17" xfId="0" applyFont="1" applyFill="1" applyBorder="1" applyAlignment="1">
      <alignment horizontal="center" vertical="center" wrapText="1"/>
    </xf>
    <xf numFmtId="0" fontId="10"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10"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6" fillId="0" borderId="59" xfId="0" applyFont="1" applyBorder="1" applyAlignment="1">
      <alignment horizontal="center" vertical="center" wrapText="1"/>
    </xf>
    <xf numFmtId="0" fontId="16"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5" fillId="22" borderId="17" xfId="0" applyFont="1" applyFill="1" applyBorder="1" applyAlignment="1">
      <alignment horizontal="center" vertical="center" wrapText="1"/>
    </xf>
    <xf numFmtId="0" fontId="26" fillId="22" borderId="13" xfId="0" applyFont="1" applyFill="1" applyBorder="1" applyAlignment="1">
      <alignment horizontal="center" vertical="center" wrapText="1"/>
    </xf>
    <xf numFmtId="0" fontId="15"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8" fillId="0" borderId="18" xfId="0" applyFont="1" applyBorder="1" applyAlignment="1">
      <alignment horizontal="center" vertical="center" wrapText="1"/>
    </xf>
    <xf numFmtId="9" fontId="17" fillId="0" borderId="18" xfId="0" applyNumberFormat="1" applyFont="1" applyBorder="1" applyAlignment="1">
      <alignment horizontal="center" vertical="center" wrapText="1"/>
    </xf>
    <xf numFmtId="9" fontId="28" fillId="0" borderId="18" xfId="0" applyNumberFormat="1" applyFont="1" applyBorder="1" applyAlignment="1">
      <alignment horizontal="center" vertical="center" wrapText="1"/>
    </xf>
    <xf numFmtId="0" fontId="16"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8" fillId="3" borderId="0" xfId="0" applyFont="1" applyFill="1"/>
    <xf numFmtId="0" fontId="2" fillId="0" borderId="1" xfId="0" applyFont="1" applyBorder="1" applyAlignment="1">
      <alignment horizontal="justify" vertical="center" wrapText="1"/>
    </xf>
    <xf numFmtId="0" fontId="6" fillId="3" borderId="0" xfId="0" applyFont="1" applyFill="1"/>
    <xf numFmtId="164" fontId="2" fillId="0" borderId="0" xfId="0" applyNumberFormat="1" applyFont="1" applyAlignment="1">
      <alignment horizontal="center"/>
    </xf>
    <xf numFmtId="0" fontId="2" fillId="0" borderId="0" xfId="0" applyFont="1"/>
    <xf numFmtId="0" fontId="2" fillId="0" borderId="0" xfId="0" applyFont="1" applyAlignment="1">
      <alignment horizontal="center"/>
    </xf>
    <xf numFmtId="14" fontId="8"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6" fillId="0" borderId="59" xfId="0" applyFont="1" applyBorder="1" applyAlignment="1">
      <alignment horizontal="center" vertical="center"/>
    </xf>
    <xf numFmtId="0" fontId="10" fillId="0" borderId="21" xfId="0" applyFont="1" applyBorder="1" applyAlignment="1">
      <alignment horizontal="center" vertical="center" wrapText="1"/>
    </xf>
    <xf numFmtId="14" fontId="10" fillId="3" borderId="7" xfId="0" applyNumberFormat="1" applyFont="1" applyFill="1" applyBorder="1" applyAlignment="1">
      <alignment horizontal="center" vertical="center"/>
    </xf>
    <xf numFmtId="0" fontId="8" fillId="0" borderId="1" xfId="0" applyFont="1" applyBorder="1" applyAlignment="1">
      <alignment horizontal="justify" vertical="center" wrapText="1"/>
    </xf>
    <xf numFmtId="0" fontId="7" fillId="0" borderId="0" xfId="0" applyFont="1" applyAlignment="1">
      <alignment horizontal="center"/>
    </xf>
    <xf numFmtId="0" fontId="15" fillId="3" borderId="7" xfId="0" applyFont="1" applyFill="1" applyBorder="1" applyAlignment="1">
      <alignment horizontal="center"/>
    </xf>
    <xf numFmtId="0" fontId="2" fillId="0" borderId="0" xfId="0" applyFont="1" applyAlignment="1">
      <alignment horizontal="center" wrapText="1"/>
    </xf>
    <xf numFmtId="14" fontId="8" fillId="3"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8" fillId="3" borderId="0" xfId="0" applyFont="1" applyFill="1" applyAlignment="1">
      <alignment horizontal="center"/>
    </xf>
    <xf numFmtId="9" fontId="8" fillId="3" borderId="0" xfId="2" applyFont="1" applyFill="1"/>
    <xf numFmtId="9" fontId="8" fillId="3" borderId="0" xfId="2" applyFont="1" applyFill="1" applyAlignment="1">
      <alignment horizontal="center"/>
    </xf>
    <xf numFmtId="0" fontId="8" fillId="3" borderId="0" xfId="0" applyFont="1" applyFill="1" applyAlignment="1">
      <alignment horizontal="left" vertical="center"/>
    </xf>
    <xf numFmtId="0" fontId="15"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0" xfId="0" applyFont="1" applyFill="1" applyAlignment="1" applyProtection="1">
      <alignment horizontal="right" vertical="center"/>
      <protection locked="0"/>
    </xf>
    <xf numFmtId="0" fontId="15" fillId="3" borderId="0" xfId="0" applyFont="1" applyFill="1" applyAlignment="1">
      <alignment horizontal="right" vertical="center"/>
    </xf>
    <xf numFmtId="0" fontId="2" fillId="3" borderId="0" xfId="0" applyFont="1" applyFill="1" applyAlignment="1" applyProtection="1">
      <alignment horizontal="center" vertical="center" wrapText="1"/>
      <protection locked="0"/>
    </xf>
    <xf numFmtId="9" fontId="2" fillId="3" borderId="0" xfId="2" applyFont="1" applyFill="1" applyBorder="1" applyAlignment="1" applyProtection="1">
      <alignment vertical="center" wrapText="1"/>
      <protection locked="0"/>
    </xf>
    <xf numFmtId="9" fontId="2" fillId="3" borderId="0" xfId="2" applyFont="1" applyFill="1" applyBorder="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11" fillId="3" borderId="0" xfId="0" applyFont="1" applyFill="1" applyAlignment="1">
      <alignment vertical="center"/>
    </xf>
    <xf numFmtId="9" fontId="11" fillId="3" borderId="0" xfId="2" applyFont="1" applyFill="1" applyBorder="1" applyAlignment="1">
      <alignment vertical="center"/>
    </xf>
    <xf numFmtId="0" fontId="9" fillId="3" borderId="0" xfId="0" applyFont="1" applyFill="1" applyAlignment="1" applyProtection="1">
      <alignment vertical="center"/>
      <protection locked="0"/>
    </xf>
    <xf numFmtId="9" fontId="9" fillId="3" borderId="0" xfId="2" applyFont="1" applyFill="1" applyBorder="1" applyAlignment="1" applyProtection="1">
      <alignment vertical="center"/>
      <protection locked="0"/>
    </xf>
    <xf numFmtId="0" fontId="9" fillId="3" borderId="0" xfId="0" applyFont="1" applyFill="1" applyAlignment="1" applyProtection="1">
      <alignment horizontal="left" vertical="center"/>
      <protection locked="0"/>
    </xf>
    <xf numFmtId="0" fontId="9" fillId="3" borderId="0" xfId="0" applyFont="1" applyFill="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9" fillId="3" borderId="0" xfId="0" applyFont="1" applyFill="1" applyAlignment="1" applyProtection="1">
      <alignment horizontal="justify" vertical="center"/>
      <protection locked="0"/>
    </xf>
    <xf numFmtId="9" fontId="9" fillId="3" borderId="0" xfId="2" applyFont="1" applyFill="1" applyBorder="1" applyAlignment="1" applyProtection="1">
      <alignment horizontal="justify" vertical="center"/>
      <protection locked="0"/>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3" borderId="0" xfId="0" applyFont="1" applyFill="1" applyAlignment="1">
      <alignment horizontal="center" vertical="center"/>
    </xf>
    <xf numFmtId="0" fontId="10" fillId="3" borderId="0" xfId="0" applyFont="1" applyFill="1" applyAlignment="1">
      <alignment horizontal="center" vertical="center"/>
    </xf>
    <xf numFmtId="0" fontId="11" fillId="3" borderId="0" xfId="0" applyFont="1" applyFill="1" applyAlignment="1">
      <alignment horizontal="left" vertical="center" wrapText="1"/>
    </xf>
    <xf numFmtId="0" fontId="2" fillId="3" borderId="0" xfId="0" applyFont="1" applyFill="1" applyAlignment="1">
      <alignment horizontal="justify" vertical="center" wrapText="1"/>
    </xf>
    <xf numFmtId="9" fontId="2" fillId="3" borderId="0" xfId="2" applyFont="1" applyFill="1" applyBorder="1" applyAlignment="1">
      <alignment horizontal="justify" vertical="center" wrapText="1"/>
    </xf>
    <xf numFmtId="9" fontId="2" fillId="3" borderId="0" xfId="2" applyFont="1" applyFill="1" applyBorder="1" applyAlignment="1">
      <alignment horizontal="center" vertical="center" wrapText="1"/>
    </xf>
    <xf numFmtId="0" fontId="10" fillId="3" borderId="0" xfId="0" applyFont="1" applyFill="1" applyAlignment="1">
      <alignment horizontal="left" vertical="center"/>
    </xf>
    <xf numFmtId="0" fontId="2" fillId="3" borderId="0" xfId="0" applyFont="1" applyFill="1" applyAlignment="1">
      <alignment vertical="center" wrapText="1"/>
    </xf>
    <xf numFmtId="9" fontId="2" fillId="3" borderId="0" xfId="2" applyFont="1" applyFill="1" applyBorder="1" applyAlignment="1">
      <alignment vertical="center" wrapText="1"/>
    </xf>
    <xf numFmtId="0" fontId="6" fillId="0" borderId="0" xfId="0" applyFont="1" applyAlignment="1">
      <alignment horizontal="center" wrapText="1"/>
    </xf>
    <xf numFmtId="0" fontId="33" fillId="0" borderId="67" xfId="0" applyFont="1" applyBorder="1" applyAlignment="1">
      <alignment horizontal="justify" vertical="center" wrapText="1"/>
    </xf>
    <xf numFmtId="0" fontId="33" fillId="0" borderId="0" xfId="0" applyFont="1" applyAlignment="1">
      <alignment horizontal="center" vertical="center"/>
    </xf>
    <xf numFmtId="0" fontId="33" fillId="0" borderId="1" xfId="0" applyFont="1" applyBorder="1" applyAlignment="1">
      <alignment horizontal="center" vertical="center" wrapText="1"/>
    </xf>
    <xf numFmtId="0" fontId="33" fillId="0" borderId="0" xfId="0" applyFont="1" applyAlignment="1">
      <alignment horizontal="justify" vertical="center" wrapText="1"/>
    </xf>
    <xf numFmtId="0" fontId="33" fillId="0" borderId="0" xfId="0" applyFont="1" applyAlignment="1">
      <alignment horizontal="center" vertical="center" wrapText="1"/>
    </xf>
    <xf numFmtId="9" fontId="33" fillId="0" borderId="0" xfId="2" applyFont="1" applyFill="1" applyBorder="1" applyAlignment="1">
      <alignment horizontal="center" vertical="center" wrapText="1"/>
    </xf>
    <xf numFmtId="0" fontId="33"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14" fillId="3" borderId="7" xfId="0" applyFont="1" applyFill="1" applyBorder="1" applyAlignment="1">
      <alignment horizontal="center" vertical="center" wrapText="1"/>
    </xf>
    <xf numFmtId="0" fontId="33" fillId="0" borderId="0" xfId="0" applyFont="1" applyAlignment="1">
      <alignment vertical="center" wrapText="1"/>
    </xf>
    <xf numFmtId="0" fontId="33" fillId="23" borderId="1" xfId="0" applyFont="1" applyFill="1" applyBorder="1" applyAlignment="1">
      <alignment horizontal="center" vertical="center" wrapText="1"/>
    </xf>
    <xf numFmtId="0" fontId="33" fillId="14" borderId="1" xfId="0" applyFont="1" applyFill="1" applyBorder="1" applyAlignment="1">
      <alignment horizontal="center" vertical="center" wrapText="1"/>
    </xf>
    <xf numFmtId="0" fontId="33" fillId="14" borderId="2" xfId="0" applyFont="1" applyFill="1" applyBorder="1" applyAlignment="1">
      <alignment horizontal="center" vertical="center" wrapText="1"/>
    </xf>
    <xf numFmtId="0" fontId="6" fillId="0" borderId="1" xfId="0" applyFont="1" applyBorder="1" applyAlignment="1">
      <alignment vertical="center" wrapText="1"/>
    </xf>
    <xf numFmtId="0" fontId="33" fillId="0" borderId="1" xfId="0" applyFont="1" applyBorder="1" applyAlignment="1" applyProtection="1">
      <alignment vertical="center" wrapText="1"/>
      <protection locked="0"/>
    </xf>
    <xf numFmtId="0" fontId="33" fillId="0" borderId="1" xfId="0" applyFont="1" applyBorder="1" applyAlignment="1" applyProtection="1">
      <alignment horizontal="center" vertical="center" wrapText="1"/>
      <protection locked="0"/>
    </xf>
    <xf numFmtId="9" fontId="33" fillId="0" borderId="1" xfId="2" applyFont="1" applyFill="1" applyBorder="1" applyAlignment="1" applyProtection="1">
      <alignment horizontal="center" vertical="center" wrapText="1"/>
      <protection locked="0"/>
    </xf>
    <xf numFmtId="0" fontId="33" fillId="3" borderId="1" xfId="1" applyFont="1" applyFill="1" applyBorder="1" applyAlignment="1" applyProtection="1">
      <alignment horizontal="center" vertical="center" wrapText="1"/>
      <protection locked="0"/>
    </xf>
    <xf numFmtId="9" fontId="33" fillId="0" borderId="1" xfId="2" applyFont="1" applyFill="1" applyBorder="1" applyAlignment="1" applyProtection="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164" fontId="33" fillId="3" borderId="1" xfId="0" applyNumberFormat="1" applyFont="1" applyFill="1" applyBorder="1" applyAlignment="1" applyProtection="1">
      <alignment vertical="center"/>
      <protection locked="0"/>
    </xf>
    <xf numFmtId="0" fontId="33" fillId="3" borderId="1" xfId="0" applyFont="1" applyFill="1" applyBorder="1" applyAlignment="1" applyProtection="1">
      <alignment vertical="center" wrapText="1"/>
      <protection locked="0"/>
    </xf>
    <xf numFmtId="0" fontId="33" fillId="3" borderId="1" xfId="0" applyFont="1" applyFill="1" applyBorder="1" applyAlignment="1">
      <alignment vertical="center" wrapText="1"/>
    </xf>
    <xf numFmtId="0" fontId="33" fillId="3" borderId="1" xfId="0" applyFont="1" applyFill="1" applyBorder="1" applyAlignment="1" applyProtection="1">
      <alignment horizontal="center" vertical="center"/>
      <protection locked="0"/>
    </xf>
    <xf numFmtId="0" fontId="33" fillId="3" borderId="1" xfId="0" applyFont="1" applyFill="1" applyBorder="1" applyAlignment="1" applyProtection="1">
      <alignment horizontal="left" vertical="center" wrapText="1"/>
      <protection locked="0"/>
    </xf>
    <xf numFmtId="0" fontId="33" fillId="3" borderId="1" xfId="0" applyFont="1" applyFill="1" applyBorder="1" applyAlignment="1">
      <alignment horizontal="justify" vertical="center" wrapText="1"/>
    </xf>
    <xf numFmtId="0" fontId="33" fillId="3" borderId="1" xfId="0" applyFont="1" applyFill="1" applyBorder="1" applyAlignment="1">
      <alignment vertical="center"/>
    </xf>
    <xf numFmtId="0" fontId="6"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2" xfId="0" applyFont="1" applyBorder="1" applyAlignment="1" applyProtection="1">
      <alignment horizontal="center" vertical="center" wrapText="1"/>
      <protection locked="0"/>
    </xf>
    <xf numFmtId="0" fontId="33" fillId="0" borderId="2" xfId="0" applyFont="1" applyBorder="1" applyAlignment="1">
      <alignment horizontal="justify" vertical="center" wrapText="1"/>
    </xf>
    <xf numFmtId="0" fontId="33" fillId="0" borderId="1" xfId="0" applyFont="1" applyBorder="1" applyAlignment="1">
      <alignment horizontal="justify" vertical="center" wrapText="1"/>
    </xf>
    <xf numFmtId="0" fontId="33" fillId="3" borderId="1" xfId="0" applyFont="1" applyFill="1" applyBorder="1" applyAlignment="1" applyProtection="1">
      <alignment horizontal="justify" vertical="center" wrapText="1"/>
      <protection locked="0"/>
    </xf>
    <xf numFmtId="9" fontId="33" fillId="0" borderId="2" xfId="2" applyFont="1" applyFill="1" applyBorder="1" applyAlignment="1" applyProtection="1">
      <alignment horizontal="center" vertical="center" wrapText="1"/>
      <protection locked="0"/>
    </xf>
    <xf numFmtId="0" fontId="33" fillId="3" borderId="2" xfId="1" applyFont="1" applyFill="1" applyBorder="1" applyAlignment="1" applyProtection="1">
      <alignment horizontal="center" vertical="center" wrapText="1"/>
      <protection locked="0"/>
    </xf>
    <xf numFmtId="9" fontId="33" fillId="0" borderId="2" xfId="2" applyFont="1" applyFill="1" applyBorder="1" applyAlignment="1" applyProtection="1">
      <alignment horizontal="center" vertical="center" wrapText="1"/>
    </xf>
    <xf numFmtId="0" fontId="14" fillId="0" borderId="2" xfId="0" applyFont="1" applyBorder="1" applyAlignment="1">
      <alignment horizontal="center" vertical="center" wrapText="1"/>
    </xf>
    <xf numFmtId="0" fontId="33" fillId="0" borderId="1" xfId="0" applyFont="1" applyBorder="1" applyAlignment="1" applyProtection="1">
      <alignment horizontal="justify" vertical="center" wrapText="1"/>
      <protection locked="0"/>
    </xf>
    <xf numFmtId="0" fontId="33" fillId="0" borderId="1" xfId="0" applyFont="1" applyBorder="1" applyAlignment="1">
      <alignment horizontal="center" vertical="center"/>
    </xf>
    <xf numFmtId="9" fontId="6" fillId="0" borderId="2" xfId="0" applyNumberFormat="1" applyFont="1" applyBorder="1" applyAlignment="1">
      <alignment horizontal="center" vertical="center"/>
    </xf>
    <xf numFmtId="0" fontId="6" fillId="0" borderId="0" xfId="0" applyFont="1" applyAlignment="1">
      <alignment vertical="center"/>
    </xf>
    <xf numFmtId="0" fontId="33" fillId="0" borderId="3" xfId="0" applyFont="1" applyBorder="1" applyAlignment="1" applyProtection="1">
      <alignment horizontal="center" vertical="center" wrapText="1"/>
      <protection locked="0"/>
    </xf>
    <xf numFmtId="0" fontId="33" fillId="3" borderId="1" xfId="0" applyFont="1" applyFill="1" applyBorder="1" applyAlignment="1">
      <alignment horizontal="center" vertical="center"/>
    </xf>
    <xf numFmtId="0" fontId="33" fillId="3" borderId="1" xfId="0" applyFont="1" applyFill="1" applyBorder="1" applyAlignment="1">
      <alignment horizontal="left" vertical="center" wrapText="1"/>
    </xf>
    <xf numFmtId="0" fontId="33" fillId="3" borderId="3" xfId="0"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vertical="center" wrapText="1"/>
      <protection locked="0"/>
    </xf>
    <xf numFmtId="0" fontId="33" fillId="0" borderId="64" xfId="0" applyFont="1" applyBorder="1" applyAlignment="1">
      <alignment horizontal="center" vertical="center" wrapText="1"/>
    </xf>
    <xf numFmtId="164" fontId="33" fillId="0" borderId="1" xfId="0" applyNumberFormat="1" applyFont="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64" xfId="0" applyFont="1" applyBorder="1" applyAlignment="1">
      <alignment horizontal="center" vertical="center" wrapText="1"/>
    </xf>
    <xf numFmtId="0" fontId="33" fillId="0" borderId="1" xfId="0" applyFont="1" applyBorder="1" applyAlignment="1" applyProtection="1">
      <alignment horizontal="center" vertical="center"/>
      <protection locked="0"/>
    </xf>
    <xf numFmtId="0" fontId="14" fillId="0" borderId="67" xfId="0" applyFont="1" applyBorder="1" applyAlignment="1">
      <alignment horizontal="center" vertical="center" wrapText="1"/>
    </xf>
    <xf numFmtId="0" fontId="33" fillId="0" borderId="67" xfId="0" applyFont="1" applyBorder="1" applyAlignment="1">
      <alignment horizontal="center" vertical="center"/>
    </xf>
    <xf numFmtId="0" fontId="33" fillId="0" borderId="67" xfId="0" applyFont="1" applyBorder="1" applyAlignment="1">
      <alignment horizontal="center" vertical="center" wrapText="1"/>
    </xf>
    <xf numFmtId="0" fontId="33" fillId="0" borderId="66" xfId="0" applyFont="1" applyBorder="1" applyAlignment="1">
      <alignment horizontal="center" vertical="center"/>
    </xf>
    <xf numFmtId="0" fontId="33" fillId="0" borderId="66" xfId="0" applyFont="1" applyBorder="1" applyAlignment="1">
      <alignment horizontal="center" vertical="center" wrapText="1"/>
    </xf>
    <xf numFmtId="0" fontId="33" fillId="3" borderId="2" xfId="0" applyFont="1" applyFill="1" applyBorder="1" applyAlignment="1">
      <alignment horizontal="center" vertical="center" wrapText="1"/>
    </xf>
    <xf numFmtId="0" fontId="14" fillId="0" borderId="1" xfId="0" applyFont="1" applyBorder="1" applyAlignment="1">
      <alignment horizontal="center" vertical="center"/>
    </xf>
    <xf numFmtId="164" fontId="33"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vertical="center" wrapText="1"/>
      <protection locked="0"/>
    </xf>
    <xf numFmtId="0" fontId="33" fillId="0" borderId="64" xfId="0" applyFont="1" applyBorder="1" applyAlignment="1">
      <alignment horizontal="center" vertical="center"/>
    </xf>
    <xf numFmtId="164" fontId="33" fillId="0" borderId="0" xfId="0" applyNumberFormat="1" applyFont="1" applyAlignment="1">
      <alignment horizontal="center"/>
    </xf>
    <xf numFmtId="0" fontId="33"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14" fontId="33" fillId="0" borderId="1" xfId="0" applyNumberFormat="1" applyFont="1" applyBorder="1" applyAlignment="1">
      <alignment horizontal="center" vertical="center" wrapText="1"/>
    </xf>
    <xf numFmtId="0" fontId="49" fillId="0" borderId="0" xfId="0" applyFont="1"/>
    <xf numFmtId="0" fontId="33" fillId="0" borderId="66" xfId="0" applyFont="1" applyBorder="1" applyAlignment="1">
      <alignment horizontal="justify" vertical="center" wrapText="1"/>
    </xf>
    <xf numFmtId="0" fontId="14" fillId="0" borderId="66" xfId="0" applyFont="1" applyBorder="1" applyAlignment="1">
      <alignment horizontal="center" vertical="center" wrapText="1"/>
    </xf>
    <xf numFmtId="0" fontId="2" fillId="23" borderId="1" xfId="0" applyFont="1" applyFill="1" applyBorder="1" applyAlignment="1">
      <alignment horizontal="center" vertical="center" wrapText="1"/>
    </xf>
    <xf numFmtId="0" fontId="44" fillId="17"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52" fillId="0" borderId="0" xfId="0" applyFont="1" applyAlignment="1">
      <alignment horizontal="center"/>
    </xf>
    <xf numFmtId="0" fontId="52" fillId="0" borderId="0" xfId="0" applyFont="1" applyAlignment="1">
      <alignment horizontal="center" vertical="center"/>
    </xf>
    <xf numFmtId="0" fontId="18" fillId="0" borderId="3" xfId="0" applyFont="1" applyBorder="1" applyAlignment="1">
      <alignment horizontal="center" vertical="center"/>
    </xf>
    <xf numFmtId="0" fontId="15" fillId="0" borderId="3" xfId="0" applyFont="1" applyBorder="1" applyAlignment="1">
      <alignment horizontal="center" vertical="center" wrapText="1"/>
    </xf>
    <xf numFmtId="0" fontId="6" fillId="0" borderId="64" xfId="0" applyFont="1" applyBorder="1" applyAlignment="1">
      <alignment horizontal="justify" vertical="center" wrapText="1"/>
    </xf>
    <xf numFmtId="9" fontId="6" fillId="0" borderId="0" xfId="2" applyFont="1" applyFill="1" applyAlignment="1">
      <alignment horizontal="center" vertical="center"/>
    </xf>
    <xf numFmtId="0" fontId="6" fillId="0" borderId="0" xfId="0" applyFont="1" applyAlignment="1">
      <alignment horizontal="center" vertical="center" wrapText="1"/>
    </xf>
    <xf numFmtId="164" fontId="33" fillId="0" borderId="0" xfId="0" applyNumberFormat="1" applyFont="1" applyAlignment="1">
      <alignment horizontal="center" vertical="center"/>
    </xf>
    <xf numFmtId="0" fontId="33" fillId="0" borderId="0" xfId="0" applyFont="1" applyAlignment="1">
      <alignment vertical="center"/>
    </xf>
    <xf numFmtId="0" fontId="6" fillId="0" borderId="4" xfId="0" applyFont="1" applyBorder="1" applyAlignment="1">
      <alignment horizontal="center" vertical="center" wrapText="1"/>
    </xf>
    <xf numFmtId="0" fontId="33" fillId="0" borderId="71" xfId="0" applyFont="1" applyBorder="1" applyAlignment="1">
      <alignment horizontal="center" vertical="center" wrapText="1"/>
    </xf>
    <xf numFmtId="0" fontId="33" fillId="0" borderId="72" xfId="0" applyFont="1" applyBorder="1" applyAlignment="1">
      <alignment horizontal="center" vertical="center" wrapText="1"/>
    </xf>
    <xf numFmtId="0" fontId="33" fillId="0" borderId="73" xfId="0" applyFont="1" applyBorder="1" applyAlignment="1">
      <alignment horizontal="center" vertical="center" wrapText="1"/>
    </xf>
    <xf numFmtId="0" fontId="33" fillId="0" borderId="4" xfId="0" applyFont="1" applyBorder="1" applyAlignment="1">
      <alignment horizontal="center" vertical="center"/>
    </xf>
    <xf numFmtId="0" fontId="33" fillId="0" borderId="4" xfId="0" applyFont="1" applyBorder="1" applyAlignment="1">
      <alignment horizontal="center" vertical="center" wrapText="1"/>
    </xf>
    <xf numFmtId="0" fontId="6" fillId="0" borderId="65" xfId="0" applyFont="1" applyBorder="1" applyAlignment="1">
      <alignment horizontal="center" vertical="center" wrapText="1"/>
    </xf>
    <xf numFmtId="0" fontId="33" fillId="3" borderId="4" xfId="0" applyFont="1" applyFill="1" applyBorder="1" applyAlignment="1">
      <alignment horizontal="center" vertical="center"/>
    </xf>
    <xf numFmtId="0" fontId="33" fillId="0" borderId="74" xfId="0" applyFont="1" applyBorder="1" applyAlignment="1">
      <alignment horizontal="center" vertical="center" wrapText="1"/>
    </xf>
    <xf numFmtId="0" fontId="42" fillId="0" borderId="67" xfId="6" applyBorder="1" applyAlignment="1">
      <alignment horizontal="center" vertical="center"/>
    </xf>
    <xf numFmtId="0" fontId="6" fillId="0" borderId="67" xfId="0" applyFont="1" applyBorder="1" applyAlignment="1">
      <alignment horizontal="center" vertical="center" wrapText="1"/>
    </xf>
    <xf numFmtId="9" fontId="33" fillId="0" borderId="6" xfId="0" applyNumberFormat="1" applyFont="1" applyBorder="1" applyAlignment="1">
      <alignment horizontal="center" vertical="center" wrapText="1"/>
    </xf>
    <xf numFmtId="0" fontId="56" fillId="3" borderId="1" xfId="0" applyFont="1" applyFill="1" applyBorder="1" applyAlignment="1">
      <alignment horizontal="left" vertical="center" wrapText="1"/>
    </xf>
    <xf numFmtId="0" fontId="56" fillId="3" borderId="1" xfId="0" applyFont="1" applyFill="1" applyBorder="1" applyAlignment="1" applyProtection="1">
      <alignment horizontal="center" vertical="center"/>
      <protection locked="0"/>
    </xf>
    <xf numFmtId="0" fontId="42" fillId="0" borderId="67" xfId="6" applyFill="1" applyBorder="1" applyAlignment="1">
      <alignment horizontal="center" vertical="center"/>
    </xf>
    <xf numFmtId="0" fontId="42" fillId="0" borderId="0" xfId="6" applyAlignment="1">
      <alignment horizontal="center" vertical="center"/>
    </xf>
    <xf numFmtId="164" fontId="56" fillId="3" borderId="1" xfId="0" applyNumberFormat="1" applyFont="1" applyFill="1" applyBorder="1" applyAlignment="1" applyProtection="1">
      <alignment horizontal="center" vertical="center"/>
      <protection locked="0"/>
    </xf>
    <xf numFmtId="0" fontId="33" fillId="0" borderId="8" xfId="0" applyFont="1" applyBorder="1" applyAlignment="1">
      <alignment horizontal="center" vertical="center"/>
    </xf>
    <xf numFmtId="0" fontId="6" fillId="0" borderId="74" xfId="0" applyFont="1" applyBorder="1" applyAlignment="1">
      <alignment horizontal="center" vertical="center" wrapText="1"/>
    </xf>
    <xf numFmtId="0" fontId="33" fillId="0" borderId="5" xfId="0" applyFont="1" applyBorder="1" applyAlignment="1">
      <alignment horizontal="justify" vertical="center" wrapText="1"/>
    </xf>
    <xf numFmtId="0" fontId="33" fillId="0" borderId="6" xfId="0" applyFont="1" applyBorder="1" applyAlignment="1">
      <alignment horizontal="justify" vertical="center" wrapText="1"/>
    </xf>
    <xf numFmtId="14" fontId="2" fillId="3" borderId="4"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8" fillId="3" borderId="4" xfId="0" applyFont="1" applyFill="1" applyBorder="1" applyAlignment="1">
      <alignment horizontal="justify" vertical="center" wrapText="1"/>
    </xf>
    <xf numFmtId="0" fontId="8" fillId="3" borderId="5" xfId="0" applyFont="1" applyFill="1" applyBorder="1" applyAlignment="1">
      <alignment horizontal="justify" vertical="center" wrapText="1"/>
    </xf>
    <xf numFmtId="0" fontId="8" fillId="3" borderId="6" xfId="0" applyFont="1" applyFill="1" applyBorder="1" applyAlignment="1">
      <alignment horizontal="justify" vertical="center" wrapText="1"/>
    </xf>
    <xf numFmtId="0" fontId="2" fillId="0" borderId="1" xfId="0" applyFont="1" applyBorder="1" applyAlignment="1">
      <alignment horizontal="center" vertical="center" wrapText="1"/>
    </xf>
    <xf numFmtId="0" fontId="42" fillId="0" borderId="2" xfId="6"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65" fontId="8" fillId="3" borderId="2" xfId="4" applyNumberFormat="1" applyFont="1" applyFill="1" applyBorder="1" applyAlignment="1">
      <alignment horizontal="center" vertical="center"/>
    </xf>
    <xf numFmtId="165" fontId="8" fillId="3" borderId="64" xfId="4" applyNumberFormat="1" applyFont="1" applyFill="1" applyBorder="1" applyAlignment="1">
      <alignment horizontal="center" vertical="center"/>
    </xf>
    <xf numFmtId="165" fontId="8" fillId="3" borderId="3" xfId="4" applyNumberFormat="1" applyFont="1" applyFill="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3" borderId="1" xfId="0" applyFont="1" applyFill="1" applyBorder="1" applyAlignment="1">
      <alignment horizontal="justify" vertical="center" wrapText="1"/>
    </xf>
    <xf numFmtId="0" fontId="8" fillId="0" borderId="1" xfId="0" applyFont="1" applyBorder="1" applyAlignment="1">
      <alignment horizontal="center" vertical="center" wrapText="1"/>
    </xf>
    <xf numFmtId="0" fontId="33" fillId="0" borderId="4" xfId="0" applyFont="1" applyBorder="1" applyAlignment="1">
      <alignment horizontal="justify" vertical="center" wrapText="1"/>
    </xf>
    <xf numFmtId="0" fontId="33" fillId="0" borderId="5" xfId="0" applyFont="1" applyBorder="1" applyAlignment="1">
      <alignment horizontal="justify" vertical="center" wrapText="1"/>
    </xf>
    <xf numFmtId="0" fontId="33" fillId="0" borderId="6" xfId="0" applyFont="1" applyBorder="1" applyAlignment="1">
      <alignment horizontal="justify"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 xfId="0" applyFont="1" applyBorder="1" applyAlignment="1">
      <alignment horizontal="justify" vertical="center" wrapText="1"/>
    </xf>
    <xf numFmtId="165" fontId="8" fillId="0" borderId="2" xfId="4" applyNumberFormat="1" applyFont="1" applyFill="1" applyBorder="1" applyAlignment="1">
      <alignment horizontal="center" vertical="center"/>
    </xf>
    <xf numFmtId="165" fontId="8" fillId="0" borderId="64" xfId="4" applyNumberFormat="1" applyFont="1" applyFill="1" applyBorder="1" applyAlignment="1">
      <alignment horizontal="center" vertical="center"/>
    </xf>
    <xf numFmtId="165" fontId="8" fillId="0" borderId="3" xfId="4" applyNumberFormat="1"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9" fontId="1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xf>
    <xf numFmtId="0" fontId="8" fillId="0" borderId="1" xfId="0" applyFont="1" applyBorder="1" applyAlignment="1">
      <alignment horizontal="center" vertical="center"/>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164" fontId="2"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1" xfId="0" applyFont="1" applyBorder="1" applyAlignment="1" applyProtection="1">
      <alignment horizontal="justify" vertical="center" wrapText="1"/>
      <protection locked="0"/>
    </xf>
    <xf numFmtId="9" fontId="2" fillId="0" borderId="1" xfId="2" applyFont="1" applyFill="1" applyBorder="1" applyAlignment="1" applyProtection="1">
      <alignment horizontal="center" vertical="center" wrapText="1"/>
      <protection locked="0"/>
    </xf>
    <xf numFmtId="0" fontId="2" fillId="3" borderId="1" xfId="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xf>
    <xf numFmtId="0" fontId="8" fillId="3" borderId="0" xfId="0" applyFont="1" applyFill="1" applyAlignment="1">
      <alignment horizontal="center"/>
    </xf>
    <xf numFmtId="0" fontId="9" fillId="3" borderId="0" xfId="0" applyFont="1" applyFill="1" applyAlignment="1">
      <alignment horizontal="justify" vertical="center"/>
    </xf>
    <xf numFmtId="0" fontId="15" fillId="3" borderId="0" xfId="0" applyFont="1" applyFill="1" applyAlignment="1">
      <alignment horizontal="right"/>
    </xf>
    <xf numFmtId="0" fontId="14" fillId="10"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7" fillId="15" borderId="1" xfId="0" applyFont="1" applyFill="1" applyBorder="1" applyAlignment="1">
      <alignment horizontal="center" vertical="center"/>
    </xf>
    <xf numFmtId="0" fontId="10" fillId="17" borderId="1" xfId="0" applyFont="1" applyFill="1" applyBorder="1" applyAlignment="1">
      <alignment horizontal="center" vertical="center" wrapText="1"/>
    </xf>
    <xf numFmtId="0" fontId="6" fillId="0" borderId="1" xfId="0" applyFont="1" applyBorder="1" applyAlignment="1">
      <alignment horizontal="center"/>
    </xf>
    <xf numFmtId="0" fontId="13" fillId="12"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4" fillId="18" borderId="1" xfId="0" applyFont="1" applyFill="1" applyBorder="1" applyAlignment="1">
      <alignment horizontal="center" vertical="center" wrapText="1"/>
    </xf>
    <xf numFmtId="0" fontId="10" fillId="14" borderId="4" xfId="0" applyFont="1" applyFill="1" applyBorder="1" applyAlignment="1">
      <alignment horizontal="center" vertical="center" wrapText="1"/>
    </xf>
    <xf numFmtId="0" fontId="10" fillId="14" borderId="5" xfId="0" applyFont="1" applyFill="1" applyBorder="1" applyAlignment="1">
      <alignment horizontal="center" vertical="center" wrapText="1"/>
    </xf>
    <xf numFmtId="0" fontId="10" fillId="14" borderId="6" xfId="0" applyFont="1" applyFill="1" applyBorder="1" applyAlignment="1">
      <alignment horizontal="center" vertical="center" wrapText="1"/>
    </xf>
    <xf numFmtId="0" fontId="15" fillId="3" borderId="0" xfId="0" applyFont="1" applyFill="1" applyAlignment="1">
      <alignment horizontal="right" vertical="center" wrapText="1"/>
    </xf>
    <xf numFmtId="0" fontId="9" fillId="3" borderId="0" xfId="0" applyFont="1" applyFill="1" applyAlignment="1" applyProtection="1">
      <alignment horizontal="justify" vertical="center"/>
      <protection locked="0"/>
    </xf>
    <xf numFmtId="0" fontId="2" fillId="23"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9" fontId="23" fillId="16" borderId="1" xfId="2"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pplyProtection="1">
      <alignment horizontal="right" vertical="center"/>
      <protection locked="0"/>
    </xf>
    <xf numFmtId="0" fontId="7" fillId="3" borderId="7" xfId="0" applyFont="1" applyFill="1" applyBorder="1" applyAlignment="1">
      <alignment horizontal="center" vertical="center"/>
    </xf>
    <xf numFmtId="0" fontId="7" fillId="24" borderId="1"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164" fontId="2" fillId="23"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3" fillId="0" borderId="2" xfId="0" applyFont="1" applyBorder="1" applyAlignment="1" applyProtection="1">
      <alignment horizontal="center" vertical="center" wrapText="1"/>
      <protection locked="0"/>
    </xf>
    <xf numFmtId="0" fontId="33" fillId="0" borderId="64" xfId="0" applyFont="1" applyBorder="1" applyAlignment="1" applyProtection="1">
      <alignment horizontal="center" vertical="center" wrapText="1"/>
      <protection locked="0"/>
    </xf>
    <xf numFmtId="0" fontId="33" fillId="0" borderId="2" xfId="0" applyFont="1" applyBorder="1" applyAlignment="1">
      <alignment horizontal="center" vertical="center" wrapText="1"/>
    </xf>
    <xf numFmtId="0" fontId="33" fillId="0" borderId="64" xfId="0" applyFont="1" applyBorder="1" applyAlignment="1">
      <alignment horizontal="center" vertical="center" wrapText="1"/>
    </xf>
    <xf numFmtId="0" fontId="6" fillId="0" borderId="64" xfId="0" applyFont="1" applyBorder="1" applyAlignment="1">
      <alignment horizontal="center" vertical="center"/>
    </xf>
    <xf numFmtId="0" fontId="6" fillId="3" borderId="2" xfId="0" applyFont="1" applyFill="1" applyBorder="1" applyAlignment="1">
      <alignment horizontal="center" vertical="center" wrapText="1"/>
    </xf>
    <xf numFmtId="0" fontId="6" fillId="3" borderId="64"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3" xfId="0" applyFont="1" applyBorder="1" applyAlignment="1" applyProtection="1">
      <alignment horizontal="center" vertical="center" wrapText="1"/>
      <protection locked="0"/>
    </xf>
    <xf numFmtId="0" fontId="33" fillId="3" borderId="2" xfId="0" applyFont="1" applyFill="1" applyBorder="1" applyAlignment="1" applyProtection="1">
      <alignment horizontal="center" vertical="center" wrapText="1"/>
      <protection locked="0"/>
    </xf>
    <xf numFmtId="0" fontId="33" fillId="3" borderId="6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3" fillId="3" borderId="2" xfId="0" applyFont="1" applyFill="1" applyBorder="1" applyAlignment="1">
      <alignment horizontal="center" vertical="center" wrapText="1"/>
    </xf>
    <xf numFmtId="0" fontId="33" fillId="3" borderId="6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64" xfId="0" applyFont="1" applyBorder="1" applyAlignment="1">
      <alignment horizontal="center" vertical="center" wrapText="1"/>
    </xf>
    <xf numFmtId="0" fontId="14" fillId="14" borderId="1" xfId="0" applyFont="1" applyFill="1" applyBorder="1" applyAlignment="1">
      <alignment horizontal="center" vertical="center" wrapText="1"/>
    </xf>
    <xf numFmtId="0" fontId="14" fillId="14" borderId="4" xfId="0" applyFont="1" applyFill="1" applyBorder="1" applyAlignment="1">
      <alignment horizontal="center" vertical="center" wrapText="1"/>
    </xf>
    <xf numFmtId="0" fontId="14" fillId="14" borderId="5" xfId="0" applyFont="1" applyFill="1" applyBorder="1" applyAlignment="1">
      <alignment horizontal="center" vertical="center" wrapText="1"/>
    </xf>
    <xf numFmtId="0" fontId="14" fillId="14" borderId="6" xfId="0"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6" borderId="64" xfId="0" applyFont="1" applyFill="1" applyBorder="1" applyAlignment="1">
      <alignment horizontal="center" vertical="center" wrapText="1"/>
    </xf>
    <xf numFmtId="0" fontId="45" fillId="0" borderId="0" xfId="0" applyFont="1" applyAlignment="1" applyProtection="1">
      <alignment horizontal="justify" vertical="center"/>
      <protection locked="0"/>
    </xf>
    <xf numFmtId="0" fontId="14" fillId="17" borderId="5"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33" fillId="14" borderId="8" xfId="0" applyFont="1" applyFill="1" applyBorder="1" applyAlignment="1">
      <alignment horizontal="center" vertical="center" wrapText="1"/>
    </xf>
    <xf numFmtId="0" fontId="33" fillId="14" borderId="10"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17" borderId="64"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64" xfId="0" applyFont="1" applyFill="1" applyBorder="1" applyAlignment="1">
      <alignment horizontal="center" vertical="center" wrapText="1"/>
    </xf>
    <xf numFmtId="0" fontId="54" fillId="14" borderId="1"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33" fillId="14" borderId="1" xfId="0" applyFont="1" applyFill="1" applyBorder="1" applyAlignment="1">
      <alignment horizontal="center" vertical="center" wrapText="1"/>
    </xf>
    <xf numFmtId="0" fontId="33" fillId="14" borderId="2" xfId="0" applyFont="1" applyFill="1" applyBorder="1" applyAlignment="1">
      <alignment horizontal="center" vertical="center" wrapText="1"/>
    </xf>
    <xf numFmtId="0" fontId="7" fillId="0" borderId="0" xfId="0" applyFont="1" applyAlignment="1">
      <alignment horizontal="center" vertical="center" wrapText="1"/>
    </xf>
    <xf numFmtId="14" fontId="14" fillId="3" borderId="7" xfId="0" applyNumberFormat="1" applyFont="1" applyFill="1" applyBorder="1" applyAlignment="1">
      <alignment horizontal="center" vertical="center"/>
    </xf>
    <xf numFmtId="0" fontId="14" fillId="3" borderId="7" xfId="0" applyFont="1" applyFill="1" applyBorder="1" applyAlignment="1">
      <alignment horizontal="center" vertical="center"/>
    </xf>
    <xf numFmtId="0" fontId="33" fillId="12" borderId="2" xfId="0" applyFont="1" applyFill="1" applyBorder="1" applyAlignment="1">
      <alignment horizontal="center" vertical="center" wrapText="1"/>
    </xf>
    <xf numFmtId="0" fontId="33" fillId="12" borderId="64"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14" fillId="18" borderId="2" xfId="0" applyFont="1" applyFill="1" applyBorder="1" applyAlignment="1">
      <alignment horizontal="center" vertical="center" wrapText="1"/>
    </xf>
    <xf numFmtId="0" fontId="14" fillId="18" borderId="64" xfId="0" applyFont="1" applyFill="1" applyBorder="1" applyAlignment="1">
      <alignment horizontal="center" vertical="center" wrapText="1"/>
    </xf>
    <xf numFmtId="0" fontId="14" fillId="18" borderId="8" xfId="0" applyFont="1" applyFill="1" applyBorder="1" applyAlignment="1">
      <alignment horizontal="center" vertical="center" wrapText="1"/>
    </xf>
    <xf numFmtId="0" fontId="14" fillId="18" borderId="65" xfId="0" applyFont="1" applyFill="1" applyBorder="1" applyAlignment="1">
      <alignment horizontal="center" vertical="center" wrapText="1"/>
    </xf>
    <xf numFmtId="164" fontId="33" fillId="23" borderId="1" xfId="0" applyNumberFormat="1"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64" xfId="0" applyFont="1" applyFill="1" applyBorder="1" applyAlignment="1">
      <alignment horizontal="center" vertical="center" wrapText="1"/>
    </xf>
    <xf numFmtId="0" fontId="14" fillId="23" borderId="1" xfId="0" applyFont="1" applyFill="1" applyBorder="1" applyAlignment="1">
      <alignment horizontal="center" vertical="center" wrapText="1"/>
    </xf>
    <xf numFmtId="0" fontId="14" fillId="14" borderId="8" xfId="0" applyFont="1" applyFill="1" applyBorder="1" applyAlignment="1">
      <alignment horizontal="center" vertical="center"/>
    </xf>
    <xf numFmtId="0" fontId="14" fillId="14" borderId="10" xfId="0" applyFont="1" applyFill="1" applyBorder="1" applyAlignment="1">
      <alignment horizontal="center" vertical="center"/>
    </xf>
    <xf numFmtId="0" fontId="14" fillId="14" borderId="64"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7" fillId="19"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33" fillId="3" borderId="1" xfId="0" applyFont="1" applyFill="1" applyBorder="1" applyAlignment="1" applyProtection="1">
      <alignment horizontal="justify" vertical="center" wrapText="1"/>
      <protection locked="0"/>
    </xf>
    <xf numFmtId="0" fontId="33" fillId="0" borderId="2" xfId="0" applyFont="1" applyBorder="1" applyAlignment="1" applyProtection="1">
      <alignment horizontal="justify" vertical="center" wrapText="1"/>
      <protection locked="0"/>
    </xf>
    <xf numFmtId="0" fontId="33" fillId="0" borderId="64" xfId="0" applyFont="1" applyBorder="1" applyAlignment="1" applyProtection="1">
      <alignment horizontal="justify" vertical="center" wrapText="1"/>
      <protection locked="0"/>
    </xf>
    <xf numFmtId="0" fontId="33" fillId="0" borderId="3" xfId="0" applyFont="1" applyBorder="1" applyAlignment="1" applyProtection="1">
      <alignment horizontal="justify" vertical="center" wrapText="1"/>
      <protection locked="0"/>
    </xf>
    <xf numFmtId="0" fontId="33" fillId="0" borderId="69" xfId="0" applyFont="1" applyBorder="1" applyAlignment="1" applyProtection="1">
      <alignment horizontal="center" vertical="center" wrapText="1"/>
      <protection locked="0"/>
    </xf>
    <xf numFmtId="0" fontId="33" fillId="0" borderId="70" xfId="0" applyFont="1" applyBorder="1" applyAlignment="1" applyProtection="1">
      <alignment horizontal="center" vertical="center" wrapText="1"/>
      <protection locked="0"/>
    </xf>
    <xf numFmtId="0" fontId="33" fillId="0" borderId="66" xfId="0" applyFont="1" applyBorder="1" applyAlignment="1">
      <alignment horizontal="justify" vertical="center" wrapText="1"/>
    </xf>
    <xf numFmtId="0" fontId="33" fillId="0" borderId="68" xfId="0" applyFont="1" applyBorder="1" applyAlignment="1">
      <alignment horizontal="justify" vertical="center" wrapText="1"/>
    </xf>
    <xf numFmtId="0" fontId="33" fillId="0" borderId="68" xfId="0" applyFont="1" applyBorder="1" applyAlignment="1">
      <alignment horizontal="justify"/>
    </xf>
    <xf numFmtId="9" fontId="14" fillId="16" borderId="2" xfId="2" applyFont="1" applyFill="1" applyBorder="1" applyAlignment="1">
      <alignment horizontal="center" vertical="center" wrapText="1"/>
    </xf>
    <xf numFmtId="9" fontId="14" fillId="16" borderId="64" xfId="2" applyFont="1" applyFill="1" applyBorder="1" applyAlignment="1">
      <alignment horizontal="center" vertical="center" wrapText="1"/>
    </xf>
    <xf numFmtId="0" fontId="7" fillId="15"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3" xfId="0" applyFont="1" applyBorder="1" applyAlignment="1">
      <alignment horizontal="center" vertical="center" wrapText="1"/>
    </xf>
    <xf numFmtId="0" fontId="33" fillId="3" borderId="2" xfId="1" applyFont="1" applyFill="1" applyBorder="1" applyAlignment="1" applyProtection="1">
      <alignment horizontal="center" vertical="center" wrapText="1"/>
      <protection locked="0"/>
    </xf>
    <xf numFmtId="0" fontId="33" fillId="3" borderId="64" xfId="1" applyFont="1" applyFill="1" applyBorder="1" applyAlignment="1" applyProtection="1">
      <alignment horizontal="center" vertical="center" wrapText="1"/>
      <protection locked="0"/>
    </xf>
    <xf numFmtId="9" fontId="6" fillId="0" borderId="2" xfId="0" applyNumberFormat="1" applyFont="1" applyBorder="1" applyAlignment="1">
      <alignment horizontal="center" vertical="center"/>
    </xf>
    <xf numFmtId="9" fontId="6" fillId="0" borderId="64" xfId="0" applyNumberFormat="1" applyFont="1" applyBorder="1" applyAlignment="1">
      <alignment horizontal="center" vertical="center"/>
    </xf>
    <xf numFmtId="0" fontId="33" fillId="3" borderId="3" xfId="1" applyFont="1" applyFill="1" applyBorder="1" applyAlignment="1" applyProtection="1">
      <alignment horizontal="center" vertical="center" wrapText="1"/>
      <protection locked="0"/>
    </xf>
    <xf numFmtId="9" fontId="6" fillId="0" borderId="3"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3" fillId="4" borderId="64" xfId="0" applyFont="1" applyFill="1" applyBorder="1" applyAlignment="1">
      <alignment horizontal="justify" vertical="center" wrapText="1"/>
    </xf>
    <xf numFmtId="0" fontId="33" fillId="4" borderId="3" xfId="0" applyFont="1" applyFill="1" applyBorder="1" applyAlignment="1">
      <alignment horizontal="justify" vertical="center" wrapText="1"/>
    </xf>
    <xf numFmtId="0" fontId="33" fillId="3" borderId="64" xfId="0" applyFont="1" applyFill="1" applyBorder="1" applyAlignment="1">
      <alignment horizontal="justify" vertical="center" wrapText="1"/>
    </xf>
    <xf numFmtId="0" fontId="33" fillId="3" borderId="3" xfId="0" applyFont="1" applyFill="1" applyBorder="1" applyAlignment="1">
      <alignment horizontal="justify"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33" fillId="0" borderId="5" xfId="0" applyFont="1" applyBorder="1" applyAlignment="1">
      <alignment horizontal="justify" vertical="center"/>
    </xf>
    <xf numFmtId="0" fontId="33" fillId="0" borderId="6" xfId="0" applyFont="1" applyBorder="1" applyAlignment="1">
      <alignment horizontal="justify" vertical="center"/>
    </xf>
    <xf numFmtId="0" fontId="6" fillId="0" borderId="1" xfId="0" applyFont="1" applyBorder="1" applyAlignment="1">
      <alignment horizontal="justify" vertical="center" wrapText="1"/>
    </xf>
    <xf numFmtId="14" fontId="33" fillId="0" borderId="1" xfId="0" applyNumberFormat="1" applyFont="1" applyBorder="1" applyAlignment="1">
      <alignment horizontal="center" vertical="center" wrapText="1"/>
    </xf>
    <xf numFmtId="0" fontId="33" fillId="0" borderId="1" xfId="0" applyFont="1" applyBorder="1" applyAlignment="1">
      <alignment horizontal="justify" vertical="center" wrapText="1"/>
    </xf>
    <xf numFmtId="0" fontId="15" fillId="8" borderId="7"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20" borderId="11"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20" fillId="11" borderId="17" xfId="0" applyFont="1" applyFill="1" applyBorder="1" applyAlignment="1">
      <alignment horizontal="center" vertical="center" wrapText="1"/>
    </xf>
    <xf numFmtId="0" fontId="15"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7" fillId="0" borderId="62" xfId="0" applyFont="1" applyBorder="1" applyAlignment="1">
      <alignment horizontal="center" vertical="center" wrapText="1"/>
    </xf>
    <xf numFmtId="0" fontId="17"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62" xfId="0" applyFont="1" applyBorder="1" applyAlignment="1">
      <alignment horizontal="left" vertical="center" wrapText="1"/>
    </xf>
    <xf numFmtId="0" fontId="7" fillId="0" borderId="0" xfId="0" applyFont="1" applyAlignment="1">
      <alignment horizont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7"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60" xfId="0" applyFont="1" applyBorder="1" applyAlignment="1">
      <alignment horizontal="center" vertical="center" wrapText="1"/>
    </xf>
    <xf numFmtId="0" fontId="19" fillId="0" borderId="0" xfId="0" applyFont="1" applyAlignment="1">
      <alignment horizontal="center"/>
    </xf>
    <xf numFmtId="0" fontId="22" fillId="11" borderId="17" xfId="0" applyFont="1" applyFill="1" applyBorder="1" applyAlignment="1">
      <alignment horizontal="center" vertical="center" wrapText="1"/>
    </xf>
    <xf numFmtId="0" fontId="33" fillId="0" borderId="17" xfId="0" applyFont="1" applyBorder="1" applyAlignment="1">
      <alignment horizontal="center" vertical="center" wrapText="1"/>
    </xf>
    <xf numFmtId="0" fontId="15" fillId="9" borderId="12"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39" fillId="0" borderId="23" xfId="0" applyFont="1" applyBorder="1" applyAlignment="1">
      <alignment vertical="center" wrapText="1"/>
    </xf>
    <xf numFmtId="0" fontId="39" fillId="0" borderId="55" xfId="0" applyFont="1" applyBorder="1" applyAlignment="1">
      <alignment vertical="center" wrapText="1"/>
    </xf>
    <xf numFmtId="0" fontId="39" fillId="0" borderId="18" xfId="0" applyFont="1" applyBorder="1" applyAlignment="1">
      <alignment vertical="center" wrapText="1"/>
    </xf>
    <xf numFmtId="0" fontId="7" fillId="0" borderId="0" xfId="0" applyFont="1" applyAlignment="1">
      <alignment horizontal="center"/>
    </xf>
    <xf numFmtId="0" fontId="10" fillId="0" borderId="14" xfId="0" applyFont="1" applyBorder="1" applyAlignment="1">
      <alignment horizontal="left" vertical="center" wrapText="1" indent="2"/>
    </xf>
    <xf numFmtId="0" fontId="10" fillId="0" borderId="16" xfId="0" applyFont="1" applyBorder="1" applyAlignment="1">
      <alignment horizontal="left" vertical="center" wrapText="1" indent="2"/>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26" fillId="0" borderId="22" xfId="0" applyFont="1" applyBorder="1" applyAlignment="1">
      <alignment vertical="center" wrapText="1"/>
    </xf>
    <xf numFmtId="0" fontId="26" fillId="0" borderId="20" xfId="0" applyFont="1" applyBorder="1" applyAlignment="1">
      <alignment vertical="center" wrapText="1"/>
    </xf>
    <xf numFmtId="0" fontId="26" fillId="0" borderId="24" xfId="0" applyFont="1" applyBorder="1" applyAlignment="1">
      <alignment vertical="center" wrapText="1"/>
    </xf>
    <xf numFmtId="0" fontId="26" fillId="0" borderId="19" xfId="0" applyFont="1" applyBorder="1" applyAlignment="1">
      <alignment vertical="center" wrapText="1"/>
    </xf>
    <xf numFmtId="0" fontId="26" fillId="0" borderId="0" xfId="0" applyFont="1" applyAlignment="1">
      <alignment vertical="center" wrapText="1"/>
    </xf>
    <xf numFmtId="0" fontId="26" fillId="0" borderId="21" xfId="0" applyFont="1" applyBorder="1" applyAlignment="1">
      <alignment vertical="center" wrapText="1"/>
    </xf>
    <xf numFmtId="0" fontId="15" fillId="0" borderId="14" xfId="0" applyFont="1" applyBorder="1" applyAlignment="1">
      <alignment horizontal="left" vertical="center" wrapText="1" indent="2"/>
    </xf>
    <xf numFmtId="0" fontId="15"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5" fillId="0" borderId="15" xfId="0" applyFont="1" applyBorder="1" applyAlignment="1">
      <alignment horizontal="left" vertical="center" wrapText="1" indent="2"/>
    </xf>
    <xf numFmtId="0" fontId="8" fillId="4" borderId="17" xfId="0" applyFont="1" applyFill="1" applyBorder="1" applyAlignment="1">
      <alignment horizontal="center" vertical="center" wrapText="1"/>
    </xf>
    <xf numFmtId="0" fontId="34" fillId="4" borderId="17"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5" fillId="20" borderId="17" xfId="0" applyFont="1" applyFill="1" applyBorder="1" applyAlignment="1">
      <alignment horizontal="center" vertical="center" wrapText="1"/>
    </xf>
    <xf numFmtId="0" fontId="16" fillId="20"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justify" vertical="center" wrapText="1"/>
      <protection locked="0"/>
    </xf>
    <xf numFmtId="0" fontId="33" fillId="0" borderId="66" xfId="0" applyFont="1" applyFill="1" applyBorder="1" applyAlignment="1">
      <alignment horizontal="center" vertical="center"/>
    </xf>
    <xf numFmtId="0" fontId="33" fillId="0" borderId="6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33" fillId="0" borderId="66" xfId="0" applyFont="1" applyFill="1" applyBorder="1" applyAlignment="1">
      <alignment horizontal="justify" vertical="center" wrapText="1"/>
    </xf>
    <xf numFmtId="0" fontId="33" fillId="0" borderId="73" xfId="0" applyFont="1" applyFill="1" applyBorder="1" applyAlignment="1">
      <alignment horizontal="center" vertical="center" wrapText="1"/>
    </xf>
    <xf numFmtId="9" fontId="33" fillId="0" borderId="6"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xf>
    <xf numFmtId="9" fontId="6" fillId="0" borderId="2" xfId="0" applyNumberFormat="1" applyFont="1" applyFill="1" applyBorder="1" applyAlignment="1">
      <alignment horizontal="center" vertical="center"/>
    </xf>
    <xf numFmtId="0" fontId="14" fillId="0" borderId="2" xfId="0" applyFont="1" applyFill="1" applyBorder="1" applyAlignment="1">
      <alignment horizontal="center" vertical="center" wrapText="1"/>
    </xf>
    <xf numFmtId="0" fontId="33" fillId="0" borderId="2" xfId="0" applyFont="1" applyFill="1" applyBorder="1" applyAlignment="1" applyProtection="1">
      <alignment horizontal="center" vertical="center" wrapText="1"/>
      <protection locked="0"/>
    </xf>
    <xf numFmtId="164" fontId="3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3" fillId="0" borderId="1" xfId="0" applyFont="1" applyFill="1" applyBorder="1" applyAlignment="1">
      <alignment horizontal="justify" vertical="center" wrapText="1"/>
    </xf>
    <xf numFmtId="0" fontId="33"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64" xfId="0" applyFont="1" applyFill="1" applyBorder="1" applyAlignment="1">
      <alignment horizontal="center" vertical="center" wrapText="1"/>
    </xf>
    <xf numFmtId="0" fontId="33" fillId="0" borderId="64" xfId="0" applyFont="1" applyFill="1" applyBorder="1" applyAlignment="1" applyProtection="1">
      <alignment horizontal="center" vertical="center" wrapText="1"/>
      <protection locked="0"/>
    </xf>
    <xf numFmtId="0" fontId="14" fillId="0" borderId="3" xfId="0" applyFont="1" applyFill="1" applyBorder="1" applyAlignment="1">
      <alignment horizontal="center" vertical="center" wrapText="1"/>
    </xf>
    <xf numFmtId="0" fontId="33" fillId="0" borderId="3"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protection locked="0"/>
    </xf>
    <xf numFmtId="0" fontId="56" fillId="25" borderId="6" xfId="0" applyFont="1" applyFill="1" applyBorder="1" applyAlignment="1">
      <alignment horizontal="center" vertical="center"/>
    </xf>
    <xf numFmtId="0" fontId="56" fillId="25" borderId="75" xfId="0" applyFont="1" applyFill="1" applyBorder="1" applyAlignment="1">
      <alignment horizontal="center" vertical="center"/>
    </xf>
    <xf numFmtId="164" fontId="33" fillId="0" borderId="1" xfId="0" applyNumberFormat="1" applyFont="1" applyBorder="1" applyAlignment="1">
      <alignment horizontal="center" vertical="center" wrapText="1"/>
    </xf>
    <xf numFmtId="0" fontId="56" fillId="25" borderId="1" xfId="0" applyFont="1" applyFill="1" applyBorder="1" applyAlignment="1">
      <alignment horizontal="center" vertical="center"/>
    </xf>
    <xf numFmtId="0" fontId="47" fillId="0" borderId="1" xfId="0" applyFont="1" applyBorder="1" applyAlignment="1" applyProtection="1">
      <alignment horizontal="center" vertical="center"/>
      <protection locked="0"/>
    </xf>
    <xf numFmtId="0" fontId="56" fillId="25" borderId="6" xfId="0" applyFont="1" applyFill="1" applyBorder="1" applyAlignment="1">
      <alignment horizontal="center" vertical="center" wrapText="1"/>
    </xf>
    <xf numFmtId="0" fontId="33" fillId="0" borderId="6" xfId="0" applyFont="1" applyBorder="1" applyAlignment="1">
      <alignment horizontal="center" vertical="center"/>
    </xf>
    <xf numFmtId="0" fontId="33" fillId="0" borderId="75" xfId="0" applyFont="1" applyBorder="1" applyAlignment="1">
      <alignment horizontal="center" vertical="center"/>
    </xf>
    <xf numFmtId="0" fontId="33" fillId="0" borderId="75" xfId="0" applyFont="1" applyBorder="1" applyAlignment="1">
      <alignment horizontal="center" vertical="center" wrapText="1"/>
    </xf>
    <xf numFmtId="0" fontId="56" fillId="25" borderId="6" xfId="0" applyFont="1" applyFill="1" applyBorder="1" applyAlignment="1">
      <alignment horizontal="justify" vertical="center" wrapText="1"/>
    </xf>
    <xf numFmtId="0" fontId="56" fillId="25" borderId="75" xfId="0" applyFont="1" applyFill="1" applyBorder="1" applyAlignment="1">
      <alignment horizontal="justify" vertical="center" wrapText="1"/>
    </xf>
    <xf numFmtId="164" fontId="33" fillId="0" borderId="1" xfId="0" applyNumberFormat="1" applyFont="1" applyFill="1" applyBorder="1" applyAlignment="1">
      <alignment horizontal="justify" vertical="center" wrapText="1"/>
    </xf>
    <xf numFmtId="164" fontId="33" fillId="0" borderId="1" xfId="0" applyNumberFormat="1" applyFont="1" applyBorder="1" applyAlignment="1">
      <alignment horizontal="justify" vertical="center" wrapText="1"/>
    </xf>
    <xf numFmtId="0" fontId="33" fillId="0" borderId="4" xfId="0" applyFont="1" applyBorder="1" applyAlignment="1" applyProtection="1">
      <alignment horizontal="justify" vertical="center"/>
      <protection locked="0"/>
    </xf>
    <xf numFmtId="0" fontId="33" fillId="3" borderId="4" xfId="0" applyFont="1" applyFill="1" applyBorder="1" applyAlignment="1" applyProtection="1">
      <alignment horizontal="justify" vertical="center" wrapText="1"/>
      <protection locked="0"/>
    </xf>
    <xf numFmtId="0" fontId="56" fillId="25" borderId="1" xfId="0" applyFont="1" applyFill="1" applyBorder="1" applyAlignment="1">
      <alignment horizontal="justify" vertical="center" wrapText="1"/>
    </xf>
    <xf numFmtId="0" fontId="33" fillId="0" borderId="1" xfId="0" applyFont="1" applyBorder="1" applyAlignment="1" applyProtection="1">
      <alignment horizontal="justify" vertical="center"/>
      <protection locked="0"/>
    </xf>
    <xf numFmtId="0" fontId="33" fillId="0" borderId="75" xfId="0" applyFont="1" applyBorder="1" applyAlignment="1">
      <alignment horizontal="justify" vertical="center" wrapText="1"/>
    </xf>
    <xf numFmtId="164" fontId="33" fillId="0" borderId="1" xfId="0" applyNumberFormat="1" applyFont="1" applyBorder="1" applyAlignment="1" applyProtection="1">
      <alignment horizontal="center" vertical="center" wrapText="1"/>
      <protection locked="0"/>
    </xf>
    <xf numFmtId="0" fontId="56" fillId="25" borderId="1" xfId="0" applyFont="1" applyFill="1" applyBorder="1" applyAlignment="1">
      <alignment horizontal="center" vertical="center" wrapText="1"/>
    </xf>
    <xf numFmtId="0" fontId="56" fillId="25" borderId="3" xfId="0" applyFont="1" applyFill="1" applyBorder="1" applyAlignment="1">
      <alignment horizontal="center" vertical="center" wrapText="1"/>
    </xf>
    <xf numFmtId="164" fontId="33" fillId="3" borderId="1" xfId="0" applyNumberFormat="1" applyFont="1" applyFill="1" applyBorder="1" applyAlignment="1" applyProtection="1">
      <alignment horizontal="center" vertical="center" wrapText="1"/>
      <protection locked="0"/>
    </xf>
    <xf numFmtId="0" fontId="57" fillId="0" borderId="0" xfId="0" applyFont="1" applyAlignment="1">
      <alignment horizontal="center" vertical="center"/>
    </xf>
    <xf numFmtId="0" fontId="15" fillId="3" borderId="0" xfId="0" applyFont="1" applyFill="1" applyBorder="1" applyAlignment="1">
      <alignment horizontal="right" vertical="center"/>
    </xf>
    <xf numFmtId="0" fontId="11" fillId="3" borderId="1" xfId="0" applyFont="1" applyFill="1" applyBorder="1" applyAlignment="1" applyProtection="1">
      <alignment horizontal="center" vertical="center"/>
      <protection locked="0"/>
    </xf>
    <xf numFmtId="0" fontId="2" fillId="0" borderId="1" xfId="0" applyFont="1" applyBorder="1" applyAlignment="1">
      <alignment horizontal="justify" vertical="center" wrapText="1"/>
    </xf>
    <xf numFmtId="0" fontId="15" fillId="3" borderId="7" xfId="0" applyFont="1" applyFill="1" applyBorder="1" applyAlignment="1">
      <alignment horizontal="center" vertical="center" wrapText="1"/>
    </xf>
    <xf numFmtId="0" fontId="33" fillId="0" borderId="4" xfId="0" applyFont="1" applyBorder="1" applyAlignment="1" applyProtection="1">
      <alignment horizontal="justify" vertical="center" wrapText="1"/>
      <protection locked="0"/>
    </xf>
    <xf numFmtId="0" fontId="56" fillId="25" borderId="5" xfId="0" applyFont="1" applyFill="1" applyBorder="1" applyAlignment="1">
      <alignment horizontal="justify" vertical="center" wrapText="1"/>
    </xf>
    <xf numFmtId="0" fontId="56" fillId="25" borderId="7" xfId="0" applyFont="1" applyFill="1" applyBorder="1" applyAlignment="1">
      <alignment horizontal="justify" vertical="center" wrapText="1"/>
    </xf>
    <xf numFmtId="164" fontId="33" fillId="0" borderId="4" xfId="0" applyNumberFormat="1" applyFont="1" applyFill="1" applyBorder="1" applyAlignment="1">
      <alignment horizontal="justify" vertical="center" wrapText="1"/>
    </xf>
    <xf numFmtId="164" fontId="33" fillId="0" borderId="4" xfId="0" applyNumberFormat="1" applyFont="1" applyBorder="1" applyAlignment="1">
      <alignment horizontal="justify" vertical="center" wrapText="1"/>
    </xf>
    <xf numFmtId="0" fontId="46" fillId="0" borderId="4" xfId="3" applyFont="1" applyFill="1" applyBorder="1" applyAlignment="1" applyProtection="1">
      <alignment horizontal="justify" vertical="center"/>
      <protection locked="0"/>
    </xf>
    <xf numFmtId="0" fontId="33" fillId="0" borderId="4" xfId="3" applyFont="1" applyFill="1" applyBorder="1" applyAlignment="1" applyProtection="1">
      <alignment horizontal="justify" vertical="center" wrapText="1"/>
      <protection locked="0"/>
    </xf>
    <xf numFmtId="0" fontId="55" fillId="0" borderId="2" xfId="0" applyFont="1" applyBorder="1" applyAlignment="1">
      <alignment horizontal="justify" vertical="center" wrapText="1"/>
    </xf>
    <xf numFmtId="0" fontId="58" fillId="0" borderId="64" xfId="0" applyFont="1" applyBorder="1" applyAlignment="1">
      <alignment horizontal="justify" vertical="center"/>
    </xf>
    <xf numFmtId="0" fontId="58" fillId="0" borderId="3" xfId="0" applyFont="1" applyBorder="1" applyAlignment="1">
      <alignment horizontal="justify" vertical="center"/>
    </xf>
    <xf numFmtId="0" fontId="6" fillId="0" borderId="2" xfId="0" applyFont="1" applyFill="1" applyBorder="1" applyAlignment="1">
      <alignment horizontal="justify" vertical="center" wrapText="1"/>
    </xf>
    <xf numFmtId="0" fontId="6" fillId="0" borderId="64" xfId="0" applyFont="1" applyFill="1" applyBorder="1" applyAlignment="1">
      <alignment horizontal="justify" vertical="center"/>
    </xf>
    <xf numFmtId="0" fontId="6" fillId="0" borderId="3" xfId="0" applyFont="1" applyFill="1" applyBorder="1" applyAlignment="1">
      <alignment horizontal="justify" vertical="center"/>
    </xf>
    <xf numFmtId="0" fontId="6" fillId="0" borderId="2" xfId="0" applyFont="1" applyBorder="1" applyAlignment="1">
      <alignment horizontal="justify" vertical="center" wrapText="1"/>
    </xf>
    <xf numFmtId="0" fontId="6" fillId="0" borderId="76" xfId="0" applyFont="1" applyBorder="1" applyAlignment="1">
      <alignment horizontal="justify" vertical="center" wrapText="1"/>
    </xf>
    <xf numFmtId="0" fontId="6" fillId="0" borderId="64" xfId="0" applyFont="1" applyBorder="1" applyAlignment="1">
      <alignment horizontal="justify" vertical="center"/>
    </xf>
    <xf numFmtId="0" fontId="6" fillId="0" borderId="77" xfId="0" applyFont="1" applyBorder="1" applyAlignment="1">
      <alignment horizontal="justify" vertical="center"/>
    </xf>
    <xf numFmtId="0" fontId="55" fillId="0" borderId="64" xfId="0" applyFont="1" applyBorder="1" applyAlignment="1">
      <alignment horizontal="justify" vertical="center" wrapText="1"/>
    </xf>
    <xf numFmtId="0" fontId="6" fillId="0" borderId="3" xfId="0" applyFont="1" applyBorder="1" applyAlignment="1">
      <alignment horizontal="justify" vertical="center"/>
    </xf>
    <xf numFmtId="0" fontId="6" fillId="0" borderId="1" xfId="0" applyFont="1" applyFill="1" applyBorder="1" applyAlignment="1">
      <alignment horizontal="justify" vertical="center" wrapText="1"/>
    </xf>
    <xf numFmtId="0" fontId="6" fillId="0" borderId="64" xfId="0" applyFont="1" applyBorder="1" applyAlignment="1">
      <alignment horizontal="justify" vertical="center" wrapText="1"/>
    </xf>
    <xf numFmtId="0" fontId="6" fillId="0" borderId="3" xfId="0" applyFont="1" applyBorder="1" applyAlignment="1">
      <alignment horizontal="justify" vertical="center" wrapText="1"/>
    </xf>
    <xf numFmtId="14" fontId="33" fillId="3" borderId="1" xfId="0" applyNumberFormat="1"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51" fillId="0" borderId="0" xfId="0" applyFont="1" applyBorder="1" applyAlignment="1">
      <alignment vertical="center" wrapText="1"/>
    </xf>
    <xf numFmtId="0" fontId="50" fillId="0" borderId="1" xfId="0" applyFont="1" applyBorder="1" applyAlignment="1">
      <alignment horizontal="center" vertical="center" wrapText="1"/>
    </xf>
    <xf numFmtId="0" fontId="51" fillId="0" borderId="1" xfId="0" applyFont="1" applyBorder="1" applyAlignment="1">
      <alignment horizontal="center" vertical="center" wrapText="1"/>
    </xf>
  </cellXfs>
  <cellStyles count="7">
    <cellStyle name="Hipervínculo" xfId="3" builtinId="8"/>
    <cellStyle name="Hyperlink" xfId="6" xr:uid="{00000000-000B-0000-0000-000008000000}"/>
    <cellStyle name="Millares [0]" xfId="4" builtinId="6"/>
    <cellStyle name="Millares [0] 2" xfId="5" xr:uid="{8F9A2EF2-6F74-4BB9-9CC3-462B1B948613}"/>
    <cellStyle name="Normal" xfId="0" builtinId="0"/>
    <cellStyle name="Normal 2" xfId="1" xr:uid="{00000000-0005-0000-0000-000001000000}"/>
    <cellStyle name="Porcentaje" xfId="2" builtinId="5"/>
  </cellStyles>
  <dxfs count="553">
    <dxf>
      <fill>
        <patternFill>
          <bgColor rgb="FFFF0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99"/>
          <bgColor rgb="FFFFFF99"/>
        </patternFill>
      </fill>
    </dxf>
    <dxf>
      <fill>
        <patternFill patternType="none"/>
      </fill>
    </dxf>
    <dxf>
      <font>
        <color auto="1"/>
      </font>
      <fill>
        <patternFill patternType="solid">
          <fgColor rgb="FFFFFF99"/>
          <bgColor rgb="FFFFFF99"/>
        </patternFill>
      </fill>
    </dxf>
    <dxf>
      <fill>
        <patternFill patternType="solid">
          <fgColor rgb="FFFFC000"/>
          <bgColor rgb="FFFFC00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ont>
        <color rgb="FF9C0006"/>
      </font>
      <fill>
        <patternFill patternType="solid">
          <fgColor rgb="FFFFC7CE"/>
          <bgColor rgb="FFFFC7CE"/>
        </patternFill>
      </fill>
    </dxf>
    <dxf>
      <font>
        <color auto="1"/>
      </font>
      <fill>
        <patternFill patternType="solid">
          <fgColor rgb="FFFFC000"/>
          <bgColor rgb="FFFFC000"/>
        </patternFill>
      </fill>
    </dxf>
    <dxf>
      <fill>
        <patternFill patternType="solid">
          <fgColor rgb="FFFFC000"/>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99"/>
          <bgColor rgb="FFFFFF99"/>
        </patternFill>
      </fill>
    </dxf>
    <dxf>
      <fill>
        <patternFill patternType="none"/>
      </fill>
    </dxf>
    <dxf>
      <font>
        <color auto="1"/>
      </font>
      <fill>
        <patternFill patternType="solid">
          <fgColor rgb="FFFFFF99"/>
          <bgColor rgb="FFFFFF99"/>
        </patternFill>
      </fill>
    </dxf>
    <dxf>
      <fill>
        <patternFill patternType="solid">
          <fgColor rgb="FFFFC000"/>
          <bgColor rgb="FFFFC00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ont>
        <color rgb="FF9C0006"/>
      </font>
      <fill>
        <patternFill patternType="solid">
          <fgColor rgb="FFFFC7CE"/>
          <bgColor rgb="FFFFC7CE"/>
        </patternFill>
      </fill>
    </dxf>
    <dxf>
      <font>
        <color auto="1"/>
      </font>
      <fill>
        <patternFill patternType="solid">
          <fgColor rgb="FFFFC000"/>
          <bgColor rgb="FFFFC000"/>
        </patternFill>
      </fill>
    </dxf>
    <dxf>
      <fill>
        <patternFill patternType="solid">
          <fgColor rgb="FFFFC000"/>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s>
  <tableStyles count="0" defaultTableStyle="TableStyleMedium2" defaultPivotStyle="PivotStyleLight16"/>
  <colors>
    <mruColors>
      <color rgb="FFFFFFCC"/>
      <color rgb="FFCCFFFF"/>
      <color rgb="FFFFE599"/>
      <color rgb="FFFFFF99"/>
      <color rgb="FFFFFF00"/>
      <color rgb="FF92D050"/>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0</xdr:colOff>
      <xdr:row>13</xdr:row>
      <xdr:rowOff>0</xdr:rowOff>
    </xdr:from>
    <xdr:ext cx="304800" cy="304800"/>
    <xdr:sp macro="" textlink="">
      <xdr:nvSpPr>
        <xdr:cNvPr id="2" name="avatar">
          <a:extLst>
            <a:ext uri="{FF2B5EF4-FFF2-40B4-BE49-F238E27FC236}">
              <a16:creationId xmlns:a16="http://schemas.microsoft.com/office/drawing/2014/main" id="{17CF348D-EE98-4DB1-8DAC-10B16953680B}"/>
            </a:ext>
          </a:extLst>
        </xdr:cNvPr>
        <xdr:cNvSpPr>
          <a:spLocks noChangeAspect="1" noChangeArrowheads="1"/>
        </xdr:cNvSpPr>
      </xdr:nvSpPr>
      <xdr:spPr bwMode="auto">
        <a:xfrm>
          <a:off x="7353300" y="21928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 name="avatar">
          <a:extLst>
            <a:ext uri="{FF2B5EF4-FFF2-40B4-BE49-F238E27FC236}">
              <a16:creationId xmlns:a16="http://schemas.microsoft.com/office/drawing/2014/main" id="{B717E965-4CC1-41C9-A131-FBBE2CCA6528}"/>
            </a:ext>
          </a:extLst>
        </xdr:cNvPr>
        <xdr:cNvSpPr>
          <a:spLocks noChangeAspect="1" noChangeArrowheads="1"/>
        </xdr:cNvSpPr>
      </xdr:nvSpPr>
      <xdr:spPr bwMode="auto">
        <a:xfrm>
          <a:off x="7353300" y="21928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11</xdr:row>
      <xdr:rowOff>0</xdr:rowOff>
    </xdr:from>
    <xdr:to>
      <xdr:col>8</xdr:col>
      <xdr:colOff>0</xdr:colOff>
      <xdr:row>11</xdr:row>
      <xdr:rowOff>1365249</xdr:rowOff>
    </xdr:to>
    <xdr:sp macro="" textlink="">
      <xdr:nvSpPr>
        <xdr:cNvPr id="4" name="Text Box 214">
          <a:extLst>
            <a:ext uri="{FF2B5EF4-FFF2-40B4-BE49-F238E27FC236}">
              <a16:creationId xmlns:a16="http://schemas.microsoft.com/office/drawing/2014/main" id="{89065D13-96D1-4C99-85DB-7EC0068081E7}"/>
            </a:ext>
          </a:extLst>
        </xdr:cNvPr>
        <xdr:cNvSpPr txBox="1">
          <a:spLocks noChangeArrowheads="1"/>
        </xdr:cNvSpPr>
      </xdr:nvSpPr>
      <xdr:spPr bwMode="auto">
        <a:xfrm rot="-1090354">
          <a:off x="12147550" y="873823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xdr:row>
      <xdr:rowOff>0</xdr:rowOff>
    </xdr:from>
    <xdr:to>
      <xdr:col>8</xdr:col>
      <xdr:colOff>0</xdr:colOff>
      <xdr:row>11</xdr:row>
      <xdr:rowOff>1365249</xdr:rowOff>
    </xdr:to>
    <xdr:sp macro="" textlink="">
      <xdr:nvSpPr>
        <xdr:cNvPr id="5" name="Text Box 215">
          <a:extLst>
            <a:ext uri="{FF2B5EF4-FFF2-40B4-BE49-F238E27FC236}">
              <a16:creationId xmlns:a16="http://schemas.microsoft.com/office/drawing/2014/main" id="{6C38F79F-CC47-41A4-85DA-E89426C2B59C}"/>
            </a:ext>
          </a:extLst>
        </xdr:cNvPr>
        <xdr:cNvSpPr txBox="1">
          <a:spLocks noChangeArrowheads="1"/>
        </xdr:cNvSpPr>
      </xdr:nvSpPr>
      <xdr:spPr bwMode="auto">
        <a:xfrm rot="-1090354">
          <a:off x="12147550" y="873823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xdr:row>
      <xdr:rowOff>0</xdr:rowOff>
    </xdr:from>
    <xdr:to>
      <xdr:col>8</xdr:col>
      <xdr:colOff>0</xdr:colOff>
      <xdr:row>11</xdr:row>
      <xdr:rowOff>777875</xdr:rowOff>
    </xdr:to>
    <xdr:sp macro="" textlink="">
      <xdr:nvSpPr>
        <xdr:cNvPr id="6" name="Text Box 214">
          <a:extLst>
            <a:ext uri="{FF2B5EF4-FFF2-40B4-BE49-F238E27FC236}">
              <a16:creationId xmlns:a16="http://schemas.microsoft.com/office/drawing/2014/main" id="{F1348608-F0D1-4A70-AB01-8D32E9272096}"/>
            </a:ext>
          </a:extLst>
        </xdr:cNvPr>
        <xdr:cNvSpPr txBox="1">
          <a:spLocks noChangeArrowheads="1"/>
        </xdr:cNvSpPr>
      </xdr:nvSpPr>
      <xdr:spPr bwMode="auto">
        <a:xfrm rot="-1090354">
          <a:off x="12147550" y="896239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xdr:row>
      <xdr:rowOff>0</xdr:rowOff>
    </xdr:from>
    <xdr:to>
      <xdr:col>8</xdr:col>
      <xdr:colOff>0</xdr:colOff>
      <xdr:row>11</xdr:row>
      <xdr:rowOff>777875</xdr:rowOff>
    </xdr:to>
    <xdr:sp macro="" textlink="">
      <xdr:nvSpPr>
        <xdr:cNvPr id="7" name="Text Box 215">
          <a:extLst>
            <a:ext uri="{FF2B5EF4-FFF2-40B4-BE49-F238E27FC236}">
              <a16:creationId xmlns:a16="http://schemas.microsoft.com/office/drawing/2014/main" id="{FE56D363-9E5D-4873-9D44-308BCFDF14EA}"/>
            </a:ext>
          </a:extLst>
        </xdr:cNvPr>
        <xdr:cNvSpPr txBox="1">
          <a:spLocks noChangeArrowheads="1"/>
        </xdr:cNvSpPr>
      </xdr:nvSpPr>
      <xdr:spPr bwMode="auto">
        <a:xfrm rot="-1090354">
          <a:off x="12147550" y="896239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1</xdr:col>
      <xdr:colOff>381000</xdr:colOff>
      <xdr:row>0</xdr:row>
      <xdr:rowOff>0</xdr:rowOff>
    </xdr:from>
    <xdr:to>
      <xdr:col>3</xdr:col>
      <xdr:colOff>291633</xdr:colOff>
      <xdr:row>0</xdr:row>
      <xdr:rowOff>1153582</xdr:rowOff>
    </xdr:to>
    <xdr:pic>
      <xdr:nvPicPr>
        <xdr:cNvPr id="9" name="Imagen 2" descr="Logo MinCIT_Mesa de trabajo 1">
          <a:extLst>
            <a:ext uri="{FF2B5EF4-FFF2-40B4-BE49-F238E27FC236}">
              <a16:creationId xmlns:a16="http://schemas.microsoft.com/office/drawing/2014/main" id="{39B02D13-619F-3817-5876-AA10CA806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1917" y="0"/>
          <a:ext cx="2270716" cy="115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30</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30</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30</xdr:row>
      <xdr:rowOff>0</xdr:rowOff>
    </xdr:from>
    <xdr:to>
      <xdr:col>9</xdr:col>
      <xdr:colOff>0</xdr:colOff>
      <xdr:row>456</xdr:row>
      <xdr:rowOff>39918</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30</xdr:row>
      <xdr:rowOff>0</xdr:rowOff>
    </xdr:from>
    <xdr:to>
      <xdr:col>9</xdr:col>
      <xdr:colOff>0</xdr:colOff>
      <xdr:row>456</xdr:row>
      <xdr:rowOff>39918</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30</xdr:row>
      <xdr:rowOff>0</xdr:rowOff>
    </xdr:from>
    <xdr:to>
      <xdr:col>9</xdr:col>
      <xdr:colOff>0</xdr:colOff>
      <xdr:row>453</xdr:row>
      <xdr:rowOff>140315</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30</xdr:row>
      <xdr:rowOff>0</xdr:rowOff>
    </xdr:from>
    <xdr:to>
      <xdr:col>9</xdr:col>
      <xdr:colOff>0</xdr:colOff>
      <xdr:row>453</xdr:row>
      <xdr:rowOff>140315</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8</xdr:row>
      <xdr:rowOff>0</xdr:rowOff>
    </xdr:from>
    <xdr:to>
      <xdr:col>9</xdr:col>
      <xdr:colOff>0</xdr:colOff>
      <xdr:row>10</xdr:row>
      <xdr:rowOff>1950514</xdr:rowOff>
    </xdr:to>
    <xdr:sp macro="" textlink="">
      <xdr:nvSpPr>
        <xdr:cNvPr id="5" name="Text Box 214">
          <a:extLst>
            <a:ext uri="{FF2B5EF4-FFF2-40B4-BE49-F238E27FC236}">
              <a16:creationId xmlns:a16="http://schemas.microsoft.com/office/drawing/2014/main" id="{A14CFD1E-E668-4EB4-B4BB-29660DC50911}"/>
            </a:ext>
          </a:extLst>
        </xdr:cNvPr>
        <xdr:cNvSpPr txBox="1">
          <a:spLocks noChangeArrowheads="1"/>
        </xdr:cNvSpPr>
      </xdr:nvSpPr>
      <xdr:spPr bwMode="auto">
        <a:xfrm rot="-1090354">
          <a:off x="16002000" y="6426200"/>
          <a:ext cx="0" cy="1405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1962149</xdr:colOff>
      <xdr:row>8</xdr:row>
      <xdr:rowOff>0</xdr:rowOff>
    </xdr:from>
    <xdr:to>
      <xdr:col>10</xdr:col>
      <xdr:colOff>94190</xdr:colOff>
      <xdr:row>10</xdr:row>
      <xdr:rowOff>1951335</xdr:rowOff>
    </xdr:to>
    <xdr:sp macro="" textlink="">
      <xdr:nvSpPr>
        <xdr:cNvPr id="10" name="Text Box 215">
          <a:extLst>
            <a:ext uri="{FF2B5EF4-FFF2-40B4-BE49-F238E27FC236}">
              <a16:creationId xmlns:a16="http://schemas.microsoft.com/office/drawing/2014/main" id="{A960E2F3-49F8-45A3-8E28-16EBE9E6257C}"/>
            </a:ext>
          </a:extLst>
        </xdr:cNvPr>
        <xdr:cNvSpPr txBox="1">
          <a:spLocks noChangeArrowheads="1"/>
        </xdr:cNvSpPr>
      </xdr:nvSpPr>
      <xdr:spPr bwMode="auto">
        <a:xfrm rot="-1090354">
          <a:off x="16001999" y="6426200"/>
          <a:ext cx="2164" cy="1406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8</xdr:row>
      <xdr:rowOff>0</xdr:rowOff>
    </xdr:from>
    <xdr:to>
      <xdr:col>9</xdr:col>
      <xdr:colOff>0</xdr:colOff>
      <xdr:row>10</xdr:row>
      <xdr:rowOff>1325795</xdr:rowOff>
    </xdr:to>
    <xdr:sp macro="" textlink="">
      <xdr:nvSpPr>
        <xdr:cNvPr id="11" name="Text Box 214">
          <a:extLst>
            <a:ext uri="{FF2B5EF4-FFF2-40B4-BE49-F238E27FC236}">
              <a16:creationId xmlns:a16="http://schemas.microsoft.com/office/drawing/2014/main" id="{8C948A14-6EAC-423F-9888-D7FB5A555F57}"/>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8</xdr:row>
      <xdr:rowOff>0</xdr:rowOff>
    </xdr:from>
    <xdr:to>
      <xdr:col>9</xdr:col>
      <xdr:colOff>0</xdr:colOff>
      <xdr:row>10</xdr:row>
      <xdr:rowOff>1325795</xdr:rowOff>
    </xdr:to>
    <xdr:sp macro="" textlink="">
      <xdr:nvSpPr>
        <xdr:cNvPr id="12" name="Text Box 215">
          <a:extLst>
            <a:ext uri="{FF2B5EF4-FFF2-40B4-BE49-F238E27FC236}">
              <a16:creationId xmlns:a16="http://schemas.microsoft.com/office/drawing/2014/main" id="{50124DBF-E869-47D2-A693-48097016D9E9}"/>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1</xdr:col>
      <xdr:colOff>165100</xdr:colOff>
      <xdr:row>0</xdr:row>
      <xdr:rowOff>66674</xdr:rowOff>
    </xdr:from>
    <xdr:to>
      <xdr:col>2</xdr:col>
      <xdr:colOff>1574800</xdr:colOff>
      <xdr:row>1</xdr:row>
      <xdr:rowOff>12700</xdr:rowOff>
    </xdr:to>
    <xdr:pic>
      <xdr:nvPicPr>
        <xdr:cNvPr id="13" name="Imagen 2" descr="Logo MinCIT_Mesa de trabajo 1">
          <a:extLst>
            <a:ext uri="{FF2B5EF4-FFF2-40B4-BE49-F238E27FC236}">
              <a16:creationId xmlns:a16="http://schemas.microsoft.com/office/drawing/2014/main" id="{DE80656B-A4D5-409C-8567-E7FF33AEDF31}"/>
            </a:ext>
            <a:ext uri="{147F2762-F138-4A5C-976F-8EAC2B608ADB}">
              <a16:predDERef xmlns:a16="http://schemas.microsoft.com/office/drawing/2014/main" pred="{50124DBF-E869-47D2-A693-48097016D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 y="66674"/>
          <a:ext cx="3035300" cy="1406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0</xdr:colOff>
      <xdr:row>27</xdr:row>
      <xdr:rowOff>0</xdr:rowOff>
    </xdr:from>
    <xdr:ext cx="0" cy="1365249"/>
    <xdr:sp macro="" textlink="">
      <xdr:nvSpPr>
        <xdr:cNvPr id="3" name="Text Box 214">
          <a:extLst>
            <a:ext uri="{FF2B5EF4-FFF2-40B4-BE49-F238E27FC236}">
              <a16:creationId xmlns:a16="http://schemas.microsoft.com/office/drawing/2014/main" id="{28489E82-E299-47B0-A402-1E5EDDBFF684}"/>
            </a:ext>
            <a:ext uri="{147F2762-F138-4A5C-976F-8EAC2B608ADB}">
              <a16:predDERef xmlns:a16="http://schemas.microsoft.com/office/drawing/2014/main" pred="{3EC92917-D031-48ED-A8A9-5B616BBDA9D9}"/>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27</xdr:row>
      <xdr:rowOff>0</xdr:rowOff>
    </xdr:from>
    <xdr:ext cx="0" cy="1365249"/>
    <xdr:sp macro="" textlink="">
      <xdr:nvSpPr>
        <xdr:cNvPr id="14" name="Text Box 215">
          <a:extLst>
            <a:ext uri="{FF2B5EF4-FFF2-40B4-BE49-F238E27FC236}">
              <a16:creationId xmlns:a16="http://schemas.microsoft.com/office/drawing/2014/main" id="{D372C415-A14F-4C3E-A34F-D3E05058583B}"/>
            </a:ext>
            <a:ext uri="{147F2762-F138-4A5C-976F-8EAC2B608ADB}">
              <a16:predDERef xmlns:a16="http://schemas.microsoft.com/office/drawing/2014/main" pred="{50E6CF69-B004-4F41-A6FC-7DDC0BB5D7C3}"/>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27</xdr:row>
      <xdr:rowOff>0</xdr:rowOff>
    </xdr:from>
    <xdr:ext cx="0" cy="777875"/>
    <xdr:sp macro="" textlink="">
      <xdr:nvSpPr>
        <xdr:cNvPr id="15" name="Text Box 214">
          <a:extLst>
            <a:ext uri="{FF2B5EF4-FFF2-40B4-BE49-F238E27FC236}">
              <a16:creationId xmlns:a16="http://schemas.microsoft.com/office/drawing/2014/main" id="{A9A6C8B7-93ED-4709-92B9-D4140CCD78E1}"/>
            </a:ext>
            <a:ext uri="{147F2762-F138-4A5C-976F-8EAC2B608ADB}">
              <a16:predDERef xmlns:a16="http://schemas.microsoft.com/office/drawing/2014/main" pred="{0B703BCF-6189-448E-8A0A-A17D7305EF8C}"/>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27</xdr:row>
      <xdr:rowOff>0</xdr:rowOff>
    </xdr:from>
    <xdr:ext cx="0" cy="777875"/>
    <xdr:sp macro="" textlink="">
      <xdr:nvSpPr>
        <xdr:cNvPr id="16" name="Text Box 215">
          <a:extLst>
            <a:ext uri="{FF2B5EF4-FFF2-40B4-BE49-F238E27FC236}">
              <a16:creationId xmlns:a16="http://schemas.microsoft.com/office/drawing/2014/main" id="{788C8452-0797-4851-9C63-CD48EC7D6485}"/>
            </a:ext>
            <a:ext uri="{147F2762-F138-4A5C-976F-8EAC2B608ADB}">
              <a16:predDERef xmlns:a16="http://schemas.microsoft.com/office/drawing/2014/main" pred="{CB7D50A9-E95D-4D74-A8D5-926429BCBDF9}"/>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27</xdr:row>
      <xdr:rowOff>0</xdr:rowOff>
    </xdr:from>
    <xdr:ext cx="0" cy="1365249"/>
    <xdr:sp macro="" textlink="">
      <xdr:nvSpPr>
        <xdr:cNvPr id="17" name="Text Box 214">
          <a:extLst>
            <a:ext uri="{FF2B5EF4-FFF2-40B4-BE49-F238E27FC236}">
              <a16:creationId xmlns:a16="http://schemas.microsoft.com/office/drawing/2014/main" id="{D0C12571-2EC8-440B-B905-525985408D15}"/>
            </a:ext>
            <a:ext uri="{147F2762-F138-4A5C-976F-8EAC2B608ADB}">
              <a16:predDERef xmlns:a16="http://schemas.microsoft.com/office/drawing/2014/main" pred="{3EC92917-D031-48ED-A8A9-5B616BBDA9D9}"/>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27</xdr:row>
      <xdr:rowOff>0</xdr:rowOff>
    </xdr:from>
    <xdr:ext cx="0" cy="1365249"/>
    <xdr:sp macro="" textlink="">
      <xdr:nvSpPr>
        <xdr:cNvPr id="18" name="Text Box 215">
          <a:extLst>
            <a:ext uri="{FF2B5EF4-FFF2-40B4-BE49-F238E27FC236}">
              <a16:creationId xmlns:a16="http://schemas.microsoft.com/office/drawing/2014/main" id="{B6FB8CD8-ED37-4139-9798-7203C157427B}"/>
            </a:ext>
            <a:ext uri="{147F2762-F138-4A5C-976F-8EAC2B608ADB}">
              <a16:predDERef xmlns:a16="http://schemas.microsoft.com/office/drawing/2014/main" pred="{50E6CF69-B004-4F41-A6FC-7DDC0BB5D7C3}"/>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27</xdr:row>
      <xdr:rowOff>0</xdr:rowOff>
    </xdr:from>
    <xdr:ext cx="0" cy="777875"/>
    <xdr:sp macro="" textlink="">
      <xdr:nvSpPr>
        <xdr:cNvPr id="19" name="Text Box 214">
          <a:extLst>
            <a:ext uri="{FF2B5EF4-FFF2-40B4-BE49-F238E27FC236}">
              <a16:creationId xmlns:a16="http://schemas.microsoft.com/office/drawing/2014/main" id="{6B266412-2512-4F0C-B66A-445CD032D174}"/>
            </a:ext>
            <a:ext uri="{147F2762-F138-4A5C-976F-8EAC2B608ADB}">
              <a16:predDERef xmlns:a16="http://schemas.microsoft.com/office/drawing/2014/main" pred="{0B703BCF-6189-448E-8A0A-A17D7305EF8C}"/>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f:/g/personal/jchaparro_mincit_gov_co/EqJCmD-G8FpLjP8igroAHLcBzm9lEXGLqz3sbvMPOAU6kg?e=JpBqb3"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f:/g/personal/jchaparro_mincit_gov_co/Etl6VTK9Ya5FoqmCt3-a7TQBSQ1WQKHHF6ocI8qfCsMbxA?e=dL2HUv" TargetMode="External"/><Relationship Id="rId13" Type="http://schemas.openxmlformats.org/officeDocument/2006/relationships/hyperlink" Target="../../../../../../../../../../:f:/g/personal/jchaparro_mincit_gov_co/EtvbIfrwS9NOoNkg2EGmhGsBsCJWmMtRYjYGfaPty95hsA?e=KnxSK9" TargetMode="External"/><Relationship Id="rId18" Type="http://schemas.openxmlformats.org/officeDocument/2006/relationships/hyperlink" Target="../../../../../../../../../../:f:/g/personal/jchaparro_mincit_gov_co/Elj842ZfItdErqW0lvTBz4sBNOWNs-Gy3H7XHOLXiRmADw?e=fPEHva" TargetMode="External"/><Relationship Id="rId3" Type="http://schemas.openxmlformats.org/officeDocument/2006/relationships/hyperlink" Target="../../../../../../../../../../:f:/g/personal/jchaparro_mincit_gov_co/Etzw4fwHIFVJv3-4wrQ_CnwB1I-SKUd9MSZGCWSrja0Upg?e=RE1imN" TargetMode="External"/><Relationship Id="rId21" Type="http://schemas.openxmlformats.org/officeDocument/2006/relationships/drawing" Target="../drawings/drawing2.xml"/><Relationship Id="rId7" Type="http://schemas.openxmlformats.org/officeDocument/2006/relationships/hyperlink" Target="../../../../../../../../../../:f:/g/personal/jchaparro_mincit_gov_co/Epj7fCKCFuBHisPHpLHv6_kBzRLN67eK4Qgjb39YXQmBbQ?e=Swq4N0" TargetMode="External"/><Relationship Id="rId12" Type="http://schemas.openxmlformats.org/officeDocument/2006/relationships/hyperlink" Target="../../../../../../../../../../:f:/g/personal/jchaparro_mincit_gov_co/EpWxwfUnztJLrhLBwy-HqjsBc90Hvzsys5zN-PTKlJNv8Q?e=Dlu5Ja" TargetMode="External"/><Relationship Id="rId17" Type="http://schemas.openxmlformats.org/officeDocument/2006/relationships/hyperlink" Target="../../../../../../../../../../:f:/g/personal/jchaparro_mincit_gov_co/EkNX0OWa3ftIklouOgRjhTcBYqHGQwWkdJ9IOa9Z7Bsnpw?e=dwffbt" TargetMode="External"/><Relationship Id="rId2" Type="http://schemas.openxmlformats.org/officeDocument/2006/relationships/hyperlink" Target="../../../../../../../../../../:f:/g/personal/jchaparro_mincit_gov_co/EnurPas5hntCukSmopIw_QkBz2OBhFKciS8fb3tdProF2g?e=yfZQBB" TargetMode="External"/><Relationship Id="rId16" Type="http://schemas.openxmlformats.org/officeDocument/2006/relationships/hyperlink" Target="../../../../../../../../../../:f:/g/personal/jchaparro_mincit_gov_co/Ej94d-NlAShOkynnBY__MioB4_-8GQu9diPhGscyrAT9kg?e=2Sjioz" TargetMode="External"/><Relationship Id="rId20" Type="http://schemas.openxmlformats.org/officeDocument/2006/relationships/printerSettings" Target="../printerSettings/printerSettings1.bin"/><Relationship Id="rId1" Type="http://schemas.openxmlformats.org/officeDocument/2006/relationships/hyperlink" Target="../../../../../../../../../../:f:/g/personal/jchaparro_mincit_gov_co/EtYqpNasJg1Cuq6cc3u4vTwB3o2GgZXzqBBcWXMqUalhlA?e=ZWwMbY" TargetMode="External"/><Relationship Id="rId6" Type="http://schemas.openxmlformats.org/officeDocument/2006/relationships/hyperlink" Target="../../../../../../../../../../:f:/g/personal/jchaparro_mincit_gov_co/EpeHzNzTMB9GlBUFUkdDCkEBFdqQoqrJ2OeNHnWCZq0MbA?e=aie2rv" TargetMode="External"/><Relationship Id="rId11" Type="http://schemas.openxmlformats.org/officeDocument/2006/relationships/hyperlink" Target="../../../../../../../../../../:f:/g/personal/jchaparro_mincit_gov_co/Evz3ukjPc8NMg8G9UgjtBr8ByK7dAQrQ7OE-CevQzsIOhg?e=bvvsga" TargetMode="External"/><Relationship Id="rId24" Type="http://schemas.openxmlformats.org/officeDocument/2006/relationships/comments" Target="../comments2.xml"/><Relationship Id="rId5" Type="http://schemas.openxmlformats.org/officeDocument/2006/relationships/hyperlink" Target="../../../../../../../../../../:f:/g/personal/jchaparro_mincit_gov_co/EkiZToi0YBlDoe4cJW4hGsUB3cZbvNGOSO2L02HLR50c9Q?e=ivhSCp" TargetMode="External"/><Relationship Id="rId15" Type="http://schemas.openxmlformats.org/officeDocument/2006/relationships/hyperlink" Target="../../../../../../../../../../:f:/g/personal/jchaparro_mincit_gov_co/EvdcKRHaV41Nq-QCUpskV20BVrR2zNKc8xnRF8ktm_42Hg?e=ZXgWMz" TargetMode="External"/><Relationship Id="rId23" Type="http://schemas.openxmlformats.org/officeDocument/2006/relationships/vmlDrawing" Target="../drawings/vmlDrawing3.vml"/><Relationship Id="rId10" Type="http://schemas.openxmlformats.org/officeDocument/2006/relationships/hyperlink" Target="../../../../../../../../../../:f:/g/personal/jchaparro_mincit_gov_co/Em40OMmmcZNGh6I_bX3Ns4gBj98T39B3JAvxtKgfqWI6Gg?e=JrdFMv" TargetMode="External"/><Relationship Id="rId19" Type="http://schemas.openxmlformats.org/officeDocument/2006/relationships/hyperlink" Target="https://mincitco-my.sharepoint.com/:f:/g/personal/jchaparro_mincit_gov_co/Em40OMmmcZNGh6I_bX3Ns4gBuGJ4GHXxzm_4nmknZM54nw?e=dOyRmS" TargetMode="External"/><Relationship Id="rId4" Type="http://schemas.openxmlformats.org/officeDocument/2006/relationships/hyperlink" Target="../../../../../../../../../../:f:/g/personal/jchaparro_mincit_gov_co/EspfaO6x_hlDkW8bM4gO63YBBm767RIyLw7VwlDe26vYWw?e=ZikFjF" TargetMode="External"/><Relationship Id="rId9" Type="http://schemas.openxmlformats.org/officeDocument/2006/relationships/hyperlink" Target="../../../../../../../../../../:f:/g/personal/jchaparro_mincit_gov_co/EjoiQSeT1iRJvR7jVnm93v8Bi4nKn2He6mbWCDZnzQVREg?e=ttjA06" TargetMode="External"/><Relationship Id="rId14" Type="http://schemas.openxmlformats.org/officeDocument/2006/relationships/hyperlink" Target="../../../../../../../../../../:f:/g/personal/jchaparro_mincit_gov_co/Er3HzrXBXHlBoxSFitbdv0QBWX9Mff8xZipfkIR3kGHmdQ?e=c8CRof" TargetMode="External"/><Relationship Id="rId22"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635AF-5417-444B-A565-AAD0CA0F31AC}">
  <sheetPr>
    <tabColor rgb="FFFFFF00"/>
  </sheetPr>
  <dimension ref="A1:BJ67"/>
  <sheetViews>
    <sheetView zoomScale="60" zoomScaleNormal="60" workbookViewId="0">
      <selection activeCell="F7" sqref="F7"/>
    </sheetView>
  </sheetViews>
  <sheetFormatPr baseColWidth="10" defaultColWidth="11.453125" defaultRowHeight="14" x14ac:dyDescent="0.3"/>
  <cols>
    <col min="1" max="1" width="8.08984375" style="129" customWidth="1"/>
    <col min="2" max="2" width="8.08984375" style="6" customWidth="1"/>
    <col min="3" max="3" width="25.7265625" style="52" customWidth="1"/>
    <col min="4" max="4" width="21.1796875" style="6" customWidth="1"/>
    <col min="5" max="5" width="34.453125" style="52" customWidth="1"/>
    <col min="6" max="6" width="21.81640625" style="28" customWidth="1"/>
    <col min="7" max="7" width="50.54296875" style="6" customWidth="1"/>
    <col min="8" max="8" width="9.81640625" style="52" customWidth="1"/>
    <col min="9" max="9" width="59.1796875" style="52" customWidth="1"/>
    <col min="10" max="10" width="26.54296875" style="52" customWidth="1"/>
    <col min="11" max="11" width="33" style="52" customWidth="1"/>
    <col min="12" max="12" width="23.54296875" style="52" customWidth="1"/>
    <col min="13" max="13" width="27.453125" style="57" hidden="1" customWidth="1"/>
    <col min="14" max="14" width="20.453125" style="52" customWidth="1"/>
    <col min="15" max="15" width="11.54296875" style="58" hidden="1" customWidth="1"/>
    <col min="16" max="16" width="35" style="6" customWidth="1"/>
    <col min="17" max="17" width="20.453125" style="52" customWidth="1"/>
    <col min="18" max="18" width="61.1796875" style="6" customWidth="1"/>
    <col min="19" max="19" width="24.453125" style="6" customWidth="1"/>
    <col min="20" max="20" width="27.26953125" style="52" customWidth="1"/>
    <col min="21" max="21" width="21.1796875" style="6" customWidth="1"/>
    <col min="22" max="22" width="34.81640625" style="6" customWidth="1"/>
    <col min="23" max="23" width="4.81640625" style="57" hidden="1" customWidth="1"/>
    <col min="24" max="24" width="31.1796875" style="6" customWidth="1"/>
    <col min="25" max="25" width="5.26953125" style="57" hidden="1" customWidth="1"/>
    <col min="26" max="26" width="35.453125" style="6" customWidth="1"/>
    <col min="27" max="27" width="33.54296875" style="116" customWidth="1"/>
    <col min="28" max="28" width="17.81640625" style="52" customWidth="1"/>
    <col min="29" max="29" width="34.1796875" style="4" customWidth="1"/>
    <col min="30" max="30" width="36.7265625" style="4" customWidth="1"/>
    <col min="31" max="31" width="16.1796875" style="6" hidden="1" customWidth="1"/>
    <col min="32" max="32" width="20.26953125" style="52" hidden="1" customWidth="1"/>
    <col min="33" max="33" width="15" style="6" hidden="1" customWidth="1"/>
    <col min="34" max="34" width="16" style="6" hidden="1" customWidth="1"/>
    <col min="35" max="35" width="14.453125" style="6" hidden="1" customWidth="1"/>
    <col min="36" max="36" width="29.81640625" style="6" customWidth="1"/>
    <col min="37" max="37" width="18.453125" style="6" hidden="1" customWidth="1"/>
    <col min="38" max="38" width="14" style="6" hidden="1" customWidth="1"/>
    <col min="39" max="39" width="24.26953125" style="6" hidden="1" customWidth="1"/>
    <col min="40" max="40" width="16.54296875" style="120" customWidth="1"/>
    <col min="41" max="41" width="25.453125" style="121" customWidth="1"/>
    <col min="42" max="43" width="5.7265625" style="122" customWidth="1"/>
    <col min="44" max="44" width="48.6328125" style="121" customWidth="1"/>
    <col min="45" max="46" width="5.7265625" style="122" customWidth="1"/>
    <col min="47" max="47" width="55.54296875" style="131" customWidth="1"/>
    <col min="48" max="49" width="5.7265625" style="122" customWidth="1"/>
    <col min="50" max="50" width="43.6328125" style="121" customWidth="1"/>
    <col min="51" max="52" width="5.7265625" style="122" customWidth="1"/>
    <col min="53" max="53" width="40.453125" style="121" customWidth="1"/>
    <col min="54" max="55" width="5.7265625" style="122" customWidth="1"/>
    <col min="56" max="56" width="44.1796875" style="121" customWidth="1"/>
    <col min="57" max="58" width="5.7265625" style="122" customWidth="1"/>
    <col min="59" max="59" width="43.54296875" style="5" customWidth="1"/>
    <col min="60" max="60" width="30.7265625" style="122" customWidth="1"/>
    <col min="61" max="61" width="48.81640625" style="6" customWidth="1"/>
    <col min="62" max="16384" width="11.453125" style="6"/>
  </cols>
  <sheetData>
    <row r="1" spans="1:62" ht="91" customHeight="1" x14ac:dyDescent="0.3">
      <c r="A1" s="336"/>
      <c r="B1" s="336"/>
      <c r="C1" s="336"/>
      <c r="D1" s="336"/>
      <c r="E1" s="657" t="s">
        <v>0</v>
      </c>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7"/>
      <c r="AV1" s="657"/>
      <c r="AW1" s="657"/>
      <c r="AX1" s="657"/>
      <c r="AY1" s="657"/>
      <c r="AZ1" s="657"/>
      <c r="BA1" s="657"/>
      <c r="BB1" s="657"/>
      <c r="BC1" s="657"/>
      <c r="BD1" s="657"/>
      <c r="BE1" s="657"/>
      <c r="BF1" s="657"/>
      <c r="BG1" s="657"/>
      <c r="BH1" s="657"/>
      <c r="BI1" s="658" t="s">
        <v>1</v>
      </c>
      <c r="BJ1" s="656"/>
    </row>
    <row r="2" spans="1:62" s="3" customFormat="1" ht="17.5" customHeight="1" x14ac:dyDescent="0.25">
      <c r="A2" s="117"/>
      <c r="B2" s="117"/>
      <c r="C2" s="117"/>
      <c r="D2" s="329"/>
      <c r="E2" s="329"/>
      <c r="F2" s="329"/>
      <c r="G2" s="329"/>
      <c r="H2" s="329"/>
      <c r="I2" s="117"/>
      <c r="J2" s="135"/>
      <c r="K2" s="117"/>
      <c r="L2" s="135"/>
      <c r="M2" s="136"/>
      <c r="N2" s="135"/>
      <c r="O2" s="137"/>
      <c r="P2" s="117"/>
      <c r="Q2" s="135"/>
      <c r="R2" s="117"/>
      <c r="S2" s="117"/>
      <c r="T2" s="117"/>
      <c r="U2" s="117"/>
      <c r="V2" s="117"/>
      <c r="W2" s="136"/>
      <c r="X2" s="330"/>
      <c r="Y2" s="330"/>
      <c r="Z2" s="330"/>
      <c r="AA2" s="330"/>
      <c r="AB2" s="330"/>
      <c r="AC2" s="330"/>
      <c r="AD2" s="330"/>
      <c r="AE2" s="330"/>
      <c r="AF2" s="330"/>
      <c r="AG2" s="330"/>
      <c r="AH2" s="330"/>
      <c r="AI2" s="330"/>
      <c r="AJ2" s="330"/>
      <c r="AK2" s="330"/>
      <c r="AL2" s="135"/>
      <c r="AM2" s="117"/>
      <c r="AN2" s="135"/>
      <c r="AO2" s="138"/>
      <c r="AP2" s="138"/>
      <c r="AQ2" s="138"/>
      <c r="AR2" s="56"/>
      <c r="AS2" s="56"/>
      <c r="AT2" s="138"/>
      <c r="AU2" s="135"/>
      <c r="AV2" s="117"/>
      <c r="AW2" s="135"/>
      <c r="AX2" s="56"/>
      <c r="AY2" s="56"/>
      <c r="AZ2" s="139"/>
      <c r="BA2" s="135"/>
      <c r="BB2" s="135"/>
      <c r="BC2" s="117"/>
      <c r="BD2" s="117"/>
      <c r="BE2" s="135"/>
      <c r="BF2" s="117"/>
      <c r="BG2" s="139"/>
      <c r="BH2" s="135"/>
      <c r="BI2" s="117"/>
    </row>
    <row r="3" spans="1:62" s="3" customFormat="1" ht="19.5" customHeight="1" x14ac:dyDescent="0.25">
      <c r="A3" s="117"/>
      <c r="B3" s="117"/>
      <c r="C3" s="355" t="s">
        <v>2</v>
      </c>
      <c r="D3" s="356" t="s">
        <v>3</v>
      </c>
      <c r="E3" s="356"/>
      <c r="F3" s="629" t="s">
        <v>4</v>
      </c>
      <c r="G3" s="628" t="s">
        <v>5</v>
      </c>
      <c r="H3" s="628"/>
      <c r="I3" s="357" t="s">
        <v>6</v>
      </c>
      <c r="J3" s="357"/>
      <c r="K3" s="357"/>
      <c r="L3" s="143"/>
      <c r="M3" s="144"/>
      <c r="N3" s="143"/>
      <c r="O3" s="145"/>
      <c r="P3" s="146"/>
      <c r="Q3" s="143"/>
      <c r="R3" s="146"/>
      <c r="S3" s="117"/>
      <c r="T3" s="146"/>
      <c r="U3" s="146"/>
      <c r="V3" s="147"/>
      <c r="W3" s="148"/>
      <c r="X3" s="149"/>
      <c r="Y3" s="150"/>
      <c r="Z3" s="149"/>
      <c r="AA3" s="151"/>
      <c r="AB3" s="152"/>
      <c r="AC3" s="152"/>
      <c r="AD3" s="152"/>
      <c r="AE3" s="149"/>
      <c r="AF3" s="135"/>
      <c r="AG3" s="146"/>
      <c r="AH3" s="146"/>
      <c r="AI3" s="146"/>
      <c r="AJ3" s="146"/>
      <c r="AK3" s="149"/>
      <c r="AL3" s="56"/>
      <c r="AM3" s="56"/>
      <c r="AN3" s="56"/>
      <c r="AO3" s="138"/>
      <c r="AP3" s="138"/>
      <c r="AQ3" s="138"/>
      <c r="AR3" s="56"/>
      <c r="AS3" s="56"/>
      <c r="AT3" s="138"/>
      <c r="AU3" s="56"/>
      <c r="AV3" s="56"/>
      <c r="AW3" s="56"/>
      <c r="AX3" s="56"/>
      <c r="AY3" s="56"/>
      <c r="AZ3" s="139"/>
      <c r="BA3" s="56"/>
      <c r="BB3" s="56"/>
      <c r="BC3" s="56"/>
      <c r="BD3" s="56"/>
      <c r="BE3" s="56"/>
      <c r="BF3" s="56"/>
      <c r="BG3" s="139"/>
      <c r="BH3" s="135"/>
      <c r="BI3" s="117"/>
    </row>
    <row r="4" spans="1:62" s="3" customFormat="1" ht="28" customHeight="1" x14ac:dyDescent="0.3">
      <c r="A4" s="117"/>
      <c r="B4" s="117"/>
      <c r="C4" s="355"/>
      <c r="D4" s="141"/>
      <c r="E4" s="141"/>
      <c r="F4" s="153"/>
      <c r="G4" s="331" t="s">
        <v>7</v>
      </c>
      <c r="H4" s="331"/>
      <c r="I4" s="631" t="s">
        <v>782</v>
      </c>
      <c r="J4" s="631"/>
      <c r="K4" s="631"/>
      <c r="L4" s="631"/>
      <c r="M4" s="631"/>
      <c r="N4" s="631"/>
      <c r="O4" s="631"/>
      <c r="P4" s="631"/>
      <c r="Q4" s="143"/>
      <c r="R4" s="146"/>
      <c r="S4" s="117"/>
      <c r="T4" s="146"/>
      <c r="U4" s="146"/>
      <c r="V4" s="147"/>
      <c r="W4" s="148"/>
      <c r="X4" s="154"/>
      <c r="Y4" s="155"/>
      <c r="Z4" s="154"/>
      <c r="AA4" s="151"/>
      <c r="AB4" s="152"/>
      <c r="AC4" s="152"/>
      <c r="AD4" s="152"/>
      <c r="AE4" s="154"/>
      <c r="AF4" s="152"/>
      <c r="AG4" s="154"/>
      <c r="AH4" s="117"/>
      <c r="AI4" s="146"/>
      <c r="AJ4" s="146"/>
      <c r="AK4" s="154"/>
      <c r="AL4" s="56"/>
      <c r="AM4" s="56"/>
      <c r="AN4" s="56"/>
      <c r="AO4" s="138"/>
      <c r="AP4" s="138"/>
      <c r="AQ4" s="138"/>
      <c r="AR4" s="56"/>
      <c r="AS4" s="56"/>
      <c r="AT4" s="138"/>
      <c r="AU4" s="56"/>
      <c r="AV4" s="56"/>
      <c r="AW4" s="56"/>
      <c r="AX4" s="56"/>
      <c r="AY4" s="56"/>
      <c r="AZ4" s="139"/>
      <c r="BA4" s="56"/>
      <c r="BB4" s="56"/>
      <c r="BC4" s="56"/>
      <c r="BD4" s="56"/>
      <c r="BE4" s="56"/>
      <c r="BF4" s="56"/>
      <c r="BG4" s="139"/>
      <c r="BH4" s="135"/>
      <c r="BI4" s="117"/>
    </row>
    <row r="5" spans="1:62" s="3" customFormat="1" ht="16.5" customHeight="1" x14ac:dyDescent="0.25">
      <c r="A5" s="117"/>
      <c r="B5" s="117"/>
      <c r="C5" s="355"/>
      <c r="D5" s="141"/>
      <c r="E5" s="141"/>
      <c r="F5" s="153"/>
      <c r="G5" s="149"/>
      <c r="H5" s="142"/>
      <c r="I5" s="135"/>
      <c r="J5" s="135"/>
      <c r="K5" s="146"/>
      <c r="L5" s="143"/>
      <c r="M5" s="144"/>
      <c r="N5" s="143"/>
      <c r="O5" s="145"/>
      <c r="P5" s="146"/>
      <c r="Q5" s="143"/>
      <c r="R5" s="146"/>
      <c r="S5" s="117"/>
      <c r="T5" s="146"/>
      <c r="U5" s="146"/>
      <c r="V5" s="147"/>
      <c r="W5" s="148"/>
      <c r="X5" s="154"/>
      <c r="Y5" s="155"/>
      <c r="Z5" s="154"/>
      <c r="AA5" s="151"/>
      <c r="AB5" s="152"/>
      <c r="AC5" s="152"/>
      <c r="AD5" s="152"/>
      <c r="AE5" s="154"/>
      <c r="AF5" s="135"/>
      <c r="AG5" s="146"/>
      <c r="AH5" s="146"/>
      <c r="AI5" s="146"/>
      <c r="AJ5" s="146"/>
      <c r="AK5" s="154"/>
      <c r="AL5" s="56"/>
      <c r="AM5" s="56"/>
      <c r="AN5" s="56"/>
      <c r="AO5" s="138"/>
      <c r="AP5" s="138"/>
      <c r="AQ5" s="138"/>
      <c r="AR5" s="56"/>
      <c r="AS5" s="56"/>
      <c r="AT5" s="138"/>
      <c r="AU5" s="56"/>
      <c r="AV5" s="56"/>
      <c r="AW5" s="56"/>
      <c r="AX5" s="56"/>
      <c r="AY5" s="56"/>
      <c r="AZ5" s="139"/>
      <c r="BA5" s="56"/>
      <c r="BB5" s="56"/>
      <c r="BC5" s="56"/>
      <c r="BD5" s="56"/>
      <c r="BE5" s="56"/>
      <c r="BF5" s="56"/>
      <c r="BG5" s="139"/>
      <c r="BH5" s="135"/>
      <c r="BI5" s="117"/>
    </row>
    <row r="6" spans="1:62" s="3" customFormat="1" ht="13.5" customHeight="1" x14ac:dyDescent="0.25">
      <c r="A6" s="117"/>
      <c r="B6" s="117"/>
      <c r="C6" s="160"/>
      <c r="D6" s="149"/>
      <c r="E6" s="149"/>
      <c r="F6" s="152"/>
      <c r="G6" s="149"/>
      <c r="H6" s="149"/>
      <c r="I6" s="55"/>
      <c r="J6" s="140"/>
      <c r="K6" s="161"/>
      <c r="L6" s="156"/>
      <c r="M6" s="162"/>
      <c r="N6" s="156"/>
      <c r="O6" s="163"/>
      <c r="P6" s="161"/>
      <c r="Q6" s="156"/>
      <c r="R6" s="161"/>
      <c r="S6" s="161"/>
      <c r="T6" s="161"/>
      <c r="U6" s="161"/>
      <c r="V6" s="156"/>
      <c r="W6" s="163"/>
      <c r="X6" s="149"/>
      <c r="Y6" s="150"/>
      <c r="Z6" s="149"/>
      <c r="AA6" s="151"/>
      <c r="AB6" s="152"/>
      <c r="AC6" s="152"/>
      <c r="AD6" s="152"/>
      <c r="AE6" s="149"/>
      <c r="AF6" s="156"/>
      <c r="AG6" s="161"/>
      <c r="AH6" s="161"/>
      <c r="AI6" s="161"/>
      <c r="AJ6" s="161"/>
      <c r="AK6" s="149"/>
      <c r="AL6" s="156"/>
      <c r="AM6" s="156"/>
      <c r="AN6" s="156"/>
      <c r="AO6" s="157"/>
      <c r="AP6" s="157"/>
      <c r="AQ6" s="157"/>
      <c r="AR6" s="156"/>
      <c r="AS6" s="156"/>
      <c r="AT6" s="157"/>
      <c r="AU6" s="158"/>
      <c r="AV6" s="158"/>
      <c r="AW6" s="158"/>
      <c r="AX6" s="158"/>
      <c r="AY6" s="158"/>
      <c r="AZ6" s="159"/>
      <c r="BA6" s="158"/>
      <c r="BB6" s="158"/>
      <c r="BC6" s="158"/>
      <c r="BD6" s="158"/>
      <c r="BE6" s="158"/>
      <c r="BF6" s="117"/>
      <c r="BG6" s="139"/>
      <c r="BH6" s="135"/>
      <c r="BI6" s="117"/>
    </row>
    <row r="7" spans="1:62" s="3" customFormat="1" ht="20" customHeight="1" x14ac:dyDescent="0.3">
      <c r="A7" s="117"/>
      <c r="B7" s="117"/>
      <c r="C7" s="164" t="s">
        <v>8</v>
      </c>
      <c r="D7" s="164"/>
      <c r="E7" s="164"/>
      <c r="F7" s="127">
        <v>45838</v>
      </c>
      <c r="G7" s="343" t="s">
        <v>9</v>
      </c>
      <c r="H7" s="343"/>
      <c r="I7" s="130">
        <v>16</v>
      </c>
      <c r="J7" s="135"/>
      <c r="K7" s="165"/>
      <c r="L7" s="156"/>
      <c r="M7" s="166"/>
      <c r="N7" s="156"/>
      <c r="O7" s="163"/>
      <c r="P7" s="165"/>
      <c r="Q7" s="156"/>
      <c r="R7" s="165"/>
      <c r="S7" s="161"/>
      <c r="T7" s="161"/>
      <c r="U7" s="156"/>
      <c r="V7" s="344"/>
      <c r="W7" s="344"/>
      <c r="X7" s="344"/>
      <c r="Y7" s="344"/>
      <c r="Z7" s="344"/>
      <c r="AA7" s="344"/>
      <c r="AB7" s="344"/>
      <c r="AC7" s="344"/>
      <c r="AD7" s="344"/>
      <c r="AE7" s="344"/>
      <c r="AF7" s="344"/>
      <c r="AG7" s="344"/>
      <c r="AH7" s="344"/>
      <c r="AI7" s="344"/>
      <c r="AJ7" s="344"/>
      <c r="AK7" s="156"/>
      <c r="AL7" s="156"/>
      <c r="AM7" s="156"/>
      <c r="AN7" s="156"/>
      <c r="AO7" s="157"/>
      <c r="AP7" s="157"/>
      <c r="AQ7" s="157"/>
      <c r="AR7" s="156"/>
      <c r="AS7" s="156"/>
      <c r="AT7" s="157"/>
      <c r="AU7" s="158"/>
      <c r="AV7" s="158"/>
      <c r="AW7" s="158"/>
      <c r="AX7" s="158"/>
      <c r="AY7" s="158"/>
      <c r="AZ7" s="159"/>
      <c r="BA7" s="158"/>
      <c r="BB7" s="158"/>
      <c r="BC7" s="158"/>
      <c r="BD7" s="158"/>
      <c r="BE7" s="135"/>
      <c r="BF7" s="117"/>
      <c r="BG7" s="139"/>
      <c r="BH7" s="135"/>
      <c r="BI7" s="117"/>
    </row>
    <row r="8" spans="1:62" s="3" customFormat="1" ht="13" x14ac:dyDescent="0.25">
      <c r="A8" s="117"/>
      <c r="B8" s="117"/>
      <c r="C8" s="164"/>
      <c r="D8" s="138"/>
      <c r="E8" s="156"/>
      <c r="F8" s="156"/>
      <c r="G8" s="156"/>
      <c r="H8" s="156"/>
      <c r="I8" s="156"/>
      <c r="J8" s="156"/>
      <c r="K8" s="156"/>
      <c r="L8" s="156"/>
      <c r="M8" s="163"/>
      <c r="N8" s="156"/>
      <c r="O8" s="163"/>
      <c r="P8" s="156"/>
      <c r="Q8" s="156"/>
      <c r="R8" s="156"/>
      <c r="S8" s="156"/>
      <c r="T8" s="156"/>
      <c r="U8" s="156"/>
      <c r="V8" s="156"/>
      <c r="W8" s="163"/>
      <c r="X8" s="156"/>
      <c r="Y8" s="163"/>
      <c r="Z8" s="156"/>
      <c r="AA8" s="157"/>
      <c r="AB8" s="156"/>
      <c r="AC8" s="156"/>
      <c r="AD8" s="156"/>
      <c r="AE8" s="156"/>
      <c r="AF8" s="156"/>
      <c r="AG8" s="156"/>
      <c r="AH8" s="156"/>
      <c r="AI8" s="156"/>
      <c r="AJ8" s="156"/>
      <c r="AK8" s="156"/>
      <c r="AL8" s="156"/>
      <c r="AM8" s="156"/>
      <c r="AN8" s="156"/>
      <c r="AO8" s="157"/>
      <c r="AP8" s="157"/>
      <c r="AQ8" s="157"/>
      <c r="AR8" s="156"/>
      <c r="AS8" s="156"/>
      <c r="AT8" s="157"/>
      <c r="AU8" s="158"/>
      <c r="AV8" s="158"/>
      <c r="AW8" s="158"/>
      <c r="AX8" s="158"/>
      <c r="AY8" s="158"/>
      <c r="AZ8" s="159"/>
      <c r="BA8" s="158"/>
      <c r="BB8" s="158"/>
      <c r="BC8" s="158"/>
      <c r="BD8" s="158"/>
      <c r="BE8" s="135"/>
      <c r="BF8" s="117"/>
      <c r="BG8" s="139"/>
      <c r="BH8" s="135"/>
      <c r="BI8" s="117"/>
    </row>
    <row r="9" spans="1:62" ht="55.5" customHeight="1" x14ac:dyDescent="0.3">
      <c r="A9" s="351" t="s">
        <v>10</v>
      </c>
      <c r="B9" s="351"/>
      <c r="C9" s="351"/>
      <c r="D9" s="351"/>
      <c r="E9" s="351"/>
      <c r="F9" s="351"/>
      <c r="G9" s="351"/>
      <c r="H9" s="351"/>
      <c r="I9" s="351"/>
      <c r="J9" s="351"/>
      <c r="K9" s="351"/>
      <c r="L9" s="352" t="s">
        <v>11</v>
      </c>
      <c r="M9" s="352"/>
      <c r="N9" s="352"/>
      <c r="O9" s="352"/>
      <c r="P9" s="352"/>
      <c r="Q9" s="352"/>
      <c r="R9" s="353" t="s">
        <v>12</v>
      </c>
      <c r="S9" s="353"/>
      <c r="T9" s="353"/>
      <c r="U9" s="353"/>
      <c r="V9" s="353"/>
      <c r="W9" s="353"/>
      <c r="X9" s="353"/>
      <c r="Y9" s="353"/>
      <c r="Z9" s="353"/>
      <c r="AA9" s="353"/>
      <c r="AB9" s="353"/>
      <c r="AC9" s="353"/>
      <c r="AD9" s="353"/>
      <c r="AE9" s="353"/>
      <c r="AF9" s="354" t="s">
        <v>13</v>
      </c>
      <c r="AG9" s="354"/>
      <c r="AH9" s="354"/>
      <c r="AI9" s="354"/>
      <c r="AJ9" s="354"/>
      <c r="AK9" s="354"/>
      <c r="AL9" s="349" t="s">
        <v>14</v>
      </c>
      <c r="AM9" s="349" t="s">
        <v>15</v>
      </c>
      <c r="AN9" s="350" t="s">
        <v>16</v>
      </c>
      <c r="AO9" s="350"/>
      <c r="AP9" s="350"/>
      <c r="AQ9" s="350"/>
      <c r="AR9" s="350"/>
      <c r="AS9" s="350"/>
      <c r="AT9" s="350"/>
      <c r="AU9" s="350"/>
      <c r="AV9" s="350"/>
      <c r="AW9" s="350"/>
      <c r="AX9" s="350"/>
      <c r="AY9" s="350"/>
      <c r="AZ9" s="350"/>
      <c r="BA9" s="350"/>
      <c r="BB9" s="350"/>
      <c r="BC9" s="350"/>
      <c r="BD9" s="350"/>
      <c r="BE9" s="350"/>
      <c r="BF9" s="350"/>
      <c r="BG9" s="350"/>
      <c r="BH9" s="350"/>
      <c r="BI9" s="358" t="s">
        <v>17</v>
      </c>
    </row>
    <row r="10" spans="1:62" ht="32.5" customHeight="1" x14ac:dyDescent="0.3">
      <c r="A10" s="359" t="s">
        <v>20</v>
      </c>
      <c r="B10" s="359"/>
      <c r="C10" s="360" t="s">
        <v>21</v>
      </c>
      <c r="D10" s="335" t="s">
        <v>22</v>
      </c>
      <c r="E10" s="335" t="s">
        <v>23</v>
      </c>
      <c r="F10" s="335" t="s">
        <v>24</v>
      </c>
      <c r="G10" s="335" t="s">
        <v>25</v>
      </c>
      <c r="H10" s="334" t="s">
        <v>26</v>
      </c>
      <c r="I10" s="335" t="s">
        <v>27</v>
      </c>
      <c r="J10" s="335" t="s">
        <v>28</v>
      </c>
      <c r="K10" s="335" t="s">
        <v>29</v>
      </c>
      <c r="L10" s="347" t="s">
        <v>30</v>
      </c>
      <c r="M10" s="348" t="s">
        <v>31</v>
      </c>
      <c r="N10" s="347" t="s">
        <v>32</v>
      </c>
      <c r="O10" s="348" t="s">
        <v>33</v>
      </c>
      <c r="P10" s="347" t="s">
        <v>34</v>
      </c>
      <c r="Q10" s="332" t="s">
        <v>35</v>
      </c>
      <c r="R10" s="333" t="s">
        <v>36</v>
      </c>
      <c r="S10" s="333" t="s">
        <v>37</v>
      </c>
      <c r="T10" s="333"/>
      <c r="U10" s="333" t="s">
        <v>38</v>
      </c>
      <c r="V10" s="333" t="s">
        <v>39</v>
      </c>
      <c r="W10" s="333"/>
      <c r="X10" s="333" t="s">
        <v>40</v>
      </c>
      <c r="Y10" s="333"/>
      <c r="Z10" s="333" t="s">
        <v>41</v>
      </c>
      <c r="AA10" s="333"/>
      <c r="AB10" s="340" t="s">
        <v>42</v>
      </c>
      <c r="AC10" s="341"/>
      <c r="AD10" s="342"/>
      <c r="AE10" s="363" t="s">
        <v>43</v>
      </c>
      <c r="AF10" s="338" t="s">
        <v>30</v>
      </c>
      <c r="AG10" s="337" t="s">
        <v>31</v>
      </c>
      <c r="AH10" s="338" t="s">
        <v>32</v>
      </c>
      <c r="AI10" s="361" t="s">
        <v>33</v>
      </c>
      <c r="AJ10" s="362" t="s">
        <v>44</v>
      </c>
      <c r="AK10" s="339" t="s">
        <v>45</v>
      </c>
      <c r="AL10" s="349"/>
      <c r="AM10" s="349"/>
      <c r="AN10" s="364" t="s">
        <v>46</v>
      </c>
      <c r="AO10" s="345" t="s">
        <v>47</v>
      </c>
      <c r="AP10" s="345" t="s">
        <v>48</v>
      </c>
      <c r="AQ10" s="345"/>
      <c r="AR10" s="345"/>
      <c r="AS10" s="345" t="s">
        <v>49</v>
      </c>
      <c r="AT10" s="345"/>
      <c r="AU10" s="345"/>
      <c r="AV10" s="345" t="s">
        <v>50</v>
      </c>
      <c r="AW10" s="345"/>
      <c r="AX10" s="345"/>
      <c r="AY10" s="345" t="s">
        <v>51</v>
      </c>
      <c r="AZ10" s="345"/>
      <c r="BA10" s="345"/>
      <c r="BB10" s="345" t="s">
        <v>52</v>
      </c>
      <c r="BC10" s="345"/>
      <c r="BD10" s="345"/>
      <c r="BE10" s="345" t="s">
        <v>53</v>
      </c>
      <c r="BF10" s="345"/>
      <c r="BG10" s="345"/>
      <c r="BH10" s="345" t="s">
        <v>54</v>
      </c>
      <c r="BI10" s="358"/>
    </row>
    <row r="11" spans="1:62" s="28" customFormat="1" ht="44.5" customHeight="1" x14ac:dyDescent="0.35">
      <c r="A11" s="244" t="s">
        <v>55</v>
      </c>
      <c r="B11" s="244" t="s">
        <v>56</v>
      </c>
      <c r="C11" s="360"/>
      <c r="D11" s="335"/>
      <c r="E11" s="335"/>
      <c r="F11" s="335"/>
      <c r="G11" s="335"/>
      <c r="H11" s="334"/>
      <c r="I11" s="335"/>
      <c r="J11" s="335"/>
      <c r="K11" s="335"/>
      <c r="L11" s="347"/>
      <c r="M11" s="348"/>
      <c r="N11" s="347"/>
      <c r="O11" s="348"/>
      <c r="P11" s="347"/>
      <c r="Q11" s="332"/>
      <c r="R11" s="333"/>
      <c r="S11" s="245" t="s">
        <v>57</v>
      </c>
      <c r="T11" s="245" t="s">
        <v>58</v>
      </c>
      <c r="U11" s="333"/>
      <c r="V11" s="346" t="s">
        <v>59</v>
      </c>
      <c r="W11" s="346"/>
      <c r="X11" s="346" t="s">
        <v>60</v>
      </c>
      <c r="Y11" s="346"/>
      <c r="Z11" s="245" t="s">
        <v>61</v>
      </c>
      <c r="AA11" s="245" t="s">
        <v>62</v>
      </c>
      <c r="AB11" s="245" t="s">
        <v>63</v>
      </c>
      <c r="AC11" s="245" t="s">
        <v>64</v>
      </c>
      <c r="AD11" s="245" t="s">
        <v>65</v>
      </c>
      <c r="AE11" s="363"/>
      <c r="AF11" s="338"/>
      <c r="AG11" s="337"/>
      <c r="AH11" s="338"/>
      <c r="AI11" s="361"/>
      <c r="AJ11" s="362"/>
      <c r="AK11" s="339"/>
      <c r="AL11" s="349"/>
      <c r="AM11" s="349"/>
      <c r="AN11" s="364" t="s">
        <v>46</v>
      </c>
      <c r="AO11" s="345"/>
      <c r="AP11" s="243" t="s">
        <v>18</v>
      </c>
      <c r="AQ11" s="243" t="s">
        <v>19</v>
      </c>
      <c r="AR11" s="243" t="s">
        <v>66</v>
      </c>
      <c r="AS11" s="243" t="s">
        <v>18</v>
      </c>
      <c r="AT11" s="243" t="s">
        <v>19</v>
      </c>
      <c r="AU11" s="243" t="s">
        <v>66</v>
      </c>
      <c r="AV11" s="243" t="s">
        <v>18</v>
      </c>
      <c r="AW11" s="243" t="s">
        <v>19</v>
      </c>
      <c r="AX11" s="243" t="s">
        <v>66</v>
      </c>
      <c r="AY11" s="243" t="s">
        <v>18</v>
      </c>
      <c r="AZ11" s="243" t="s">
        <v>19</v>
      </c>
      <c r="BA11" s="243" t="s">
        <v>66</v>
      </c>
      <c r="BB11" s="243" t="s">
        <v>18</v>
      </c>
      <c r="BC11" s="243" t="s">
        <v>19</v>
      </c>
      <c r="BD11" s="243" t="s">
        <v>66</v>
      </c>
      <c r="BE11" s="243" t="s">
        <v>18</v>
      </c>
      <c r="BF11" s="243" t="s">
        <v>19</v>
      </c>
      <c r="BG11" s="243" t="s">
        <v>66</v>
      </c>
      <c r="BH11" s="345"/>
      <c r="BI11" s="358"/>
    </row>
    <row r="12" spans="1:62" ht="136.5" customHeight="1" x14ac:dyDescent="0.3">
      <c r="A12" s="287" t="s">
        <v>4</v>
      </c>
      <c r="B12" s="318"/>
      <c r="C12" s="318" t="s">
        <v>67</v>
      </c>
      <c r="D12" s="294" t="s">
        <v>68</v>
      </c>
      <c r="E12" s="294" t="s">
        <v>69</v>
      </c>
      <c r="F12" s="27" t="s">
        <v>70</v>
      </c>
      <c r="G12" s="128" t="s">
        <v>71</v>
      </c>
      <c r="H12" s="315" t="s">
        <v>72</v>
      </c>
      <c r="I12" s="325" t="s">
        <v>73</v>
      </c>
      <c r="J12" s="315" t="s">
        <v>74</v>
      </c>
      <c r="K12" s="315" t="s">
        <v>75</v>
      </c>
      <c r="L12" s="315" t="s">
        <v>76</v>
      </c>
      <c r="M12" s="326">
        <v>0.6</v>
      </c>
      <c r="N12" s="327" t="s">
        <v>77</v>
      </c>
      <c r="O12" s="328">
        <v>0.8</v>
      </c>
      <c r="P12" s="283" t="s">
        <v>78</v>
      </c>
      <c r="Q12" s="324" t="s">
        <v>79</v>
      </c>
      <c r="R12" s="325" t="s">
        <v>80</v>
      </c>
      <c r="S12" s="314" t="s">
        <v>81</v>
      </c>
      <c r="T12" s="283" t="s">
        <v>82</v>
      </c>
      <c r="U12" s="314" t="s">
        <v>83</v>
      </c>
      <c r="V12" s="314" t="s">
        <v>84</v>
      </c>
      <c r="W12" s="326">
        <v>0.25</v>
      </c>
      <c r="X12" s="283" t="s">
        <v>85</v>
      </c>
      <c r="Y12" s="326">
        <v>0.25</v>
      </c>
      <c r="Z12" s="314" t="s">
        <v>86</v>
      </c>
      <c r="AA12" s="313" t="s">
        <v>87</v>
      </c>
      <c r="AB12" s="314" t="s">
        <v>88</v>
      </c>
      <c r="AC12" s="315" t="s">
        <v>89</v>
      </c>
      <c r="AD12" s="284" t="s">
        <v>90</v>
      </c>
      <c r="AE12" s="316">
        <f>+W12+Y12</f>
        <v>0.5</v>
      </c>
      <c r="AF12" s="317" t="str">
        <f>IF(AG12&lt;=20%,"MUY BAJA",IF(AG12&lt;=40%,"BAJA",IF(AG12&lt;=60%,"media",IF(AG12&lt;=80%,"alta","MUY alta"))))</f>
        <v>BAJA</v>
      </c>
      <c r="AG12" s="317">
        <f>IF(OR(V12="prevenir",V12="detectar"),(M12-(M12*AE12)), M12)</f>
        <v>0.3</v>
      </c>
      <c r="AH12" s="317" t="str">
        <f>IF(AI12&lt;=20%,"LEVE",IF(AI12&lt;=40%,"MENOR",IF(AI12&lt;=60%,"MODERADO",IF(AI12&lt;=80%,"MAYOR","CATASTROFICO"))))</f>
        <v>MAYOR</v>
      </c>
      <c r="AI12" s="317">
        <f>IF(V12="corregir",(O12-(O12*AE12)), O12)</f>
        <v>0.8</v>
      </c>
      <c r="AJ12" s="324" t="s">
        <v>79</v>
      </c>
      <c r="AK12" s="315" t="s">
        <v>91</v>
      </c>
      <c r="AL12" s="312">
        <v>179</v>
      </c>
      <c r="AM12" s="312"/>
      <c r="AN12" s="321">
        <v>45905</v>
      </c>
      <c r="AO12" s="283" t="s">
        <v>92</v>
      </c>
      <c r="AP12" s="283"/>
      <c r="AQ12" s="283" t="s">
        <v>4</v>
      </c>
      <c r="AR12" s="630" t="s">
        <v>93</v>
      </c>
      <c r="AS12" s="283" t="s">
        <v>4</v>
      </c>
      <c r="AT12" s="283"/>
      <c r="AU12" s="630" t="s">
        <v>94</v>
      </c>
      <c r="AV12" s="283" t="s">
        <v>4</v>
      </c>
      <c r="AW12" s="283"/>
      <c r="AX12" s="630" t="s">
        <v>95</v>
      </c>
      <c r="AY12" s="283"/>
      <c r="AZ12" s="283" t="s">
        <v>4</v>
      </c>
      <c r="BA12" s="630" t="s">
        <v>96</v>
      </c>
      <c r="BB12" s="283" t="s">
        <v>4</v>
      </c>
      <c r="BC12" s="283"/>
      <c r="BD12" s="630" t="s">
        <v>97</v>
      </c>
      <c r="BE12" s="283"/>
      <c r="BF12" s="283" t="s">
        <v>4</v>
      </c>
      <c r="BG12" s="630" t="s">
        <v>98</v>
      </c>
      <c r="BH12" s="283"/>
      <c r="BI12" s="630" t="s">
        <v>99</v>
      </c>
    </row>
    <row r="13" spans="1:62" ht="132.75" customHeight="1" x14ac:dyDescent="0.3">
      <c r="A13" s="287"/>
      <c r="B13" s="318"/>
      <c r="C13" s="318"/>
      <c r="D13" s="294"/>
      <c r="E13" s="294"/>
      <c r="F13" s="27" t="s">
        <v>70</v>
      </c>
      <c r="G13" s="128" t="s">
        <v>100</v>
      </c>
      <c r="H13" s="315"/>
      <c r="I13" s="325"/>
      <c r="J13" s="315"/>
      <c r="K13" s="315"/>
      <c r="L13" s="315"/>
      <c r="M13" s="326"/>
      <c r="N13" s="327"/>
      <c r="O13" s="328"/>
      <c r="P13" s="283"/>
      <c r="Q13" s="324"/>
      <c r="R13" s="325"/>
      <c r="S13" s="314"/>
      <c r="T13" s="283"/>
      <c r="U13" s="314"/>
      <c r="V13" s="314"/>
      <c r="W13" s="326"/>
      <c r="X13" s="283"/>
      <c r="Y13" s="326"/>
      <c r="Z13" s="314"/>
      <c r="AA13" s="313"/>
      <c r="AB13" s="314"/>
      <c r="AC13" s="315"/>
      <c r="AD13" s="285"/>
      <c r="AE13" s="316"/>
      <c r="AF13" s="317"/>
      <c r="AG13" s="317"/>
      <c r="AH13" s="317"/>
      <c r="AI13" s="317"/>
      <c r="AJ13" s="324"/>
      <c r="AK13" s="315"/>
      <c r="AL13" s="312"/>
      <c r="AM13" s="312"/>
      <c r="AN13" s="321"/>
      <c r="AO13" s="283"/>
      <c r="AP13" s="283"/>
      <c r="AQ13" s="283"/>
      <c r="AR13" s="630"/>
      <c r="AS13" s="283"/>
      <c r="AT13" s="283"/>
      <c r="AU13" s="630"/>
      <c r="AV13" s="283"/>
      <c r="AW13" s="283"/>
      <c r="AX13" s="630"/>
      <c r="AY13" s="283"/>
      <c r="AZ13" s="283"/>
      <c r="BA13" s="630"/>
      <c r="BB13" s="283"/>
      <c r="BC13" s="283"/>
      <c r="BD13" s="630"/>
      <c r="BE13" s="283"/>
      <c r="BF13" s="283"/>
      <c r="BG13" s="630"/>
      <c r="BH13" s="283"/>
      <c r="BI13" s="630"/>
    </row>
    <row r="14" spans="1:62" x14ac:dyDescent="0.3">
      <c r="H14" s="246">
        <f>COUNTA(H12:H13)</f>
        <v>1</v>
      </c>
    </row>
    <row r="19" spans="2:16" hidden="1" x14ac:dyDescent="0.3">
      <c r="B19" s="287" t="s">
        <v>101</v>
      </c>
      <c r="C19" s="287"/>
      <c r="D19" s="287"/>
      <c r="E19" s="287"/>
      <c r="F19" s="287"/>
      <c r="G19" s="287"/>
      <c r="H19" s="287"/>
      <c r="I19" s="287"/>
      <c r="J19" s="287"/>
      <c r="K19" s="287"/>
      <c r="L19" s="287"/>
      <c r="M19" s="287"/>
      <c r="N19" s="287"/>
    </row>
    <row r="20" spans="2:16" ht="26" hidden="1" x14ac:dyDescent="0.45">
      <c r="B20" s="248" t="s">
        <v>102</v>
      </c>
      <c r="C20" s="248" t="s">
        <v>46</v>
      </c>
      <c r="D20" s="319" t="s">
        <v>103</v>
      </c>
      <c r="E20" s="319"/>
      <c r="F20" s="319"/>
      <c r="G20" s="319"/>
      <c r="H20" s="319"/>
      <c r="I20" s="320" t="s">
        <v>104</v>
      </c>
      <c r="J20" s="320"/>
      <c r="K20" s="249" t="s">
        <v>105</v>
      </c>
      <c r="L20" s="286" t="s">
        <v>106</v>
      </c>
      <c r="M20" s="286"/>
      <c r="N20" s="286"/>
      <c r="P20" s="240"/>
    </row>
    <row r="21" spans="2:16" ht="82.5" hidden="1" customHeight="1" x14ac:dyDescent="0.3">
      <c r="B21" s="309">
        <v>1</v>
      </c>
      <c r="C21" s="123">
        <v>44300</v>
      </c>
      <c r="D21" s="305" t="s">
        <v>107</v>
      </c>
      <c r="E21" s="305"/>
      <c r="F21" s="305"/>
      <c r="G21" s="305"/>
      <c r="H21" s="305"/>
      <c r="I21" s="294" t="s">
        <v>108</v>
      </c>
      <c r="J21" s="294"/>
      <c r="K21" s="124" t="s">
        <v>109</v>
      </c>
      <c r="L21" s="301" t="s">
        <v>110</v>
      </c>
      <c r="M21" s="301"/>
      <c r="N21" s="301"/>
    </row>
    <row r="22" spans="2:16" ht="78" hidden="1" customHeight="1" x14ac:dyDescent="0.3">
      <c r="B22" s="310"/>
      <c r="C22" s="123">
        <v>44323</v>
      </c>
      <c r="D22" s="305" t="s">
        <v>111</v>
      </c>
      <c r="E22" s="305"/>
      <c r="F22" s="305"/>
      <c r="G22" s="305"/>
      <c r="H22" s="305"/>
      <c r="I22" s="294" t="s">
        <v>112</v>
      </c>
      <c r="J22" s="294"/>
      <c r="K22" s="124" t="s">
        <v>113</v>
      </c>
      <c r="L22" s="301" t="s">
        <v>114</v>
      </c>
      <c r="M22" s="301"/>
      <c r="N22" s="301"/>
    </row>
    <row r="23" spans="2:16" ht="97.5" hidden="1" customHeight="1" x14ac:dyDescent="0.3">
      <c r="B23" s="310"/>
      <c r="C23" s="123">
        <v>44335</v>
      </c>
      <c r="D23" s="305" t="s">
        <v>115</v>
      </c>
      <c r="E23" s="305"/>
      <c r="F23" s="305"/>
      <c r="G23" s="305"/>
      <c r="H23" s="305"/>
      <c r="I23" s="294" t="s">
        <v>116</v>
      </c>
      <c r="J23" s="294"/>
      <c r="K23" s="124" t="s">
        <v>117</v>
      </c>
      <c r="L23" s="301" t="s">
        <v>118</v>
      </c>
      <c r="M23" s="301"/>
      <c r="N23" s="301"/>
    </row>
    <row r="24" spans="2:16" ht="65.25" hidden="1" customHeight="1" x14ac:dyDescent="0.3">
      <c r="B24" s="310"/>
      <c r="C24" s="123">
        <v>44336</v>
      </c>
      <c r="D24" s="305" t="s">
        <v>119</v>
      </c>
      <c r="E24" s="305"/>
      <c r="F24" s="305"/>
      <c r="G24" s="305"/>
      <c r="H24" s="305"/>
      <c r="I24" s="294" t="s">
        <v>120</v>
      </c>
      <c r="J24" s="294"/>
      <c r="K24" s="124" t="s">
        <v>109</v>
      </c>
      <c r="L24" s="301" t="s">
        <v>121</v>
      </c>
      <c r="M24" s="301"/>
      <c r="N24" s="301"/>
    </row>
    <row r="25" spans="2:16" ht="109.5" hidden="1" customHeight="1" x14ac:dyDescent="0.3">
      <c r="B25" s="310"/>
      <c r="C25" s="123">
        <v>44340</v>
      </c>
      <c r="D25" s="305" t="s">
        <v>107</v>
      </c>
      <c r="E25" s="305"/>
      <c r="F25" s="305"/>
      <c r="G25" s="305"/>
      <c r="H25" s="305"/>
      <c r="I25" s="294" t="s">
        <v>122</v>
      </c>
      <c r="J25" s="294"/>
      <c r="K25" s="124" t="s">
        <v>117</v>
      </c>
      <c r="L25" s="301" t="s">
        <v>123</v>
      </c>
      <c r="M25" s="301"/>
      <c r="N25" s="301"/>
    </row>
    <row r="26" spans="2:16" ht="221.25" hidden="1" customHeight="1" x14ac:dyDescent="0.3">
      <c r="B26" s="310"/>
      <c r="C26" s="123">
        <v>44342</v>
      </c>
      <c r="D26" s="305" t="s">
        <v>124</v>
      </c>
      <c r="E26" s="305"/>
      <c r="F26" s="305"/>
      <c r="G26" s="305"/>
      <c r="H26" s="305"/>
      <c r="I26" s="294" t="s">
        <v>125</v>
      </c>
      <c r="J26" s="294"/>
      <c r="K26" s="124" t="s">
        <v>126</v>
      </c>
      <c r="L26" s="301" t="s">
        <v>126</v>
      </c>
      <c r="M26" s="301"/>
      <c r="N26" s="301"/>
    </row>
    <row r="27" spans="2:16" ht="165.75" hidden="1" customHeight="1" x14ac:dyDescent="0.3">
      <c r="B27" s="310"/>
      <c r="C27" s="123">
        <v>44350</v>
      </c>
      <c r="D27" s="305" t="s">
        <v>127</v>
      </c>
      <c r="E27" s="305"/>
      <c r="F27" s="305"/>
      <c r="G27" s="305"/>
      <c r="H27" s="305"/>
      <c r="I27" s="294" t="s">
        <v>128</v>
      </c>
      <c r="J27" s="294"/>
      <c r="K27" s="124" t="s">
        <v>129</v>
      </c>
      <c r="L27" s="301" t="s">
        <v>130</v>
      </c>
      <c r="M27" s="301"/>
      <c r="N27" s="301"/>
    </row>
    <row r="28" spans="2:16" ht="243.75" hidden="1" customHeight="1" x14ac:dyDescent="0.3">
      <c r="B28" s="310"/>
      <c r="C28" s="123">
        <v>44369</v>
      </c>
      <c r="D28" s="305" t="s">
        <v>131</v>
      </c>
      <c r="E28" s="305"/>
      <c r="F28" s="305"/>
      <c r="G28" s="305"/>
      <c r="H28" s="305"/>
      <c r="I28" s="294" t="s">
        <v>132</v>
      </c>
      <c r="J28" s="294"/>
      <c r="K28" s="124" t="s">
        <v>109</v>
      </c>
      <c r="L28" s="301" t="s">
        <v>133</v>
      </c>
      <c r="M28" s="301"/>
      <c r="N28" s="301"/>
    </row>
    <row r="29" spans="2:16" ht="123" hidden="1" customHeight="1" x14ac:dyDescent="0.3">
      <c r="B29" s="310"/>
      <c r="C29" s="123">
        <v>44370</v>
      </c>
      <c r="D29" s="305" t="s">
        <v>134</v>
      </c>
      <c r="E29" s="305"/>
      <c r="F29" s="305"/>
      <c r="G29" s="305"/>
      <c r="H29" s="305"/>
      <c r="I29" s="294" t="s">
        <v>135</v>
      </c>
      <c r="J29" s="294"/>
      <c r="K29" s="124" t="s">
        <v>136</v>
      </c>
      <c r="L29" s="301" t="s">
        <v>137</v>
      </c>
      <c r="M29" s="301"/>
      <c r="N29" s="301"/>
    </row>
    <row r="30" spans="2:16" ht="74.25" hidden="1" customHeight="1" x14ac:dyDescent="0.3">
      <c r="B30" s="310"/>
      <c r="C30" s="123">
        <v>44371</v>
      </c>
      <c r="D30" s="305" t="s">
        <v>138</v>
      </c>
      <c r="E30" s="305"/>
      <c r="F30" s="305"/>
      <c r="G30" s="305"/>
      <c r="H30" s="305"/>
      <c r="I30" s="294" t="s">
        <v>139</v>
      </c>
      <c r="J30" s="294"/>
      <c r="K30" s="124" t="s">
        <v>117</v>
      </c>
      <c r="L30" s="301" t="s">
        <v>140</v>
      </c>
      <c r="M30" s="301"/>
      <c r="N30" s="301"/>
    </row>
    <row r="31" spans="2:16" ht="54.75" hidden="1" customHeight="1" x14ac:dyDescent="0.3">
      <c r="B31" s="310"/>
      <c r="C31" s="123">
        <v>44383</v>
      </c>
      <c r="D31" s="306" t="s">
        <v>141</v>
      </c>
      <c r="E31" s="307"/>
      <c r="F31" s="307"/>
      <c r="G31" s="307"/>
      <c r="H31" s="308"/>
      <c r="I31" s="291" t="s">
        <v>142</v>
      </c>
      <c r="J31" s="292"/>
      <c r="K31" s="124" t="s">
        <v>129</v>
      </c>
      <c r="L31" s="301" t="s">
        <v>143</v>
      </c>
      <c r="M31" s="301"/>
      <c r="N31" s="301"/>
    </row>
    <row r="32" spans="2:16" ht="113.25" hidden="1" customHeight="1" x14ac:dyDescent="0.3">
      <c r="B32" s="310"/>
      <c r="C32" s="123">
        <v>44384</v>
      </c>
      <c r="D32" s="306" t="s">
        <v>144</v>
      </c>
      <c r="E32" s="307"/>
      <c r="F32" s="307"/>
      <c r="G32" s="307"/>
      <c r="H32" s="308"/>
      <c r="I32" s="291" t="s">
        <v>145</v>
      </c>
      <c r="J32" s="292"/>
      <c r="K32" s="124" t="s">
        <v>126</v>
      </c>
      <c r="L32" s="301" t="s">
        <v>146</v>
      </c>
      <c r="M32" s="301"/>
      <c r="N32" s="301"/>
    </row>
    <row r="33" spans="2:14" ht="243" hidden="1" customHeight="1" x14ac:dyDescent="0.3">
      <c r="B33" s="310"/>
      <c r="C33" s="123">
        <v>44396</v>
      </c>
      <c r="D33" s="306" t="s">
        <v>147</v>
      </c>
      <c r="E33" s="307"/>
      <c r="F33" s="307"/>
      <c r="G33" s="307"/>
      <c r="H33" s="308"/>
      <c r="I33" s="291" t="s">
        <v>148</v>
      </c>
      <c r="J33" s="292"/>
      <c r="K33" s="124" t="s">
        <v>117</v>
      </c>
      <c r="L33" s="301" t="s">
        <v>149</v>
      </c>
      <c r="M33" s="301"/>
      <c r="N33" s="301"/>
    </row>
    <row r="34" spans="2:14" ht="90.75" hidden="1" customHeight="1" x14ac:dyDescent="0.3">
      <c r="B34" s="310"/>
      <c r="C34" s="123">
        <v>44404</v>
      </c>
      <c r="D34" s="306" t="s">
        <v>150</v>
      </c>
      <c r="E34" s="307"/>
      <c r="F34" s="307"/>
      <c r="G34" s="307"/>
      <c r="H34" s="308"/>
      <c r="I34" s="291" t="s">
        <v>151</v>
      </c>
      <c r="J34" s="292"/>
      <c r="K34" s="124" t="s">
        <v>117</v>
      </c>
      <c r="L34" s="301" t="s">
        <v>152</v>
      </c>
      <c r="M34" s="301"/>
      <c r="N34" s="301"/>
    </row>
    <row r="35" spans="2:14" ht="156" hidden="1" customHeight="1" x14ac:dyDescent="0.3">
      <c r="B35" s="311"/>
      <c r="C35" s="123">
        <v>44412</v>
      </c>
      <c r="D35" s="306" t="s">
        <v>153</v>
      </c>
      <c r="E35" s="307"/>
      <c r="F35" s="307"/>
      <c r="G35" s="307"/>
      <c r="H35" s="308"/>
      <c r="I35" s="291" t="s">
        <v>154</v>
      </c>
      <c r="J35" s="292"/>
      <c r="K35" s="124" t="s">
        <v>155</v>
      </c>
      <c r="L35" s="301" t="s">
        <v>155</v>
      </c>
      <c r="M35" s="301"/>
      <c r="N35" s="301"/>
    </row>
    <row r="36" spans="2:14" ht="160.5" hidden="1" customHeight="1" x14ac:dyDescent="0.3">
      <c r="B36" s="288">
        <v>2</v>
      </c>
      <c r="C36" s="132">
        <v>44463</v>
      </c>
      <c r="D36" s="280" t="s">
        <v>156</v>
      </c>
      <c r="E36" s="281"/>
      <c r="F36" s="281"/>
      <c r="G36" s="281"/>
      <c r="H36" s="282"/>
      <c r="I36" s="291" t="s">
        <v>157</v>
      </c>
      <c r="J36" s="292"/>
      <c r="K36" s="133" t="s">
        <v>126</v>
      </c>
      <c r="L36" s="279" t="s">
        <v>146</v>
      </c>
      <c r="M36" s="279"/>
      <c r="N36" s="279"/>
    </row>
    <row r="37" spans="2:14" ht="115.5" hidden="1" customHeight="1" x14ac:dyDescent="0.3">
      <c r="B37" s="289"/>
      <c r="C37" s="132">
        <v>44475</v>
      </c>
      <c r="D37" s="293" t="s">
        <v>158</v>
      </c>
      <c r="E37" s="293"/>
      <c r="F37" s="293"/>
      <c r="G37" s="293"/>
      <c r="H37" s="293"/>
      <c r="I37" s="294" t="s">
        <v>135</v>
      </c>
      <c r="J37" s="294"/>
      <c r="K37" s="133" t="s">
        <v>136</v>
      </c>
      <c r="L37" s="279" t="s">
        <v>159</v>
      </c>
      <c r="M37" s="279"/>
      <c r="N37" s="279"/>
    </row>
    <row r="38" spans="2:14" ht="116.25" hidden="1" customHeight="1" x14ac:dyDescent="0.3">
      <c r="B38" s="289"/>
      <c r="C38" s="132">
        <v>44491</v>
      </c>
      <c r="D38" s="293" t="s">
        <v>160</v>
      </c>
      <c r="E38" s="293"/>
      <c r="F38" s="293"/>
      <c r="G38" s="293"/>
      <c r="H38" s="293"/>
      <c r="I38" s="294" t="s">
        <v>122</v>
      </c>
      <c r="J38" s="294"/>
      <c r="K38" s="133" t="s">
        <v>117</v>
      </c>
      <c r="L38" s="279" t="s">
        <v>123</v>
      </c>
      <c r="M38" s="279"/>
      <c r="N38" s="279"/>
    </row>
    <row r="39" spans="2:14" ht="56.25" hidden="1" customHeight="1" x14ac:dyDescent="0.3">
      <c r="B39" s="289"/>
      <c r="C39" s="132">
        <v>44494</v>
      </c>
      <c r="D39" s="293" t="s">
        <v>161</v>
      </c>
      <c r="E39" s="293"/>
      <c r="F39" s="293"/>
      <c r="G39" s="293"/>
      <c r="H39" s="293"/>
      <c r="I39" s="294" t="s">
        <v>120</v>
      </c>
      <c r="J39" s="294"/>
      <c r="K39" s="133" t="s">
        <v>109</v>
      </c>
      <c r="L39" s="279" t="s">
        <v>121</v>
      </c>
      <c r="M39" s="279"/>
      <c r="N39" s="279"/>
    </row>
    <row r="40" spans="2:14" ht="56.25" hidden="1" customHeight="1" x14ac:dyDescent="0.3">
      <c r="B40" s="289"/>
      <c r="C40" s="132">
        <v>44496</v>
      </c>
      <c r="D40" s="280" t="s">
        <v>162</v>
      </c>
      <c r="E40" s="281"/>
      <c r="F40" s="281"/>
      <c r="G40" s="281"/>
      <c r="H40" s="282"/>
      <c r="I40" s="291" t="s">
        <v>142</v>
      </c>
      <c r="J40" s="292"/>
      <c r="K40" s="133" t="s">
        <v>129</v>
      </c>
      <c r="L40" s="279" t="s">
        <v>143</v>
      </c>
      <c r="M40" s="279"/>
      <c r="N40" s="279"/>
    </row>
    <row r="41" spans="2:14" ht="78" hidden="1" customHeight="1" x14ac:dyDescent="0.3">
      <c r="B41" s="289"/>
      <c r="C41" s="132">
        <v>44497</v>
      </c>
      <c r="D41" s="280" t="s">
        <v>163</v>
      </c>
      <c r="E41" s="281"/>
      <c r="F41" s="281"/>
      <c r="G41" s="281"/>
      <c r="H41" s="282"/>
      <c r="I41" s="291" t="s">
        <v>116</v>
      </c>
      <c r="J41" s="292"/>
      <c r="K41" s="133" t="s">
        <v>117</v>
      </c>
      <c r="L41" s="279" t="s">
        <v>118</v>
      </c>
      <c r="M41" s="279"/>
      <c r="N41" s="279"/>
    </row>
    <row r="42" spans="2:14" ht="321" hidden="1" customHeight="1" x14ac:dyDescent="0.3">
      <c r="B42" s="289"/>
      <c r="C42" s="132">
        <v>44503</v>
      </c>
      <c r="D42" s="280" t="s">
        <v>164</v>
      </c>
      <c r="E42" s="281"/>
      <c r="F42" s="281"/>
      <c r="G42" s="281"/>
      <c r="H42" s="282"/>
      <c r="I42" s="291" t="s">
        <v>165</v>
      </c>
      <c r="J42" s="292"/>
      <c r="K42" s="133" t="s">
        <v>113</v>
      </c>
      <c r="L42" s="279" t="s">
        <v>166</v>
      </c>
      <c r="M42" s="279"/>
      <c r="N42" s="279"/>
    </row>
    <row r="43" spans="2:14" ht="81" hidden="1" customHeight="1" x14ac:dyDescent="0.3">
      <c r="B43" s="289"/>
      <c r="C43" s="132">
        <v>44504</v>
      </c>
      <c r="D43" s="280" t="s">
        <v>167</v>
      </c>
      <c r="E43" s="281"/>
      <c r="F43" s="281"/>
      <c r="G43" s="281"/>
      <c r="H43" s="282"/>
      <c r="I43" s="291" t="s">
        <v>168</v>
      </c>
      <c r="J43" s="292"/>
      <c r="K43" s="133" t="s">
        <v>117</v>
      </c>
      <c r="L43" s="279" t="s">
        <v>169</v>
      </c>
      <c r="M43" s="279"/>
      <c r="N43" s="279"/>
    </row>
    <row r="44" spans="2:14" ht="87.75" hidden="1" customHeight="1" x14ac:dyDescent="0.3">
      <c r="B44" s="289"/>
      <c r="C44" s="132">
        <v>44512</v>
      </c>
      <c r="D44" s="280" t="s">
        <v>170</v>
      </c>
      <c r="E44" s="281"/>
      <c r="F44" s="281"/>
      <c r="G44" s="281"/>
      <c r="H44" s="282"/>
      <c r="I44" s="291" t="s">
        <v>108</v>
      </c>
      <c r="J44" s="292"/>
      <c r="K44" s="133" t="s">
        <v>109</v>
      </c>
      <c r="L44" s="279" t="s">
        <v>171</v>
      </c>
      <c r="M44" s="279"/>
      <c r="N44" s="279"/>
    </row>
    <row r="45" spans="2:14" ht="206.25" hidden="1" customHeight="1" x14ac:dyDescent="0.3">
      <c r="B45" s="289"/>
      <c r="C45" s="132">
        <v>44524</v>
      </c>
      <c r="D45" s="280" t="s">
        <v>172</v>
      </c>
      <c r="E45" s="281"/>
      <c r="F45" s="281"/>
      <c r="G45" s="281"/>
      <c r="H45" s="282"/>
      <c r="I45" s="291" t="s">
        <v>173</v>
      </c>
      <c r="J45" s="292"/>
      <c r="K45" s="133" t="s">
        <v>129</v>
      </c>
      <c r="L45" s="279" t="s">
        <v>130</v>
      </c>
      <c r="M45" s="279"/>
      <c r="N45" s="279"/>
    </row>
    <row r="46" spans="2:14" ht="109.5" hidden="1" customHeight="1" x14ac:dyDescent="0.3">
      <c r="B46" s="289"/>
      <c r="C46" s="132">
        <v>44539</v>
      </c>
      <c r="D46" s="280" t="s">
        <v>174</v>
      </c>
      <c r="E46" s="281"/>
      <c r="F46" s="281"/>
      <c r="G46" s="281"/>
      <c r="H46" s="282"/>
      <c r="I46" s="291" t="s">
        <v>175</v>
      </c>
      <c r="J46" s="292"/>
      <c r="K46" s="133" t="s">
        <v>126</v>
      </c>
      <c r="L46" s="279" t="s">
        <v>126</v>
      </c>
      <c r="M46" s="279"/>
      <c r="N46" s="279"/>
    </row>
    <row r="47" spans="2:14" ht="253.5" hidden="1" customHeight="1" x14ac:dyDescent="0.3">
      <c r="B47" s="289"/>
      <c r="C47" s="132">
        <v>44481</v>
      </c>
      <c r="D47" s="280" t="s">
        <v>176</v>
      </c>
      <c r="E47" s="281"/>
      <c r="F47" s="281"/>
      <c r="G47" s="281"/>
      <c r="H47" s="282"/>
      <c r="I47" s="291" t="s">
        <v>177</v>
      </c>
      <c r="J47" s="292"/>
      <c r="K47" s="133" t="s">
        <v>117</v>
      </c>
      <c r="L47" s="279" t="s">
        <v>178</v>
      </c>
      <c r="M47" s="279"/>
      <c r="N47" s="279"/>
    </row>
    <row r="48" spans="2:14" ht="77.25" hidden="1" customHeight="1" x14ac:dyDescent="0.3">
      <c r="B48" s="289"/>
      <c r="C48" s="132">
        <v>44484</v>
      </c>
      <c r="D48" s="280" t="s">
        <v>179</v>
      </c>
      <c r="E48" s="281"/>
      <c r="F48" s="281"/>
      <c r="G48" s="281"/>
      <c r="H48" s="282"/>
      <c r="I48" s="291" t="s">
        <v>139</v>
      </c>
      <c r="J48" s="292"/>
      <c r="K48" s="133" t="s">
        <v>117</v>
      </c>
      <c r="L48" s="279" t="s">
        <v>140</v>
      </c>
      <c r="M48" s="279"/>
      <c r="N48" s="279"/>
    </row>
    <row r="49" spans="2:14" ht="165.75" hidden="1" customHeight="1" x14ac:dyDescent="0.3">
      <c r="B49" s="289"/>
      <c r="C49" s="132">
        <v>44546</v>
      </c>
      <c r="D49" s="280" t="s">
        <v>180</v>
      </c>
      <c r="E49" s="281"/>
      <c r="F49" s="281"/>
      <c r="G49" s="281"/>
      <c r="H49" s="282"/>
      <c r="I49" s="291" t="s">
        <v>154</v>
      </c>
      <c r="J49" s="292"/>
      <c r="K49" s="133" t="s">
        <v>155</v>
      </c>
      <c r="L49" s="279" t="s">
        <v>155</v>
      </c>
      <c r="M49" s="279"/>
      <c r="N49" s="279"/>
    </row>
    <row r="50" spans="2:14" ht="135" hidden="1" customHeight="1" x14ac:dyDescent="0.3">
      <c r="B50" s="290"/>
      <c r="C50" s="132">
        <v>44550</v>
      </c>
      <c r="D50" s="280" t="s">
        <v>181</v>
      </c>
      <c r="E50" s="281"/>
      <c r="F50" s="281"/>
      <c r="G50" s="281"/>
      <c r="H50" s="282"/>
      <c r="I50" s="291" t="s">
        <v>182</v>
      </c>
      <c r="J50" s="292"/>
      <c r="K50" s="133" t="s">
        <v>109</v>
      </c>
      <c r="L50" s="279" t="s">
        <v>109</v>
      </c>
      <c r="M50" s="279"/>
      <c r="N50" s="279"/>
    </row>
    <row r="51" spans="2:14" ht="51.75" hidden="1" customHeight="1" x14ac:dyDescent="0.3">
      <c r="B51" s="26">
        <v>3</v>
      </c>
      <c r="C51" s="132">
        <v>44561</v>
      </c>
      <c r="D51" s="280" t="s">
        <v>183</v>
      </c>
      <c r="E51" s="281"/>
      <c r="F51" s="281"/>
      <c r="G51" s="281"/>
      <c r="H51" s="282"/>
      <c r="I51" s="291" t="s">
        <v>184</v>
      </c>
      <c r="J51" s="292"/>
      <c r="K51" s="133" t="s">
        <v>109</v>
      </c>
      <c r="L51" s="279" t="s">
        <v>109</v>
      </c>
      <c r="M51" s="279"/>
      <c r="N51" s="279"/>
    </row>
    <row r="52" spans="2:14" ht="51.75" hidden="1" customHeight="1" x14ac:dyDescent="0.3">
      <c r="B52" s="26">
        <v>4</v>
      </c>
      <c r="C52" s="132">
        <v>44681</v>
      </c>
      <c r="D52" s="280" t="s">
        <v>183</v>
      </c>
      <c r="E52" s="281"/>
      <c r="F52" s="281"/>
      <c r="G52" s="281"/>
      <c r="H52" s="282"/>
      <c r="I52" s="291" t="s">
        <v>184</v>
      </c>
      <c r="J52" s="292"/>
      <c r="K52" s="133" t="s">
        <v>109</v>
      </c>
      <c r="L52" s="276" t="s">
        <v>109</v>
      </c>
      <c r="M52" s="277"/>
      <c r="N52" s="278"/>
    </row>
    <row r="53" spans="2:14" ht="334.5" hidden="1" customHeight="1" x14ac:dyDescent="0.3">
      <c r="B53" s="26">
        <v>5</v>
      </c>
      <c r="C53" s="132">
        <v>44804</v>
      </c>
      <c r="D53" s="280" t="s">
        <v>185</v>
      </c>
      <c r="E53" s="281"/>
      <c r="F53" s="281"/>
      <c r="G53" s="281"/>
      <c r="H53" s="282"/>
      <c r="I53" s="291" t="s">
        <v>184</v>
      </c>
      <c r="J53" s="292"/>
      <c r="K53" s="133" t="s">
        <v>109</v>
      </c>
      <c r="L53" s="279" t="s">
        <v>109</v>
      </c>
      <c r="M53" s="279"/>
      <c r="N53" s="279"/>
    </row>
    <row r="54" spans="2:14" ht="100.5" hidden="1" customHeight="1" x14ac:dyDescent="0.3">
      <c r="B54" s="26">
        <v>6</v>
      </c>
      <c r="C54" s="132">
        <v>44926</v>
      </c>
      <c r="D54" s="280" t="s">
        <v>186</v>
      </c>
      <c r="E54" s="281"/>
      <c r="F54" s="281"/>
      <c r="G54" s="281"/>
      <c r="H54" s="282"/>
      <c r="I54" s="291" t="s">
        <v>184</v>
      </c>
      <c r="J54" s="292"/>
      <c r="K54" s="133" t="s">
        <v>109</v>
      </c>
      <c r="L54" s="279" t="s">
        <v>109</v>
      </c>
      <c r="M54" s="279"/>
      <c r="N54" s="279"/>
    </row>
    <row r="55" spans="2:14" ht="75.650000000000006" hidden="1" customHeight="1" x14ac:dyDescent="0.3">
      <c r="B55" s="26">
        <v>7</v>
      </c>
      <c r="C55" s="132">
        <v>45046</v>
      </c>
      <c r="D55" s="280" t="s">
        <v>187</v>
      </c>
      <c r="E55" s="281"/>
      <c r="F55" s="281"/>
      <c r="G55" s="281"/>
      <c r="H55" s="282"/>
      <c r="I55" s="291" t="s">
        <v>184</v>
      </c>
      <c r="J55" s="292"/>
      <c r="K55" s="133" t="s">
        <v>188</v>
      </c>
      <c r="L55" s="279" t="s">
        <v>109</v>
      </c>
      <c r="M55" s="279"/>
      <c r="N55" s="279"/>
    </row>
    <row r="56" spans="2:14" ht="75.650000000000006" hidden="1" customHeight="1" x14ac:dyDescent="0.3">
      <c r="B56" s="26">
        <v>8</v>
      </c>
      <c r="C56" s="132" t="s">
        <v>189</v>
      </c>
      <c r="D56" s="280" t="s">
        <v>190</v>
      </c>
      <c r="E56" s="281"/>
      <c r="F56" s="281"/>
      <c r="G56" s="281"/>
      <c r="H56" s="282"/>
      <c r="I56" s="291" t="s">
        <v>184</v>
      </c>
      <c r="J56" s="292"/>
      <c r="K56" s="133" t="s">
        <v>188</v>
      </c>
      <c r="L56" s="279" t="s">
        <v>191</v>
      </c>
      <c r="M56" s="279"/>
      <c r="N56" s="279"/>
    </row>
    <row r="57" spans="2:14" ht="159.65" hidden="1" customHeight="1" x14ac:dyDescent="0.3">
      <c r="B57" s="26">
        <v>9</v>
      </c>
      <c r="C57" s="132">
        <v>45219</v>
      </c>
      <c r="D57" s="280" t="s">
        <v>192</v>
      </c>
      <c r="E57" s="281"/>
      <c r="F57" s="281"/>
      <c r="G57" s="281"/>
      <c r="H57" s="282"/>
      <c r="I57" s="291" t="s">
        <v>193</v>
      </c>
      <c r="J57" s="292"/>
      <c r="K57" s="133" t="s">
        <v>194</v>
      </c>
      <c r="L57" s="279" t="s">
        <v>195</v>
      </c>
      <c r="M57" s="279"/>
      <c r="N57" s="279"/>
    </row>
    <row r="58" spans="2:14" ht="73.5" hidden="1" customHeight="1" x14ac:dyDescent="0.3">
      <c r="B58" s="134">
        <v>10</v>
      </c>
      <c r="C58" s="123">
        <v>45272</v>
      </c>
      <c r="D58" s="305" t="s">
        <v>196</v>
      </c>
      <c r="E58" s="305"/>
      <c r="F58" s="305"/>
      <c r="G58" s="305"/>
      <c r="H58" s="305"/>
      <c r="I58" s="294" t="s">
        <v>197</v>
      </c>
      <c r="J58" s="294"/>
      <c r="K58" s="124" t="s">
        <v>198</v>
      </c>
      <c r="L58" s="301" t="s">
        <v>199</v>
      </c>
      <c r="M58" s="301"/>
      <c r="N58" s="301"/>
    </row>
    <row r="59" spans="2:14" ht="73.5" hidden="1" customHeight="1" x14ac:dyDescent="0.3">
      <c r="B59" s="134">
        <v>11</v>
      </c>
      <c r="C59" s="123">
        <v>45381</v>
      </c>
      <c r="D59" s="305" t="s">
        <v>200</v>
      </c>
      <c r="E59" s="305"/>
      <c r="F59" s="305"/>
      <c r="G59" s="305"/>
      <c r="H59" s="305"/>
      <c r="I59" s="294" t="s">
        <v>197</v>
      </c>
      <c r="J59" s="294"/>
      <c r="K59" s="124" t="s">
        <v>198</v>
      </c>
      <c r="L59" s="301" t="s">
        <v>199</v>
      </c>
      <c r="M59" s="301"/>
      <c r="N59" s="301"/>
    </row>
    <row r="60" spans="2:14" ht="91.5" hidden="1" customHeight="1" x14ac:dyDescent="0.3">
      <c r="B60" s="134">
        <v>12</v>
      </c>
      <c r="C60" s="123">
        <v>45440</v>
      </c>
      <c r="D60" s="305" t="s">
        <v>201</v>
      </c>
      <c r="E60" s="305"/>
      <c r="F60" s="305"/>
      <c r="G60" s="305"/>
      <c r="H60" s="305"/>
      <c r="I60" s="294" t="s">
        <v>197</v>
      </c>
      <c r="J60" s="294"/>
      <c r="K60" s="124" t="s">
        <v>198</v>
      </c>
      <c r="L60" s="301" t="s">
        <v>199</v>
      </c>
      <c r="M60" s="301"/>
      <c r="N60" s="301"/>
    </row>
    <row r="61" spans="2:14" ht="225" hidden="1" customHeight="1" x14ac:dyDescent="0.3">
      <c r="B61" s="125">
        <v>13</v>
      </c>
      <c r="C61" s="123">
        <v>45534</v>
      </c>
      <c r="D61" s="302" t="s">
        <v>202</v>
      </c>
      <c r="E61" s="303"/>
      <c r="F61" s="303"/>
      <c r="G61" s="303"/>
      <c r="H61" s="304"/>
      <c r="I61" s="294" t="s">
        <v>197</v>
      </c>
      <c r="J61" s="294"/>
      <c r="K61" s="124" t="s">
        <v>198</v>
      </c>
      <c r="L61" s="301" t="s">
        <v>203</v>
      </c>
      <c r="M61" s="301"/>
      <c r="N61" s="301"/>
    </row>
    <row r="62" spans="2:14" ht="239.5" hidden="1" customHeight="1" x14ac:dyDescent="0.3">
      <c r="B62" s="134">
        <v>14</v>
      </c>
      <c r="C62" s="238">
        <v>45626</v>
      </c>
      <c r="D62" s="295" t="s">
        <v>204</v>
      </c>
      <c r="E62" s="296"/>
      <c r="F62" s="296"/>
      <c r="G62" s="296"/>
      <c r="H62" s="297"/>
      <c r="I62" s="298" t="s">
        <v>197</v>
      </c>
      <c r="J62" s="299"/>
      <c r="K62" s="190" t="s">
        <v>198</v>
      </c>
      <c r="L62" s="298" t="s">
        <v>205</v>
      </c>
      <c r="M62" s="300"/>
      <c r="N62" s="299"/>
    </row>
    <row r="63" spans="2:14" ht="88" hidden="1" customHeight="1" x14ac:dyDescent="0.3">
      <c r="B63" s="134">
        <v>15</v>
      </c>
      <c r="C63" s="238">
        <v>45656</v>
      </c>
      <c r="D63" s="295" t="s">
        <v>206</v>
      </c>
      <c r="E63" s="296"/>
      <c r="F63" s="296"/>
      <c r="G63" s="296"/>
      <c r="H63" s="297"/>
      <c r="I63" s="322" t="s">
        <v>197</v>
      </c>
      <c r="J63" s="322"/>
      <c r="K63" s="190" t="s">
        <v>198</v>
      </c>
      <c r="L63" s="322" t="s">
        <v>207</v>
      </c>
      <c r="M63" s="323"/>
      <c r="N63" s="323"/>
    </row>
    <row r="64" spans="2:14" ht="57" hidden="1" customHeight="1" x14ac:dyDescent="0.3">
      <c r="B64" s="134">
        <v>16</v>
      </c>
      <c r="C64" s="238">
        <v>45838</v>
      </c>
      <c r="D64" s="295" t="s">
        <v>208</v>
      </c>
      <c r="E64" s="296"/>
      <c r="F64" s="296"/>
      <c r="G64" s="296"/>
      <c r="H64" s="297"/>
      <c r="I64" s="322" t="s">
        <v>197</v>
      </c>
      <c r="J64" s="322"/>
      <c r="K64" s="190" t="s">
        <v>209</v>
      </c>
      <c r="L64" s="322" t="s">
        <v>210</v>
      </c>
      <c r="M64" s="323"/>
      <c r="N64" s="323"/>
    </row>
    <row r="65" hidden="1" x14ac:dyDescent="0.3"/>
    <row r="66" hidden="1" x14ac:dyDescent="0.3"/>
    <row r="67" hidden="1" x14ac:dyDescent="0.3"/>
  </sheetData>
  <autoFilter ref="A9:BI14" xr:uid="{E52635AF-5417-444B-A565-AAD0CA0F31AC}">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1" showButton="0"/>
    <filterColumn colId="32" showButton="0"/>
    <filterColumn colId="33" showButton="0"/>
    <filterColumn colId="34" showButton="0"/>
    <filterColumn colId="35"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autoFilter>
  <mergeCells count="258">
    <mergeCell ref="E1:BH1"/>
    <mergeCell ref="C3:C5"/>
    <mergeCell ref="D3:E3"/>
    <mergeCell ref="G3:H3"/>
    <mergeCell ref="I3:K3"/>
    <mergeCell ref="D64:H64"/>
    <mergeCell ref="I64:J64"/>
    <mergeCell ref="L64:N64"/>
    <mergeCell ref="BI9:BI11"/>
    <mergeCell ref="A10:B10"/>
    <mergeCell ref="C10:C11"/>
    <mergeCell ref="D10:D11"/>
    <mergeCell ref="E10:E11"/>
    <mergeCell ref="F10:F11"/>
    <mergeCell ref="G10:G11"/>
    <mergeCell ref="AI10:AI11"/>
    <mergeCell ref="AJ10:AJ11"/>
    <mergeCell ref="Z10:AA10"/>
    <mergeCell ref="AE10:AE11"/>
    <mergeCell ref="N10:N11"/>
    <mergeCell ref="O10:O11"/>
    <mergeCell ref="P10:P11"/>
    <mergeCell ref="AN10:AN11"/>
    <mergeCell ref="AO10:AO11"/>
    <mergeCell ref="AP10:AR10"/>
    <mergeCell ref="BH10:BH11"/>
    <mergeCell ref="V11:W11"/>
    <mergeCell ref="X11:Y11"/>
    <mergeCell ref="K10:K11"/>
    <mergeCell ref="L10:L11"/>
    <mergeCell ref="M10:M11"/>
    <mergeCell ref="AL9:AL11"/>
    <mergeCell ref="AM9:AM11"/>
    <mergeCell ref="AN9:BH9"/>
    <mergeCell ref="BB10:BD10"/>
    <mergeCell ref="BE10:BG10"/>
    <mergeCell ref="A9:K9"/>
    <mergeCell ref="L9:Q9"/>
    <mergeCell ref="R9:AE9"/>
    <mergeCell ref="AF9:AK9"/>
    <mergeCell ref="AS10:AU10"/>
    <mergeCell ref="AV10:AX10"/>
    <mergeCell ref="AY10:BA10"/>
    <mergeCell ref="D2:H2"/>
    <mergeCell ref="X2:AK2"/>
    <mergeCell ref="G4:H4"/>
    <mergeCell ref="I4:P4"/>
    <mergeCell ref="Q10:Q11"/>
    <mergeCell ref="R10:R11"/>
    <mergeCell ref="S10:T10"/>
    <mergeCell ref="H10:H11"/>
    <mergeCell ref="I10:I11"/>
    <mergeCell ref="J10:J11"/>
    <mergeCell ref="A1:D1"/>
    <mergeCell ref="V10:W10"/>
    <mergeCell ref="X10:Y10"/>
    <mergeCell ref="AG10:AG11"/>
    <mergeCell ref="AH10:AH11"/>
    <mergeCell ref="AK10:AK11"/>
    <mergeCell ref="U10:U11"/>
    <mergeCell ref="AB10:AD10"/>
    <mergeCell ref="AF10:AF11"/>
    <mergeCell ref="G7:H7"/>
    <mergeCell ref="V7:AJ7"/>
    <mergeCell ref="D63:H63"/>
    <mergeCell ref="I63:J63"/>
    <mergeCell ref="L63:N63"/>
    <mergeCell ref="AH12:AH13"/>
    <mergeCell ref="AI12:AI13"/>
    <mergeCell ref="AJ12:AJ13"/>
    <mergeCell ref="AK12:AK13"/>
    <mergeCell ref="AL12:AL13"/>
    <mergeCell ref="I12:I13"/>
    <mergeCell ref="J12:J13"/>
    <mergeCell ref="K12:K13"/>
    <mergeCell ref="L12:L13"/>
    <mergeCell ref="M12:M13"/>
    <mergeCell ref="N12:N13"/>
    <mergeCell ref="U12:U13"/>
    <mergeCell ref="V12:V13"/>
    <mergeCell ref="W12:W13"/>
    <mergeCell ref="X12:X13"/>
    <mergeCell ref="Y12:Y13"/>
    <mergeCell ref="Z12:Z13"/>
    <mergeCell ref="O12:O13"/>
    <mergeCell ref="P12:P13"/>
    <mergeCell ref="Q12:Q13"/>
    <mergeCell ref="R12:R13"/>
    <mergeCell ref="BH12:BH13"/>
    <mergeCell ref="AZ12:AZ13"/>
    <mergeCell ref="BA12:BA13"/>
    <mergeCell ref="BB12:BB13"/>
    <mergeCell ref="BC12:BC13"/>
    <mergeCell ref="BD12:BD13"/>
    <mergeCell ref="BE12:BE13"/>
    <mergeCell ref="AT12:AT13"/>
    <mergeCell ref="AU12:AU13"/>
    <mergeCell ref="AV12:AV13"/>
    <mergeCell ref="AW12:AW13"/>
    <mergeCell ref="AX12:AX13"/>
    <mergeCell ref="AY12:AY13"/>
    <mergeCell ref="BF12:BF13"/>
    <mergeCell ref="A12:A13"/>
    <mergeCell ref="B12:B13"/>
    <mergeCell ref="C12:C13"/>
    <mergeCell ref="D12:D13"/>
    <mergeCell ref="E12:E13"/>
    <mergeCell ref="H12:H13"/>
    <mergeCell ref="D20:H20"/>
    <mergeCell ref="I20:J20"/>
    <mergeCell ref="BG12:BG13"/>
    <mergeCell ref="AN12:AN13"/>
    <mergeCell ref="AO12:AO13"/>
    <mergeCell ref="AP12:AP13"/>
    <mergeCell ref="AQ12:AQ13"/>
    <mergeCell ref="AR12:AR13"/>
    <mergeCell ref="AS12:AS13"/>
    <mergeCell ref="D23:H23"/>
    <mergeCell ref="I23:J23"/>
    <mergeCell ref="D24:H24"/>
    <mergeCell ref="I24:J24"/>
    <mergeCell ref="AM12:AM13"/>
    <mergeCell ref="AA12:AA13"/>
    <mergeCell ref="AB12:AB13"/>
    <mergeCell ref="AC12:AC13"/>
    <mergeCell ref="AE12:AE13"/>
    <mergeCell ref="AF12:AF13"/>
    <mergeCell ref="AG12:AG13"/>
    <mergeCell ref="S12:S13"/>
    <mergeCell ref="T12:T13"/>
    <mergeCell ref="B21:B35"/>
    <mergeCell ref="D21:H21"/>
    <mergeCell ref="I21:J21"/>
    <mergeCell ref="D22:H22"/>
    <mergeCell ref="I22:J22"/>
    <mergeCell ref="D33:H33"/>
    <mergeCell ref="I33:J33"/>
    <mergeCell ref="D34:H34"/>
    <mergeCell ref="I34:J34"/>
    <mergeCell ref="D31:H31"/>
    <mergeCell ref="I31:J31"/>
    <mergeCell ref="D32:H32"/>
    <mergeCell ref="I32:J32"/>
    <mergeCell ref="D29:H29"/>
    <mergeCell ref="I29:J29"/>
    <mergeCell ref="D30:H30"/>
    <mergeCell ref="D25:H25"/>
    <mergeCell ref="I27:J27"/>
    <mergeCell ref="D28:H28"/>
    <mergeCell ref="I28:J28"/>
    <mergeCell ref="D27:H27"/>
    <mergeCell ref="I25:J25"/>
    <mergeCell ref="D26:H26"/>
    <mergeCell ref="I26:J26"/>
    <mergeCell ref="L39:N39"/>
    <mergeCell ref="L40:N40"/>
    <mergeCell ref="L41:N41"/>
    <mergeCell ref="L21:N21"/>
    <mergeCell ref="L22:N22"/>
    <mergeCell ref="L23:N23"/>
    <mergeCell ref="L24:N24"/>
    <mergeCell ref="L25:N25"/>
    <mergeCell ref="L26:N26"/>
    <mergeCell ref="L36:N36"/>
    <mergeCell ref="L37:N37"/>
    <mergeCell ref="L38:N38"/>
    <mergeCell ref="L27:N27"/>
    <mergeCell ref="L28:N28"/>
    <mergeCell ref="L34:N34"/>
    <mergeCell ref="L35:N35"/>
    <mergeCell ref="L29:N29"/>
    <mergeCell ref="L30:N30"/>
    <mergeCell ref="L31:N31"/>
    <mergeCell ref="L32:N32"/>
    <mergeCell ref="L33:N33"/>
    <mergeCell ref="I51:J51"/>
    <mergeCell ref="D49:H49"/>
    <mergeCell ref="I49:J49"/>
    <mergeCell ref="D39:H39"/>
    <mergeCell ref="I39:J39"/>
    <mergeCell ref="D35:H35"/>
    <mergeCell ref="I35:J35"/>
    <mergeCell ref="I30:J30"/>
    <mergeCell ref="D38:H38"/>
    <mergeCell ref="I38:J38"/>
    <mergeCell ref="D48:H48"/>
    <mergeCell ref="I48:J48"/>
    <mergeCell ref="I57:J57"/>
    <mergeCell ref="D54:H54"/>
    <mergeCell ref="I54:J54"/>
    <mergeCell ref="D55:H55"/>
    <mergeCell ref="I55:J55"/>
    <mergeCell ref="I42:J42"/>
    <mergeCell ref="D43:H43"/>
    <mergeCell ref="I43:J43"/>
    <mergeCell ref="D52:H52"/>
    <mergeCell ref="I52:J52"/>
    <mergeCell ref="D53:H53"/>
    <mergeCell ref="I53:J53"/>
    <mergeCell ref="D50:H50"/>
    <mergeCell ref="I50:J50"/>
    <mergeCell ref="D51:H51"/>
    <mergeCell ref="D46:H46"/>
    <mergeCell ref="I46:J46"/>
    <mergeCell ref="D47:H47"/>
    <mergeCell ref="I47:J47"/>
    <mergeCell ref="D44:H44"/>
    <mergeCell ref="I44:J44"/>
    <mergeCell ref="I45:J45"/>
    <mergeCell ref="D45:H45"/>
    <mergeCell ref="D42:H42"/>
    <mergeCell ref="L46:N46"/>
    <mergeCell ref="D62:H62"/>
    <mergeCell ref="I62:J62"/>
    <mergeCell ref="L62:N62"/>
    <mergeCell ref="L61:N61"/>
    <mergeCell ref="L57:N57"/>
    <mergeCell ref="L58:N58"/>
    <mergeCell ref="L59:N59"/>
    <mergeCell ref="L60:N60"/>
    <mergeCell ref="L53:N53"/>
    <mergeCell ref="L54:N54"/>
    <mergeCell ref="L55:N55"/>
    <mergeCell ref="L56:N56"/>
    <mergeCell ref="I61:J61"/>
    <mergeCell ref="D61:H61"/>
    <mergeCell ref="D60:H60"/>
    <mergeCell ref="I60:J60"/>
    <mergeCell ref="D58:H58"/>
    <mergeCell ref="I58:J58"/>
    <mergeCell ref="D59:H59"/>
    <mergeCell ref="I59:J59"/>
    <mergeCell ref="D56:H56"/>
    <mergeCell ref="I56:J56"/>
    <mergeCell ref="D57:H57"/>
    <mergeCell ref="L52:N52"/>
    <mergeCell ref="L47:N47"/>
    <mergeCell ref="L48:N48"/>
    <mergeCell ref="L49:N49"/>
    <mergeCell ref="L50:N50"/>
    <mergeCell ref="L51:N51"/>
    <mergeCell ref="D40:H40"/>
    <mergeCell ref="BI12:BI13"/>
    <mergeCell ref="AD12:AD13"/>
    <mergeCell ref="L20:N20"/>
    <mergeCell ref="B19:N19"/>
    <mergeCell ref="L42:N42"/>
    <mergeCell ref="L43:N43"/>
    <mergeCell ref="L44:N44"/>
    <mergeCell ref="L45:N45"/>
    <mergeCell ref="B36:B50"/>
    <mergeCell ref="D36:H36"/>
    <mergeCell ref="I36:J36"/>
    <mergeCell ref="D37:H37"/>
    <mergeCell ref="I37:J37"/>
    <mergeCell ref="I40:J40"/>
    <mergeCell ref="D41:H41"/>
    <mergeCell ref="I41:J41"/>
  </mergeCells>
  <conditionalFormatting sqref="L12">
    <cfRule type="cellIs" dxfId="552" priority="677" operator="equal">
      <formula>"ALTA"</formula>
    </cfRule>
    <cfRule type="cellIs" dxfId="551" priority="678" operator="equal">
      <formula>"MUY ALTA"</formula>
    </cfRule>
    <cfRule type="cellIs" dxfId="550" priority="679" operator="equal">
      <formula>"MEDIA"</formula>
    </cfRule>
    <cfRule type="cellIs" dxfId="549" priority="680" operator="equal">
      <formula>"BAJA"</formula>
    </cfRule>
    <cfRule type="cellIs" dxfId="548" priority="681" operator="equal">
      <formula>"MUY BAJA"</formula>
    </cfRule>
  </conditionalFormatting>
  <conditionalFormatting sqref="N12 I12">
    <cfRule type="cellIs" dxfId="547" priority="683" operator="equal">
      <formula>#REF!</formula>
    </cfRule>
  </conditionalFormatting>
  <conditionalFormatting sqref="N12">
    <cfRule type="cellIs" dxfId="546" priority="669" operator="equal">
      <formula>"CATASTRÓFICO (RC-F)"</formula>
    </cfRule>
    <cfRule type="cellIs" dxfId="545" priority="670" operator="equal">
      <formula>"MAYOR (RC-F)"</formula>
    </cfRule>
    <cfRule type="cellIs" dxfId="544" priority="671" operator="equal">
      <formula>"MODERADO (RC-F)"</formula>
    </cfRule>
    <cfRule type="cellIs" dxfId="543" priority="672" operator="equal">
      <formula>"CATASTRÓFICO"</formula>
    </cfRule>
    <cfRule type="cellIs" dxfId="542" priority="673" operator="equal">
      <formula>"MAYOR"</formula>
    </cfRule>
    <cfRule type="cellIs" dxfId="541" priority="674" operator="equal">
      <formula>"MODERADO"</formula>
    </cfRule>
    <cfRule type="cellIs" dxfId="540" priority="675" operator="equal">
      <formula>"MENOR"</formula>
    </cfRule>
    <cfRule type="cellIs" dxfId="539" priority="676" operator="equal">
      <formula>"LEVE"</formula>
    </cfRule>
  </conditionalFormatting>
  <conditionalFormatting sqref="Q12">
    <cfRule type="cellIs" dxfId="538" priority="682" operator="equal">
      <formula>#REF!</formula>
    </cfRule>
    <cfRule type="cellIs" dxfId="537" priority="684" operator="equal">
      <formula>#REF!</formula>
    </cfRule>
    <cfRule type="cellIs" dxfId="536" priority="687" operator="equal">
      <formula>#REF!</formula>
    </cfRule>
    <cfRule type="cellIs" dxfId="535" priority="689" operator="equal">
      <formula>#REF!</formula>
    </cfRule>
    <cfRule type="cellIs" dxfId="534" priority="690" operator="equal">
      <formula>#REF!</formula>
    </cfRule>
    <cfRule type="cellIs" dxfId="533" priority="691" operator="equal">
      <formula>#REF!</formula>
    </cfRule>
    <cfRule type="cellIs" dxfId="532" priority="693" operator="equal">
      <formula>#REF!</formula>
    </cfRule>
    <cfRule type="cellIs" dxfId="531" priority="696" operator="equal">
      <formula>#REF!</formula>
    </cfRule>
    <cfRule type="cellIs" dxfId="530" priority="697" operator="equal">
      <formula>#REF!</formula>
    </cfRule>
    <cfRule type="cellIs" dxfId="529" priority="698" operator="equal">
      <formula>#REF!</formula>
    </cfRule>
    <cfRule type="cellIs" dxfId="528" priority="701" operator="equal">
      <formula>#REF!</formula>
    </cfRule>
    <cfRule type="cellIs" dxfId="527" priority="702" operator="equal">
      <formula>#REF!</formula>
    </cfRule>
    <cfRule type="cellIs" dxfId="526" priority="703" operator="equal">
      <formula>#REF!</formula>
    </cfRule>
    <cfRule type="cellIs" dxfId="525" priority="705" operator="equal">
      <formula>#REF!</formula>
    </cfRule>
    <cfRule type="cellIs" dxfId="524" priority="706" operator="equal">
      <formula>#REF!</formula>
    </cfRule>
    <cfRule type="cellIs" dxfId="523" priority="707" operator="equal">
      <formula>#REF!</formula>
    </cfRule>
    <cfRule type="cellIs" dxfId="522" priority="708" operator="equal">
      <formula>#REF!</formula>
    </cfRule>
    <cfRule type="cellIs" dxfId="521" priority="709" operator="equal">
      <formula>#REF!</formula>
    </cfRule>
    <cfRule type="cellIs" dxfId="520" priority="710" operator="equal">
      <formula>#REF!</formula>
    </cfRule>
    <cfRule type="cellIs" dxfId="519" priority="711" operator="equal">
      <formula>#REF!</formula>
    </cfRule>
    <cfRule type="cellIs" dxfId="518" priority="712" operator="equal">
      <formula>#REF!</formula>
    </cfRule>
    <cfRule type="cellIs" dxfId="517" priority="714" operator="equal">
      <formula>#REF!</formula>
    </cfRule>
    <cfRule type="cellIs" dxfId="516" priority="715" operator="equal">
      <formula>#REF!</formula>
    </cfRule>
    <cfRule type="cellIs" dxfId="515" priority="716" operator="equal">
      <formula>#REF!</formula>
    </cfRule>
    <cfRule type="cellIs" dxfId="514" priority="717" operator="equal">
      <formula>#REF!</formula>
    </cfRule>
    <cfRule type="cellIs" dxfId="513" priority="719" operator="equal">
      <formula>#REF!</formula>
    </cfRule>
  </conditionalFormatting>
  <conditionalFormatting sqref="AF12">
    <cfRule type="cellIs" dxfId="512" priority="1508" operator="equal">
      <formula>"MUY ALTA"</formula>
    </cfRule>
    <cfRule type="cellIs" dxfId="511" priority="1509" operator="equal">
      <formula>"ALTA"</formula>
    </cfRule>
    <cfRule type="cellIs" dxfId="510" priority="1510" operator="equal">
      <formula>"MEDIA"</formula>
    </cfRule>
    <cfRule type="cellIs" dxfId="509" priority="1511" operator="equal">
      <formula>"BAJA"</formula>
    </cfRule>
    <cfRule type="cellIs" dxfId="508" priority="1512" operator="equal">
      <formula>"MUY BAJA"</formula>
    </cfRule>
  </conditionalFormatting>
  <conditionalFormatting sqref="AH12">
    <cfRule type="cellIs" dxfId="507" priority="4794" operator="equal">
      <formula>"CATASTROFICO"</formula>
    </cfRule>
    <cfRule type="cellIs" dxfId="506" priority="4795" operator="equal">
      <formula>"MAYOR"</formula>
    </cfRule>
    <cfRule type="cellIs" dxfId="505" priority="4796" operator="equal">
      <formula>"MODERADO"</formula>
    </cfRule>
    <cfRule type="cellIs" dxfId="504" priority="4797" operator="equal">
      <formula>"MENOR"</formula>
    </cfRule>
    <cfRule type="cellIs" dxfId="503" priority="4798" operator="equal">
      <formula>"LEVE"</formula>
    </cfRule>
  </conditionalFormatting>
  <conditionalFormatting sqref="AJ12 Q12">
    <cfRule type="cellIs" dxfId="502" priority="662" operator="equal">
      <formula>"EXTREMO (RC/F)"</formula>
    </cfRule>
    <cfRule type="cellIs" dxfId="501" priority="663" operator="equal">
      <formula>"ALTO (RC/F)"</formula>
    </cfRule>
    <cfRule type="cellIs" dxfId="500" priority="664" operator="equal">
      <formula>"MODERADO (RC/F)"</formula>
    </cfRule>
    <cfRule type="cellIs" dxfId="499" priority="665" operator="equal">
      <formula>"EXTREMO"</formula>
    </cfRule>
    <cfRule type="cellIs" dxfId="498" priority="666" operator="equal">
      <formula>"ALTO"</formula>
    </cfRule>
    <cfRule type="cellIs" dxfId="497" priority="667" operator="equal">
      <formula>"MODERADO"</formula>
    </cfRule>
    <cfRule type="cellIs" dxfId="496" priority="668" operator="equal">
      <formula>"BAJO"</formula>
    </cfRule>
  </conditionalFormatting>
  <conditionalFormatting sqref="AJ12">
    <cfRule type="cellIs" dxfId="495" priority="616" operator="equal">
      <formula>#REF!</formula>
    </cfRule>
    <cfRule type="cellIs" dxfId="494" priority="617" operator="equal">
      <formula>#REF!</formula>
    </cfRule>
    <cfRule type="cellIs" dxfId="493" priority="620" operator="equal">
      <formula>#REF!</formula>
    </cfRule>
    <cfRule type="cellIs" dxfId="492" priority="622" operator="equal">
      <formula>#REF!</formula>
    </cfRule>
    <cfRule type="cellIs" dxfId="491" priority="623" operator="equal">
      <formula>#REF!</formula>
    </cfRule>
    <cfRule type="cellIs" dxfId="490" priority="624" operator="equal">
      <formula>#REF!</formula>
    </cfRule>
    <cfRule type="cellIs" dxfId="489" priority="626" operator="equal">
      <formula>#REF!</formula>
    </cfRule>
    <cfRule type="cellIs" dxfId="488" priority="629" operator="equal">
      <formula>#REF!</formula>
    </cfRule>
    <cfRule type="cellIs" dxfId="487" priority="630" operator="equal">
      <formula>#REF!</formula>
    </cfRule>
    <cfRule type="cellIs" dxfId="486" priority="631" operator="equal">
      <formula>#REF!</formula>
    </cfRule>
    <cfRule type="cellIs" dxfId="485" priority="634" operator="equal">
      <formula>#REF!</formula>
    </cfRule>
    <cfRule type="cellIs" dxfId="484" priority="635" operator="equal">
      <formula>#REF!</formula>
    </cfRule>
    <cfRule type="cellIs" dxfId="483" priority="636" operator="equal">
      <formula>#REF!</formula>
    </cfRule>
    <cfRule type="cellIs" dxfId="482" priority="638" operator="equal">
      <formula>#REF!</formula>
    </cfRule>
    <cfRule type="cellIs" dxfId="481" priority="639" operator="equal">
      <formula>#REF!</formula>
    </cfRule>
    <cfRule type="cellIs" dxfId="480" priority="640" operator="equal">
      <formula>#REF!</formula>
    </cfRule>
    <cfRule type="cellIs" dxfId="479" priority="641" operator="equal">
      <formula>#REF!</formula>
    </cfRule>
    <cfRule type="cellIs" dxfId="478" priority="642" operator="equal">
      <formula>#REF!</formula>
    </cfRule>
    <cfRule type="cellIs" dxfId="477" priority="643" operator="equal">
      <formula>#REF!</formula>
    </cfRule>
    <cfRule type="cellIs" dxfId="476" priority="644" operator="equal">
      <formula>#REF!</formula>
    </cfRule>
    <cfRule type="cellIs" dxfId="475" priority="645" operator="equal">
      <formula>#REF!</formula>
    </cfRule>
    <cfRule type="cellIs" dxfId="474" priority="647" operator="equal">
      <formula>#REF!</formula>
    </cfRule>
    <cfRule type="cellIs" dxfId="473" priority="648" operator="equal">
      <formula>#REF!</formula>
    </cfRule>
    <cfRule type="cellIs" dxfId="472" priority="649" operator="equal">
      <formula>#REF!</formula>
    </cfRule>
    <cfRule type="cellIs" dxfId="471" priority="650" operator="equal">
      <formula>#REF!</formula>
    </cfRule>
    <cfRule type="cellIs" dxfId="470" priority="652" operator="equal">
      <formula>#REF!</formula>
    </cfRule>
    <cfRule type="cellIs" dxfId="469" priority="4195" operator="equal">
      <formula>#REF!</formula>
    </cfRule>
    <cfRule type="cellIs" dxfId="468" priority="4197" operator="equal">
      <formula>#REF!</formula>
    </cfRule>
    <cfRule type="cellIs" dxfId="467" priority="4200" operator="equal">
      <formula>#REF!</formula>
    </cfRule>
    <cfRule type="cellIs" dxfId="466" priority="4202" operator="equal">
      <formula>#REF!</formula>
    </cfRule>
    <cfRule type="cellIs" dxfId="465" priority="4203" operator="equal">
      <formula>#REF!</formula>
    </cfRule>
    <cfRule type="cellIs" dxfId="464" priority="4204" operator="equal">
      <formula>#REF!</formula>
    </cfRule>
    <cfRule type="cellIs" dxfId="463" priority="4206" operator="equal">
      <formula>#REF!</formula>
    </cfRule>
    <cfRule type="cellIs" dxfId="462" priority="4209" operator="equal">
      <formula>#REF!</formula>
    </cfRule>
    <cfRule type="cellIs" dxfId="461" priority="4210" operator="equal">
      <formula>#REF!</formula>
    </cfRule>
    <cfRule type="cellIs" dxfId="460" priority="4211" operator="equal">
      <formula>#REF!</formula>
    </cfRule>
    <cfRule type="cellIs" dxfId="459" priority="4214" operator="equal">
      <formula>#REF!</formula>
    </cfRule>
    <cfRule type="cellIs" dxfId="458" priority="4215" operator="equal">
      <formula>#REF!</formula>
    </cfRule>
    <cfRule type="cellIs" dxfId="457" priority="4216" operator="equal">
      <formula>#REF!</formula>
    </cfRule>
    <cfRule type="cellIs" dxfId="456" priority="4218" operator="equal">
      <formula>#REF!</formula>
    </cfRule>
    <cfRule type="cellIs" dxfId="455" priority="4219" operator="equal">
      <formula>#REF!</formula>
    </cfRule>
    <cfRule type="cellIs" dxfId="454" priority="4220" operator="equal">
      <formula>#REF!</formula>
    </cfRule>
    <cfRule type="cellIs" dxfId="453" priority="4221" operator="equal">
      <formula>#REF!</formula>
    </cfRule>
    <cfRule type="cellIs" dxfId="452" priority="4222" operator="equal">
      <formula>#REF!</formula>
    </cfRule>
    <cfRule type="cellIs" dxfId="451" priority="4223" operator="equal">
      <formula>#REF!</formula>
    </cfRule>
    <cfRule type="cellIs" dxfId="450" priority="4224" operator="equal">
      <formula>#REF!</formula>
    </cfRule>
    <cfRule type="cellIs" dxfId="449" priority="4225" operator="equal">
      <formula>#REF!</formula>
    </cfRule>
    <cfRule type="cellIs" dxfId="448" priority="4227" operator="equal">
      <formula>#REF!</formula>
    </cfRule>
    <cfRule type="cellIs" dxfId="447" priority="4228" operator="equal">
      <formula>#REF!</formula>
    </cfRule>
    <cfRule type="cellIs" dxfId="446" priority="4229" operator="equal">
      <formula>#REF!</formula>
    </cfRule>
    <cfRule type="cellIs" dxfId="445" priority="4230" operator="equal">
      <formula>#REF!</formula>
    </cfRule>
    <cfRule type="cellIs" dxfId="444" priority="4232" operator="equal">
      <formula>#REF!</formula>
    </cfRule>
  </conditionalFormatting>
  <hyperlinks>
    <hyperlink ref="AD12" r:id="rId1" xr:uid="{FCCFF06C-4FF8-4BFB-8E30-B33CA87123A2}"/>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192"/>
  <sheetViews>
    <sheetView showGridLines="0" tabSelected="1" showRuler="0" showWhiteSpace="0" zoomScale="50" zoomScaleNormal="50" zoomScaleSheetLayoutView="110" workbookViewId="0">
      <pane xSplit="7" topLeftCell="H1" activePane="topRight" state="frozen"/>
      <selection activeCell="A9" sqref="A9"/>
      <selection pane="topRight" activeCell="A5" sqref="A5:K5"/>
    </sheetView>
  </sheetViews>
  <sheetFormatPr baseColWidth="10" defaultColWidth="11.453125" defaultRowHeight="14" x14ac:dyDescent="0.3"/>
  <cols>
    <col min="1" max="1" width="12.54296875" style="52" hidden="1" customWidth="1"/>
    <col min="2" max="2" width="23.26953125" style="52" customWidth="1"/>
    <col min="3" max="3" width="25.81640625" style="6" customWidth="1"/>
    <col min="4" max="4" width="26.54296875" style="52" customWidth="1"/>
    <col min="5" max="5" width="15.54296875" style="28" customWidth="1"/>
    <col min="6" max="6" width="15.453125" style="52" customWidth="1"/>
    <col min="7" max="7" width="22.453125" style="28" customWidth="1"/>
    <col min="8" max="8" width="51.7265625" style="52" customWidth="1"/>
    <col min="9" max="9" width="72.453125" style="52" customWidth="1"/>
    <col min="10" max="10" width="20.7265625" style="28" customWidth="1"/>
    <col min="11" max="11" width="45.81640625" style="52" customWidth="1"/>
    <col min="12" max="12" width="30.1796875" style="52" customWidth="1"/>
    <col min="13" max="13" width="22.1796875" style="58" hidden="1" customWidth="1"/>
    <col min="14" max="14" width="28.7265625" style="52" customWidth="1"/>
    <col min="15" max="15" width="19.1796875" style="58" hidden="1" customWidth="1"/>
    <col min="16" max="16" width="25.54296875" style="52" customWidth="1"/>
    <col min="17" max="17" width="16.7265625" style="52" customWidth="1"/>
    <col min="18" max="18" width="93.81640625" style="6" customWidth="1"/>
    <col min="19" max="19" width="24.26953125" style="6" customWidth="1"/>
    <col min="20" max="20" width="37.54296875" style="52" customWidth="1"/>
    <col min="21" max="21" width="28.81640625" style="52" customWidth="1"/>
    <col min="22" max="22" width="18" style="52" hidden="1" customWidth="1"/>
    <col min="23" max="23" width="33.26953125" style="52" hidden="1" customWidth="1"/>
    <col min="24" max="24" width="6.81640625" style="58" hidden="1" customWidth="1"/>
    <col min="25" max="25" width="25.453125" style="52" hidden="1" customWidth="1"/>
    <col min="26" max="26" width="7.81640625" style="58" hidden="1" customWidth="1"/>
    <col min="27" max="27" width="25.81640625" style="6" hidden="1" customWidth="1"/>
    <col min="28" max="28" width="64.26953125" style="116" customWidth="1"/>
    <col min="29" max="29" width="26.1796875" style="167" customWidth="1"/>
    <col min="30" max="31" width="37" style="28" customWidth="1"/>
    <col min="32" max="32" width="24.7265625" style="52" hidden="1" customWidth="1"/>
    <col min="33" max="33" width="26.81640625" style="52" hidden="1" customWidth="1"/>
    <col min="34" max="34" width="22.54296875" style="52" hidden="1" customWidth="1"/>
    <col min="35" max="35" width="23.7265625" style="52" hidden="1" customWidth="1"/>
    <col min="36" max="36" width="18.26953125" style="52" hidden="1" customWidth="1"/>
    <col min="37" max="37" width="28.1796875" style="52" customWidth="1"/>
    <col min="38" max="38" width="32.54296875" style="52" hidden="1" customWidth="1"/>
    <col min="39" max="39" width="25.1796875" style="234" customWidth="1"/>
    <col min="40" max="40" width="30.7265625" style="235" customWidth="1"/>
    <col min="41" max="42" width="5.7265625" style="169" customWidth="1"/>
    <col min="43" max="43" width="71.90625" style="254" customWidth="1"/>
    <col min="44" max="45" width="5.7265625" style="169" customWidth="1"/>
    <col min="46" max="46" width="62.1796875" style="254" customWidth="1"/>
    <col min="47" max="48" width="5.7265625" style="169" customWidth="1"/>
    <col min="49" max="49" width="62.1796875" style="254" customWidth="1"/>
    <col min="50" max="51" width="5.7265625" style="169" customWidth="1"/>
    <col min="52" max="52" width="62.1796875" style="169" customWidth="1"/>
    <col min="53" max="53" width="60.08984375" style="169" customWidth="1"/>
    <col min="54" max="54" width="75.90625" style="6" customWidth="1"/>
    <col min="55" max="16384" width="11.453125" style="6"/>
  </cols>
  <sheetData>
    <row r="1" spans="1:54" ht="114.5" customHeight="1" x14ac:dyDescent="0.3">
      <c r="A1" s="336"/>
      <c r="B1" s="336"/>
      <c r="C1" s="336"/>
      <c r="D1" s="433" t="s">
        <v>211</v>
      </c>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434"/>
      <c r="AY1" s="434"/>
      <c r="AZ1" s="435"/>
      <c r="BA1" s="431" t="s">
        <v>212</v>
      </c>
      <c r="BB1" s="432"/>
    </row>
    <row r="2" spans="1:54" ht="11.15" customHeight="1" x14ac:dyDescent="0.3">
      <c r="B2" s="6"/>
      <c r="D2" s="6"/>
      <c r="H2" s="6"/>
      <c r="I2" s="6"/>
      <c r="K2" s="6"/>
      <c r="T2" s="6"/>
      <c r="U2" s="6"/>
      <c r="AM2" s="52"/>
      <c r="AN2" s="116"/>
      <c r="AO2" s="28"/>
      <c r="AP2" s="28"/>
      <c r="AQ2" s="28"/>
      <c r="AR2" s="28"/>
      <c r="AS2" s="28"/>
      <c r="AT2" s="28"/>
      <c r="AU2" s="28"/>
      <c r="AV2" s="115"/>
      <c r="AW2" s="28"/>
      <c r="AX2" s="28"/>
      <c r="AY2" s="28"/>
      <c r="AZ2" s="115"/>
      <c r="BA2" s="28"/>
    </row>
    <row r="3" spans="1:54" ht="25" customHeight="1" x14ac:dyDescent="0.3">
      <c r="A3" s="176" t="s">
        <v>8</v>
      </c>
      <c r="B3" s="6"/>
      <c r="C3" s="176"/>
      <c r="D3" s="414">
        <v>45838</v>
      </c>
      <c r="E3" s="415"/>
      <c r="F3" s="175"/>
      <c r="G3" s="175"/>
      <c r="H3" s="176"/>
      <c r="I3" s="413" t="s">
        <v>9</v>
      </c>
      <c r="J3" s="413"/>
      <c r="K3" s="177">
        <v>16</v>
      </c>
      <c r="L3" s="172"/>
      <c r="M3" s="173"/>
      <c r="N3" s="172"/>
      <c r="O3" s="173"/>
      <c r="P3" s="172"/>
      <c r="Q3" s="172"/>
      <c r="R3" s="178"/>
      <c r="S3" s="171"/>
      <c r="T3" s="171"/>
      <c r="U3" s="171"/>
      <c r="V3" s="172"/>
      <c r="W3" s="390"/>
      <c r="X3" s="390"/>
      <c r="Y3" s="390"/>
      <c r="Z3" s="390"/>
      <c r="AA3" s="390"/>
      <c r="AB3" s="390"/>
      <c r="AC3" s="390"/>
      <c r="AD3" s="390"/>
      <c r="AE3" s="390"/>
      <c r="AF3" s="390"/>
      <c r="AG3" s="390"/>
      <c r="AH3" s="390"/>
      <c r="AI3" s="390"/>
      <c r="AJ3" s="390"/>
      <c r="AK3" s="390"/>
      <c r="AL3" s="172"/>
      <c r="AM3" s="172"/>
      <c r="AN3" s="174"/>
      <c r="AO3" s="172"/>
      <c r="AP3" s="172"/>
      <c r="AQ3" s="172"/>
      <c r="AT3" s="169"/>
      <c r="AV3" s="175"/>
      <c r="AW3" s="169"/>
      <c r="AX3" s="28"/>
      <c r="AY3" s="28"/>
      <c r="AZ3" s="115"/>
      <c r="BA3" s="28"/>
    </row>
    <row r="4" spans="1:54" ht="15" customHeight="1" x14ac:dyDescent="0.3">
      <c r="B4" s="176"/>
      <c r="C4" s="116"/>
      <c r="D4" s="172"/>
      <c r="E4" s="172"/>
      <c r="F4" s="172"/>
      <c r="G4" s="172"/>
      <c r="H4" s="172"/>
      <c r="I4" s="172"/>
      <c r="J4" s="172"/>
      <c r="K4" s="172"/>
      <c r="L4" s="172"/>
      <c r="M4" s="173"/>
      <c r="N4" s="172"/>
      <c r="O4" s="173"/>
      <c r="P4" s="172"/>
      <c r="Q4" s="172"/>
      <c r="R4" s="172"/>
      <c r="S4" s="172"/>
      <c r="T4" s="172"/>
      <c r="U4" s="172"/>
      <c r="V4" s="172"/>
      <c r="W4" s="172"/>
      <c r="X4" s="173"/>
      <c r="Y4" s="172"/>
      <c r="Z4" s="173"/>
      <c r="AA4" s="172"/>
      <c r="AB4" s="174"/>
      <c r="AC4" s="172"/>
      <c r="AD4" s="172"/>
      <c r="AE4" s="172"/>
      <c r="AF4" s="172"/>
      <c r="AG4" s="172"/>
      <c r="AH4" s="172"/>
      <c r="AI4" s="172"/>
      <c r="AJ4" s="172"/>
      <c r="AK4" s="172"/>
      <c r="AL4" s="172"/>
      <c r="AM4" s="172"/>
      <c r="AN4" s="174"/>
      <c r="AO4" s="172"/>
      <c r="AP4" s="172"/>
      <c r="AQ4" s="172"/>
      <c r="AT4" s="169"/>
      <c r="AV4" s="175"/>
      <c r="AW4" s="169"/>
      <c r="AX4" s="28"/>
      <c r="AY4" s="28"/>
      <c r="AZ4" s="115"/>
      <c r="BA4" s="28"/>
    </row>
    <row r="5" spans="1:54" ht="55.5" customHeight="1" x14ac:dyDescent="0.3">
      <c r="A5" s="391" t="s">
        <v>213</v>
      </c>
      <c r="B5" s="391"/>
      <c r="C5" s="391"/>
      <c r="D5" s="391"/>
      <c r="E5" s="391"/>
      <c r="F5" s="391"/>
      <c r="G5" s="391"/>
      <c r="H5" s="391"/>
      <c r="I5" s="391"/>
      <c r="J5" s="391"/>
      <c r="K5" s="392"/>
      <c r="L5" s="393" t="s">
        <v>214</v>
      </c>
      <c r="M5" s="394"/>
      <c r="N5" s="394"/>
      <c r="O5" s="394"/>
      <c r="P5" s="395"/>
      <c r="Q5" s="408" t="s">
        <v>215</v>
      </c>
      <c r="R5" s="384" t="s">
        <v>12</v>
      </c>
      <c r="S5" s="384"/>
      <c r="T5" s="384"/>
      <c r="U5" s="384"/>
      <c r="V5" s="384"/>
      <c r="W5" s="384"/>
      <c r="X5" s="384"/>
      <c r="Y5" s="384"/>
      <c r="Z5" s="384"/>
      <c r="AA5" s="384"/>
      <c r="AB5" s="384"/>
      <c r="AC5" s="384"/>
      <c r="AD5" s="384"/>
      <c r="AE5" s="384"/>
      <c r="AF5" s="384"/>
      <c r="AG5" s="396" t="s">
        <v>216</v>
      </c>
      <c r="AH5" s="397"/>
      <c r="AI5" s="397"/>
      <c r="AJ5" s="397"/>
      <c r="AK5" s="397"/>
      <c r="AL5" s="397"/>
      <c r="AM5" s="426" t="s">
        <v>217</v>
      </c>
      <c r="AN5" s="418"/>
      <c r="AO5" s="418"/>
      <c r="AP5" s="418"/>
      <c r="AQ5" s="418"/>
      <c r="AR5" s="418"/>
      <c r="AS5" s="418"/>
      <c r="AT5" s="418"/>
      <c r="AU5" s="418"/>
      <c r="AV5" s="418"/>
      <c r="AW5" s="418"/>
      <c r="AX5" s="418"/>
      <c r="AY5" s="418"/>
      <c r="AZ5" s="418"/>
      <c r="BA5" s="418"/>
      <c r="BB5" s="436" t="s">
        <v>218</v>
      </c>
    </row>
    <row r="6" spans="1:54" ht="42" customHeight="1" x14ac:dyDescent="0.3">
      <c r="A6" s="398" t="s">
        <v>219</v>
      </c>
      <c r="B6" s="398" t="s">
        <v>220</v>
      </c>
      <c r="C6" s="403" t="s">
        <v>22</v>
      </c>
      <c r="D6" s="403" t="s">
        <v>221</v>
      </c>
      <c r="E6" s="409" t="s">
        <v>222</v>
      </c>
      <c r="F6" s="409" t="s">
        <v>223</v>
      </c>
      <c r="G6" s="403" t="s">
        <v>224</v>
      </c>
      <c r="H6" s="403" t="s">
        <v>225</v>
      </c>
      <c r="I6" s="403" t="s">
        <v>226</v>
      </c>
      <c r="J6" s="403" t="s">
        <v>227</v>
      </c>
      <c r="K6" s="403" t="s">
        <v>228</v>
      </c>
      <c r="L6" s="388" t="s">
        <v>30</v>
      </c>
      <c r="M6" s="447" t="s">
        <v>31</v>
      </c>
      <c r="N6" s="388" t="s">
        <v>32</v>
      </c>
      <c r="O6" s="447" t="s">
        <v>33</v>
      </c>
      <c r="P6" s="405" t="s">
        <v>35</v>
      </c>
      <c r="Q6" s="429"/>
      <c r="R6" s="407" t="s">
        <v>229</v>
      </c>
      <c r="S6" s="427" t="s">
        <v>37</v>
      </c>
      <c r="T6" s="428"/>
      <c r="U6" s="384" t="s">
        <v>230</v>
      </c>
      <c r="V6" s="384"/>
      <c r="W6" s="384" t="s">
        <v>231</v>
      </c>
      <c r="X6" s="384"/>
      <c r="Y6" s="384" t="s">
        <v>40</v>
      </c>
      <c r="Z6" s="384"/>
      <c r="AA6" s="384" t="s">
        <v>41</v>
      </c>
      <c r="AB6" s="384"/>
      <c r="AC6" s="385" t="s">
        <v>42</v>
      </c>
      <c r="AD6" s="386"/>
      <c r="AE6" s="387"/>
      <c r="AF6" s="411" t="s">
        <v>43</v>
      </c>
      <c r="AG6" s="424" t="s">
        <v>30</v>
      </c>
      <c r="AH6" s="416" t="s">
        <v>31</v>
      </c>
      <c r="AI6" s="424" t="s">
        <v>32</v>
      </c>
      <c r="AJ6" s="424" t="s">
        <v>33</v>
      </c>
      <c r="AK6" s="419" t="s">
        <v>44</v>
      </c>
      <c r="AL6" s="421" t="s">
        <v>45</v>
      </c>
      <c r="AM6" s="423" t="s">
        <v>232</v>
      </c>
      <c r="AN6" s="418" t="s">
        <v>233</v>
      </c>
      <c r="AO6" s="418" t="s">
        <v>234</v>
      </c>
      <c r="AP6" s="418"/>
      <c r="AQ6" s="418"/>
      <c r="AR6" s="418" t="s">
        <v>235</v>
      </c>
      <c r="AS6" s="418"/>
      <c r="AT6" s="418"/>
      <c r="AU6" s="418" t="s">
        <v>236</v>
      </c>
      <c r="AV6" s="418"/>
      <c r="AW6" s="418"/>
      <c r="AX6" s="418" t="s">
        <v>237</v>
      </c>
      <c r="AY6" s="418"/>
      <c r="AZ6" s="418"/>
      <c r="BA6" s="418" t="s">
        <v>54</v>
      </c>
      <c r="BB6" s="436"/>
    </row>
    <row r="7" spans="1:54" s="28" customFormat="1" ht="49.5" customHeight="1" x14ac:dyDescent="0.35">
      <c r="A7" s="399"/>
      <c r="B7" s="402"/>
      <c r="C7" s="404"/>
      <c r="D7" s="404"/>
      <c r="E7" s="410"/>
      <c r="F7" s="449"/>
      <c r="G7" s="404"/>
      <c r="H7" s="404"/>
      <c r="I7" s="404"/>
      <c r="J7" s="404"/>
      <c r="K7" s="404"/>
      <c r="L7" s="389"/>
      <c r="M7" s="448"/>
      <c r="N7" s="389"/>
      <c r="O7" s="448"/>
      <c r="P7" s="406"/>
      <c r="Q7" s="430"/>
      <c r="R7" s="408"/>
      <c r="S7" s="181" t="s">
        <v>238</v>
      </c>
      <c r="T7" s="181" t="s">
        <v>239</v>
      </c>
      <c r="U7" s="180" t="s">
        <v>240</v>
      </c>
      <c r="V7" s="180" t="s">
        <v>241</v>
      </c>
      <c r="W7" s="400" t="s">
        <v>242</v>
      </c>
      <c r="X7" s="401"/>
      <c r="Y7" s="400" t="s">
        <v>243</v>
      </c>
      <c r="Z7" s="401"/>
      <c r="AA7" s="181" t="s">
        <v>244</v>
      </c>
      <c r="AB7" s="181" t="s">
        <v>245</v>
      </c>
      <c r="AC7" s="181" t="s">
        <v>246</v>
      </c>
      <c r="AD7" s="181" t="s">
        <v>247</v>
      </c>
      <c r="AE7" s="181" t="s">
        <v>65</v>
      </c>
      <c r="AF7" s="412"/>
      <c r="AG7" s="425"/>
      <c r="AH7" s="417"/>
      <c r="AI7" s="425"/>
      <c r="AJ7" s="425"/>
      <c r="AK7" s="420"/>
      <c r="AL7" s="422"/>
      <c r="AM7" s="423" t="s">
        <v>46</v>
      </c>
      <c r="AN7" s="418"/>
      <c r="AO7" s="179" t="s">
        <v>18</v>
      </c>
      <c r="AP7" s="179" t="s">
        <v>19</v>
      </c>
      <c r="AQ7" s="179" t="s">
        <v>66</v>
      </c>
      <c r="AR7" s="179" t="s">
        <v>18</v>
      </c>
      <c r="AS7" s="179" t="s">
        <v>19</v>
      </c>
      <c r="AT7" s="179" t="s">
        <v>66</v>
      </c>
      <c r="AU7" s="179" t="s">
        <v>18</v>
      </c>
      <c r="AV7" s="179" t="s">
        <v>19</v>
      </c>
      <c r="AW7" s="179" t="s">
        <v>66</v>
      </c>
      <c r="AX7" s="179" t="s">
        <v>18</v>
      </c>
      <c r="AY7" s="179" t="s">
        <v>19</v>
      </c>
      <c r="AZ7" s="179" t="s">
        <v>66</v>
      </c>
      <c r="BA7" s="418"/>
      <c r="BB7" s="437"/>
    </row>
    <row r="8" spans="1:54" ht="27" hidden="1" customHeight="1" x14ac:dyDescent="0.3">
      <c r="A8" s="134"/>
      <c r="B8" s="182"/>
      <c r="C8" s="183"/>
      <c r="D8" s="183"/>
      <c r="E8" s="184"/>
      <c r="F8" s="184"/>
      <c r="G8" s="184"/>
      <c r="H8" s="183"/>
      <c r="I8" s="183"/>
      <c r="J8" s="183"/>
      <c r="K8" s="183"/>
      <c r="L8" s="184"/>
      <c r="M8" s="185" t="e">
        <v>#N/A</v>
      </c>
      <c r="N8" s="186"/>
      <c r="O8" s="187" t="e">
        <v>#N/A</v>
      </c>
      <c r="P8" s="188"/>
      <c r="Q8" s="188"/>
      <c r="R8" s="183"/>
      <c r="S8" s="189"/>
      <c r="T8" s="183"/>
      <c r="U8" s="183"/>
      <c r="V8" s="134"/>
      <c r="W8" s="134"/>
      <c r="X8" s="185" t="e">
        <v>#N/A</v>
      </c>
      <c r="Y8" s="190"/>
      <c r="Z8" s="185" t="e">
        <v>#N/A</v>
      </c>
      <c r="AA8" s="189"/>
      <c r="AB8" s="182"/>
      <c r="AC8" s="182"/>
      <c r="AD8" s="190"/>
      <c r="AE8" s="221"/>
      <c r="AF8" s="191" t="e">
        <f t="shared" ref="AF8:AF30" si="0">+X8+Z8</f>
        <v>#N/A</v>
      </c>
      <c r="AG8" s="192" t="e">
        <f>IF(AH8&lt;=20%,"MUY BAJA",IF(AH8&lt;=40%,"BAJA",IF(AH8&lt;=60%,"MEDIA",IF(AH8&lt;=80%,"ALTA","MUY ALTA"))))</f>
        <v>#N/A</v>
      </c>
      <c r="AH8" s="192" t="e">
        <f>IF(OR(W8="prevenir",W8="detectar"),(M8-(M8*AF8)), M8)</f>
        <v>#N/A</v>
      </c>
      <c r="AI8" s="192" t="e">
        <f>IF(AJ8&lt;=20%,"LEVE",IF(AJ8&lt;=40%,"MENOR",IF(AJ8&lt;=60%,"MODERADO",IF(AJ8&lt;=80%,"MAYOR","CATASTROFICO"))))</f>
        <v>#N/A</v>
      </c>
      <c r="AJ8" s="192" t="e">
        <f t="shared" ref="AJ8" si="1">IF(W8="corregir",(O8-(O8*AF8)), O8)</f>
        <v>#N/A</v>
      </c>
      <c r="AK8" s="188"/>
      <c r="AL8" s="184"/>
      <c r="AM8" s="193"/>
      <c r="AN8" s="194"/>
      <c r="AO8" s="196"/>
      <c r="AP8" s="604"/>
      <c r="AQ8" s="195"/>
      <c r="AR8" s="196"/>
      <c r="AS8" s="196"/>
      <c r="AT8" s="195"/>
      <c r="AU8" s="196"/>
      <c r="AV8" s="196"/>
      <c r="AW8" s="197"/>
      <c r="AX8" s="196"/>
      <c r="AY8" s="196"/>
      <c r="AZ8" s="198"/>
      <c r="BA8" s="199"/>
      <c r="BB8" s="25"/>
    </row>
    <row r="9" spans="1:54" ht="121.5" customHeight="1" x14ac:dyDescent="0.3">
      <c r="A9" s="134" t="s">
        <v>248</v>
      </c>
      <c r="B9" s="170" t="s">
        <v>249</v>
      </c>
      <c r="C9" s="170" t="s">
        <v>250</v>
      </c>
      <c r="D9" s="170" t="s">
        <v>251</v>
      </c>
      <c r="E9" s="170" t="s">
        <v>252</v>
      </c>
      <c r="F9" s="184" t="s">
        <v>253</v>
      </c>
      <c r="G9" s="184" t="s">
        <v>254</v>
      </c>
      <c r="H9" s="204" t="s">
        <v>255</v>
      </c>
      <c r="I9" s="204" t="s">
        <v>256</v>
      </c>
      <c r="J9" s="184" t="s">
        <v>257</v>
      </c>
      <c r="K9" s="194" t="s">
        <v>258</v>
      </c>
      <c r="L9" s="184" t="s">
        <v>259</v>
      </c>
      <c r="M9" s="206">
        <v>0.2</v>
      </c>
      <c r="N9" s="207" t="s">
        <v>260</v>
      </c>
      <c r="O9" s="208">
        <v>1</v>
      </c>
      <c r="P9" s="188" t="s">
        <v>261</v>
      </c>
      <c r="Q9" s="188" t="s">
        <v>262</v>
      </c>
      <c r="R9" s="210" t="s">
        <v>263</v>
      </c>
      <c r="S9" s="134" t="s">
        <v>264</v>
      </c>
      <c r="T9" s="170" t="s">
        <v>265</v>
      </c>
      <c r="U9" s="170" t="s">
        <v>266</v>
      </c>
      <c r="V9" s="134" t="s">
        <v>267</v>
      </c>
      <c r="W9" s="134" t="s">
        <v>268</v>
      </c>
      <c r="X9" s="185">
        <v>0.1</v>
      </c>
      <c r="Y9" s="190" t="s">
        <v>269</v>
      </c>
      <c r="Z9" s="185">
        <v>0.15</v>
      </c>
      <c r="AA9" s="134" t="s">
        <v>270</v>
      </c>
      <c r="AB9" s="204" t="s">
        <v>271</v>
      </c>
      <c r="AC9" s="170" t="s">
        <v>272</v>
      </c>
      <c r="AD9" s="260" t="s">
        <v>273</v>
      </c>
      <c r="AE9" s="264" t="s">
        <v>262</v>
      </c>
      <c r="AF9" s="266">
        <f t="shared" ref="AF9" si="2">+X9+Z9</f>
        <v>0.25</v>
      </c>
      <c r="AG9" s="192" t="str">
        <f t="shared" ref="AG9:AG16" si="3">IF(AH9&lt;=20%,"MUY BAJA",IF(AH9&lt;=40%,"BAJA",IF(AH9&lt;=60%,"MEDIA",IF(AH9&lt;=80%,"ALTA","MUY ALTA"))))</f>
        <v>MUY BAJA</v>
      </c>
      <c r="AH9" s="192">
        <f>IF(OR(W9="prevenir",W9="detectar"),(M9-(M9*AF9)), M9)</f>
        <v>0.2</v>
      </c>
      <c r="AI9" s="192" t="str">
        <f t="shared" ref="AI9" si="4">IF(AJ9&lt;=20%,"LEVE",IF(AJ9&lt;=40%,"MENOR",IF(AJ9&lt;=60%,"MODERADO",IF(AJ9&lt;=80%,"MAYOR","CATASTROFICO"))))</f>
        <v>MAYOR</v>
      </c>
      <c r="AJ9" s="192">
        <f>IF(W9="corregir",(O9-(O9*AF9)), O9)</f>
        <v>0.75</v>
      </c>
      <c r="AK9" s="188" t="s">
        <v>79</v>
      </c>
      <c r="AL9" s="184" t="s">
        <v>274</v>
      </c>
      <c r="AM9" s="220">
        <v>45905</v>
      </c>
      <c r="AN9" s="170" t="s">
        <v>275</v>
      </c>
      <c r="AO9" s="223"/>
      <c r="AP9" s="223" t="s">
        <v>4</v>
      </c>
      <c r="AQ9" s="210" t="s">
        <v>276</v>
      </c>
      <c r="AR9" s="223" t="s">
        <v>4</v>
      </c>
      <c r="AS9" s="223"/>
      <c r="AT9" s="210" t="s">
        <v>277</v>
      </c>
      <c r="AU9" s="223"/>
      <c r="AV9" s="223" t="s">
        <v>4</v>
      </c>
      <c r="AW9" s="210" t="s">
        <v>278</v>
      </c>
      <c r="AX9" s="223" t="s">
        <v>4</v>
      </c>
      <c r="AY9" s="223"/>
      <c r="AZ9" s="210" t="s">
        <v>279</v>
      </c>
      <c r="BA9" s="632" t="s">
        <v>280</v>
      </c>
      <c r="BB9" s="102" t="s">
        <v>781</v>
      </c>
    </row>
    <row r="10" spans="1:54" s="119" customFormat="1" ht="244.5" customHeight="1" x14ac:dyDescent="0.3">
      <c r="A10" s="365" t="s">
        <v>248</v>
      </c>
      <c r="B10" s="372" t="s">
        <v>281</v>
      </c>
      <c r="C10" s="369" t="s">
        <v>282</v>
      </c>
      <c r="D10" s="367" t="s">
        <v>283</v>
      </c>
      <c r="E10" s="369" t="s">
        <v>284</v>
      </c>
      <c r="F10" s="367" t="s">
        <v>253</v>
      </c>
      <c r="G10" s="442" t="s">
        <v>254</v>
      </c>
      <c r="H10" s="444" t="s">
        <v>285</v>
      </c>
      <c r="I10" s="168" t="s">
        <v>286</v>
      </c>
      <c r="J10" s="184" t="s">
        <v>257</v>
      </c>
      <c r="K10" s="376" t="s">
        <v>287</v>
      </c>
      <c r="L10" s="202" t="s">
        <v>288</v>
      </c>
      <c r="M10" s="185">
        <v>0.4</v>
      </c>
      <c r="N10" s="207" t="s">
        <v>260</v>
      </c>
      <c r="O10" s="187">
        <v>1</v>
      </c>
      <c r="P10" s="209" t="s">
        <v>261</v>
      </c>
      <c r="Q10" s="224" t="s">
        <v>289</v>
      </c>
      <c r="R10" s="168" t="s">
        <v>290</v>
      </c>
      <c r="S10" s="225" t="s">
        <v>264</v>
      </c>
      <c r="T10" s="226" t="s">
        <v>291</v>
      </c>
      <c r="U10" s="226" t="s">
        <v>266</v>
      </c>
      <c r="V10" s="225" t="s">
        <v>292</v>
      </c>
      <c r="W10" s="134" t="s">
        <v>293</v>
      </c>
      <c r="X10" s="185">
        <v>0.25</v>
      </c>
      <c r="Y10" s="190" t="s">
        <v>269</v>
      </c>
      <c r="Z10" s="185">
        <v>0.15</v>
      </c>
      <c r="AA10" s="225" t="s">
        <v>270</v>
      </c>
      <c r="AB10" s="168" t="s">
        <v>294</v>
      </c>
      <c r="AC10" s="225" t="s">
        <v>272</v>
      </c>
      <c r="AD10" s="256" t="s">
        <v>295</v>
      </c>
      <c r="AE10" s="264" t="s">
        <v>289</v>
      </c>
      <c r="AF10" s="266">
        <f t="shared" si="0"/>
        <v>0.4</v>
      </c>
      <c r="AG10" s="192" t="str">
        <f t="shared" si="3"/>
        <v>BAJA</v>
      </c>
      <c r="AH10" s="192">
        <f t="shared" ref="AH10:AH21" si="5">IF(OR(W10="prevenir",W10="detectar"),(M10-(M10*AF10)), M10)</f>
        <v>0.24</v>
      </c>
      <c r="AI10" s="192" t="str">
        <f t="shared" ref="AI10:AI12" si="6">IF(AJ10&lt;=20%,"LEVE",IF(AJ10&lt;=40%,"MENOR",IF(AJ10&lt;=60%,"MODERADO",IF(AJ10&lt;=80%,"MAYOR","CATASTROFICO"))))</f>
        <v>CATASTROFICO</v>
      </c>
      <c r="AJ10" s="192">
        <f t="shared" ref="AJ10:AJ24" si="7">IF(W10="corregir",(O10-(O10*AF10)), O10)</f>
        <v>1</v>
      </c>
      <c r="AK10" s="382" t="s">
        <v>79</v>
      </c>
      <c r="AL10" s="367" t="s">
        <v>274</v>
      </c>
      <c r="AM10" s="623" t="s">
        <v>296</v>
      </c>
      <c r="AN10" s="624" t="s">
        <v>297</v>
      </c>
      <c r="AO10" s="605" t="s">
        <v>298</v>
      </c>
      <c r="AP10" s="605" t="s">
        <v>4</v>
      </c>
      <c r="AQ10" s="614" t="s">
        <v>299</v>
      </c>
      <c r="AR10" s="605" t="s">
        <v>4</v>
      </c>
      <c r="AS10" s="605" t="s">
        <v>298</v>
      </c>
      <c r="AT10" s="614" t="s">
        <v>300</v>
      </c>
      <c r="AU10" s="605"/>
      <c r="AV10" s="605" t="s">
        <v>4</v>
      </c>
      <c r="AW10" s="614" t="s">
        <v>301</v>
      </c>
      <c r="AX10" s="605" t="s">
        <v>298</v>
      </c>
      <c r="AY10" s="605" t="s">
        <v>4</v>
      </c>
      <c r="AZ10" s="614" t="s">
        <v>302</v>
      </c>
      <c r="BA10" s="633" t="s">
        <v>303</v>
      </c>
      <c r="BB10" s="639" t="s">
        <v>304</v>
      </c>
    </row>
    <row r="11" spans="1:54" s="119" customFormat="1" ht="244.5" customHeight="1" x14ac:dyDescent="0.3">
      <c r="A11" s="371"/>
      <c r="B11" s="373"/>
      <c r="C11" s="370"/>
      <c r="D11" s="368"/>
      <c r="E11" s="370"/>
      <c r="F11" s="368"/>
      <c r="G11" s="443"/>
      <c r="H11" s="445"/>
      <c r="I11" s="168" t="s">
        <v>305</v>
      </c>
      <c r="J11" s="184" t="s">
        <v>257</v>
      </c>
      <c r="K11" s="377"/>
      <c r="L11" s="202" t="s">
        <v>288</v>
      </c>
      <c r="M11" s="185">
        <v>0.4</v>
      </c>
      <c r="N11" s="207" t="s">
        <v>260</v>
      </c>
      <c r="O11" s="187">
        <v>1</v>
      </c>
      <c r="P11" s="209" t="s">
        <v>261</v>
      </c>
      <c r="Q11" s="224" t="s">
        <v>306</v>
      </c>
      <c r="R11" s="168" t="s">
        <v>307</v>
      </c>
      <c r="S11" s="225" t="s">
        <v>264</v>
      </c>
      <c r="T11" s="226" t="s">
        <v>308</v>
      </c>
      <c r="U11" s="226" t="s">
        <v>266</v>
      </c>
      <c r="V11" s="225" t="s">
        <v>292</v>
      </c>
      <c r="W11" s="134" t="s">
        <v>268</v>
      </c>
      <c r="X11" s="185">
        <v>0.1</v>
      </c>
      <c r="Y11" s="190" t="s">
        <v>269</v>
      </c>
      <c r="Z11" s="185">
        <v>0.15</v>
      </c>
      <c r="AA11" s="225" t="s">
        <v>270</v>
      </c>
      <c r="AB11" s="168" t="s">
        <v>294</v>
      </c>
      <c r="AC11" s="225" t="s">
        <v>272</v>
      </c>
      <c r="AD11" s="257" t="s">
        <v>309</v>
      </c>
      <c r="AE11" s="264" t="s">
        <v>306</v>
      </c>
      <c r="AF11" s="266">
        <f t="shared" si="0"/>
        <v>0.25</v>
      </c>
      <c r="AG11" s="192" t="str">
        <f t="shared" si="3"/>
        <v>BAJA</v>
      </c>
      <c r="AH11" s="192">
        <f t="shared" si="5"/>
        <v>0.4</v>
      </c>
      <c r="AI11" s="212" t="str">
        <f t="shared" si="6"/>
        <v>MAYOR</v>
      </c>
      <c r="AJ11" s="192">
        <f t="shared" si="7"/>
        <v>0.75</v>
      </c>
      <c r="AK11" s="383"/>
      <c r="AL11" s="368"/>
      <c r="AM11" s="623" t="s">
        <v>310</v>
      </c>
      <c r="AN11" s="625" t="s">
        <v>297</v>
      </c>
      <c r="AO11" s="606" t="s">
        <v>298</v>
      </c>
      <c r="AP11" s="606" t="s">
        <v>4</v>
      </c>
      <c r="AQ11" s="615" t="s">
        <v>311</v>
      </c>
      <c r="AR11" s="606" t="s">
        <v>4</v>
      </c>
      <c r="AS11" s="606" t="s">
        <v>298</v>
      </c>
      <c r="AT11" s="615" t="s">
        <v>312</v>
      </c>
      <c r="AU11" s="606"/>
      <c r="AV11" s="606" t="s">
        <v>4</v>
      </c>
      <c r="AW11" s="615" t="s">
        <v>301</v>
      </c>
      <c r="AX11" s="606" t="s">
        <v>298</v>
      </c>
      <c r="AY11" s="606" t="s">
        <v>4</v>
      </c>
      <c r="AZ11" s="615" t="s">
        <v>302</v>
      </c>
      <c r="BA11" s="634" t="s">
        <v>303</v>
      </c>
      <c r="BB11" s="640"/>
    </row>
    <row r="12" spans="1:54" s="119" customFormat="1" ht="244.5" customHeight="1" x14ac:dyDescent="0.3">
      <c r="A12" s="371"/>
      <c r="B12" s="373"/>
      <c r="C12" s="370"/>
      <c r="D12" s="368"/>
      <c r="E12" s="370"/>
      <c r="F12" s="368"/>
      <c r="G12" s="443"/>
      <c r="H12" s="446"/>
      <c r="I12" s="241" t="s">
        <v>313</v>
      </c>
      <c r="J12" s="184" t="s">
        <v>70</v>
      </c>
      <c r="K12" s="378"/>
      <c r="L12" s="202" t="s">
        <v>288</v>
      </c>
      <c r="M12" s="185">
        <v>0.4</v>
      </c>
      <c r="N12" s="207" t="s">
        <v>260</v>
      </c>
      <c r="O12" s="187">
        <v>1</v>
      </c>
      <c r="P12" s="209" t="s">
        <v>261</v>
      </c>
      <c r="Q12" s="242" t="s">
        <v>314</v>
      </c>
      <c r="R12" s="168" t="s">
        <v>315</v>
      </c>
      <c r="S12" s="227" t="s">
        <v>264</v>
      </c>
      <c r="T12" s="228" t="s">
        <v>308</v>
      </c>
      <c r="U12" s="228" t="s">
        <v>266</v>
      </c>
      <c r="V12" s="227" t="s">
        <v>292</v>
      </c>
      <c r="W12" s="134" t="s">
        <v>316</v>
      </c>
      <c r="X12" s="185">
        <v>0.15</v>
      </c>
      <c r="Y12" s="190" t="s">
        <v>269</v>
      </c>
      <c r="Z12" s="185">
        <v>0.15</v>
      </c>
      <c r="AA12" s="134" t="s">
        <v>317</v>
      </c>
      <c r="AB12" s="204"/>
      <c r="AC12" s="227" t="s">
        <v>272</v>
      </c>
      <c r="AD12" s="258" t="s">
        <v>318</v>
      </c>
      <c r="AE12" s="264" t="s">
        <v>314</v>
      </c>
      <c r="AF12" s="266">
        <f>+X12+Z12</f>
        <v>0.3</v>
      </c>
      <c r="AG12" s="192" t="str">
        <f t="shared" si="3"/>
        <v>BAJA</v>
      </c>
      <c r="AH12" s="192">
        <f>+AH11-(AH11*AF12)</f>
        <v>0.28000000000000003</v>
      </c>
      <c r="AI12" s="212" t="str">
        <f t="shared" si="6"/>
        <v>CATASTROFICO</v>
      </c>
      <c r="AJ12" s="192">
        <f t="shared" si="7"/>
        <v>1</v>
      </c>
      <c r="AK12" s="450"/>
      <c r="AL12" s="375"/>
      <c r="AM12" s="623" t="s">
        <v>310</v>
      </c>
      <c r="AN12" s="625" t="s">
        <v>297</v>
      </c>
      <c r="AO12" s="606" t="s">
        <v>298</v>
      </c>
      <c r="AP12" s="606" t="s">
        <v>4</v>
      </c>
      <c r="AQ12" s="615" t="s">
        <v>319</v>
      </c>
      <c r="AR12" s="606" t="s">
        <v>4</v>
      </c>
      <c r="AS12" s="606" t="s">
        <v>298</v>
      </c>
      <c r="AT12" s="615" t="s">
        <v>320</v>
      </c>
      <c r="AU12" s="606"/>
      <c r="AV12" s="606" t="s">
        <v>4</v>
      </c>
      <c r="AW12" s="615" t="s">
        <v>321</v>
      </c>
      <c r="AX12" s="606" t="s">
        <v>298</v>
      </c>
      <c r="AY12" s="606" t="s">
        <v>4</v>
      </c>
      <c r="AZ12" s="615" t="s">
        <v>302</v>
      </c>
      <c r="BA12" s="634" t="s">
        <v>303</v>
      </c>
      <c r="BB12" s="641"/>
    </row>
    <row r="13" spans="1:54" ht="131.25" customHeight="1" x14ac:dyDescent="0.3">
      <c r="A13" s="365" t="s">
        <v>248</v>
      </c>
      <c r="B13" s="369" t="s">
        <v>322</v>
      </c>
      <c r="C13" s="367" t="s">
        <v>323</v>
      </c>
      <c r="D13" s="367" t="s">
        <v>324</v>
      </c>
      <c r="E13" s="376" t="s">
        <v>325</v>
      </c>
      <c r="F13" s="367" t="s">
        <v>253</v>
      </c>
      <c r="G13" s="367" t="s">
        <v>254</v>
      </c>
      <c r="H13" s="438" t="s">
        <v>326</v>
      </c>
      <c r="I13" s="203" t="s">
        <v>327</v>
      </c>
      <c r="J13" s="184" t="s">
        <v>328</v>
      </c>
      <c r="K13" s="367" t="s">
        <v>329</v>
      </c>
      <c r="L13" s="367" t="s">
        <v>330</v>
      </c>
      <c r="M13" s="185">
        <v>1</v>
      </c>
      <c r="N13" s="454" t="s">
        <v>331</v>
      </c>
      <c r="O13" s="187">
        <v>0.6</v>
      </c>
      <c r="P13" s="382" t="s">
        <v>79</v>
      </c>
      <c r="Q13" s="580" t="s">
        <v>332</v>
      </c>
      <c r="R13" s="581" t="s">
        <v>333</v>
      </c>
      <c r="S13" s="582" t="s">
        <v>264</v>
      </c>
      <c r="T13" s="583" t="s">
        <v>334</v>
      </c>
      <c r="U13" s="583" t="s">
        <v>266</v>
      </c>
      <c r="V13" s="582" t="s">
        <v>292</v>
      </c>
      <c r="W13" s="582" t="s">
        <v>268</v>
      </c>
      <c r="X13" s="206">
        <v>0.1</v>
      </c>
      <c r="Y13" s="584" t="s">
        <v>269</v>
      </c>
      <c r="Z13" s="206">
        <v>0.15</v>
      </c>
      <c r="AA13" s="585" t="s">
        <v>270</v>
      </c>
      <c r="AB13" s="586" t="s">
        <v>335</v>
      </c>
      <c r="AC13" s="583" t="s">
        <v>272</v>
      </c>
      <c r="AD13" s="587" t="s">
        <v>336</v>
      </c>
      <c r="AE13" s="269" t="s">
        <v>332</v>
      </c>
      <c r="AF13" s="588">
        <f>+X13+Z13</f>
        <v>0.25</v>
      </c>
      <c r="AG13" s="589" t="str">
        <f t="shared" si="3"/>
        <v>MUY ALTA</v>
      </c>
      <c r="AH13" s="589">
        <f t="shared" si="5"/>
        <v>1</v>
      </c>
      <c r="AI13" s="590" t="str">
        <f t="shared" ref="AI13:AI20" si="8">IF(AJ13&lt;=20%,"LEVE",IF(AJ13&lt;=40%,"MENOR",IF(AJ13&lt;=60%,"MODERADO",IF(AJ13&lt;=80%,"MAYOR","CATASTROFICO"))))</f>
        <v>MODERADO</v>
      </c>
      <c r="AJ13" s="589">
        <f t="shared" si="7"/>
        <v>0.44999999999999996</v>
      </c>
      <c r="AK13" s="591" t="s">
        <v>79</v>
      </c>
      <c r="AL13" s="592" t="s">
        <v>274</v>
      </c>
      <c r="AM13" s="593">
        <v>45905</v>
      </c>
      <c r="AN13" s="593" t="s">
        <v>337</v>
      </c>
      <c r="AO13" s="593"/>
      <c r="AP13" s="593" t="s">
        <v>4</v>
      </c>
      <c r="AQ13" s="616" t="s">
        <v>338</v>
      </c>
      <c r="AR13" s="593" t="s">
        <v>4</v>
      </c>
      <c r="AS13" s="593"/>
      <c r="AT13" s="616" t="s">
        <v>338</v>
      </c>
      <c r="AU13" s="593" t="s">
        <v>4</v>
      </c>
      <c r="AV13" s="593"/>
      <c r="AW13" s="616" t="s">
        <v>339</v>
      </c>
      <c r="AX13" s="593"/>
      <c r="AY13" s="593" t="s">
        <v>4</v>
      </c>
      <c r="AZ13" s="616" t="s">
        <v>339</v>
      </c>
      <c r="BA13" s="635"/>
      <c r="BB13" s="642" t="s">
        <v>428</v>
      </c>
    </row>
    <row r="14" spans="1:54" ht="56.15" customHeight="1" x14ac:dyDescent="0.3">
      <c r="A14" s="371"/>
      <c r="B14" s="370"/>
      <c r="C14" s="368"/>
      <c r="D14" s="368"/>
      <c r="E14" s="377"/>
      <c r="F14" s="368"/>
      <c r="G14" s="368"/>
      <c r="H14" s="438"/>
      <c r="I14" s="204" t="s">
        <v>340</v>
      </c>
      <c r="J14" s="184" t="s">
        <v>70</v>
      </c>
      <c r="K14" s="368"/>
      <c r="L14" s="368"/>
      <c r="M14" s="185" t="e">
        <v>#N/A</v>
      </c>
      <c r="N14" s="455"/>
      <c r="O14" s="187" t="e">
        <v>#N/A</v>
      </c>
      <c r="P14" s="383"/>
      <c r="Q14" s="580"/>
      <c r="R14" s="581" t="s">
        <v>341</v>
      </c>
      <c r="S14" s="594"/>
      <c r="T14" s="595"/>
      <c r="U14" s="595"/>
      <c r="V14" s="594"/>
      <c r="W14" s="594"/>
      <c r="X14" s="185" t="e">
        <v>#N/A</v>
      </c>
      <c r="Y14" s="595"/>
      <c r="Z14" s="185" t="e">
        <v>#N/A</v>
      </c>
      <c r="AA14" s="594"/>
      <c r="AB14" s="596"/>
      <c r="AC14" s="597"/>
      <c r="AD14" s="598"/>
      <c r="AE14" s="599"/>
      <c r="AF14" s="588" t="e">
        <f t="shared" si="0"/>
        <v>#N/A</v>
      </c>
      <c r="AG14" s="589"/>
      <c r="AH14" s="589"/>
      <c r="AI14" s="590"/>
      <c r="AJ14" s="589" t="e">
        <f t="shared" si="7"/>
        <v>#N/A</v>
      </c>
      <c r="AK14" s="600"/>
      <c r="AL14" s="601"/>
      <c r="AM14" s="593"/>
      <c r="AN14" s="593"/>
      <c r="AO14" s="593"/>
      <c r="AP14" s="593"/>
      <c r="AQ14" s="616"/>
      <c r="AR14" s="593"/>
      <c r="AS14" s="593"/>
      <c r="AT14" s="616"/>
      <c r="AU14" s="593"/>
      <c r="AV14" s="593"/>
      <c r="AW14" s="616"/>
      <c r="AX14" s="593"/>
      <c r="AY14" s="593"/>
      <c r="AZ14" s="616"/>
      <c r="BA14" s="635"/>
      <c r="BB14" s="643"/>
    </row>
    <row r="15" spans="1:54" ht="73" customHeight="1" x14ac:dyDescent="0.3">
      <c r="A15" s="366"/>
      <c r="B15" s="374"/>
      <c r="C15" s="375"/>
      <c r="D15" s="375"/>
      <c r="E15" s="378"/>
      <c r="F15" s="375"/>
      <c r="G15" s="375"/>
      <c r="H15" s="438"/>
      <c r="I15" s="204" t="s">
        <v>342</v>
      </c>
      <c r="J15" s="184" t="s">
        <v>257</v>
      </c>
      <c r="K15" s="375"/>
      <c r="L15" s="375"/>
      <c r="M15" s="185" t="e">
        <v>#N/A</v>
      </c>
      <c r="N15" s="458"/>
      <c r="O15" s="187" t="e">
        <v>#N/A</v>
      </c>
      <c r="P15" s="450"/>
      <c r="Q15" s="580"/>
      <c r="R15" s="581" t="s">
        <v>341</v>
      </c>
      <c r="S15" s="594"/>
      <c r="T15" s="595"/>
      <c r="U15" s="595"/>
      <c r="V15" s="594"/>
      <c r="W15" s="594"/>
      <c r="X15" s="185" t="e">
        <v>#N/A</v>
      </c>
      <c r="Y15" s="595"/>
      <c r="Z15" s="185" t="e">
        <v>#N/A</v>
      </c>
      <c r="AA15" s="594"/>
      <c r="AB15" s="596"/>
      <c r="AC15" s="597"/>
      <c r="AD15" s="598"/>
      <c r="AE15" s="599"/>
      <c r="AF15" s="588" t="e">
        <f t="shared" si="0"/>
        <v>#N/A</v>
      </c>
      <c r="AG15" s="589"/>
      <c r="AH15" s="589"/>
      <c r="AI15" s="590"/>
      <c r="AJ15" s="589" t="e">
        <f t="shared" si="7"/>
        <v>#N/A</v>
      </c>
      <c r="AK15" s="602"/>
      <c r="AL15" s="603"/>
      <c r="AM15" s="593"/>
      <c r="AN15" s="593"/>
      <c r="AO15" s="593"/>
      <c r="AP15" s="593"/>
      <c r="AQ15" s="616"/>
      <c r="AR15" s="593"/>
      <c r="AS15" s="593"/>
      <c r="AT15" s="616"/>
      <c r="AU15" s="593"/>
      <c r="AV15" s="593"/>
      <c r="AW15" s="616"/>
      <c r="AX15" s="593"/>
      <c r="AY15" s="593"/>
      <c r="AZ15" s="616"/>
      <c r="BA15" s="635"/>
      <c r="BB15" s="644"/>
    </row>
    <row r="16" spans="1:54" ht="159" customHeight="1" x14ac:dyDescent="0.3">
      <c r="A16" s="134" t="s">
        <v>248</v>
      </c>
      <c r="B16" s="170" t="s">
        <v>322</v>
      </c>
      <c r="C16" s="184" t="s">
        <v>343</v>
      </c>
      <c r="D16" s="184" t="s">
        <v>344</v>
      </c>
      <c r="E16" s="184" t="s">
        <v>345</v>
      </c>
      <c r="F16" s="184" t="s">
        <v>253</v>
      </c>
      <c r="G16" s="184" t="s">
        <v>254</v>
      </c>
      <c r="H16" s="102" t="s">
        <v>346</v>
      </c>
      <c r="I16" s="102" t="s">
        <v>347</v>
      </c>
      <c r="J16" s="184" t="s">
        <v>328</v>
      </c>
      <c r="K16" s="183" t="s">
        <v>348</v>
      </c>
      <c r="L16" s="202" t="s">
        <v>288</v>
      </c>
      <c r="M16" s="185">
        <v>0.4</v>
      </c>
      <c r="N16" s="207" t="s">
        <v>260</v>
      </c>
      <c r="O16" s="187">
        <v>1</v>
      </c>
      <c r="P16" s="209" t="s">
        <v>261</v>
      </c>
      <c r="Q16" s="188" t="s">
        <v>349</v>
      </c>
      <c r="R16" s="210" t="s">
        <v>350</v>
      </c>
      <c r="S16" s="190" t="s">
        <v>264</v>
      </c>
      <c r="T16" s="190" t="s">
        <v>351</v>
      </c>
      <c r="U16" s="190" t="s">
        <v>266</v>
      </c>
      <c r="V16" s="134" t="s">
        <v>292</v>
      </c>
      <c r="W16" s="134" t="s">
        <v>268</v>
      </c>
      <c r="X16" s="185">
        <v>0.1</v>
      </c>
      <c r="Y16" s="190" t="s">
        <v>269</v>
      </c>
      <c r="Z16" s="185">
        <v>0.15</v>
      </c>
      <c r="AA16" s="134" t="s">
        <v>317</v>
      </c>
      <c r="AB16" s="102"/>
      <c r="AC16" s="190" t="s">
        <v>272</v>
      </c>
      <c r="AD16" s="255" t="s">
        <v>352</v>
      </c>
      <c r="AE16" s="264" t="s">
        <v>349</v>
      </c>
      <c r="AF16" s="266">
        <f t="shared" si="0"/>
        <v>0.25</v>
      </c>
      <c r="AG16" s="212" t="str">
        <f t="shared" si="3"/>
        <v>BAJA</v>
      </c>
      <c r="AH16" s="192">
        <f t="shared" si="5"/>
        <v>0.4</v>
      </c>
      <c r="AI16" s="192" t="str">
        <f t="shared" si="8"/>
        <v>MAYOR</v>
      </c>
      <c r="AJ16" s="192">
        <f t="shared" si="7"/>
        <v>0.75</v>
      </c>
      <c r="AK16" s="209" t="s">
        <v>79</v>
      </c>
      <c r="AL16" s="202" t="s">
        <v>274</v>
      </c>
      <c r="AM16" s="607">
        <v>45905</v>
      </c>
      <c r="AN16" s="607" t="s">
        <v>353</v>
      </c>
      <c r="AO16" s="607"/>
      <c r="AP16" s="607" t="s">
        <v>4</v>
      </c>
      <c r="AQ16" s="617" t="s">
        <v>354</v>
      </c>
      <c r="AR16" s="607" t="s">
        <v>4</v>
      </c>
      <c r="AS16" s="607"/>
      <c r="AT16" s="617" t="s">
        <v>355</v>
      </c>
      <c r="AU16" s="607"/>
      <c r="AV16" s="607" t="s">
        <v>4</v>
      </c>
      <c r="AW16" s="617" t="s">
        <v>356</v>
      </c>
      <c r="AX16" s="607"/>
      <c r="AY16" s="607" t="s">
        <v>4</v>
      </c>
      <c r="AZ16" s="617" t="s">
        <v>357</v>
      </c>
      <c r="BA16" s="636"/>
      <c r="BB16" s="645" t="s">
        <v>358</v>
      </c>
    </row>
    <row r="17" spans="1:54" ht="137.5" customHeight="1" x14ac:dyDescent="0.3">
      <c r="A17" s="365" t="s">
        <v>248</v>
      </c>
      <c r="B17" s="379" t="s">
        <v>322</v>
      </c>
      <c r="C17" s="379" t="s">
        <v>359</v>
      </c>
      <c r="D17" s="379" t="s">
        <v>344</v>
      </c>
      <c r="E17" s="379" t="s">
        <v>360</v>
      </c>
      <c r="F17" s="367" t="s">
        <v>253</v>
      </c>
      <c r="G17" s="367" t="s">
        <v>254</v>
      </c>
      <c r="H17" s="439" t="s">
        <v>361</v>
      </c>
      <c r="I17" s="439" t="s">
        <v>362</v>
      </c>
      <c r="J17" s="367" t="s">
        <v>328</v>
      </c>
      <c r="K17" s="369" t="s">
        <v>363</v>
      </c>
      <c r="L17" s="367" t="s">
        <v>330</v>
      </c>
      <c r="M17" s="185">
        <v>1</v>
      </c>
      <c r="N17" s="454" t="s">
        <v>260</v>
      </c>
      <c r="O17" s="187">
        <v>1</v>
      </c>
      <c r="P17" s="382" t="s">
        <v>261</v>
      </c>
      <c r="Q17" s="230" t="s">
        <v>364</v>
      </c>
      <c r="R17" s="210" t="s">
        <v>333</v>
      </c>
      <c r="S17" s="227" t="s">
        <v>264</v>
      </c>
      <c r="T17" s="228" t="s">
        <v>334</v>
      </c>
      <c r="U17" s="228" t="s">
        <v>266</v>
      </c>
      <c r="V17" s="227" t="s">
        <v>292</v>
      </c>
      <c r="W17" s="227" t="s">
        <v>268</v>
      </c>
      <c r="X17" s="206">
        <v>0.1</v>
      </c>
      <c r="Y17" s="221" t="s">
        <v>269</v>
      </c>
      <c r="Z17" s="206">
        <v>0.15</v>
      </c>
      <c r="AA17" s="200" t="s">
        <v>270</v>
      </c>
      <c r="AB17" s="241" t="s">
        <v>335</v>
      </c>
      <c r="AC17" s="228" t="s">
        <v>272</v>
      </c>
      <c r="AD17" s="258" t="s">
        <v>336</v>
      </c>
      <c r="AE17" s="269" t="s">
        <v>364</v>
      </c>
      <c r="AF17" s="266">
        <f t="shared" si="0"/>
        <v>0.25</v>
      </c>
      <c r="AG17" s="456" t="str">
        <f>IF(AH17&lt;=20%,"MUY BAJA",IF(AH17&lt;=40%,"BAJA",IF(AH17&lt;=60%,"MEDIA",IF(AH17&lt;=80%,"ALTA","MUY ALTA"))))</f>
        <v>MUY ALTA</v>
      </c>
      <c r="AH17" s="192">
        <f t="shared" si="5"/>
        <v>1</v>
      </c>
      <c r="AI17" s="192" t="str">
        <f t="shared" si="8"/>
        <v>MAYOR</v>
      </c>
      <c r="AJ17" s="192">
        <f t="shared" si="7"/>
        <v>0.75</v>
      </c>
      <c r="AK17" s="382" t="s">
        <v>79</v>
      </c>
      <c r="AL17" s="367" t="s">
        <v>274</v>
      </c>
      <c r="AM17" s="623" t="s">
        <v>365</v>
      </c>
      <c r="AN17" s="623" t="s">
        <v>366</v>
      </c>
      <c r="AO17" s="223"/>
      <c r="AP17" s="223" t="s">
        <v>4</v>
      </c>
      <c r="AQ17" s="210" t="s">
        <v>367</v>
      </c>
      <c r="AR17" s="223" t="s">
        <v>4</v>
      </c>
      <c r="AS17" s="223"/>
      <c r="AT17" s="210" t="s">
        <v>368</v>
      </c>
      <c r="AU17" s="223" t="s">
        <v>4</v>
      </c>
      <c r="AV17" s="223"/>
      <c r="AW17" s="210" t="s">
        <v>369</v>
      </c>
      <c r="AX17" s="223"/>
      <c r="AY17" s="223" t="s">
        <v>4</v>
      </c>
      <c r="AZ17" s="210" t="s">
        <v>370</v>
      </c>
      <c r="BA17" s="618"/>
      <c r="BB17" s="646" t="s">
        <v>780</v>
      </c>
    </row>
    <row r="18" spans="1:54" s="213" customFormat="1" ht="130" customHeight="1" x14ac:dyDescent="0.35">
      <c r="A18" s="371"/>
      <c r="B18" s="380"/>
      <c r="C18" s="380"/>
      <c r="D18" s="380"/>
      <c r="E18" s="380"/>
      <c r="F18" s="368"/>
      <c r="G18" s="368"/>
      <c r="H18" s="440"/>
      <c r="I18" s="440"/>
      <c r="J18" s="368"/>
      <c r="K18" s="370"/>
      <c r="L18" s="368"/>
      <c r="M18" s="185" t="e">
        <v>#N/A</v>
      </c>
      <c r="N18" s="455"/>
      <c r="O18" s="187" t="e">
        <v>#N/A</v>
      </c>
      <c r="P18" s="383"/>
      <c r="Q18" s="230" t="s">
        <v>371</v>
      </c>
      <c r="R18" s="210" t="s">
        <v>372</v>
      </c>
      <c r="S18" s="134" t="s">
        <v>264</v>
      </c>
      <c r="T18" s="170" t="s">
        <v>373</v>
      </c>
      <c r="U18" s="184" t="s">
        <v>266</v>
      </c>
      <c r="V18" s="134" t="s">
        <v>292</v>
      </c>
      <c r="W18" s="134" t="s">
        <v>268</v>
      </c>
      <c r="X18" s="185">
        <v>0.1</v>
      </c>
      <c r="Y18" s="190" t="s">
        <v>269</v>
      </c>
      <c r="Z18" s="185">
        <v>0.15</v>
      </c>
      <c r="AA18" s="134" t="s">
        <v>270</v>
      </c>
      <c r="AB18" s="102" t="s">
        <v>374</v>
      </c>
      <c r="AC18" s="190" t="s">
        <v>272</v>
      </c>
      <c r="AD18" s="259" t="s">
        <v>375</v>
      </c>
      <c r="AE18" s="264" t="s">
        <v>371</v>
      </c>
      <c r="AF18" s="266">
        <f t="shared" si="0"/>
        <v>0.25</v>
      </c>
      <c r="AG18" s="457"/>
      <c r="AH18" s="192" t="e">
        <f t="shared" si="5"/>
        <v>#N/A</v>
      </c>
      <c r="AI18" s="192" t="str">
        <f t="shared" si="8"/>
        <v>MODERADO</v>
      </c>
      <c r="AJ18" s="192">
        <f>+AJ17-(AJ17*AF18)</f>
        <v>0.5625</v>
      </c>
      <c r="AK18" s="383"/>
      <c r="AL18" s="368"/>
      <c r="AM18" s="654">
        <v>45902</v>
      </c>
      <c r="AN18" s="218" t="s">
        <v>366</v>
      </c>
      <c r="AO18" s="196"/>
      <c r="AP18" s="196" t="s">
        <v>4</v>
      </c>
      <c r="AQ18" s="620" t="s">
        <v>376</v>
      </c>
      <c r="AR18" s="268" t="s">
        <v>4</v>
      </c>
      <c r="AS18" s="268"/>
      <c r="AT18" s="620" t="s">
        <v>377</v>
      </c>
      <c r="AU18" s="268" t="s">
        <v>4</v>
      </c>
      <c r="AV18" s="268"/>
      <c r="AW18" s="620" t="s">
        <v>378</v>
      </c>
      <c r="AX18" s="268"/>
      <c r="AY18" s="268" t="s">
        <v>4</v>
      </c>
      <c r="AZ18" s="620" t="s">
        <v>379</v>
      </c>
      <c r="BA18" s="619"/>
      <c r="BB18" s="647"/>
    </row>
    <row r="19" spans="1:54" ht="130" customHeight="1" x14ac:dyDescent="0.3">
      <c r="A19" s="371"/>
      <c r="B19" s="380"/>
      <c r="C19" s="380"/>
      <c r="D19" s="380"/>
      <c r="E19" s="380"/>
      <c r="F19" s="368"/>
      <c r="G19" s="368"/>
      <c r="H19" s="440"/>
      <c r="I19" s="441"/>
      <c r="J19" s="375"/>
      <c r="K19" s="370"/>
      <c r="L19" s="368"/>
      <c r="M19" s="185" t="e">
        <v>#N/A</v>
      </c>
      <c r="N19" s="455"/>
      <c r="O19" s="187" t="e">
        <v>#N/A</v>
      </c>
      <c r="P19" s="383"/>
      <c r="Q19" s="230" t="s">
        <v>380</v>
      </c>
      <c r="R19" s="210" t="s">
        <v>381</v>
      </c>
      <c r="S19" s="134" t="s">
        <v>264</v>
      </c>
      <c r="T19" s="170" t="s">
        <v>382</v>
      </c>
      <c r="U19" s="184" t="s">
        <v>266</v>
      </c>
      <c r="V19" s="134" t="s">
        <v>292</v>
      </c>
      <c r="W19" s="134" t="s">
        <v>268</v>
      </c>
      <c r="X19" s="185">
        <v>0.1</v>
      </c>
      <c r="Y19" s="190" t="s">
        <v>269</v>
      </c>
      <c r="Z19" s="185">
        <v>0.15</v>
      </c>
      <c r="AA19" s="134" t="s">
        <v>270</v>
      </c>
      <c r="AB19" s="102" t="s">
        <v>374</v>
      </c>
      <c r="AC19" s="190" t="s">
        <v>272</v>
      </c>
      <c r="AD19" s="272" t="s">
        <v>383</v>
      </c>
      <c r="AE19" s="264" t="s">
        <v>380</v>
      </c>
      <c r="AF19" s="266">
        <f t="shared" si="0"/>
        <v>0.25</v>
      </c>
      <c r="AG19" s="457"/>
      <c r="AH19" s="192" t="e">
        <f t="shared" si="5"/>
        <v>#N/A</v>
      </c>
      <c r="AI19" s="192" t="str">
        <f t="shared" si="8"/>
        <v>MODERADO</v>
      </c>
      <c r="AJ19" s="192">
        <f>+AJ18-(AJ18*AF19)</f>
        <v>0.421875</v>
      </c>
      <c r="AK19" s="383"/>
      <c r="AL19" s="368"/>
      <c r="AM19" s="654">
        <v>45902</v>
      </c>
      <c r="AN19" s="626" t="s">
        <v>366</v>
      </c>
      <c r="AO19" s="231"/>
      <c r="AP19" s="268" t="s">
        <v>4</v>
      </c>
      <c r="AQ19" s="620" t="s">
        <v>384</v>
      </c>
      <c r="AR19" s="268" t="s">
        <v>4</v>
      </c>
      <c r="AS19" s="271"/>
      <c r="AT19" s="620" t="s">
        <v>385</v>
      </c>
      <c r="AU19" s="271" t="s">
        <v>4</v>
      </c>
      <c r="AV19" s="271"/>
      <c r="AW19" s="620" t="s">
        <v>386</v>
      </c>
      <c r="AX19" s="271"/>
      <c r="AY19" s="271" t="s">
        <v>4</v>
      </c>
      <c r="AZ19" s="620" t="s">
        <v>387</v>
      </c>
      <c r="BA19" s="619"/>
      <c r="BB19" s="647"/>
    </row>
    <row r="20" spans="1:54" ht="130" customHeight="1" x14ac:dyDescent="0.3">
      <c r="A20" s="371"/>
      <c r="B20" s="380"/>
      <c r="C20" s="380"/>
      <c r="D20" s="380"/>
      <c r="E20" s="380"/>
      <c r="F20" s="368"/>
      <c r="G20" s="368"/>
      <c r="H20" s="440"/>
      <c r="I20" s="205" t="s">
        <v>388</v>
      </c>
      <c r="J20" s="184" t="s">
        <v>257</v>
      </c>
      <c r="K20" s="370"/>
      <c r="L20" s="368"/>
      <c r="M20" s="185" t="e">
        <v>#N/A</v>
      </c>
      <c r="N20" s="455"/>
      <c r="O20" s="187" t="e">
        <v>#N/A</v>
      </c>
      <c r="P20" s="383"/>
      <c r="Q20" s="230" t="s">
        <v>389</v>
      </c>
      <c r="R20" s="210" t="s">
        <v>390</v>
      </c>
      <c r="S20" s="134" t="s">
        <v>264</v>
      </c>
      <c r="T20" s="170" t="s">
        <v>391</v>
      </c>
      <c r="U20" s="170" t="s">
        <v>392</v>
      </c>
      <c r="V20" s="134" t="s">
        <v>292</v>
      </c>
      <c r="W20" s="134" t="s">
        <v>268</v>
      </c>
      <c r="X20" s="185">
        <v>0.1</v>
      </c>
      <c r="Y20" s="190" t="s">
        <v>269</v>
      </c>
      <c r="Z20" s="185">
        <v>0.15</v>
      </c>
      <c r="AA20" s="134" t="s">
        <v>317</v>
      </c>
      <c r="AB20" s="204"/>
      <c r="AC20" s="260" t="s">
        <v>272</v>
      </c>
      <c r="AD20" s="226" t="s">
        <v>393</v>
      </c>
      <c r="AE20" s="270" t="s">
        <v>389</v>
      </c>
      <c r="AF20" s="266">
        <f t="shared" si="0"/>
        <v>0.25</v>
      </c>
      <c r="AG20" s="457"/>
      <c r="AH20" s="192" t="e">
        <f t="shared" si="5"/>
        <v>#N/A</v>
      </c>
      <c r="AI20" s="456" t="str">
        <f t="shared" si="8"/>
        <v>MENOR</v>
      </c>
      <c r="AJ20" s="192">
        <f>+AJ19-(AJ19*AF20)</f>
        <v>0.31640625</v>
      </c>
      <c r="AK20" s="383"/>
      <c r="AL20" s="368"/>
      <c r="AM20" s="654">
        <v>45902</v>
      </c>
      <c r="AN20" s="626" t="s">
        <v>366</v>
      </c>
      <c r="AO20" s="231"/>
      <c r="AP20" s="231" t="s">
        <v>4</v>
      </c>
      <c r="AQ20" s="620" t="s">
        <v>394</v>
      </c>
      <c r="AR20" s="271" t="s">
        <v>4</v>
      </c>
      <c r="AS20" s="271"/>
      <c r="AT20" s="620" t="s">
        <v>395</v>
      </c>
      <c r="AU20" s="271" t="s">
        <v>4</v>
      </c>
      <c r="AV20" s="271"/>
      <c r="AW20" s="620" t="s">
        <v>396</v>
      </c>
      <c r="AX20" s="271"/>
      <c r="AY20" s="271" t="s">
        <v>4</v>
      </c>
      <c r="AZ20" s="620" t="s">
        <v>397</v>
      </c>
      <c r="BA20" s="619"/>
      <c r="BB20" s="647"/>
    </row>
    <row r="21" spans="1:54" ht="101.5" customHeight="1" x14ac:dyDescent="0.3">
      <c r="A21" s="371"/>
      <c r="B21" s="380"/>
      <c r="C21" s="380"/>
      <c r="D21" s="380"/>
      <c r="E21" s="380"/>
      <c r="F21" s="368"/>
      <c r="G21" s="368"/>
      <c r="H21" s="440"/>
      <c r="I21" s="205" t="s">
        <v>398</v>
      </c>
      <c r="J21" s="184" t="s">
        <v>257</v>
      </c>
      <c r="K21" s="370"/>
      <c r="L21" s="368"/>
      <c r="M21" s="185" t="e">
        <v>#N/A</v>
      </c>
      <c r="N21" s="455"/>
      <c r="O21" s="187" t="e">
        <v>#N/A</v>
      </c>
      <c r="P21" s="383"/>
      <c r="Q21" s="188"/>
      <c r="R21" s="210" t="s">
        <v>341</v>
      </c>
      <c r="S21" s="134"/>
      <c r="T21" s="184"/>
      <c r="U21" s="184"/>
      <c r="V21" s="134"/>
      <c r="W21" s="134"/>
      <c r="X21" s="185" t="e">
        <v>#N/A</v>
      </c>
      <c r="Y21" s="190"/>
      <c r="Z21" s="185" t="e">
        <v>#N/A</v>
      </c>
      <c r="AA21" s="134"/>
      <c r="AB21" s="102"/>
      <c r="AC21" s="190"/>
      <c r="AD21" s="273"/>
      <c r="AE21" s="265"/>
      <c r="AF21" s="266" t="e">
        <f t="shared" si="0"/>
        <v>#N/A</v>
      </c>
      <c r="AG21" s="457"/>
      <c r="AH21" s="192" t="e">
        <f t="shared" si="5"/>
        <v>#N/A</v>
      </c>
      <c r="AI21" s="459"/>
      <c r="AJ21" s="192" t="e">
        <f t="shared" si="7"/>
        <v>#N/A</v>
      </c>
      <c r="AK21" s="383"/>
      <c r="AL21" s="375"/>
      <c r="AM21" s="231"/>
      <c r="AN21" s="218"/>
      <c r="AO21" s="196"/>
      <c r="AP21" s="196"/>
      <c r="AQ21" s="205"/>
      <c r="AR21" s="218"/>
      <c r="AS21" s="218"/>
      <c r="AT21" s="205"/>
      <c r="AU21" s="218"/>
      <c r="AV21" s="218"/>
      <c r="AW21" s="205"/>
      <c r="AX21" s="218"/>
      <c r="AY21" s="218"/>
      <c r="AZ21" s="205"/>
      <c r="BA21" s="619"/>
      <c r="BB21" s="648"/>
    </row>
    <row r="22" spans="1:54" ht="86.5" customHeight="1" x14ac:dyDescent="0.3">
      <c r="A22" s="365" t="s">
        <v>248</v>
      </c>
      <c r="B22" s="379" t="s">
        <v>322</v>
      </c>
      <c r="C22" s="379" t="s">
        <v>399</v>
      </c>
      <c r="D22" s="379" t="s">
        <v>344</v>
      </c>
      <c r="E22" s="379" t="s">
        <v>400</v>
      </c>
      <c r="F22" s="367" t="s">
        <v>253</v>
      </c>
      <c r="G22" s="367" t="s">
        <v>254</v>
      </c>
      <c r="H22" s="439" t="s">
        <v>401</v>
      </c>
      <c r="I22" s="210" t="s">
        <v>402</v>
      </c>
      <c r="J22" s="184" t="s">
        <v>257</v>
      </c>
      <c r="K22" s="369" t="s">
        <v>403</v>
      </c>
      <c r="L22" s="202" t="s">
        <v>330</v>
      </c>
      <c r="M22" s="185">
        <v>1</v>
      </c>
      <c r="N22" s="207" t="s">
        <v>260</v>
      </c>
      <c r="O22" s="187">
        <v>1</v>
      </c>
      <c r="P22" s="209" t="s">
        <v>261</v>
      </c>
      <c r="Q22" s="188"/>
      <c r="R22" s="232" t="s">
        <v>341</v>
      </c>
      <c r="S22" s="233"/>
      <c r="T22" s="219"/>
      <c r="U22" s="219"/>
      <c r="V22" s="233"/>
      <c r="W22" s="233"/>
      <c r="X22" s="185" t="e">
        <v>#N/A</v>
      </c>
      <c r="Y22" s="221"/>
      <c r="Z22" s="185" t="e">
        <v>#N/A</v>
      </c>
      <c r="AA22" s="200"/>
      <c r="AB22" s="250"/>
      <c r="AC22" s="222"/>
      <c r="AD22" s="261"/>
      <c r="AE22" s="265"/>
      <c r="AF22" s="266" t="e">
        <f t="shared" si="0"/>
        <v>#N/A</v>
      </c>
      <c r="AG22" s="192"/>
      <c r="AH22" s="192" t="e">
        <f>+#REF!-(#REF!*AF22)</f>
        <v>#REF!</v>
      </c>
      <c r="AI22" s="212" t="str">
        <f>IF(AJ22&lt;=20%,"LEVE",IF(AJ22&lt;=40%,"MENOR",IF(AJ22&lt;=60%,"MODERADO",IF(AJ22&lt;=80%,"MAYOR","CATASTROFICO"))))</f>
        <v>CATASTROFICO</v>
      </c>
      <c r="AJ22" s="192">
        <f t="shared" si="7"/>
        <v>1</v>
      </c>
      <c r="AK22" s="382" t="s">
        <v>79</v>
      </c>
      <c r="AL22" s="367" t="s">
        <v>274</v>
      </c>
      <c r="AM22" s="231"/>
      <c r="AN22" s="218"/>
      <c r="AO22" s="196"/>
      <c r="AP22" s="196"/>
      <c r="AQ22" s="205"/>
      <c r="AR22" s="218"/>
      <c r="AS22" s="218"/>
      <c r="AT22" s="205"/>
      <c r="AU22" s="218"/>
      <c r="AV22" s="218"/>
      <c r="AW22" s="205"/>
      <c r="AX22" s="218"/>
      <c r="AY22" s="218"/>
      <c r="AZ22" s="205"/>
      <c r="BA22" s="619"/>
      <c r="BB22" s="649" t="s">
        <v>404</v>
      </c>
    </row>
    <row r="23" spans="1:54" ht="115.5" customHeight="1" x14ac:dyDescent="0.3">
      <c r="A23" s="366"/>
      <c r="B23" s="381"/>
      <c r="C23" s="381"/>
      <c r="D23" s="381"/>
      <c r="E23" s="381"/>
      <c r="F23" s="375"/>
      <c r="G23" s="375"/>
      <c r="H23" s="441"/>
      <c r="I23" s="205" t="s">
        <v>405</v>
      </c>
      <c r="J23" s="184" t="s">
        <v>70</v>
      </c>
      <c r="K23" s="374"/>
      <c r="L23" s="202" t="s">
        <v>330</v>
      </c>
      <c r="M23" s="185">
        <v>1</v>
      </c>
      <c r="N23" s="207" t="s">
        <v>260</v>
      </c>
      <c r="O23" s="187">
        <v>1</v>
      </c>
      <c r="P23" s="209" t="s">
        <v>261</v>
      </c>
      <c r="Q23" s="209" t="s">
        <v>406</v>
      </c>
      <c r="R23" s="210" t="s">
        <v>407</v>
      </c>
      <c r="S23" s="134" t="s">
        <v>264</v>
      </c>
      <c r="T23" s="190" t="s">
        <v>408</v>
      </c>
      <c r="U23" s="190" t="s">
        <v>409</v>
      </c>
      <c r="V23" s="134" t="s">
        <v>292</v>
      </c>
      <c r="W23" s="134" t="s">
        <v>268</v>
      </c>
      <c r="X23" s="185">
        <v>0.1</v>
      </c>
      <c r="Y23" s="190" t="s">
        <v>269</v>
      </c>
      <c r="Z23" s="185">
        <v>0.15</v>
      </c>
      <c r="AA23" s="134" t="s">
        <v>317</v>
      </c>
      <c r="AB23" s="267" t="s">
        <v>410</v>
      </c>
      <c r="AC23" s="134" t="s">
        <v>272</v>
      </c>
      <c r="AD23" s="255" t="s">
        <v>411</v>
      </c>
      <c r="AE23" s="264" t="s">
        <v>406</v>
      </c>
      <c r="AF23" s="266">
        <f t="shared" si="0"/>
        <v>0.25</v>
      </c>
      <c r="AG23" s="192" t="str">
        <f t="shared" ref="AG23:AG24" si="9">IF(AH23&lt;=20%,"MUY BAJA",IF(AH23&lt;=40%,"BAJA",IF(AH23&lt;=60%,"MEDIA",IF(AH23&lt;=80%,"ALTA","MUY ALTA"))))</f>
        <v>MUY ALTA</v>
      </c>
      <c r="AH23" s="212">
        <f>IF(OR(W23="prevenir",W23="detectar"),(M23-(M23*AF23)), M23)</f>
        <v>1</v>
      </c>
      <c r="AI23" s="212" t="str">
        <f>IF(AJ23&lt;=20%,"LEVE",IF(AJ23&lt;=40%,"MENOR",IF(AJ23&lt;=60%,"MODERADO",IF(AJ23&lt;=80%,"MAYOR","CATASTROFICO"))))</f>
        <v>MAYOR</v>
      </c>
      <c r="AJ23" s="192">
        <f t="shared" si="7"/>
        <v>0.75</v>
      </c>
      <c r="AK23" s="450"/>
      <c r="AL23" s="375"/>
      <c r="AM23" s="231">
        <v>45904</v>
      </c>
      <c r="AN23" s="218" t="s">
        <v>412</v>
      </c>
      <c r="AO23" s="196"/>
      <c r="AP23" s="608" t="s">
        <v>4</v>
      </c>
      <c r="AQ23" s="614" t="s">
        <v>413</v>
      </c>
      <c r="AR23" s="610" t="s">
        <v>4</v>
      </c>
      <c r="AS23" s="610" t="s">
        <v>298</v>
      </c>
      <c r="AT23" s="614" t="s">
        <v>414</v>
      </c>
      <c r="AU23" s="610" t="s">
        <v>4</v>
      </c>
      <c r="AV23" s="610" t="s">
        <v>298</v>
      </c>
      <c r="AW23" s="614" t="s">
        <v>415</v>
      </c>
      <c r="AX23" s="610" t="s">
        <v>298</v>
      </c>
      <c r="AY23" s="610" t="s">
        <v>4</v>
      </c>
      <c r="AZ23" s="614" t="s">
        <v>416</v>
      </c>
      <c r="BA23" s="633" t="s">
        <v>417</v>
      </c>
      <c r="BB23" s="650"/>
    </row>
    <row r="24" spans="1:54" ht="125.5" customHeight="1" x14ac:dyDescent="0.3">
      <c r="A24" s="200" t="s">
        <v>248</v>
      </c>
      <c r="B24" s="229" t="s">
        <v>322</v>
      </c>
      <c r="C24" s="229" t="s">
        <v>399</v>
      </c>
      <c r="D24" s="229" t="s">
        <v>344</v>
      </c>
      <c r="E24" s="229" t="s">
        <v>418</v>
      </c>
      <c r="F24" s="202" t="s">
        <v>253</v>
      </c>
      <c r="G24" s="202" t="s">
        <v>254</v>
      </c>
      <c r="H24" s="205" t="s">
        <v>419</v>
      </c>
      <c r="I24" s="205" t="s">
        <v>420</v>
      </c>
      <c r="J24" s="184" t="s">
        <v>257</v>
      </c>
      <c r="K24" s="201" t="s">
        <v>403</v>
      </c>
      <c r="L24" s="202" t="s">
        <v>330</v>
      </c>
      <c r="M24" s="185">
        <v>1</v>
      </c>
      <c r="N24" s="207" t="s">
        <v>260</v>
      </c>
      <c r="O24" s="187">
        <v>1</v>
      </c>
      <c r="P24" s="209" t="s">
        <v>261</v>
      </c>
      <c r="Q24" s="209" t="s">
        <v>421</v>
      </c>
      <c r="R24" s="210" t="s">
        <v>422</v>
      </c>
      <c r="S24" s="211" t="s">
        <v>264</v>
      </c>
      <c r="T24" s="170" t="s">
        <v>423</v>
      </c>
      <c r="U24" s="170" t="s">
        <v>266</v>
      </c>
      <c r="V24" s="211" t="s">
        <v>292</v>
      </c>
      <c r="W24" s="211" t="s">
        <v>268</v>
      </c>
      <c r="X24" s="185">
        <v>0.1</v>
      </c>
      <c r="Y24" s="190" t="s">
        <v>269</v>
      </c>
      <c r="Z24" s="185">
        <v>0.15</v>
      </c>
      <c r="AA24" s="215" t="s">
        <v>270</v>
      </c>
      <c r="AB24" s="216" t="s">
        <v>424</v>
      </c>
      <c r="AC24" s="190" t="s">
        <v>272</v>
      </c>
      <c r="AD24" s="262" t="s">
        <v>425</v>
      </c>
      <c r="AE24" s="264" t="s">
        <v>421</v>
      </c>
      <c r="AF24" s="266">
        <f t="shared" si="0"/>
        <v>0.25</v>
      </c>
      <c r="AG24" s="192" t="str">
        <f t="shared" si="9"/>
        <v>MUY ALTA</v>
      </c>
      <c r="AH24" s="212">
        <f>IF(OR(W24="prevenir",W24="detectar"),(M24-(M24*AF24)), M24)</f>
        <v>1</v>
      </c>
      <c r="AI24" s="212" t="str">
        <f t="shared" ref="AI24" si="10">IF(AJ24&lt;=20%,"LEVE",IF(AJ24&lt;=40%,"MENOR",IF(AJ24&lt;=60%,"MODERADO",IF(AJ24&lt;=80%,"MAYOR","CATASTROFICO"))))</f>
        <v>MAYOR</v>
      </c>
      <c r="AJ24" s="192">
        <f t="shared" si="7"/>
        <v>0.75</v>
      </c>
      <c r="AK24" s="188" t="s">
        <v>79</v>
      </c>
      <c r="AL24" s="202" t="s">
        <v>274</v>
      </c>
      <c r="AM24" s="231">
        <v>45904</v>
      </c>
      <c r="AN24" s="627" t="s">
        <v>412</v>
      </c>
      <c r="AO24" s="196"/>
      <c r="AP24" s="608" t="s">
        <v>4</v>
      </c>
      <c r="AQ24" s="614" t="s">
        <v>426</v>
      </c>
      <c r="AR24" s="610" t="s">
        <v>4</v>
      </c>
      <c r="AS24" s="610" t="s">
        <v>298</v>
      </c>
      <c r="AT24" s="614" t="s">
        <v>414</v>
      </c>
      <c r="AU24" s="610" t="s">
        <v>4</v>
      </c>
      <c r="AV24" s="610" t="s">
        <v>298</v>
      </c>
      <c r="AW24" s="614" t="s">
        <v>415</v>
      </c>
      <c r="AX24" s="610" t="s">
        <v>298</v>
      </c>
      <c r="AY24" s="610" t="s">
        <v>4</v>
      </c>
      <c r="AZ24" s="614" t="s">
        <v>416</v>
      </c>
      <c r="BA24" s="633" t="s">
        <v>427</v>
      </c>
      <c r="BB24" s="102" t="s">
        <v>428</v>
      </c>
    </row>
    <row r="25" spans="1:54" ht="93" customHeight="1" x14ac:dyDescent="0.3">
      <c r="A25" s="365" t="s">
        <v>248</v>
      </c>
      <c r="B25" s="367" t="s">
        <v>429</v>
      </c>
      <c r="C25" s="367" t="s">
        <v>430</v>
      </c>
      <c r="D25" s="367" t="s">
        <v>431</v>
      </c>
      <c r="E25" s="367" t="s">
        <v>432</v>
      </c>
      <c r="F25" s="367" t="s">
        <v>253</v>
      </c>
      <c r="G25" s="367" t="s">
        <v>254</v>
      </c>
      <c r="H25" s="464" t="s">
        <v>433</v>
      </c>
      <c r="I25" s="462" t="s">
        <v>434</v>
      </c>
      <c r="J25" s="202" t="s">
        <v>70</v>
      </c>
      <c r="K25" s="376" t="s">
        <v>435</v>
      </c>
      <c r="L25" s="202" t="s">
        <v>76</v>
      </c>
      <c r="M25" s="185">
        <v>0.6</v>
      </c>
      <c r="N25" s="207" t="s">
        <v>77</v>
      </c>
      <c r="O25" s="187">
        <v>0.8</v>
      </c>
      <c r="P25" s="209" t="s">
        <v>79</v>
      </c>
      <c r="Q25" s="209" t="s">
        <v>436</v>
      </c>
      <c r="R25" s="210" t="s">
        <v>437</v>
      </c>
      <c r="S25" s="134" t="s">
        <v>264</v>
      </c>
      <c r="T25" s="190" t="s">
        <v>430</v>
      </c>
      <c r="U25" s="190" t="s">
        <v>392</v>
      </c>
      <c r="V25" s="134" t="s">
        <v>292</v>
      </c>
      <c r="W25" s="134" t="s">
        <v>293</v>
      </c>
      <c r="X25" s="185">
        <v>0.25</v>
      </c>
      <c r="Y25" s="190" t="s">
        <v>269</v>
      </c>
      <c r="Z25" s="185">
        <v>0.15</v>
      </c>
      <c r="AA25" s="134" t="s">
        <v>438</v>
      </c>
      <c r="AB25" s="102" t="s">
        <v>439</v>
      </c>
      <c r="AC25" s="170" t="s">
        <v>272</v>
      </c>
      <c r="AD25" s="255" t="s">
        <v>440</v>
      </c>
      <c r="AE25" s="264" t="s">
        <v>436</v>
      </c>
      <c r="AF25" s="266">
        <f t="shared" si="0"/>
        <v>0.4</v>
      </c>
      <c r="AG25" s="192" t="str">
        <f t="shared" ref="AG25:AG26" si="11">IF(AH25&lt;=20%,"MUY BAJA",IF(AH25&lt;=40%,"BAJA",IF(AH25&lt;=60%,"MEDIA",IF(AH25&lt;=80%,"ALTA","MUY ALTA"))))</f>
        <v>BAJA</v>
      </c>
      <c r="AH25" s="192">
        <f t="shared" ref="AH25:AH27" si="12">IF(OR(W25="prevenir",W25="detectar"),(M25-(M25*AF25)), M25)</f>
        <v>0.36</v>
      </c>
      <c r="AI25" s="456" t="str">
        <f t="shared" ref="AI25:AI27" si="13">IF(AJ25&lt;=20%,"LEVE",IF(AJ25&lt;=40%,"MENOR",IF(AJ25&lt;=60%,"MODERADO",IF(AJ25&lt;=80%,"MAYOR","CATASTROFICO"))))</f>
        <v>MAYOR</v>
      </c>
      <c r="AJ25" s="192">
        <f t="shared" ref="AJ25:AJ27" si="14">IF(W25="corregir",(O25-(O25*AF25)), O25)</f>
        <v>0.8</v>
      </c>
      <c r="AK25" s="382" t="s">
        <v>79</v>
      </c>
      <c r="AL25" s="367" t="s">
        <v>274</v>
      </c>
      <c r="AM25" s="220"/>
      <c r="AN25" s="184"/>
      <c r="AO25" s="609"/>
      <c r="AP25" s="223"/>
      <c r="AQ25" s="210"/>
      <c r="AR25" s="223"/>
      <c r="AS25" s="223"/>
      <c r="AT25" s="210"/>
      <c r="AU25" s="223"/>
      <c r="AV25" s="223"/>
      <c r="AW25" s="210"/>
      <c r="AX25" s="223"/>
      <c r="AY25" s="223"/>
      <c r="AZ25" s="621"/>
      <c r="BA25" s="637"/>
      <c r="BB25" s="639" t="s">
        <v>441</v>
      </c>
    </row>
    <row r="26" spans="1:54" ht="214.5" customHeight="1" x14ac:dyDescent="0.3">
      <c r="A26" s="366"/>
      <c r="B26" s="375"/>
      <c r="C26" s="375"/>
      <c r="D26" s="375"/>
      <c r="E26" s="375"/>
      <c r="F26" s="375"/>
      <c r="G26" s="375"/>
      <c r="H26" s="465"/>
      <c r="I26" s="463"/>
      <c r="J26" s="202" t="s">
        <v>70</v>
      </c>
      <c r="K26" s="378"/>
      <c r="L26" s="202" t="s">
        <v>76</v>
      </c>
      <c r="M26" s="185">
        <v>0.6</v>
      </c>
      <c r="N26" s="207" t="s">
        <v>77</v>
      </c>
      <c r="O26" s="187">
        <v>0.8</v>
      </c>
      <c r="P26" s="209" t="s">
        <v>79</v>
      </c>
      <c r="Q26" s="209" t="s">
        <v>442</v>
      </c>
      <c r="R26" s="210" t="s">
        <v>443</v>
      </c>
      <c r="S26" s="134" t="s">
        <v>264</v>
      </c>
      <c r="T26" s="190" t="s">
        <v>430</v>
      </c>
      <c r="U26" s="190" t="s">
        <v>392</v>
      </c>
      <c r="V26" s="134" t="s">
        <v>292</v>
      </c>
      <c r="W26" s="134" t="s">
        <v>293</v>
      </c>
      <c r="X26" s="185">
        <v>0.25</v>
      </c>
      <c r="Y26" s="190" t="s">
        <v>269</v>
      </c>
      <c r="Z26" s="185">
        <v>0.15</v>
      </c>
      <c r="AA26" s="134" t="s">
        <v>438</v>
      </c>
      <c r="AB26" s="102" t="s">
        <v>439</v>
      </c>
      <c r="AC26" s="170" t="s">
        <v>272</v>
      </c>
      <c r="AD26" s="255" t="s">
        <v>444</v>
      </c>
      <c r="AE26" s="264" t="s">
        <v>442</v>
      </c>
      <c r="AF26" s="266">
        <f t="shared" si="0"/>
        <v>0.4</v>
      </c>
      <c r="AG26" s="192" t="str">
        <f t="shared" si="11"/>
        <v>BAJA</v>
      </c>
      <c r="AH26" s="192">
        <f>+AH25-(AH25*AF26)</f>
        <v>0.216</v>
      </c>
      <c r="AI26" s="459"/>
      <c r="AJ26" s="192">
        <f t="shared" si="14"/>
        <v>0.8</v>
      </c>
      <c r="AK26" s="450"/>
      <c r="AL26" s="375"/>
      <c r="AM26" s="220"/>
      <c r="AN26" s="184"/>
      <c r="AO26" s="609"/>
      <c r="AP26" s="223"/>
      <c r="AQ26" s="210"/>
      <c r="AR26" s="223"/>
      <c r="AS26" s="223"/>
      <c r="AT26" s="210"/>
      <c r="AU26" s="223"/>
      <c r="AV26" s="223"/>
      <c r="AW26" s="210"/>
      <c r="AX26" s="223"/>
      <c r="AY26" s="223"/>
      <c r="AZ26" s="621"/>
      <c r="BA26" s="637"/>
      <c r="BB26" s="650"/>
    </row>
    <row r="27" spans="1:54" ht="219.5" customHeight="1" x14ac:dyDescent="0.3">
      <c r="A27" s="200" t="s">
        <v>248</v>
      </c>
      <c r="B27" s="214" t="s">
        <v>445</v>
      </c>
      <c r="C27" s="214" t="s">
        <v>446</v>
      </c>
      <c r="D27" s="214" t="s">
        <v>447</v>
      </c>
      <c r="E27" s="214" t="s">
        <v>448</v>
      </c>
      <c r="F27" s="202" t="s">
        <v>253</v>
      </c>
      <c r="G27" s="202" t="s">
        <v>254</v>
      </c>
      <c r="H27" s="204" t="s">
        <v>449</v>
      </c>
      <c r="I27" s="204" t="s">
        <v>450</v>
      </c>
      <c r="J27" s="184" t="s">
        <v>70</v>
      </c>
      <c r="K27" s="217" t="s">
        <v>451</v>
      </c>
      <c r="L27" s="202" t="s">
        <v>288</v>
      </c>
      <c r="M27" s="185">
        <v>0.4</v>
      </c>
      <c r="N27" s="207" t="s">
        <v>260</v>
      </c>
      <c r="O27" s="187">
        <v>1</v>
      </c>
      <c r="P27" s="209" t="s">
        <v>261</v>
      </c>
      <c r="Q27" s="209" t="s">
        <v>452</v>
      </c>
      <c r="R27" s="210" t="s">
        <v>453</v>
      </c>
      <c r="S27" s="134" t="s">
        <v>264</v>
      </c>
      <c r="T27" s="170" t="s">
        <v>447</v>
      </c>
      <c r="U27" s="170" t="s">
        <v>266</v>
      </c>
      <c r="V27" s="134" t="s">
        <v>292</v>
      </c>
      <c r="W27" s="134" t="s">
        <v>293</v>
      </c>
      <c r="X27" s="185">
        <v>0.25</v>
      </c>
      <c r="Y27" s="190" t="s">
        <v>269</v>
      </c>
      <c r="Z27" s="185">
        <v>0.15</v>
      </c>
      <c r="AA27" s="134" t="s">
        <v>270</v>
      </c>
      <c r="AB27" s="102" t="s">
        <v>454</v>
      </c>
      <c r="AC27" s="170" t="s">
        <v>272</v>
      </c>
      <c r="AD27" s="260" t="s">
        <v>455</v>
      </c>
      <c r="AE27" s="264" t="s">
        <v>452</v>
      </c>
      <c r="AF27" s="266">
        <f t="shared" si="0"/>
        <v>0.4</v>
      </c>
      <c r="AG27" s="192" t="str">
        <f t="shared" ref="AG27" si="15">IF(AH27&lt;=20%,"MUY BAJA",IF(AH27&lt;=40%,"BAJA",IF(AH27&lt;=60%,"MEDIA",IF(AH27&lt;=80%,"ALTA","MUY ALTA"))))</f>
        <v>BAJA</v>
      </c>
      <c r="AH27" s="192">
        <f t="shared" si="12"/>
        <v>0.24</v>
      </c>
      <c r="AI27" s="212" t="str">
        <f t="shared" si="13"/>
        <v>CATASTROFICO</v>
      </c>
      <c r="AJ27" s="192">
        <f t="shared" si="14"/>
        <v>1</v>
      </c>
      <c r="AK27" s="209" t="s">
        <v>261</v>
      </c>
      <c r="AL27" s="202" t="s">
        <v>274</v>
      </c>
      <c r="AM27" s="220">
        <v>45904</v>
      </c>
      <c r="AN27" s="184" t="s">
        <v>456</v>
      </c>
      <c r="AO27" s="655" t="s">
        <v>4</v>
      </c>
      <c r="AP27" s="223"/>
      <c r="AQ27" s="210" t="s">
        <v>457</v>
      </c>
      <c r="AR27" s="223" t="s">
        <v>4</v>
      </c>
      <c r="AS27" s="223"/>
      <c r="AT27" s="210" t="s">
        <v>458</v>
      </c>
      <c r="AU27" s="223" t="s">
        <v>4</v>
      </c>
      <c r="AV27" s="223"/>
      <c r="AW27" s="210" t="s">
        <v>459</v>
      </c>
      <c r="AX27" s="223" t="s">
        <v>4</v>
      </c>
      <c r="AY27" s="223"/>
      <c r="AZ27" s="210" t="s">
        <v>460</v>
      </c>
      <c r="BA27" s="638" t="s">
        <v>461</v>
      </c>
      <c r="BB27" s="651" t="s">
        <v>462</v>
      </c>
    </row>
    <row r="28" spans="1:54" ht="221.5" customHeight="1" x14ac:dyDescent="0.3">
      <c r="A28" s="365" t="s">
        <v>248</v>
      </c>
      <c r="B28" s="451" t="s">
        <v>463</v>
      </c>
      <c r="C28" s="367" t="s">
        <v>464</v>
      </c>
      <c r="D28" s="367" t="s">
        <v>465</v>
      </c>
      <c r="E28" s="367" t="s">
        <v>466</v>
      </c>
      <c r="F28" s="367" t="s">
        <v>253</v>
      </c>
      <c r="G28" s="367" t="s">
        <v>254</v>
      </c>
      <c r="H28" s="438" t="s">
        <v>467</v>
      </c>
      <c r="I28" s="198" t="s">
        <v>468</v>
      </c>
      <c r="J28" s="184" t="s">
        <v>70</v>
      </c>
      <c r="K28" s="376" t="s">
        <v>469</v>
      </c>
      <c r="L28" s="184" t="s">
        <v>76</v>
      </c>
      <c r="M28" s="185">
        <v>0.6</v>
      </c>
      <c r="N28" s="186" t="s">
        <v>260</v>
      </c>
      <c r="O28" s="187">
        <v>1</v>
      </c>
      <c r="P28" s="209" t="s">
        <v>261</v>
      </c>
      <c r="Q28" s="188" t="s">
        <v>470</v>
      </c>
      <c r="R28" s="210" t="s">
        <v>471</v>
      </c>
      <c r="S28" s="134" t="s">
        <v>264</v>
      </c>
      <c r="T28" s="190" t="s">
        <v>472</v>
      </c>
      <c r="U28" s="190" t="s">
        <v>266</v>
      </c>
      <c r="V28" s="134" t="s">
        <v>292</v>
      </c>
      <c r="W28" s="134" t="s">
        <v>293</v>
      </c>
      <c r="X28" s="185">
        <v>0.25</v>
      </c>
      <c r="Y28" s="190" t="s">
        <v>269</v>
      </c>
      <c r="Z28" s="185">
        <v>0.15</v>
      </c>
      <c r="AA28" s="134" t="s">
        <v>317</v>
      </c>
      <c r="AB28" s="102" t="s">
        <v>473</v>
      </c>
      <c r="AC28" s="211" t="s">
        <v>272</v>
      </c>
      <c r="AD28" s="263" t="s">
        <v>474</v>
      </c>
      <c r="AE28" s="264" t="s">
        <v>470</v>
      </c>
      <c r="AF28" s="266">
        <f t="shared" si="0"/>
        <v>0.4</v>
      </c>
      <c r="AG28" s="192" t="str">
        <f>IF(AH28&lt;=20%,"MUY BAJA",IF(AH28&lt;=40%,"BAJA",IF(AH28&lt;=60%,"MEDIA",IF(AH28&lt;=80%,"ALTA","MUY ALTA"))))</f>
        <v>BAJA</v>
      </c>
      <c r="AH28" s="192">
        <f t="shared" ref="AH28" si="16">IF(OR(W28="prevenir",W28="detectar"),(M28-(M28*AF28)), M28)</f>
        <v>0.36</v>
      </c>
      <c r="AI28" s="192" t="str">
        <f>IF(AJ28&lt;=20%,"LEVE",IF(AJ28&lt;=40%,"MENOR",IF(AJ28&lt;=60%,"MODERADO",IF(AJ28&lt;=80%,"MAYOR","CATASTROFICO"))))</f>
        <v>CATASTROFICO</v>
      </c>
      <c r="AJ28" s="192">
        <f t="shared" ref="AJ28:AJ30" si="17">IF(W28="corregir",(O28-(O28*AF28)), O28)</f>
        <v>1</v>
      </c>
      <c r="AK28" s="382" t="s">
        <v>261</v>
      </c>
      <c r="AL28" s="367" t="s">
        <v>274</v>
      </c>
      <c r="AM28" s="220">
        <v>45905</v>
      </c>
      <c r="AN28" s="184" t="s">
        <v>475</v>
      </c>
      <c r="AO28" s="609"/>
      <c r="AP28" s="223" t="s">
        <v>4</v>
      </c>
      <c r="AQ28" s="210" t="s">
        <v>476</v>
      </c>
      <c r="AR28" s="223" t="s">
        <v>4</v>
      </c>
      <c r="AS28" s="223"/>
      <c r="AT28" s="210" t="s">
        <v>477</v>
      </c>
      <c r="AU28" s="223" t="s">
        <v>4</v>
      </c>
      <c r="AV28" s="223"/>
      <c r="AW28" s="210" t="s">
        <v>478</v>
      </c>
      <c r="AX28" s="223"/>
      <c r="AY28" s="223" t="s">
        <v>4</v>
      </c>
      <c r="AZ28" s="210" t="s">
        <v>479</v>
      </c>
      <c r="BA28" s="638" t="s">
        <v>480</v>
      </c>
      <c r="BB28" s="639" t="s">
        <v>481</v>
      </c>
    </row>
    <row r="29" spans="1:54" ht="125.25" customHeight="1" x14ac:dyDescent="0.3">
      <c r="A29" s="371"/>
      <c r="B29" s="452"/>
      <c r="C29" s="368"/>
      <c r="D29" s="368"/>
      <c r="E29" s="368"/>
      <c r="F29" s="368"/>
      <c r="G29" s="368"/>
      <c r="H29" s="438"/>
      <c r="I29" s="198" t="s">
        <v>482</v>
      </c>
      <c r="J29" s="184" t="s">
        <v>257</v>
      </c>
      <c r="K29" s="377"/>
      <c r="L29" s="184" t="s">
        <v>76</v>
      </c>
      <c r="M29" s="185">
        <v>0.6</v>
      </c>
      <c r="N29" s="186" t="s">
        <v>260</v>
      </c>
      <c r="O29" s="187">
        <v>1</v>
      </c>
      <c r="P29" s="209" t="s">
        <v>261</v>
      </c>
      <c r="Q29" s="188" t="s">
        <v>483</v>
      </c>
      <c r="R29" s="210" t="s">
        <v>484</v>
      </c>
      <c r="S29" s="134" t="s">
        <v>264</v>
      </c>
      <c r="T29" s="190" t="s">
        <v>472</v>
      </c>
      <c r="U29" s="190" t="s">
        <v>266</v>
      </c>
      <c r="V29" s="134" t="s">
        <v>292</v>
      </c>
      <c r="W29" s="134" t="s">
        <v>316</v>
      </c>
      <c r="X29" s="185">
        <v>0.15</v>
      </c>
      <c r="Y29" s="190" t="s">
        <v>269</v>
      </c>
      <c r="Z29" s="185">
        <v>0.15</v>
      </c>
      <c r="AA29" s="134" t="s">
        <v>317</v>
      </c>
      <c r="AB29" s="102"/>
      <c r="AC29" s="211" t="s">
        <v>272</v>
      </c>
      <c r="AD29" s="260" t="s">
        <v>485</v>
      </c>
      <c r="AE29" s="264" t="s">
        <v>483</v>
      </c>
      <c r="AF29" s="266">
        <f t="shared" si="0"/>
        <v>0.3</v>
      </c>
      <c r="AG29" s="192" t="str">
        <f>IF(AH29&lt;=20%,"MUY BAJA",IF(AH29&lt;=40%,"BAJA",IF(AH29&lt;=60%,"MEDIA",IF(AH29&lt;=80%,"ALTA","MUY ALTA"))))</f>
        <v>BAJA</v>
      </c>
      <c r="AH29" s="192">
        <f>+AH28-(AH28*AF29)</f>
        <v>0.252</v>
      </c>
      <c r="AI29" s="192" t="str">
        <f>IF(AJ29&lt;=20%,"LEVE",IF(AJ29&lt;=40%,"MENOR",IF(AJ29&lt;=60%,"MODERADO",IF(AJ29&lt;=80%,"MAYOR","CATASTROFICO"))))</f>
        <v>CATASTROFICO</v>
      </c>
      <c r="AJ29" s="192">
        <f t="shared" si="17"/>
        <v>1</v>
      </c>
      <c r="AK29" s="383"/>
      <c r="AL29" s="368"/>
      <c r="AM29" s="220">
        <v>45905</v>
      </c>
      <c r="AN29" s="184" t="s">
        <v>475</v>
      </c>
      <c r="AO29" s="609"/>
      <c r="AP29" s="211" t="s">
        <v>4</v>
      </c>
      <c r="AQ29" s="622" t="s">
        <v>476</v>
      </c>
      <c r="AR29" s="611" t="s">
        <v>4</v>
      </c>
      <c r="AS29" s="611" t="s">
        <v>298</v>
      </c>
      <c r="AT29" s="275" t="s">
        <v>486</v>
      </c>
      <c r="AU29" s="611" t="s">
        <v>4</v>
      </c>
      <c r="AV29" s="611" t="s">
        <v>298</v>
      </c>
      <c r="AW29" s="275" t="s">
        <v>487</v>
      </c>
      <c r="AX29" s="611" t="s">
        <v>298</v>
      </c>
      <c r="AY29" s="612" t="s">
        <v>4</v>
      </c>
      <c r="AZ29" s="275" t="s">
        <v>479</v>
      </c>
      <c r="BA29" s="274" t="s">
        <v>488</v>
      </c>
      <c r="BB29" s="652"/>
    </row>
    <row r="30" spans="1:54" ht="105" customHeight="1" x14ac:dyDescent="0.3">
      <c r="A30" s="366"/>
      <c r="B30" s="453"/>
      <c r="C30" s="375"/>
      <c r="D30" s="375"/>
      <c r="E30" s="375"/>
      <c r="F30" s="375"/>
      <c r="G30" s="375"/>
      <c r="H30" s="438"/>
      <c r="I30" s="198" t="s">
        <v>489</v>
      </c>
      <c r="J30" s="184" t="s">
        <v>257</v>
      </c>
      <c r="K30" s="378"/>
      <c r="L30" s="184" t="s">
        <v>76</v>
      </c>
      <c r="M30" s="185">
        <v>0.6</v>
      </c>
      <c r="N30" s="186" t="s">
        <v>260</v>
      </c>
      <c r="O30" s="187">
        <v>1</v>
      </c>
      <c r="P30" s="209" t="s">
        <v>261</v>
      </c>
      <c r="Q30" s="188" t="s">
        <v>490</v>
      </c>
      <c r="R30" s="204" t="s">
        <v>491</v>
      </c>
      <c r="S30" s="134" t="s">
        <v>264</v>
      </c>
      <c r="T30" s="190" t="s">
        <v>472</v>
      </c>
      <c r="U30" s="190" t="s">
        <v>266</v>
      </c>
      <c r="V30" s="134" t="s">
        <v>292</v>
      </c>
      <c r="W30" s="134" t="s">
        <v>316</v>
      </c>
      <c r="X30" s="185">
        <v>0.15</v>
      </c>
      <c r="Y30" s="190" t="s">
        <v>269</v>
      </c>
      <c r="Z30" s="185">
        <v>0.15</v>
      </c>
      <c r="AA30" s="134" t="s">
        <v>317</v>
      </c>
      <c r="AB30" s="102"/>
      <c r="AC30" s="211" t="s">
        <v>272</v>
      </c>
      <c r="AD30" s="263" t="s">
        <v>474</v>
      </c>
      <c r="AE30" s="264" t="s">
        <v>490</v>
      </c>
      <c r="AF30" s="266">
        <f t="shared" si="0"/>
        <v>0.3</v>
      </c>
      <c r="AG30" s="192" t="str">
        <f>IF(AH30&lt;=20%,"MUY BAJA",IF(AH30&lt;=40%,"BAJA",IF(AH30&lt;=60%,"MEDIA",IF(AH30&lt;=80%,"ALTA","MUY ALTA"))))</f>
        <v>MUY BAJA</v>
      </c>
      <c r="AH30" s="192">
        <f>+AH29-(AH29*AF30)</f>
        <v>0.1764</v>
      </c>
      <c r="AI30" s="192" t="str">
        <f>IF(AJ30&lt;=20%,"LEVE",IF(AJ30&lt;=40%,"MENOR",IF(AJ30&lt;=60%,"MODERADO",IF(AJ30&lt;=80%,"MAYOR","CATASTROFICO"))))</f>
        <v>CATASTROFICO</v>
      </c>
      <c r="AJ30" s="192">
        <f t="shared" si="17"/>
        <v>1</v>
      </c>
      <c r="AK30" s="450"/>
      <c r="AL30" s="375"/>
      <c r="AM30" s="220">
        <v>45905</v>
      </c>
      <c r="AN30" s="184" t="s">
        <v>475</v>
      </c>
      <c r="AO30" s="223"/>
      <c r="AP30" s="211" t="s">
        <v>4</v>
      </c>
      <c r="AQ30" s="622" t="s">
        <v>476</v>
      </c>
      <c r="AR30" s="611" t="s">
        <v>4</v>
      </c>
      <c r="AS30" s="611" t="s">
        <v>298</v>
      </c>
      <c r="AT30" s="275" t="s">
        <v>486</v>
      </c>
      <c r="AU30" s="611" t="s">
        <v>4</v>
      </c>
      <c r="AV30" s="611" t="s">
        <v>298</v>
      </c>
      <c r="AW30" s="275" t="s">
        <v>487</v>
      </c>
      <c r="AX30" s="611" t="s">
        <v>298</v>
      </c>
      <c r="AY30" s="613" t="s">
        <v>4</v>
      </c>
      <c r="AZ30" s="275" t="s">
        <v>479</v>
      </c>
      <c r="BA30" s="274" t="s">
        <v>492</v>
      </c>
      <c r="BB30" s="653"/>
    </row>
    <row r="31" spans="1:54" ht="35.5" customHeight="1" x14ac:dyDescent="0.3">
      <c r="E31" s="247">
        <f>COUNTA(E9:E30)</f>
        <v>10</v>
      </c>
    </row>
    <row r="32" spans="1:54" ht="29" customHeight="1" x14ac:dyDescent="0.3"/>
    <row r="34" spans="1:53" ht="14.5" hidden="1" customHeight="1" x14ac:dyDescent="0.3">
      <c r="A34" s="460" t="s">
        <v>101</v>
      </c>
      <c r="B34" s="460"/>
      <c r="C34" s="460"/>
      <c r="D34" s="460"/>
      <c r="E34" s="460"/>
      <c r="F34" s="460"/>
      <c r="G34" s="460"/>
      <c r="H34" s="460"/>
      <c r="I34" s="460"/>
      <c r="J34" s="460"/>
      <c r="K34" s="460"/>
      <c r="L34" s="460"/>
      <c r="M34" s="460"/>
      <c r="N34" s="460"/>
    </row>
    <row r="35" spans="1:53" ht="28" hidden="1" x14ac:dyDescent="0.3">
      <c r="A35" s="236" t="s">
        <v>102</v>
      </c>
      <c r="B35" s="236" t="s">
        <v>46</v>
      </c>
      <c r="C35" s="460" t="s">
        <v>103</v>
      </c>
      <c r="D35" s="460"/>
      <c r="E35" s="460"/>
      <c r="F35" s="460"/>
      <c r="G35" s="460"/>
      <c r="H35" s="460"/>
      <c r="I35" s="460"/>
      <c r="J35" s="237" t="s">
        <v>104</v>
      </c>
      <c r="K35" s="237" t="s">
        <v>105</v>
      </c>
      <c r="L35" s="461" t="s">
        <v>106</v>
      </c>
      <c r="M35" s="461"/>
      <c r="N35" s="461"/>
    </row>
    <row r="36" spans="1:53" ht="64" hidden="1" customHeight="1" x14ac:dyDescent="0.3">
      <c r="A36" s="134">
        <v>10</v>
      </c>
      <c r="B36" s="238">
        <v>45272</v>
      </c>
      <c r="C36" s="474" t="s">
        <v>196</v>
      </c>
      <c r="D36" s="474"/>
      <c r="E36" s="474"/>
      <c r="F36" s="474"/>
      <c r="G36" s="474"/>
      <c r="H36" s="474"/>
      <c r="I36" s="474"/>
      <c r="J36" s="190" t="s">
        <v>197</v>
      </c>
      <c r="K36" s="239" t="s">
        <v>198</v>
      </c>
      <c r="L36" s="475" t="s">
        <v>199</v>
      </c>
      <c r="M36" s="475"/>
      <c r="N36" s="475"/>
    </row>
    <row r="37" spans="1:53" ht="57" hidden="1" customHeight="1" x14ac:dyDescent="0.3">
      <c r="A37" s="134">
        <v>11</v>
      </c>
      <c r="B37" s="238">
        <v>45381</v>
      </c>
      <c r="C37" s="474" t="s">
        <v>493</v>
      </c>
      <c r="D37" s="474"/>
      <c r="E37" s="474"/>
      <c r="F37" s="474"/>
      <c r="G37" s="474"/>
      <c r="H37" s="474"/>
      <c r="I37" s="474"/>
      <c r="J37" s="190" t="s">
        <v>197</v>
      </c>
      <c r="K37" s="239" t="s">
        <v>198</v>
      </c>
      <c r="L37" s="475" t="s">
        <v>199</v>
      </c>
      <c r="M37" s="475"/>
      <c r="N37" s="475"/>
    </row>
    <row r="38" spans="1:53" ht="108" hidden="1" customHeight="1" x14ac:dyDescent="0.3">
      <c r="A38" s="134">
        <v>12</v>
      </c>
      <c r="B38" s="238">
        <v>45440</v>
      </c>
      <c r="C38" s="474" t="s">
        <v>494</v>
      </c>
      <c r="D38" s="474"/>
      <c r="E38" s="474"/>
      <c r="F38" s="474"/>
      <c r="G38" s="474"/>
      <c r="H38" s="474"/>
      <c r="I38" s="474"/>
      <c r="J38" s="190" t="s">
        <v>197</v>
      </c>
      <c r="K38" s="239" t="s">
        <v>198</v>
      </c>
      <c r="L38" s="475" t="s">
        <v>199</v>
      </c>
      <c r="M38" s="475"/>
      <c r="N38" s="475"/>
    </row>
    <row r="39" spans="1:53" ht="226.5" hidden="1" customHeight="1" x14ac:dyDescent="0.3">
      <c r="A39" s="134">
        <v>13</v>
      </c>
      <c r="B39" s="238">
        <v>45534</v>
      </c>
      <c r="C39" s="476" t="s">
        <v>495</v>
      </c>
      <c r="D39" s="476"/>
      <c r="E39" s="476"/>
      <c r="F39" s="476"/>
      <c r="G39" s="476"/>
      <c r="H39" s="476"/>
      <c r="I39" s="476"/>
      <c r="J39" s="190" t="s">
        <v>197</v>
      </c>
      <c r="K39" s="239" t="s">
        <v>198</v>
      </c>
      <c r="L39" s="475" t="s">
        <v>203</v>
      </c>
      <c r="M39" s="475"/>
      <c r="N39" s="475"/>
    </row>
    <row r="40" spans="1:53" ht="213.65" hidden="1" customHeight="1" x14ac:dyDescent="0.3">
      <c r="A40" s="134">
        <v>14</v>
      </c>
      <c r="B40" s="238">
        <v>45626</v>
      </c>
      <c r="C40" s="295" t="s">
        <v>204</v>
      </c>
      <c r="D40" s="472"/>
      <c r="E40" s="472"/>
      <c r="F40" s="472"/>
      <c r="G40" s="472"/>
      <c r="H40" s="472"/>
      <c r="I40" s="473"/>
      <c r="J40" s="190" t="s">
        <v>197</v>
      </c>
      <c r="K40" s="190" t="s">
        <v>198</v>
      </c>
      <c r="L40" s="322" t="s">
        <v>205</v>
      </c>
      <c r="M40" s="323"/>
      <c r="N40" s="323"/>
    </row>
    <row r="41" spans="1:53" s="213" customFormat="1" ht="103" hidden="1" customHeight="1" x14ac:dyDescent="0.35">
      <c r="A41" s="134">
        <v>15</v>
      </c>
      <c r="B41" s="238">
        <v>45656</v>
      </c>
      <c r="C41" s="469" t="s">
        <v>496</v>
      </c>
      <c r="D41" s="470"/>
      <c r="E41" s="470"/>
      <c r="F41" s="470"/>
      <c r="G41" s="470"/>
      <c r="H41" s="470"/>
      <c r="I41" s="471"/>
      <c r="J41" s="190" t="s">
        <v>197</v>
      </c>
      <c r="K41" s="190" t="s">
        <v>198</v>
      </c>
      <c r="L41" s="322" t="s">
        <v>207</v>
      </c>
      <c r="M41" s="323"/>
      <c r="N41" s="323"/>
      <c r="O41" s="251"/>
      <c r="P41" s="28"/>
      <c r="Q41" s="28"/>
      <c r="T41" s="28"/>
      <c r="U41" s="28"/>
      <c r="V41" s="28"/>
      <c r="W41" s="28"/>
      <c r="X41" s="251"/>
      <c r="Y41" s="28"/>
      <c r="Z41" s="251"/>
      <c r="AB41" s="116"/>
      <c r="AC41" s="252"/>
      <c r="AD41" s="28"/>
      <c r="AE41" s="28"/>
      <c r="AF41" s="28"/>
      <c r="AG41" s="28"/>
      <c r="AH41" s="28"/>
      <c r="AI41" s="28"/>
      <c r="AJ41" s="28"/>
      <c r="AK41" s="28"/>
      <c r="AL41" s="28"/>
      <c r="AM41" s="253"/>
      <c r="AN41" s="254"/>
      <c r="AO41" s="169"/>
      <c r="AP41" s="169"/>
      <c r="AQ41" s="254"/>
      <c r="AR41" s="169"/>
      <c r="AS41" s="169"/>
      <c r="AT41" s="254"/>
      <c r="AU41" s="169"/>
      <c r="AV41" s="169"/>
      <c r="AW41" s="254"/>
      <c r="AX41" s="169"/>
      <c r="AY41" s="169"/>
      <c r="AZ41" s="169"/>
      <c r="BA41" s="169"/>
    </row>
    <row r="42" spans="1:53" ht="46.5" hidden="1" customHeight="1" x14ac:dyDescent="0.3">
      <c r="A42" s="134">
        <v>16</v>
      </c>
      <c r="B42" s="238">
        <v>45838</v>
      </c>
      <c r="C42" s="469" t="s">
        <v>208</v>
      </c>
      <c r="D42" s="470"/>
      <c r="E42" s="470"/>
      <c r="F42" s="470"/>
      <c r="G42" s="470"/>
      <c r="H42" s="470"/>
      <c r="I42" s="471"/>
      <c r="J42" s="190" t="s">
        <v>197</v>
      </c>
      <c r="K42" s="190" t="s">
        <v>209</v>
      </c>
      <c r="L42" s="466" t="s">
        <v>210</v>
      </c>
      <c r="M42" s="467"/>
      <c r="N42" s="468"/>
    </row>
    <row r="192" spans="17:17" ht="14.5" x14ac:dyDescent="0.3">
      <c r="Q192" s="264" t="s">
        <v>389</v>
      </c>
    </row>
  </sheetData>
  <sheetProtection formatCells="0" insertRows="0" deleteRows="0"/>
  <autoFilter ref="A5:BB31"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1" showButton="0"/>
    <filterColumn colId="12" showButton="0"/>
    <filterColumn colId="13" showButton="0"/>
    <filterColumn colId="14"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2" showButton="0"/>
    <filterColumn colId="33" showButton="0"/>
    <filterColumn colId="34" showButton="0"/>
    <filterColumn colId="35" showButton="0"/>
    <filterColumn colId="36"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autoFilter>
  <mergeCells count="153">
    <mergeCell ref="BB13:BB15"/>
    <mergeCell ref="BB10:BB12"/>
    <mergeCell ref="L42:N42"/>
    <mergeCell ref="C41:I41"/>
    <mergeCell ref="L41:N41"/>
    <mergeCell ref="C42:I42"/>
    <mergeCell ref="C40:I40"/>
    <mergeCell ref="L40:N40"/>
    <mergeCell ref="C36:I36"/>
    <mergeCell ref="C37:I37"/>
    <mergeCell ref="C38:I38"/>
    <mergeCell ref="L39:N39"/>
    <mergeCell ref="L36:N36"/>
    <mergeCell ref="L37:N37"/>
    <mergeCell ref="L38:N38"/>
    <mergeCell ref="C39:I39"/>
    <mergeCell ref="A28:A30"/>
    <mergeCell ref="C35:I35"/>
    <mergeCell ref="A34:N34"/>
    <mergeCell ref="L35:N35"/>
    <mergeCell ref="K10:K12"/>
    <mergeCell ref="I25:I26"/>
    <mergeCell ref="K25:K26"/>
    <mergeCell ref="K22:K23"/>
    <mergeCell ref="D25:D26"/>
    <mergeCell ref="E25:E26"/>
    <mergeCell ref="F25:F26"/>
    <mergeCell ref="D22:D23"/>
    <mergeCell ref="E22:E23"/>
    <mergeCell ref="G25:G26"/>
    <mergeCell ref="A25:A26"/>
    <mergeCell ref="B25:B26"/>
    <mergeCell ref="C25:C26"/>
    <mergeCell ref="H25:H26"/>
    <mergeCell ref="H28:H30"/>
    <mergeCell ref="G28:G30"/>
    <mergeCell ref="C28:C30"/>
    <mergeCell ref="D28:D30"/>
    <mergeCell ref="K28:K30"/>
    <mergeCell ref="F28:F30"/>
    <mergeCell ref="F22:F23"/>
    <mergeCell ref="G22:G23"/>
    <mergeCell ref="H22:H23"/>
    <mergeCell ref="AL10:AL12"/>
    <mergeCell ref="AK22:AK23"/>
    <mergeCell ref="AL17:AL21"/>
    <mergeCell ref="J17:J19"/>
    <mergeCell ref="AL22:AL23"/>
    <mergeCell ref="B28:B30"/>
    <mergeCell ref="AK28:AK30"/>
    <mergeCell ref="E28:E30"/>
    <mergeCell ref="AL28:AL30"/>
    <mergeCell ref="AK13:AK15"/>
    <mergeCell ref="AL13:AL15"/>
    <mergeCell ref="P17:P21"/>
    <mergeCell ref="N17:N21"/>
    <mergeCell ref="AG17:AG21"/>
    <mergeCell ref="N13:N15"/>
    <mergeCell ref="P13:P15"/>
    <mergeCell ref="AK10:AK12"/>
    <mergeCell ref="AI25:AI26"/>
    <mergeCell ref="AK25:AK26"/>
    <mergeCell ref="AI20:AI21"/>
    <mergeCell ref="AL25:AL26"/>
    <mergeCell ref="BA1:BB1"/>
    <mergeCell ref="D1:AZ1"/>
    <mergeCell ref="BB5:BB7"/>
    <mergeCell ref="F13:F15"/>
    <mergeCell ref="K13:K15"/>
    <mergeCell ref="H13:H15"/>
    <mergeCell ref="L13:L15"/>
    <mergeCell ref="L17:L21"/>
    <mergeCell ref="H17:H21"/>
    <mergeCell ref="K17:K21"/>
    <mergeCell ref="E17:E21"/>
    <mergeCell ref="G17:G21"/>
    <mergeCell ref="I17:I19"/>
    <mergeCell ref="G10:G12"/>
    <mergeCell ref="E10:E12"/>
    <mergeCell ref="G13:G15"/>
    <mergeCell ref="H10:H12"/>
    <mergeCell ref="F10:F12"/>
    <mergeCell ref="M6:M7"/>
    <mergeCell ref="O6:O7"/>
    <mergeCell ref="L6:L7"/>
    <mergeCell ref="AN6:AN7"/>
    <mergeCell ref="AO6:AQ6"/>
    <mergeCell ref="F6:F7"/>
    <mergeCell ref="D6:D7"/>
    <mergeCell ref="BA6:BA7"/>
    <mergeCell ref="AK6:AK7"/>
    <mergeCell ref="AL6:AL7"/>
    <mergeCell ref="AM6:AM7"/>
    <mergeCell ref="AG6:AG7"/>
    <mergeCell ref="AM5:BA5"/>
    <mergeCell ref="AX6:AZ6"/>
    <mergeCell ref="AJ6:AJ7"/>
    <mergeCell ref="AI6:AI7"/>
    <mergeCell ref="AU6:AW6"/>
    <mergeCell ref="AR6:AT6"/>
    <mergeCell ref="U6:V6"/>
    <mergeCell ref="Y7:Z7"/>
    <mergeCell ref="S6:T6"/>
    <mergeCell ref="Q5:Q7"/>
    <mergeCell ref="W6:X6"/>
    <mergeCell ref="AC6:AE6"/>
    <mergeCell ref="A1:C1"/>
    <mergeCell ref="N6:N7"/>
    <mergeCell ref="W3:AK3"/>
    <mergeCell ref="A5:K5"/>
    <mergeCell ref="L5:P5"/>
    <mergeCell ref="R5:AF5"/>
    <mergeCell ref="AG5:AL5"/>
    <mergeCell ref="A6:A7"/>
    <mergeCell ref="W7:X7"/>
    <mergeCell ref="B6:B7"/>
    <mergeCell ref="C6:C7"/>
    <mergeCell ref="P6:P7"/>
    <mergeCell ref="R6:R7"/>
    <mergeCell ref="E6:E7"/>
    <mergeCell ref="G6:G7"/>
    <mergeCell ref="I6:I7"/>
    <mergeCell ref="H6:H7"/>
    <mergeCell ref="K6:K7"/>
    <mergeCell ref="AF6:AF7"/>
    <mergeCell ref="J6:J7"/>
    <mergeCell ref="I3:J3"/>
    <mergeCell ref="D3:E3"/>
    <mergeCell ref="AH6:AH7"/>
    <mergeCell ref="BB17:BB21"/>
    <mergeCell ref="A22:A23"/>
    <mergeCell ref="D10:D12"/>
    <mergeCell ref="C10:C12"/>
    <mergeCell ref="A10:A12"/>
    <mergeCell ref="B10:B12"/>
    <mergeCell ref="A13:A15"/>
    <mergeCell ref="B13:B15"/>
    <mergeCell ref="C13:C15"/>
    <mergeCell ref="E13:E15"/>
    <mergeCell ref="D13:D15"/>
    <mergeCell ref="A17:A21"/>
    <mergeCell ref="B17:B21"/>
    <mergeCell ref="C17:C21"/>
    <mergeCell ref="D17:D21"/>
    <mergeCell ref="B22:B23"/>
    <mergeCell ref="C22:C23"/>
    <mergeCell ref="AK17:AK21"/>
    <mergeCell ref="Y6:Z6"/>
    <mergeCell ref="AA6:AB6"/>
    <mergeCell ref="BB22:BB23"/>
    <mergeCell ref="F17:F21"/>
    <mergeCell ref="BB28:BB30"/>
    <mergeCell ref="BB25:BB26"/>
  </mergeCells>
  <phoneticPr fontId="43" type="noConversion"/>
  <conditionalFormatting sqref="L8:L13 L22:L30 AG22:AG30">
    <cfRule type="cellIs" dxfId="443" priority="137" operator="equal">
      <formula>"BAJA"</formula>
    </cfRule>
    <cfRule type="cellIs" dxfId="442" priority="138" operator="equal">
      <formula>"MUY BAJA"</formula>
    </cfRule>
  </conditionalFormatting>
  <conditionalFormatting sqref="L8:L13 L22:L30">
    <cfRule type="cellIs" dxfId="441" priority="134" operator="equal">
      <formula>"ALTA"</formula>
    </cfRule>
    <cfRule type="cellIs" dxfId="440" priority="135" operator="equal">
      <formula>"MUY ALTA"</formula>
    </cfRule>
    <cfRule type="cellIs" dxfId="439" priority="136" operator="equal">
      <formula>"MEDIA"</formula>
    </cfRule>
  </conditionalFormatting>
  <conditionalFormatting sqref="L16:L17">
    <cfRule type="cellIs" dxfId="438" priority="7048" operator="equal">
      <formula>"ALTA"</formula>
    </cfRule>
    <cfRule type="cellIs" dxfId="437" priority="7049" operator="equal">
      <formula>"MUY ALTA"</formula>
    </cfRule>
    <cfRule type="cellIs" dxfId="436" priority="7050" operator="equal">
      <formula>"MEDIA"</formula>
    </cfRule>
    <cfRule type="cellIs" dxfId="435" priority="7051" operator="equal">
      <formula>"BAJA"</formula>
    </cfRule>
    <cfRule type="cellIs" dxfId="434" priority="7052" operator="equal">
      <formula>"MUY BAJA"</formula>
    </cfRule>
  </conditionalFormatting>
  <conditionalFormatting sqref="N8:N13 N22:N30">
    <cfRule type="cellIs" dxfId="433" priority="70" operator="equal">
      <formula>"CATASTRÓFICO (RC-F)"</formula>
    </cfRule>
    <cfRule type="cellIs" dxfId="432" priority="71" operator="equal">
      <formula>"MAYOR (RC-F)"</formula>
    </cfRule>
    <cfRule type="cellIs" dxfId="431" priority="72" operator="equal">
      <formula>"MODERADO (RC-F)"</formula>
    </cfRule>
    <cfRule type="cellIs" dxfId="430" priority="73" operator="equal">
      <formula>"CATASTRÓFICO"</formula>
    </cfRule>
    <cfRule type="cellIs" dxfId="429" priority="74" operator="equal">
      <formula>"MAYOR"</formula>
    </cfRule>
    <cfRule type="cellIs" dxfId="428" priority="75" operator="equal">
      <formula>"MODERADO"</formula>
    </cfRule>
    <cfRule type="cellIs" dxfId="427" priority="76" operator="equal">
      <formula>"MENOR"</formula>
    </cfRule>
    <cfRule type="cellIs" dxfId="426" priority="77" operator="equal">
      <formula>"LEVE"</formula>
    </cfRule>
    <cfRule type="cellIs" dxfId="425" priority="78" operator="equal">
      <formula>#REF!</formula>
    </cfRule>
  </conditionalFormatting>
  <conditionalFormatting sqref="N16:N17">
    <cfRule type="cellIs" dxfId="424" priority="859" operator="equal">
      <formula>"CATASTRÓFICO (RC-F)"</formula>
    </cfRule>
    <cfRule type="cellIs" dxfId="423" priority="860" operator="equal">
      <formula>"MAYOR (RC-F)"</formula>
    </cfRule>
    <cfRule type="cellIs" dxfId="422" priority="861" operator="equal">
      <formula>"MODERADO (RC-F)"</formula>
    </cfRule>
    <cfRule type="cellIs" dxfId="421" priority="862" operator="equal">
      <formula>"CATASTRÓFICO"</formula>
    </cfRule>
    <cfRule type="cellIs" dxfId="420" priority="863" operator="equal">
      <formula>"MAYOR"</formula>
    </cfRule>
    <cfRule type="cellIs" dxfId="419" priority="864" operator="equal">
      <formula>"MODERADO"</formula>
    </cfRule>
    <cfRule type="cellIs" dxfId="418" priority="865" operator="equal">
      <formula>"MENOR"</formula>
    </cfRule>
    <cfRule type="cellIs" dxfId="417" priority="866" operator="equal">
      <formula>"LEVE"</formula>
    </cfRule>
    <cfRule type="cellIs" dxfId="416" priority="872" operator="equal">
      <formula>#REF!</formula>
    </cfRule>
  </conditionalFormatting>
  <conditionalFormatting sqref="P9">
    <cfRule type="cellIs" dxfId="415" priority="833" operator="equal">
      <formula>#REF!</formula>
    </cfRule>
    <cfRule type="cellIs" dxfId="414" priority="835" operator="equal">
      <formula>#REF!</formula>
    </cfRule>
    <cfRule type="cellIs" dxfId="413" priority="836" operator="equal">
      <formula>#REF!</formula>
    </cfRule>
    <cfRule type="cellIs" dxfId="412" priority="837" operator="equal">
      <formula>#REF!</formula>
    </cfRule>
    <cfRule type="cellIs" dxfId="411" priority="838" operator="equal">
      <formula>#REF!</formula>
    </cfRule>
    <cfRule type="cellIs" dxfId="410" priority="840" operator="equal">
      <formula>#REF!</formula>
    </cfRule>
    <cfRule type="cellIs" dxfId="409" priority="841" operator="equal">
      <formula>#REF!</formula>
    </cfRule>
    <cfRule type="cellIs" dxfId="408" priority="842" operator="equal">
      <formula>#REF!</formula>
    </cfRule>
    <cfRule type="cellIs" dxfId="407" priority="843" operator="equal">
      <formula>#REF!</formula>
    </cfRule>
    <cfRule type="cellIs" dxfId="406" priority="844" operator="equal">
      <formula>#REF!</formula>
    </cfRule>
    <cfRule type="cellIs" dxfId="405" priority="845" operator="equal">
      <formula>#REF!</formula>
    </cfRule>
    <cfRule type="cellIs" dxfId="404" priority="846" operator="equal">
      <formula>#REF!</formula>
    </cfRule>
    <cfRule type="cellIs" dxfId="403" priority="847" operator="equal">
      <formula>#REF!</formula>
    </cfRule>
    <cfRule type="cellIs" dxfId="402" priority="848" operator="equal">
      <formula>#REF!</formula>
    </cfRule>
    <cfRule type="cellIs" dxfId="401" priority="849" operator="equal">
      <formula>#REF!</formula>
    </cfRule>
    <cfRule type="cellIs" dxfId="400" priority="851" operator="equal">
      <formula>#REF!</formula>
    </cfRule>
    <cfRule type="cellIs" dxfId="399" priority="852" operator="equal">
      <formula>#REF!</formula>
    </cfRule>
    <cfRule type="cellIs" dxfId="398" priority="854" operator="equal">
      <formula>#REF!</formula>
    </cfRule>
    <cfRule type="cellIs" dxfId="397" priority="855" operator="equal">
      <formula>#REF!</formula>
    </cfRule>
    <cfRule type="cellIs" dxfId="396" priority="856" operator="equal">
      <formula>#REF!</formula>
    </cfRule>
    <cfRule type="cellIs" dxfId="395" priority="857" operator="equal">
      <formula>#REF!</formula>
    </cfRule>
    <cfRule type="cellIs" dxfId="394" priority="858" operator="equal">
      <formula>#REF!</formula>
    </cfRule>
  </conditionalFormatting>
  <conditionalFormatting sqref="P9:P13 P16:P17 P22:P26">
    <cfRule type="cellIs" dxfId="393" priority="839" operator="equal">
      <formula>#REF!</formula>
    </cfRule>
  </conditionalFormatting>
  <conditionalFormatting sqref="P9:P13 P16:P17 P22:P30">
    <cfRule type="cellIs" dxfId="392" priority="832" operator="equal">
      <formula>#REF!</formula>
    </cfRule>
  </conditionalFormatting>
  <conditionalFormatting sqref="P9:P13">
    <cfRule type="cellIs" dxfId="391" priority="850" operator="equal">
      <formula>#REF!</formula>
    </cfRule>
    <cfRule type="cellIs" dxfId="390" priority="853" operator="equal">
      <formula>#REF!</formula>
    </cfRule>
  </conditionalFormatting>
  <conditionalFormatting sqref="P10:P13 P16:P17 P22:P26 P8:Q8">
    <cfRule type="cellIs" dxfId="389" priority="7029" operator="equal">
      <formula>#REF!</formula>
    </cfRule>
  </conditionalFormatting>
  <conditionalFormatting sqref="P10:P13 P16:P17 P22:P26">
    <cfRule type="cellIs" dxfId="388" priority="7016" operator="equal">
      <formula>#REF!</formula>
    </cfRule>
    <cfRule type="cellIs" dxfId="387" priority="7017" operator="equal">
      <formula>#REF!</formula>
    </cfRule>
  </conditionalFormatting>
  <conditionalFormatting sqref="P10:P13 P16:P17 P22:P30">
    <cfRule type="cellIs" dxfId="386" priority="7018" operator="equal">
      <formula>#REF!</formula>
    </cfRule>
    <cfRule type="cellIs" dxfId="385" priority="7021" operator="equal">
      <formula>#REF!</formula>
    </cfRule>
    <cfRule type="cellIs" dxfId="384" priority="7022" operator="equal">
      <formula>#REF!</formula>
    </cfRule>
    <cfRule type="cellIs" dxfId="383" priority="7023" operator="equal">
      <formula>#REF!</formula>
    </cfRule>
    <cfRule type="cellIs" dxfId="382" priority="7025" operator="equal">
      <formula>#REF!</formula>
    </cfRule>
    <cfRule type="cellIs" dxfId="381" priority="7026" operator="equal">
      <formula>#REF!</formula>
    </cfRule>
    <cfRule type="cellIs" dxfId="380" priority="7027" operator="equal">
      <formula>#REF!</formula>
    </cfRule>
    <cfRule type="cellIs" dxfId="379" priority="7028" operator="equal">
      <formula>#REF!</formula>
    </cfRule>
    <cfRule type="cellIs" dxfId="378" priority="7030" operator="equal">
      <formula>#REF!</formula>
    </cfRule>
    <cfRule type="cellIs" dxfId="377" priority="7031" operator="equal">
      <formula>#REF!</formula>
    </cfRule>
    <cfRule type="cellIs" dxfId="376" priority="7032" operator="equal">
      <formula>#REF!</formula>
    </cfRule>
    <cfRule type="cellIs" dxfId="375" priority="7034" operator="equal">
      <formula>#REF!</formula>
    </cfRule>
    <cfRule type="cellIs" dxfId="374" priority="7035" operator="equal">
      <formula>#REF!</formula>
    </cfRule>
    <cfRule type="cellIs" dxfId="373" priority="7036" operator="equal">
      <formula>#REF!</formula>
    </cfRule>
    <cfRule type="cellIs" dxfId="372" priority="7037" operator="equal">
      <formula>#REF!</formula>
    </cfRule>
    <cfRule type="cellIs" dxfId="371" priority="7039" operator="equal">
      <formula>#REF!</formula>
    </cfRule>
  </conditionalFormatting>
  <conditionalFormatting sqref="P16:P17 P22:P26 P10:P13">
    <cfRule type="cellIs" dxfId="370" priority="7013" operator="equal">
      <formula>#REF!</formula>
    </cfRule>
  </conditionalFormatting>
  <conditionalFormatting sqref="P16:P17 P22:P26">
    <cfRule type="cellIs" dxfId="369" priority="7007" operator="equal">
      <formula>#REF!</formula>
    </cfRule>
    <cfRule type="cellIs" dxfId="368" priority="7011" operator="equal">
      <formula>#REF!</formula>
    </cfRule>
  </conditionalFormatting>
  <conditionalFormatting sqref="P22:P30 P9:P13 P16:P17">
    <cfRule type="cellIs" dxfId="367" priority="826" operator="equal">
      <formula>"ALTO (RC/F)"</formula>
    </cfRule>
    <cfRule type="cellIs" dxfId="366" priority="827" operator="equal">
      <formula>"MODERADO (RC/F)"</formula>
    </cfRule>
    <cfRule type="cellIs" dxfId="365" priority="829" operator="equal">
      <formula>"ALTO"</formula>
    </cfRule>
    <cfRule type="cellIs" dxfId="364" priority="831" operator="equal">
      <formula>"BAJO"</formula>
    </cfRule>
  </conditionalFormatting>
  <conditionalFormatting sqref="P22:P30 P9:P13 P16:P17">
    <cfRule type="cellIs" dxfId="363" priority="825" operator="equal">
      <formula>"EXTREMO (RC/F)"</formula>
    </cfRule>
    <cfRule type="cellIs" dxfId="362" priority="828" operator="equal">
      <formula>"EXTREMO"</formula>
    </cfRule>
    <cfRule type="cellIs" dxfId="361" priority="830" operator="equal">
      <formula>"MODERADO"</formula>
    </cfRule>
  </conditionalFormatting>
  <conditionalFormatting sqref="P27:P30">
    <cfRule type="cellIs" dxfId="360" priority="402" operator="equal">
      <formula>#REF!</formula>
    </cfRule>
    <cfRule type="cellIs" dxfId="359" priority="411" operator="equal">
      <formula>#REF!</formula>
    </cfRule>
  </conditionalFormatting>
  <conditionalFormatting sqref="P8:Q8">
    <cfRule type="cellIs" dxfId="358" priority="6997" operator="equal">
      <formula>"ALTO (RC/F)"</formula>
    </cfRule>
    <cfRule type="cellIs" dxfId="357" priority="6998" operator="equal">
      <formula>"MODERADO (RC/F)"</formula>
    </cfRule>
    <cfRule type="cellIs" dxfId="356" priority="7000" operator="equal">
      <formula>"ALTO"</formula>
    </cfRule>
    <cfRule type="cellIs" dxfId="355" priority="7002" operator="equal">
      <formula>"BAJO"</formula>
    </cfRule>
  </conditionalFormatting>
  <conditionalFormatting sqref="P8:Q8 P27:P30 AK10 AK13 AK16:AK17 AK22 AK24:AK25 AK27:AK28">
    <cfRule type="cellIs" dxfId="354" priority="7004" operator="equal">
      <formula>#REF!</formula>
    </cfRule>
  </conditionalFormatting>
  <conditionalFormatting sqref="P8:Q8">
    <cfRule type="cellIs" dxfId="353" priority="6996" operator="equal">
      <formula>"EXTREMO (RC/F)"</formula>
    </cfRule>
    <cfRule type="cellIs" dxfId="352" priority="6999" operator="equal">
      <formula>"EXTREMO"</formula>
    </cfRule>
    <cfRule type="cellIs" dxfId="351" priority="7001" operator="equal">
      <formula>"MODERADO"</formula>
    </cfRule>
    <cfRule type="cellIs" dxfId="350" priority="7003" operator="equal">
      <formula>#REF!</formula>
    </cfRule>
    <cfRule type="cellIs" dxfId="349" priority="7307" operator="equal">
      <formula>#REF!</formula>
    </cfRule>
    <cfRule type="cellIs" dxfId="348" priority="7308" operator="equal">
      <formula>#REF!</formula>
    </cfRule>
    <cfRule type="cellIs" dxfId="347" priority="7309" operator="equal">
      <formula>#REF!</formula>
    </cfRule>
    <cfRule type="cellIs" dxfId="346" priority="7311" operator="equal">
      <formula>#REF!</formula>
    </cfRule>
    <cfRule type="cellIs" dxfId="345" priority="7314" operator="equal">
      <formula>#REF!</formula>
    </cfRule>
    <cfRule type="cellIs" dxfId="344" priority="7315" operator="equal">
      <formula>#REF!</formula>
    </cfRule>
    <cfRule type="cellIs" dxfId="343" priority="7316" operator="equal">
      <formula>#REF!</formula>
    </cfRule>
    <cfRule type="cellIs" dxfId="342" priority="7319" operator="equal">
      <formula>#REF!</formula>
    </cfRule>
    <cfRule type="cellIs" dxfId="341" priority="7320" operator="equal">
      <formula>#REF!</formula>
    </cfRule>
    <cfRule type="cellIs" dxfId="340" priority="7321" operator="equal">
      <formula>#REF!</formula>
    </cfRule>
    <cfRule type="cellIs" dxfId="339" priority="7323" operator="equal">
      <formula>#REF!</formula>
    </cfRule>
    <cfRule type="cellIs" dxfId="338" priority="7324" operator="equal">
      <formula>#REF!</formula>
    </cfRule>
    <cfRule type="cellIs" dxfId="337" priority="7325" operator="equal">
      <formula>#REF!</formula>
    </cfRule>
    <cfRule type="cellIs" dxfId="336" priority="7326" operator="equal">
      <formula>#REF!</formula>
    </cfRule>
    <cfRule type="cellIs" dxfId="335" priority="7327" operator="equal">
      <formula>#REF!</formula>
    </cfRule>
    <cfRule type="cellIs" dxfId="334" priority="7328" operator="equal">
      <formula>#REF!</formula>
    </cfRule>
    <cfRule type="cellIs" dxfId="333" priority="7329" operator="equal">
      <formula>#REF!</formula>
    </cfRule>
    <cfRule type="cellIs" dxfId="332" priority="7330" operator="equal">
      <formula>#REF!</formula>
    </cfRule>
    <cfRule type="cellIs" dxfId="331" priority="7332" operator="equal">
      <formula>#REF!</formula>
    </cfRule>
    <cfRule type="cellIs" dxfId="330" priority="7333" operator="equal">
      <formula>#REF!</formula>
    </cfRule>
    <cfRule type="cellIs" dxfId="329" priority="7334" operator="equal">
      <formula>#REF!</formula>
    </cfRule>
    <cfRule type="cellIs" dxfId="328" priority="7335" operator="equal">
      <formula>#REF!</formula>
    </cfRule>
    <cfRule type="cellIs" dxfId="327" priority="7337" operator="equal">
      <formula>#REF!</formula>
    </cfRule>
  </conditionalFormatting>
  <conditionalFormatting sqref="Q10">
    <cfRule type="cellIs" dxfId="326" priority="560" operator="equal">
      <formula>"EXTREMO (RC/F)"</formula>
    </cfRule>
    <cfRule type="cellIs" dxfId="325" priority="561" operator="equal">
      <formula>"ALTO (RC/F)"</formula>
    </cfRule>
    <cfRule type="cellIs" dxfId="324" priority="562" operator="equal">
      <formula>"MODERADO (RC/F)"</formula>
    </cfRule>
    <cfRule type="cellIs" dxfId="323" priority="563" operator="equal">
      <formula>"EXTREMO"</formula>
    </cfRule>
    <cfRule type="cellIs" dxfId="322" priority="564" operator="equal">
      <formula>"ALTO"</formula>
    </cfRule>
    <cfRule type="cellIs" dxfId="321" priority="565" operator="equal">
      <formula>"MODERADO"</formula>
    </cfRule>
    <cfRule type="cellIs" dxfId="320" priority="566" operator="equal">
      <formula>"BAJO"</formula>
    </cfRule>
    <cfRule type="cellIs" dxfId="319" priority="567" operator="equal">
      <formula>#REF!</formula>
    </cfRule>
    <cfRule type="cellIs" dxfId="318" priority="570" operator="equal">
      <formula>#REF!</formula>
    </cfRule>
    <cfRule type="cellIs" dxfId="317" priority="571" operator="equal">
      <formula>#REF!</formula>
    </cfRule>
    <cfRule type="cellIs" dxfId="316" priority="572" operator="equal">
      <formula>#REF!</formula>
    </cfRule>
    <cfRule type="cellIs" dxfId="315" priority="573" operator="equal">
      <formula>#REF!</formula>
    </cfRule>
    <cfRule type="cellIs" dxfId="314" priority="574" operator="equal">
      <formula>#REF!</formula>
    </cfRule>
    <cfRule type="cellIs" dxfId="313" priority="575" operator="equal">
      <formula>#REF!</formula>
    </cfRule>
    <cfRule type="cellIs" dxfId="312" priority="576" operator="equal">
      <formula>#REF!</formula>
    </cfRule>
    <cfRule type="cellIs" dxfId="311" priority="577" operator="equal">
      <formula>#REF!</formula>
    </cfRule>
    <cfRule type="cellIs" dxfId="310" priority="578" operator="equal">
      <formula>#REF!</formula>
    </cfRule>
    <cfRule type="cellIs" dxfId="309" priority="579" operator="equal">
      <formula>#REF!</formula>
    </cfRule>
    <cfRule type="cellIs" dxfId="308" priority="580" operator="equal">
      <formula>#REF!</formula>
    </cfRule>
    <cfRule type="cellIs" dxfId="307" priority="581" operator="equal">
      <formula>#REF!</formula>
    </cfRule>
    <cfRule type="cellIs" dxfId="306" priority="582" operator="equal">
      <formula>#REF!</formula>
    </cfRule>
    <cfRule type="cellIs" dxfId="305" priority="583" operator="equal">
      <formula>#REF!</formula>
    </cfRule>
    <cfRule type="cellIs" dxfId="304" priority="584" operator="equal">
      <formula>#REF!</formula>
    </cfRule>
    <cfRule type="cellIs" dxfId="303" priority="585" operator="equal">
      <formula>#REF!</formula>
    </cfRule>
    <cfRule type="cellIs" dxfId="302" priority="586" operator="equal">
      <formula>#REF!</formula>
    </cfRule>
    <cfRule type="cellIs" dxfId="301" priority="587" operator="equal">
      <formula>#REF!</formula>
    </cfRule>
    <cfRule type="cellIs" dxfId="300" priority="588" operator="equal">
      <formula>#REF!</formula>
    </cfRule>
    <cfRule type="cellIs" dxfId="299" priority="589" operator="equal">
      <formula>#REF!</formula>
    </cfRule>
    <cfRule type="cellIs" dxfId="298" priority="590" operator="equal">
      <formula>#REF!</formula>
    </cfRule>
    <cfRule type="cellIs" dxfId="297" priority="591" operator="equal">
      <formula>#REF!</formula>
    </cfRule>
    <cfRule type="cellIs" dxfId="296" priority="592" operator="equal">
      <formula>#REF!</formula>
    </cfRule>
  </conditionalFormatting>
  <conditionalFormatting sqref="Q21 Q23:Q24">
    <cfRule type="cellIs" dxfId="295" priority="666" operator="equal">
      <formula>#REF!</formula>
    </cfRule>
    <cfRule type="cellIs" dxfId="294" priority="667" operator="equal">
      <formula>#REF!</formula>
    </cfRule>
    <cfRule type="cellIs" dxfId="293" priority="668" operator="equal">
      <formula>#REF!</formula>
    </cfRule>
    <cfRule type="cellIs" dxfId="292" priority="669" operator="equal">
      <formula>#REF!</formula>
    </cfRule>
    <cfRule type="cellIs" dxfId="291" priority="670" operator="equal">
      <formula>#REF!</formula>
    </cfRule>
    <cfRule type="cellIs" dxfId="290" priority="671" operator="equal">
      <formula>#REF!</formula>
    </cfRule>
    <cfRule type="cellIs" dxfId="289" priority="672" operator="equal">
      <formula>#REF!</formula>
    </cfRule>
    <cfRule type="cellIs" dxfId="288" priority="673" operator="equal">
      <formula>#REF!</formula>
    </cfRule>
    <cfRule type="cellIs" dxfId="287" priority="674" operator="equal">
      <formula>#REF!</formula>
    </cfRule>
    <cfRule type="cellIs" dxfId="286" priority="675" operator="equal">
      <formula>#REF!</formula>
    </cfRule>
    <cfRule type="cellIs" dxfId="285" priority="676" operator="equal">
      <formula>#REF!</formula>
    </cfRule>
    <cfRule type="cellIs" dxfId="284" priority="677" operator="equal">
      <formula>#REF!</formula>
    </cfRule>
    <cfRule type="cellIs" dxfId="283" priority="678" operator="equal">
      <formula>#REF!</formula>
    </cfRule>
    <cfRule type="cellIs" dxfId="282" priority="679" operator="equal">
      <formula>#REF!</formula>
    </cfRule>
    <cfRule type="cellIs" dxfId="281" priority="680" operator="equal">
      <formula>#REF!</formula>
    </cfRule>
    <cfRule type="cellIs" dxfId="280" priority="681" operator="equal">
      <formula>#REF!</formula>
    </cfRule>
    <cfRule type="cellIs" dxfId="279" priority="682" operator="equal">
      <formula>#REF!</formula>
    </cfRule>
    <cfRule type="cellIs" dxfId="278" priority="683" operator="equal">
      <formula>#REF!</formula>
    </cfRule>
    <cfRule type="cellIs" dxfId="277" priority="684" operator="equal">
      <formula>#REF!</formula>
    </cfRule>
    <cfRule type="cellIs" dxfId="276" priority="685" operator="equal">
      <formula>#REF!</formula>
    </cfRule>
    <cfRule type="cellIs" dxfId="275" priority="686" operator="equal">
      <formula>#REF!</formula>
    </cfRule>
    <cfRule type="cellIs" dxfId="274" priority="687" operator="equal">
      <formula>#REF!</formula>
    </cfRule>
    <cfRule type="cellIs" dxfId="273" priority="688" operator="equal">
      <formula>#REF!</formula>
    </cfRule>
    <cfRule type="cellIs" dxfId="272" priority="689" operator="equal">
      <formula>#REF!</formula>
    </cfRule>
    <cfRule type="cellIs" dxfId="271" priority="690" operator="equal">
      <formula>#REF!</formula>
    </cfRule>
    <cfRule type="cellIs" dxfId="270" priority="691" operator="equal">
      <formula>#REF!</formula>
    </cfRule>
  </conditionalFormatting>
  <conditionalFormatting sqref="Q21:Q24">
    <cfRule type="cellIs" dxfId="269" priority="456" operator="equal">
      <formula>"EXTREMO (RC/F)"</formula>
    </cfRule>
    <cfRule type="cellIs" dxfId="268" priority="457" operator="equal">
      <formula>"ALTO (RC/F)"</formula>
    </cfRule>
    <cfRule type="cellIs" dxfId="267" priority="458" operator="equal">
      <formula>"MODERADO (RC/F)"</formula>
    </cfRule>
    <cfRule type="cellIs" dxfId="266" priority="459" operator="equal">
      <formula>"EXTREMO"</formula>
    </cfRule>
    <cfRule type="cellIs" dxfId="265" priority="460" operator="equal">
      <formula>"ALTO"</formula>
    </cfRule>
    <cfRule type="cellIs" dxfId="264" priority="461" operator="equal">
      <formula>"MODERADO"</formula>
    </cfRule>
    <cfRule type="cellIs" dxfId="263" priority="462" operator="equal">
      <formula>"BAJO"</formula>
    </cfRule>
  </conditionalFormatting>
  <conditionalFormatting sqref="Q22">
    <cfRule type="cellIs" dxfId="262" priority="430" operator="equal">
      <formula>#REF!</formula>
    </cfRule>
    <cfRule type="cellIs" dxfId="261" priority="431" operator="equal">
      <formula>#REF!</formula>
    </cfRule>
    <cfRule type="cellIs" dxfId="260" priority="432" operator="equal">
      <formula>#REF!</formula>
    </cfRule>
    <cfRule type="cellIs" dxfId="259" priority="433" operator="equal">
      <formula>#REF!</formula>
    </cfRule>
    <cfRule type="cellIs" dxfId="258" priority="434" operator="equal">
      <formula>#REF!</formula>
    </cfRule>
    <cfRule type="cellIs" dxfId="257" priority="435" operator="equal">
      <formula>#REF!</formula>
    </cfRule>
    <cfRule type="cellIs" dxfId="256" priority="436" operator="equal">
      <formula>#REF!</formula>
    </cfRule>
    <cfRule type="cellIs" dxfId="255" priority="437" operator="equal">
      <formula>#REF!</formula>
    </cfRule>
    <cfRule type="cellIs" dxfId="254" priority="438" operator="equal">
      <formula>#REF!</formula>
    </cfRule>
    <cfRule type="cellIs" dxfId="253" priority="439" operator="equal">
      <formula>#REF!</formula>
    </cfRule>
    <cfRule type="cellIs" dxfId="252" priority="440" operator="equal">
      <formula>#REF!</formula>
    </cfRule>
    <cfRule type="cellIs" dxfId="251" priority="441" operator="equal">
      <formula>#REF!</formula>
    </cfRule>
    <cfRule type="cellIs" dxfId="250" priority="442" operator="equal">
      <formula>#REF!</formula>
    </cfRule>
    <cfRule type="cellIs" dxfId="249" priority="443" operator="equal">
      <formula>#REF!</formula>
    </cfRule>
    <cfRule type="cellIs" dxfId="248" priority="444" operator="equal">
      <formula>#REF!</formula>
    </cfRule>
    <cfRule type="cellIs" dxfId="247" priority="445" operator="equal">
      <formula>#REF!</formula>
    </cfRule>
    <cfRule type="cellIs" dxfId="246" priority="446" operator="equal">
      <formula>#REF!</formula>
    </cfRule>
    <cfRule type="cellIs" dxfId="245" priority="447" operator="equal">
      <formula>#REF!</formula>
    </cfRule>
    <cfRule type="cellIs" dxfId="244" priority="448" operator="equal">
      <formula>#REF!</formula>
    </cfRule>
    <cfRule type="cellIs" dxfId="243" priority="449" operator="equal">
      <formula>#REF!</formula>
    </cfRule>
    <cfRule type="cellIs" dxfId="242" priority="450" operator="equal">
      <formula>#REF!</formula>
    </cfRule>
    <cfRule type="cellIs" dxfId="241" priority="451" operator="equal">
      <formula>#REF!</formula>
    </cfRule>
    <cfRule type="cellIs" dxfId="240" priority="452" operator="equal">
      <formula>#REF!</formula>
    </cfRule>
    <cfRule type="cellIs" dxfId="239" priority="453" operator="equal">
      <formula>#REF!</formula>
    </cfRule>
    <cfRule type="cellIs" dxfId="238" priority="454" operator="equal">
      <formula>#REF!</formula>
    </cfRule>
    <cfRule type="cellIs" dxfId="237" priority="455" operator="equal">
      <formula>#REF!</formula>
    </cfRule>
  </conditionalFormatting>
  <conditionalFormatting sqref="R30">
    <cfRule type="cellIs" dxfId="236" priority="215" operator="equal">
      <formula>"EXTREMO (RC/F)"</formula>
    </cfRule>
    <cfRule type="cellIs" dxfId="235" priority="216" operator="equal">
      <formula>"ALTO (RC/F)"</formula>
    </cfRule>
    <cfRule type="cellIs" dxfId="234" priority="217" operator="equal">
      <formula>"MODERADO (RC/F)"</formula>
    </cfRule>
    <cfRule type="cellIs" dxfId="233" priority="218" operator="equal">
      <formula>"EXTREMO"</formula>
    </cfRule>
    <cfRule type="cellIs" dxfId="232" priority="219" operator="equal">
      <formula>"FUERTE"</formula>
    </cfRule>
    <cfRule type="cellIs" dxfId="231" priority="220" operator="equal">
      <formula>"MODERADO"</formula>
    </cfRule>
    <cfRule type="cellIs" dxfId="230" priority="221" operator="equal">
      <formula>"DEBIL"</formula>
    </cfRule>
    <cfRule type="cellIs" dxfId="229" priority="222" operator="equal">
      <formula>#REF!</formula>
    </cfRule>
    <cfRule type="cellIs" dxfId="228" priority="223" operator="equal">
      <formula>#REF!</formula>
    </cfRule>
    <cfRule type="cellIs" dxfId="227" priority="224" operator="equal">
      <formula>#REF!</formula>
    </cfRule>
    <cfRule type="cellIs" dxfId="226" priority="225" operator="equal">
      <formula>#REF!</formula>
    </cfRule>
    <cfRule type="cellIs" dxfId="225" priority="226" operator="equal">
      <formula>#REF!</formula>
    </cfRule>
    <cfRule type="cellIs" dxfId="224" priority="227" operator="equal">
      <formula>#REF!</formula>
    </cfRule>
    <cfRule type="cellIs" dxfId="223" priority="228" operator="equal">
      <formula>#REF!</formula>
    </cfRule>
    <cfRule type="cellIs" dxfId="222" priority="229" operator="equal">
      <formula>#REF!</formula>
    </cfRule>
    <cfRule type="cellIs" dxfId="221" priority="230" operator="equal">
      <formula>#REF!</formula>
    </cfRule>
    <cfRule type="cellIs" dxfId="220" priority="231" operator="equal">
      <formula>#REF!</formula>
    </cfRule>
    <cfRule type="cellIs" dxfId="219" priority="232" operator="equal">
      <formula>#REF!</formula>
    </cfRule>
    <cfRule type="cellIs" dxfId="218" priority="233" operator="equal">
      <formula>#REF!</formula>
    </cfRule>
    <cfRule type="cellIs" dxfId="217" priority="234" operator="equal">
      <formula>#REF!</formula>
    </cfRule>
    <cfRule type="cellIs" dxfId="216" priority="235" operator="equal">
      <formula>#REF!</formula>
    </cfRule>
    <cfRule type="cellIs" dxfId="215" priority="236" operator="equal">
      <formula>#REF!</formula>
    </cfRule>
    <cfRule type="cellIs" dxfId="214" priority="237" operator="equal">
      <formula>#REF!</formula>
    </cfRule>
    <cfRule type="cellIs" dxfId="213" priority="238" operator="equal">
      <formula>#REF!</formula>
    </cfRule>
    <cfRule type="cellIs" dxfId="212" priority="239" operator="equal">
      <formula>#REF!</formula>
    </cfRule>
    <cfRule type="cellIs" dxfId="211" priority="240" operator="equal">
      <formula>#REF!</formula>
    </cfRule>
    <cfRule type="cellIs" dxfId="210" priority="241" operator="equal">
      <formula>#REF!</formula>
    </cfRule>
    <cfRule type="cellIs" dxfId="209" priority="242" operator="equal">
      <formula>#REF!</formula>
    </cfRule>
    <cfRule type="cellIs" dxfId="208" priority="243" operator="equal">
      <formula>#REF!</formula>
    </cfRule>
    <cfRule type="cellIs" dxfId="207" priority="244" operator="equal">
      <formula>#REF!</formula>
    </cfRule>
    <cfRule type="cellIs" dxfId="206" priority="245" operator="equal">
      <formula>#REF!</formula>
    </cfRule>
    <cfRule type="cellIs" dxfId="205" priority="246" operator="equal">
      <formula>#REF!</formula>
    </cfRule>
    <cfRule type="cellIs" dxfId="204" priority="247" operator="equal">
      <formula>#REF!</formula>
    </cfRule>
  </conditionalFormatting>
  <conditionalFormatting sqref="AD10">
    <cfRule type="cellIs" dxfId="203" priority="496" operator="equal">
      <formula>"EXTREMO (RC/F)"</formula>
    </cfRule>
    <cfRule type="cellIs" dxfId="202" priority="497" operator="equal">
      <formula>"ALTO (RC/F)"</formula>
    </cfRule>
    <cfRule type="cellIs" dxfId="201" priority="498" operator="equal">
      <formula>"MODERADO (RC/F)"</formula>
    </cfRule>
    <cfRule type="cellIs" dxfId="200" priority="499" operator="equal">
      <formula>"EXTREMO"</formula>
    </cfRule>
    <cfRule type="cellIs" dxfId="199" priority="500" operator="equal">
      <formula>"FUERTE"</formula>
    </cfRule>
    <cfRule type="cellIs" dxfId="198" priority="501" operator="equal">
      <formula>"MODERADO"</formula>
    </cfRule>
    <cfRule type="cellIs" dxfId="197" priority="502" operator="equal">
      <formula>"DEBIL"</formula>
    </cfRule>
    <cfRule type="cellIs" dxfId="196" priority="503" operator="equal">
      <formula>#REF!</formula>
    </cfRule>
    <cfRule type="cellIs" dxfId="195" priority="504" operator="equal">
      <formula>#REF!</formula>
    </cfRule>
    <cfRule type="cellIs" dxfId="194" priority="505" operator="equal">
      <formula>#REF!</formula>
    </cfRule>
    <cfRule type="cellIs" dxfId="193" priority="506" operator="equal">
      <formula>#REF!</formula>
    </cfRule>
    <cfRule type="cellIs" dxfId="192" priority="507" operator="equal">
      <formula>#REF!</formula>
    </cfRule>
    <cfRule type="cellIs" dxfId="191" priority="508" operator="equal">
      <formula>#REF!</formula>
    </cfRule>
    <cfRule type="cellIs" dxfId="190" priority="509" operator="equal">
      <formula>#REF!</formula>
    </cfRule>
    <cfRule type="cellIs" dxfId="189" priority="510" operator="equal">
      <formula>#REF!</formula>
    </cfRule>
    <cfRule type="cellIs" dxfId="188" priority="511" operator="equal">
      <formula>#REF!</formula>
    </cfRule>
    <cfRule type="cellIs" dxfId="187" priority="512" operator="equal">
      <formula>#REF!</formula>
    </cfRule>
    <cfRule type="cellIs" dxfId="186" priority="513" operator="equal">
      <formula>#REF!</formula>
    </cfRule>
    <cfRule type="cellIs" dxfId="185" priority="514" operator="equal">
      <formula>#REF!</formula>
    </cfRule>
    <cfRule type="cellIs" dxfId="184" priority="515" operator="equal">
      <formula>#REF!</formula>
    </cfRule>
    <cfRule type="cellIs" dxfId="183" priority="516" operator="equal">
      <formula>#REF!</formula>
    </cfRule>
    <cfRule type="cellIs" dxfId="182" priority="517" operator="equal">
      <formula>#REF!</formula>
    </cfRule>
    <cfRule type="cellIs" dxfId="181" priority="518" operator="equal">
      <formula>#REF!</formula>
    </cfRule>
    <cfRule type="cellIs" dxfId="180" priority="519" operator="equal">
      <formula>#REF!</formula>
    </cfRule>
    <cfRule type="cellIs" dxfId="179" priority="520" operator="equal">
      <formula>#REF!</formula>
    </cfRule>
    <cfRule type="cellIs" dxfId="178" priority="521" operator="equal">
      <formula>#REF!</formula>
    </cfRule>
    <cfRule type="cellIs" dxfId="177" priority="522" operator="equal">
      <formula>#REF!</formula>
    </cfRule>
    <cfRule type="cellIs" dxfId="176" priority="523" operator="equal">
      <formula>#REF!</formula>
    </cfRule>
    <cfRule type="cellIs" dxfId="175" priority="524" operator="equal">
      <formula>#REF!</formula>
    </cfRule>
    <cfRule type="cellIs" dxfId="174" priority="525" operator="equal">
      <formula>#REF!</formula>
    </cfRule>
    <cfRule type="cellIs" dxfId="173" priority="526" operator="equal">
      <formula>#REF!</formula>
    </cfRule>
    <cfRule type="cellIs" dxfId="172" priority="527" operator="equal">
      <formula>#REF!</formula>
    </cfRule>
  </conditionalFormatting>
  <conditionalFormatting sqref="AD28">
    <cfRule type="cellIs" dxfId="171" priority="182" operator="equal">
      <formula>"EXTREMO (RC/F)"</formula>
    </cfRule>
    <cfRule type="cellIs" dxfId="170" priority="183" operator="equal">
      <formula>"ALTO (RC/F)"</formula>
    </cfRule>
    <cfRule type="cellIs" dxfId="169" priority="184" operator="equal">
      <formula>"MODERADO (RC/F)"</formula>
    </cfRule>
    <cfRule type="cellIs" dxfId="168" priority="185" operator="equal">
      <formula>"EXTREMO"</formula>
    </cfRule>
    <cfRule type="cellIs" dxfId="167" priority="186" operator="equal">
      <formula>"FUERTE"</formula>
    </cfRule>
    <cfRule type="cellIs" dxfId="166" priority="187" operator="equal">
      <formula>"MODERADO"</formula>
    </cfRule>
    <cfRule type="cellIs" dxfId="165" priority="188" operator="equal">
      <formula>"DEBIL"</formula>
    </cfRule>
    <cfRule type="cellIs" dxfId="164" priority="189" operator="equal">
      <formula>#REF!</formula>
    </cfRule>
    <cfRule type="cellIs" dxfId="163" priority="190" operator="equal">
      <formula>#REF!</formula>
    </cfRule>
    <cfRule type="cellIs" dxfId="162" priority="191" operator="equal">
      <formula>#REF!</formula>
    </cfRule>
    <cfRule type="cellIs" dxfId="161" priority="192" operator="equal">
      <formula>#REF!</formula>
    </cfRule>
    <cfRule type="cellIs" dxfId="160" priority="193" operator="equal">
      <formula>#REF!</formula>
    </cfRule>
    <cfRule type="cellIs" dxfId="159" priority="194" operator="equal">
      <formula>#REF!</formula>
    </cfRule>
    <cfRule type="cellIs" dxfId="158" priority="195" operator="equal">
      <formula>#REF!</formula>
    </cfRule>
    <cfRule type="cellIs" dxfId="157" priority="196" operator="equal">
      <formula>#REF!</formula>
    </cfRule>
    <cfRule type="cellIs" dxfId="156" priority="197" operator="equal">
      <formula>#REF!</formula>
    </cfRule>
    <cfRule type="cellIs" dxfId="155" priority="198" operator="equal">
      <formula>#REF!</formula>
    </cfRule>
    <cfRule type="cellIs" dxfId="154" priority="199" operator="equal">
      <formula>#REF!</formula>
    </cfRule>
    <cfRule type="cellIs" dxfId="153" priority="200" operator="equal">
      <formula>#REF!</formula>
    </cfRule>
    <cfRule type="cellIs" dxfId="152" priority="201" operator="equal">
      <formula>#REF!</formula>
    </cfRule>
    <cfRule type="cellIs" dxfId="151" priority="202" operator="equal">
      <formula>#REF!</formula>
    </cfRule>
    <cfRule type="cellIs" dxfId="150" priority="203" operator="equal">
      <formula>#REF!</formula>
    </cfRule>
    <cfRule type="cellIs" dxfId="149" priority="204" operator="equal">
      <formula>#REF!</formula>
    </cfRule>
    <cfRule type="cellIs" dxfId="148" priority="205" operator="equal">
      <formula>#REF!</formula>
    </cfRule>
    <cfRule type="cellIs" dxfId="147" priority="206" operator="equal">
      <formula>#REF!</formula>
    </cfRule>
    <cfRule type="cellIs" dxfId="146" priority="207" operator="equal">
      <formula>#REF!</formula>
    </cfRule>
    <cfRule type="cellIs" dxfId="145" priority="208" operator="equal">
      <formula>#REF!</formula>
    </cfRule>
    <cfRule type="cellIs" dxfId="144" priority="209" operator="equal">
      <formula>#REF!</formula>
    </cfRule>
    <cfRule type="cellIs" dxfId="143" priority="210" operator="equal">
      <formula>#REF!</formula>
    </cfRule>
    <cfRule type="cellIs" dxfId="142" priority="211" operator="equal">
      <formula>#REF!</formula>
    </cfRule>
    <cfRule type="cellIs" dxfId="141" priority="212" operator="equal">
      <formula>#REF!</formula>
    </cfRule>
    <cfRule type="cellIs" dxfId="140" priority="213" operator="equal">
      <formula>#REF!</formula>
    </cfRule>
    <cfRule type="cellIs" dxfId="139" priority="214" operator="equal">
      <formula>#REF!</formula>
    </cfRule>
  </conditionalFormatting>
  <conditionalFormatting sqref="AD30">
    <cfRule type="cellIs" dxfId="138" priority="149" operator="equal">
      <formula>"EXTREMO (RC/F)"</formula>
    </cfRule>
    <cfRule type="cellIs" dxfId="137" priority="150" operator="equal">
      <formula>"ALTO (RC/F)"</formula>
    </cfRule>
    <cfRule type="cellIs" dxfId="136" priority="151" operator="equal">
      <formula>"MODERADO (RC/F)"</formula>
    </cfRule>
    <cfRule type="cellIs" dxfId="135" priority="152" operator="equal">
      <formula>"EXTREMO"</formula>
    </cfRule>
    <cfRule type="cellIs" dxfId="134" priority="153" operator="equal">
      <formula>"FUERTE"</formula>
    </cfRule>
    <cfRule type="cellIs" dxfId="133" priority="154" operator="equal">
      <formula>"MODERADO"</formula>
    </cfRule>
    <cfRule type="cellIs" dxfId="132" priority="155" operator="equal">
      <formula>"DEBIL"</formula>
    </cfRule>
    <cfRule type="cellIs" dxfId="131" priority="156" operator="equal">
      <formula>#REF!</formula>
    </cfRule>
    <cfRule type="cellIs" dxfId="130" priority="157" operator="equal">
      <formula>#REF!</formula>
    </cfRule>
    <cfRule type="cellIs" dxfId="129" priority="158" operator="equal">
      <formula>#REF!</formula>
    </cfRule>
    <cfRule type="cellIs" dxfId="128" priority="159" operator="equal">
      <formula>#REF!</formula>
    </cfRule>
    <cfRule type="cellIs" dxfId="127" priority="160" operator="equal">
      <formula>#REF!</formula>
    </cfRule>
    <cfRule type="cellIs" dxfId="126" priority="161" operator="equal">
      <formula>#REF!</formula>
    </cfRule>
    <cfRule type="cellIs" dxfId="125" priority="162" operator="equal">
      <formula>#REF!</formula>
    </cfRule>
    <cfRule type="cellIs" dxfId="124" priority="163" operator="equal">
      <formula>#REF!</formula>
    </cfRule>
    <cfRule type="cellIs" dxfId="123" priority="164" operator="equal">
      <formula>#REF!</formula>
    </cfRule>
    <cfRule type="cellIs" dxfId="122" priority="165" operator="equal">
      <formula>#REF!</formula>
    </cfRule>
    <cfRule type="cellIs" dxfId="121" priority="166" operator="equal">
      <formula>#REF!</formula>
    </cfRule>
    <cfRule type="cellIs" dxfId="120" priority="167" operator="equal">
      <formula>#REF!</formula>
    </cfRule>
    <cfRule type="cellIs" dxfId="119" priority="168" operator="equal">
      <formula>#REF!</formula>
    </cfRule>
    <cfRule type="cellIs" dxfId="118" priority="169" operator="equal">
      <formula>#REF!</formula>
    </cfRule>
    <cfRule type="cellIs" dxfId="117" priority="170" operator="equal">
      <formula>#REF!</formula>
    </cfRule>
    <cfRule type="cellIs" dxfId="116" priority="171" operator="equal">
      <formula>#REF!</formula>
    </cfRule>
    <cfRule type="cellIs" dxfId="115" priority="172" operator="equal">
      <formula>#REF!</formula>
    </cfRule>
    <cfRule type="cellIs" dxfId="114" priority="173" operator="equal">
      <formula>#REF!</formula>
    </cfRule>
    <cfRule type="cellIs" dxfId="113" priority="174" operator="equal">
      <formula>#REF!</formula>
    </cfRule>
    <cfRule type="cellIs" dxfId="112" priority="175" operator="equal">
      <formula>#REF!</formula>
    </cfRule>
    <cfRule type="cellIs" dxfId="111" priority="176" operator="equal">
      <formula>#REF!</formula>
    </cfRule>
    <cfRule type="cellIs" dxfId="110" priority="177" operator="equal">
      <formula>#REF!</formula>
    </cfRule>
    <cfRule type="cellIs" dxfId="109" priority="178" operator="equal">
      <formula>#REF!</formula>
    </cfRule>
    <cfRule type="cellIs" dxfId="108" priority="179" operator="equal">
      <formula>#REF!</formula>
    </cfRule>
    <cfRule type="cellIs" dxfId="107" priority="180" operator="equal">
      <formula>#REF!</formula>
    </cfRule>
    <cfRule type="cellIs" dxfId="106" priority="181" operator="equal">
      <formula>#REF!</formula>
    </cfRule>
  </conditionalFormatting>
  <conditionalFormatting sqref="AG8:AG17 AG22:AG30">
    <cfRule type="cellIs" dxfId="105" priority="144" operator="equal">
      <formula>"MUY ALTA"</formula>
    </cfRule>
    <cfRule type="cellIs" dxfId="104" priority="145" operator="equal">
      <formula>"ALTA"</formula>
    </cfRule>
    <cfRule type="cellIs" dxfId="103" priority="146" operator="equal">
      <formula>"MEDIA"</formula>
    </cfRule>
  </conditionalFormatting>
  <conditionalFormatting sqref="AG8:AG17">
    <cfRule type="cellIs" dxfId="102" priority="147" operator="equal">
      <formula>"BAJA"</formula>
    </cfRule>
    <cfRule type="cellIs" dxfId="101" priority="148" operator="equal">
      <formula>"MUY BAJA"</formula>
    </cfRule>
  </conditionalFormatting>
  <conditionalFormatting sqref="AI8:AI20 AI27:AI30">
    <cfRule type="cellIs" dxfId="100" priority="908" operator="equal">
      <formula>"CATASTROFICO"</formula>
    </cfRule>
    <cfRule type="cellIs" dxfId="99" priority="909" operator="equal">
      <formula>"MAYOR"</formula>
    </cfRule>
    <cfRule type="cellIs" dxfId="98" priority="910" operator="equal">
      <formula>"MODERADO"</formula>
    </cfRule>
    <cfRule type="cellIs" dxfId="97" priority="911" operator="equal">
      <formula>"MENOR"</formula>
    </cfRule>
    <cfRule type="cellIs" dxfId="96" priority="912" operator="equal">
      <formula>"LEVE"</formula>
    </cfRule>
  </conditionalFormatting>
  <conditionalFormatting sqref="AI22:AI25">
    <cfRule type="cellIs" dxfId="95" priority="7270" operator="equal">
      <formula>"CATASTROFICO"</formula>
    </cfRule>
    <cfRule type="cellIs" dxfId="94" priority="7271" operator="equal">
      <formula>"MAYOR"</formula>
    </cfRule>
    <cfRule type="cellIs" dxfId="93" priority="7272" operator="equal">
      <formula>"MODERADO"</formula>
    </cfRule>
    <cfRule type="cellIs" dxfId="92" priority="7273" operator="equal">
      <formula>"MENOR"</formula>
    </cfRule>
    <cfRule type="cellIs" dxfId="91" priority="7274" operator="equal">
      <formula>"LEVE"</formula>
    </cfRule>
  </conditionalFormatting>
  <conditionalFormatting sqref="AK8">
    <cfRule type="cellIs" dxfId="90" priority="7237" operator="equal">
      <formula>#REF!</formula>
    </cfRule>
    <cfRule type="cellIs" dxfId="89" priority="7239" operator="equal">
      <formula>#REF!</formula>
    </cfRule>
    <cfRule type="cellIs" dxfId="88" priority="7240" operator="equal">
      <formula>#REF!</formula>
    </cfRule>
    <cfRule type="cellIs" dxfId="87" priority="7241" operator="equal">
      <formula>#REF!</formula>
    </cfRule>
    <cfRule type="cellIs" dxfId="86" priority="7243" operator="equal">
      <formula>#REF!</formula>
    </cfRule>
    <cfRule type="cellIs" dxfId="85" priority="7246" operator="equal">
      <formula>#REF!</formula>
    </cfRule>
    <cfRule type="cellIs" dxfId="84" priority="7247" operator="equal">
      <formula>#REF!</formula>
    </cfRule>
    <cfRule type="cellIs" dxfId="83" priority="7248" operator="equal">
      <formula>#REF!</formula>
    </cfRule>
    <cfRule type="cellIs" dxfId="82" priority="7251" operator="equal">
      <formula>#REF!</formula>
    </cfRule>
    <cfRule type="cellIs" dxfId="81" priority="7252" operator="equal">
      <formula>#REF!</formula>
    </cfRule>
    <cfRule type="cellIs" dxfId="80" priority="7253" operator="equal">
      <formula>#REF!</formula>
    </cfRule>
    <cfRule type="cellIs" dxfId="79" priority="7255" operator="equal">
      <formula>#REF!</formula>
    </cfRule>
    <cfRule type="cellIs" dxfId="78" priority="7256" operator="equal">
      <formula>#REF!</formula>
    </cfRule>
    <cfRule type="cellIs" dxfId="77" priority="7257" operator="equal">
      <formula>#REF!</formula>
    </cfRule>
    <cfRule type="cellIs" dxfId="76" priority="7258" operator="equal">
      <formula>#REF!</formula>
    </cfRule>
    <cfRule type="cellIs" dxfId="75" priority="7259" operator="equal">
      <formula>#REF!</formula>
    </cfRule>
    <cfRule type="cellIs" dxfId="74" priority="7260" operator="equal">
      <formula>#REF!</formula>
    </cfRule>
    <cfRule type="cellIs" dxfId="73" priority="7261" operator="equal">
      <formula>#REF!</formula>
    </cfRule>
    <cfRule type="cellIs" dxfId="72" priority="7262" operator="equal">
      <formula>#REF!</formula>
    </cfRule>
    <cfRule type="cellIs" dxfId="71" priority="7264" operator="equal">
      <formula>#REF!</formula>
    </cfRule>
    <cfRule type="cellIs" dxfId="70" priority="7265" operator="equal">
      <formula>#REF!</formula>
    </cfRule>
    <cfRule type="cellIs" dxfId="69" priority="7266" operator="equal">
      <formula>#REF!</formula>
    </cfRule>
    <cfRule type="cellIs" dxfId="68" priority="7267" operator="equal">
      <formula>#REF!</formula>
    </cfRule>
    <cfRule type="cellIs" dxfId="67" priority="7269" operator="equal">
      <formula>#REF!</formula>
    </cfRule>
  </conditionalFormatting>
  <conditionalFormatting sqref="AK8:AK9">
    <cfRule type="cellIs" dxfId="66" priority="901" operator="equal">
      <formula>"EXTREMO (RC/F)"</formula>
    </cfRule>
    <cfRule type="cellIs" dxfId="65" priority="902" operator="equal">
      <formula>"ALTO (RC/F)"</formula>
    </cfRule>
    <cfRule type="cellIs" dxfId="64" priority="903" operator="equal">
      <formula>"MODERADO (RC/F)"</formula>
    </cfRule>
    <cfRule type="cellIs" dxfId="63" priority="904" operator="equal">
      <formula>"EXTREMO"</formula>
    </cfRule>
    <cfRule type="cellIs" dxfId="62" priority="905" operator="equal">
      <formula>"ALTO"</formula>
    </cfRule>
    <cfRule type="cellIs" dxfId="61" priority="906" operator="equal">
      <formula>"MODERADO"</formula>
    </cfRule>
    <cfRule type="cellIs" dxfId="60" priority="907" operator="equal">
      <formula>"BAJO"</formula>
    </cfRule>
  </conditionalFormatting>
  <conditionalFormatting sqref="AK9">
    <cfRule type="cellIs" dxfId="59" priority="874" operator="equal">
      <formula>#REF!</formula>
    </cfRule>
    <cfRule type="cellIs" dxfId="58" priority="877" operator="equal">
      <formula>#REF!</formula>
    </cfRule>
    <cfRule type="cellIs" dxfId="57" priority="878" operator="equal">
      <formula>#REF!</formula>
    </cfRule>
    <cfRule type="cellIs" dxfId="56" priority="879" operator="equal">
      <formula>#REF!</formula>
    </cfRule>
    <cfRule type="cellIs" dxfId="55" priority="880" operator="equal">
      <formula>#REF!</formula>
    </cfRule>
    <cfRule type="cellIs" dxfId="54" priority="881" operator="equal">
      <formula>#REF!</formula>
    </cfRule>
    <cfRule type="cellIs" dxfId="53" priority="882" operator="equal">
      <formula>#REF!</formula>
    </cfRule>
    <cfRule type="cellIs" dxfId="52" priority="883" operator="equal">
      <formula>#REF!</formula>
    </cfRule>
    <cfRule type="cellIs" dxfId="51" priority="884" operator="equal">
      <formula>#REF!</formula>
    </cfRule>
    <cfRule type="cellIs" dxfId="50" priority="885" operator="equal">
      <formula>#REF!</formula>
    </cfRule>
    <cfRule type="cellIs" dxfId="49" priority="886" operator="equal">
      <formula>#REF!</formula>
    </cfRule>
    <cfRule type="cellIs" dxfId="48" priority="887" operator="equal">
      <formula>#REF!</formula>
    </cfRule>
    <cfRule type="cellIs" dxfId="47" priority="888" operator="equal">
      <formula>#REF!</formula>
    </cfRule>
    <cfRule type="cellIs" dxfId="46" priority="889" operator="equal">
      <formula>#REF!</formula>
    </cfRule>
    <cfRule type="cellIs" dxfId="45" priority="890" operator="equal">
      <formula>#REF!</formula>
    </cfRule>
    <cfRule type="cellIs" dxfId="44" priority="891" operator="equal">
      <formula>#REF!</formula>
    </cfRule>
    <cfRule type="cellIs" dxfId="43" priority="893" operator="equal">
      <formula>#REF!</formula>
    </cfRule>
    <cfRule type="cellIs" dxfId="42" priority="894" operator="equal">
      <formula>#REF!</formula>
    </cfRule>
    <cfRule type="cellIs" dxfId="41" priority="895" operator="equal">
      <formula>#REF!</formula>
    </cfRule>
    <cfRule type="cellIs" dxfId="40" priority="896" operator="equal">
      <formula>#REF!</formula>
    </cfRule>
    <cfRule type="cellIs" dxfId="39" priority="897" operator="equal">
      <formula>#REF!</formula>
    </cfRule>
    <cfRule type="cellIs" dxfId="38" priority="898" operator="equal">
      <formula>#REF!</formula>
    </cfRule>
    <cfRule type="cellIs" dxfId="37" priority="899" operator="equal">
      <formula>#REF!</formula>
    </cfRule>
    <cfRule type="cellIs" dxfId="36" priority="900" operator="equal">
      <formula>#REF!</formula>
    </cfRule>
  </conditionalFormatting>
  <conditionalFormatting sqref="AK9:AK10">
    <cfRule type="cellIs" dxfId="35" priority="873" operator="equal">
      <formula>#REF!</formula>
    </cfRule>
    <cfRule type="cellIs" dxfId="34" priority="892" operator="equal">
      <formula>#REF!</formula>
    </cfRule>
  </conditionalFormatting>
  <conditionalFormatting sqref="AK10 AK13 AK16:AK17 AK22 AK24:AK25 AK27:AK28">
    <cfRule type="cellIs" dxfId="33" priority="6447" operator="equal">
      <formula>#REF!</formula>
    </cfRule>
    <cfRule type="cellIs" dxfId="32" priority="6448" operator="equal">
      <formula>#REF!</formula>
    </cfRule>
    <cfRule type="cellIs" dxfId="31" priority="6450" operator="equal">
      <formula>#REF!</formula>
    </cfRule>
    <cfRule type="cellIs" dxfId="30" priority="6453" operator="equal">
      <formula>#REF!</formula>
    </cfRule>
    <cfRule type="cellIs" dxfId="29" priority="6454" operator="equal">
      <formula>#REF!</formula>
    </cfRule>
    <cfRule type="cellIs" dxfId="28" priority="6455" operator="equal">
      <formula>#REF!</formula>
    </cfRule>
    <cfRule type="cellIs" dxfId="27" priority="6458" operator="equal">
      <formula>#REF!</formula>
    </cfRule>
    <cfRule type="cellIs" dxfId="26" priority="6459" operator="equal">
      <formula>#REF!</formula>
    </cfRule>
    <cfRule type="cellIs" dxfId="25" priority="6460" operator="equal">
      <formula>#REF!</formula>
    </cfRule>
    <cfRule type="cellIs" dxfId="24" priority="6462" operator="equal">
      <formula>#REF!</formula>
    </cfRule>
    <cfRule type="cellIs" dxfId="23" priority="6463" operator="equal">
      <formula>#REF!</formula>
    </cfRule>
    <cfRule type="cellIs" dxfId="22" priority="6464" operator="equal">
      <formula>#REF!</formula>
    </cfRule>
    <cfRule type="cellIs" dxfId="21" priority="6465" operator="equal">
      <formula>#REF!</formula>
    </cfRule>
    <cfRule type="cellIs" dxfId="20" priority="6466" operator="equal">
      <formula>#REF!</formula>
    </cfRule>
    <cfRule type="cellIs" dxfId="19" priority="6467" operator="equal">
      <formula>#REF!</formula>
    </cfRule>
    <cfRule type="cellIs" dxfId="18" priority="6468" operator="equal">
      <formula>#REF!</formula>
    </cfRule>
    <cfRule type="cellIs" dxfId="17" priority="6469" operator="equal">
      <formula>#REF!</formula>
    </cfRule>
    <cfRule type="cellIs" dxfId="16" priority="6471" operator="equal">
      <formula>#REF!</formula>
    </cfRule>
    <cfRule type="cellIs" dxfId="15" priority="6472" operator="equal">
      <formula>#REF!</formula>
    </cfRule>
    <cfRule type="cellIs" dxfId="14" priority="6473" operator="equal">
      <formula>#REF!</formula>
    </cfRule>
    <cfRule type="cellIs" dxfId="13" priority="6474" operator="equal">
      <formula>#REF!</formula>
    </cfRule>
    <cfRule type="cellIs" dxfId="12" priority="6476" operator="equal">
      <formula>#REF!</formula>
    </cfRule>
    <cfRule type="cellIs" dxfId="11" priority="6477" operator="equal">
      <formula>"EXTREMO (RC/F)"</formula>
    </cfRule>
    <cfRule type="cellIs" dxfId="10" priority="6478" operator="equal">
      <formula>"ALTO (RC/F)"</formula>
    </cfRule>
    <cfRule type="cellIs" dxfId="9" priority="6479" operator="equal">
      <formula>"MODERADO (RC/F)"</formula>
    </cfRule>
    <cfRule type="cellIs" dxfId="8" priority="6480" operator="equal">
      <formula>"EXTREMO"</formula>
    </cfRule>
    <cfRule type="cellIs" dxfId="7" priority="6481" operator="equal">
      <formula>"ALTO"</formula>
    </cfRule>
    <cfRule type="cellIs" dxfId="6" priority="6482" operator="equal">
      <formula>"MODERADO"</formula>
    </cfRule>
    <cfRule type="cellIs" dxfId="5" priority="6483" operator="equal">
      <formula>"BAJO"</formula>
    </cfRule>
  </conditionalFormatting>
  <conditionalFormatting sqref="AK13 AK16:AK17 AK22 AK24:AK25 AK27:AK28 AK10">
    <cfRule type="cellIs" dxfId="4" priority="6446" operator="equal">
      <formula>#REF!</formula>
    </cfRule>
  </conditionalFormatting>
  <conditionalFormatting sqref="AK13 AK16:AK17 AK22 AK24:AK25 AK27:AK28">
    <cfRule type="cellIs" dxfId="3" priority="6440" operator="equal">
      <formula>#REF!</formula>
    </cfRule>
    <cfRule type="cellIs" dxfId="2" priority="6444" operator="equal">
      <formula>#REF!</formula>
    </cfRule>
  </conditionalFormatting>
  <conditionalFormatting sqref="AK8">
    <cfRule type="cellIs" dxfId="1" priority="7233" operator="equal">
      <formula>#REF!</formula>
    </cfRule>
    <cfRule type="cellIs" dxfId="0" priority="7234" operator="equal">
      <formula>#REF!</formula>
    </cfRule>
  </conditionalFormatting>
  <hyperlinks>
    <hyperlink ref="AE9" r:id="rId1" xr:uid="{285CF09B-39E0-4B2E-9FD6-A6A8B5D4E117}"/>
    <hyperlink ref="AE10" r:id="rId2" xr:uid="{6BE84A51-C24B-4FFE-817C-1D8E81706DC7}"/>
    <hyperlink ref="AE11" r:id="rId3" xr:uid="{2013C8FA-E142-470C-8801-20A4339A34F2}"/>
    <hyperlink ref="AE12" r:id="rId4" xr:uid="{7478933E-C7B0-4400-AB5E-0AA406288876}"/>
    <hyperlink ref="AE13" r:id="rId5" xr:uid="{1B343AE9-A24E-4B7E-A85C-855D0312097F}"/>
    <hyperlink ref="AE16" r:id="rId6" xr:uid="{57015FF0-CD30-464D-8C72-FC178BE442BE}"/>
    <hyperlink ref="AE17" r:id="rId7" xr:uid="{A7DA652D-60DF-4ED5-A747-29308E243808}"/>
    <hyperlink ref="AE18" r:id="rId8" xr:uid="{D12B057F-EDD0-4C06-892F-E82503D4EFB7}"/>
    <hyperlink ref="AE19" r:id="rId9" xr:uid="{B0FDAB2E-8AF9-4CD5-A663-A9D76F90A45B}"/>
    <hyperlink ref="Q192" r:id="rId10" xr:uid="{9A39944A-9B61-4ABC-9A00-2BE5BE7648CF}"/>
    <hyperlink ref="AE23" r:id="rId11" xr:uid="{46E2A8B5-E601-42D3-9689-1C2689243BE8}"/>
    <hyperlink ref="AE24" r:id="rId12" xr:uid="{59AC3E90-35F1-490C-9AF9-9E5D5B672897}"/>
    <hyperlink ref="AE25" r:id="rId13" xr:uid="{BB38421A-7DC8-4445-9A56-BDAE68E47CFC}"/>
    <hyperlink ref="AE26" r:id="rId14" xr:uid="{469F49AC-215E-4C6E-8CD6-70A489A9414E}"/>
    <hyperlink ref="AE27" r:id="rId15" xr:uid="{DBF03D8E-D385-4C54-82C9-0957BD752369}"/>
    <hyperlink ref="AE28" r:id="rId16" xr:uid="{1DFDA8AC-ABD1-425C-868A-C9B93483D597}"/>
    <hyperlink ref="AE29" r:id="rId17" xr:uid="{55EE1A6D-C841-4590-AE7E-00573BBA2E23}"/>
    <hyperlink ref="AE30" r:id="rId18" xr:uid="{903E228F-240F-45AB-8868-BCE43877CE88}"/>
    <hyperlink ref="AE20" r:id="rId19" xr:uid="{90165791-BB9E-48B3-B61E-4F108065B252}"/>
  </hyperlinks>
  <pageMargins left="0.31496062992125984" right="0.31496062992125984" top="0.59055118110236227" bottom="0.74803149606299213" header="0.19685039370078741" footer="0.31496062992125984"/>
  <pageSetup scale="50" orientation="landscape" r:id="rId20"/>
  <drawing r:id="rId21"/>
  <legacyDrawing r:id="rId22"/>
  <legacyDrawingHF r:id="rId23"/>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A13:A14 A16:A17 A25 A8 A10 A27:A28</xm:sqref>
        </x14:dataValidation>
        <x14:dataValidation type="list" allowBlank="1" showInputMessage="1" showErrorMessage="1" xr:uid="{7F547B59-2AE6-44C6-82AB-6F93B7057C0C}">
          <x14:formula1>
            <xm:f>'Datos Validacion'!$R$6:$R$9</xm:f>
          </x14:formula1>
          <xm:sqref>AL13 AL8:AL10 AL16:AL17 AL22 AL24:AL25 AL27:AL28</xm:sqref>
        </x14:dataValidation>
        <x14:dataValidation type="list" allowBlank="1" showInputMessage="1" showErrorMessage="1" xr:uid="{18100E45-327F-4A6F-B892-63827F154395}">
          <x14:formula1>
            <xm:f>'Datos Validacion'!$B$15:$B$16</xm:f>
          </x14:formula1>
          <xm:sqref>F13:F14 F16:F17 F8 F24:F25 F22 F27:F28</xm:sqref>
        </x14:dataValidation>
        <x14:dataValidation type="list" allowBlank="1" showInputMessage="1" showErrorMessage="1" xr:uid="{11A40D13-94DB-471C-A4A4-9D516E595978}">
          <x14:formula1>
            <xm:f>'Tipos de riesgos'!$B$6:$B$11</xm:f>
          </x14:formula1>
          <xm:sqref>G13 G16:G17 G8 G10 G24:G25 G22 G27:G28</xm:sqref>
        </x14:dataValidation>
        <x14:dataValidation type="list" allowBlank="1" showInputMessage="1" showErrorMessage="1" xr:uid="{A9EC920A-5A1F-41E6-955B-85BE8850D89F}">
          <x14:formula1>
            <xm:f>'Datos Validacion'!$A$6:$A$8</xm:f>
          </x14:formula1>
          <xm:sqref>J8 J10:J17 J20:J27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31" customWidth="1"/>
    <col min="2" max="2" width="23.81640625" style="4" customWidth="1"/>
    <col min="3" max="3" width="22.1796875" style="4" bestFit="1" customWidth="1"/>
    <col min="4" max="4" width="6.26953125" style="4" bestFit="1" customWidth="1"/>
    <col min="5" max="5" width="21.453125" style="4" bestFit="1" customWidth="1"/>
    <col min="6" max="6" width="6.26953125" style="4" bestFit="1" customWidth="1"/>
    <col min="7" max="7" width="25.54296875" style="4" bestFit="1" customWidth="1"/>
    <col min="8" max="8" width="15.1796875" style="31" customWidth="1"/>
    <col min="9" max="9" width="22.7265625" style="31" customWidth="1"/>
    <col min="10" max="10" width="13.81640625" style="4" customWidth="1"/>
    <col min="11" max="11" width="21.1796875" style="31" customWidth="1"/>
    <col min="12" max="12" width="8.81640625" style="31" customWidth="1"/>
    <col min="13" max="13" width="20.26953125" style="31" customWidth="1"/>
    <col min="14" max="14" width="7.453125" style="31" customWidth="1"/>
    <col min="15" max="16" width="20.26953125" style="31" customWidth="1"/>
    <col min="17" max="17" width="25.54296875" style="4" bestFit="1" customWidth="1"/>
    <col min="18" max="18" width="22" style="31" customWidth="1"/>
    <col min="19" max="16384" width="11.453125" style="31"/>
  </cols>
  <sheetData>
    <row r="3" spans="1:18" ht="13" x14ac:dyDescent="0.35">
      <c r="H3" s="477" t="s">
        <v>497</v>
      </c>
      <c r="I3" s="477"/>
      <c r="J3" s="477"/>
      <c r="K3" s="477"/>
      <c r="L3" s="477"/>
      <c r="M3" s="477"/>
      <c r="N3" s="477"/>
      <c r="O3" s="477"/>
      <c r="P3" s="59"/>
    </row>
    <row r="4" spans="1:18" ht="91" x14ac:dyDescent="0.35">
      <c r="A4" s="9" t="s">
        <v>498</v>
      </c>
      <c r="B4" s="9" t="s">
        <v>223</v>
      </c>
      <c r="C4" s="478" t="s">
        <v>30</v>
      </c>
      <c r="D4" s="479"/>
      <c r="E4" s="478" t="s">
        <v>32</v>
      </c>
      <c r="F4" s="479"/>
      <c r="G4" s="24" t="s">
        <v>499</v>
      </c>
      <c r="H4" s="60" t="s">
        <v>500</v>
      </c>
      <c r="I4" s="60" t="s">
        <v>57</v>
      </c>
      <c r="J4" s="61" t="s">
        <v>501</v>
      </c>
      <c r="K4" s="480" t="s">
        <v>59</v>
      </c>
      <c r="L4" s="481"/>
      <c r="M4" s="480" t="s">
        <v>60</v>
      </c>
      <c r="N4" s="481"/>
      <c r="O4" s="61" t="s">
        <v>61</v>
      </c>
      <c r="P4" s="61" t="s">
        <v>42</v>
      </c>
      <c r="Q4" s="24" t="s">
        <v>502</v>
      </c>
      <c r="R4" s="24" t="s">
        <v>503</v>
      </c>
    </row>
    <row r="5" spans="1:18" s="4" customFormat="1" ht="25" x14ac:dyDescent="0.35">
      <c r="A5" s="53" t="s">
        <v>504</v>
      </c>
      <c r="B5" s="62" t="s">
        <v>505</v>
      </c>
      <c r="C5" s="26" t="s">
        <v>506</v>
      </c>
      <c r="D5" s="26"/>
      <c r="E5" s="4" t="s">
        <v>507</v>
      </c>
      <c r="G5" s="26" t="s">
        <v>508</v>
      </c>
      <c r="H5" s="64" t="s">
        <v>509</v>
      </c>
      <c r="I5" s="65" t="s">
        <v>509</v>
      </c>
      <c r="J5" s="26" t="s">
        <v>509</v>
      </c>
      <c r="K5" s="26" t="s">
        <v>509</v>
      </c>
      <c r="L5" s="26"/>
      <c r="M5" s="65" t="s">
        <v>509</v>
      </c>
      <c r="N5" s="65"/>
      <c r="O5" s="65" t="s">
        <v>509</v>
      </c>
      <c r="P5" s="65" t="s">
        <v>509</v>
      </c>
      <c r="Q5" s="26" t="s">
        <v>508</v>
      </c>
      <c r="R5" s="63" t="s">
        <v>510</v>
      </c>
    </row>
    <row r="6" spans="1:18" ht="25" x14ac:dyDescent="0.35">
      <c r="A6" s="53" t="s">
        <v>70</v>
      </c>
      <c r="B6" s="62" t="s">
        <v>511</v>
      </c>
      <c r="C6" s="26" t="s">
        <v>259</v>
      </c>
      <c r="D6" s="35">
        <v>0.2</v>
      </c>
      <c r="E6" s="64" t="s">
        <v>512</v>
      </c>
      <c r="F6" s="35">
        <v>0.2</v>
      </c>
      <c r="G6" s="64" t="s">
        <v>513</v>
      </c>
      <c r="H6" s="66" t="s">
        <v>514</v>
      </c>
      <c r="I6" s="67" t="s">
        <v>81</v>
      </c>
      <c r="J6" s="63" t="s">
        <v>83</v>
      </c>
      <c r="K6" s="68" t="s">
        <v>84</v>
      </c>
      <c r="L6" s="70">
        <v>0.25</v>
      </c>
      <c r="M6" s="67" t="s">
        <v>85</v>
      </c>
      <c r="N6" s="71">
        <v>0.25</v>
      </c>
      <c r="O6" s="67" t="s">
        <v>86</v>
      </c>
      <c r="P6" s="67" t="s">
        <v>88</v>
      </c>
      <c r="Q6" s="26" t="s">
        <v>513</v>
      </c>
      <c r="R6" s="63" t="s">
        <v>91</v>
      </c>
    </row>
    <row r="7" spans="1:18" x14ac:dyDescent="0.35">
      <c r="A7" s="53" t="s">
        <v>257</v>
      </c>
      <c r="B7" s="62" t="s">
        <v>515</v>
      </c>
      <c r="C7" s="26" t="s">
        <v>288</v>
      </c>
      <c r="D7" s="35">
        <v>0.4</v>
      </c>
      <c r="E7" s="64" t="s">
        <v>516</v>
      </c>
      <c r="F7" s="35">
        <v>0.4</v>
      </c>
      <c r="G7" s="64" t="s">
        <v>331</v>
      </c>
      <c r="H7" s="66" t="s">
        <v>517</v>
      </c>
      <c r="I7" s="67" t="s">
        <v>518</v>
      </c>
      <c r="J7" s="63" t="s">
        <v>519</v>
      </c>
      <c r="K7" s="68" t="s">
        <v>520</v>
      </c>
      <c r="L7" s="70">
        <v>0.15</v>
      </c>
      <c r="M7" s="67" t="s">
        <v>521</v>
      </c>
      <c r="N7" s="71">
        <v>0.15</v>
      </c>
      <c r="O7" s="67" t="s">
        <v>522</v>
      </c>
      <c r="P7" s="67" t="s">
        <v>523</v>
      </c>
      <c r="Q7" s="26" t="s">
        <v>331</v>
      </c>
      <c r="R7" s="63" t="s">
        <v>274</v>
      </c>
    </row>
    <row r="8" spans="1:18" x14ac:dyDescent="0.35">
      <c r="A8" s="53" t="s">
        <v>328</v>
      </c>
      <c r="B8" s="62" t="s">
        <v>524</v>
      </c>
      <c r="C8" s="26" t="s">
        <v>76</v>
      </c>
      <c r="D8" s="35">
        <v>0.6</v>
      </c>
      <c r="E8" s="64" t="s">
        <v>331</v>
      </c>
      <c r="F8" s="35">
        <v>0.6</v>
      </c>
      <c r="G8" s="64" t="s">
        <v>79</v>
      </c>
      <c r="H8" s="54"/>
      <c r="I8" s="54"/>
      <c r="J8" s="56"/>
      <c r="K8" s="68" t="s">
        <v>525</v>
      </c>
      <c r="L8" s="70">
        <v>0.1</v>
      </c>
      <c r="M8" s="54"/>
      <c r="N8" s="54"/>
      <c r="O8" s="54"/>
      <c r="P8" s="54"/>
      <c r="Q8" s="26" t="s">
        <v>79</v>
      </c>
      <c r="R8" s="62" t="s">
        <v>526</v>
      </c>
    </row>
    <row r="9" spans="1:18" ht="25" x14ac:dyDescent="0.35">
      <c r="A9" s="55"/>
      <c r="B9" s="62" t="s">
        <v>527</v>
      </c>
      <c r="C9" s="26" t="s">
        <v>528</v>
      </c>
      <c r="D9" s="35">
        <v>0.8</v>
      </c>
      <c r="E9" s="64" t="s">
        <v>77</v>
      </c>
      <c r="F9" s="35">
        <v>0.8</v>
      </c>
      <c r="G9" s="64" t="s">
        <v>261</v>
      </c>
      <c r="H9" s="54"/>
      <c r="I9" s="54"/>
      <c r="J9" s="56"/>
      <c r="K9" s="54"/>
      <c r="L9" s="54"/>
      <c r="M9" s="54"/>
      <c r="N9" s="54"/>
      <c r="O9" s="54"/>
      <c r="P9" s="54"/>
      <c r="Q9" s="26" t="s">
        <v>261</v>
      </c>
      <c r="R9" s="63" t="s">
        <v>529</v>
      </c>
    </row>
    <row r="10" spans="1:18" x14ac:dyDescent="0.35">
      <c r="A10" s="8"/>
      <c r="B10" s="62" t="s">
        <v>530</v>
      </c>
      <c r="C10" s="26" t="s">
        <v>330</v>
      </c>
      <c r="D10" s="35">
        <v>1</v>
      </c>
      <c r="E10" s="64" t="s">
        <v>260</v>
      </c>
      <c r="F10" s="35">
        <v>1</v>
      </c>
      <c r="G10" s="64" t="s">
        <v>531</v>
      </c>
      <c r="H10" s="54"/>
      <c r="I10" s="54"/>
      <c r="J10" s="56"/>
      <c r="K10" s="54"/>
      <c r="L10" s="54"/>
      <c r="M10" s="54"/>
      <c r="N10" s="54"/>
      <c r="O10" s="54"/>
      <c r="P10" s="54"/>
      <c r="Q10" s="26" t="s">
        <v>531</v>
      </c>
      <c r="R10" s="54"/>
    </row>
    <row r="11" spans="1:18" ht="25" x14ac:dyDescent="0.35">
      <c r="A11" s="8"/>
      <c r="B11" s="62" t="s">
        <v>532</v>
      </c>
      <c r="E11" s="26" t="s">
        <v>533</v>
      </c>
      <c r="F11" s="35">
        <v>0.6</v>
      </c>
      <c r="G11" s="64" t="s">
        <v>534</v>
      </c>
      <c r="H11" s="54"/>
      <c r="I11" s="54"/>
      <c r="J11" s="56"/>
      <c r="K11" s="54"/>
      <c r="L11" s="54"/>
      <c r="M11" s="54"/>
      <c r="N11" s="54"/>
      <c r="O11" s="54"/>
      <c r="P11" s="54"/>
      <c r="Q11" s="26" t="s">
        <v>534</v>
      </c>
      <c r="R11" s="54"/>
    </row>
    <row r="12" spans="1:18" x14ac:dyDescent="0.35">
      <c r="A12" s="8"/>
      <c r="B12" s="62" t="s">
        <v>535</v>
      </c>
      <c r="E12" s="26" t="s">
        <v>536</v>
      </c>
      <c r="F12" s="35">
        <v>0.8</v>
      </c>
      <c r="G12" s="64" t="s">
        <v>537</v>
      </c>
      <c r="H12" s="54"/>
      <c r="I12" s="54"/>
      <c r="J12" s="56"/>
      <c r="K12" s="54"/>
      <c r="L12" s="54"/>
      <c r="M12" s="54"/>
      <c r="N12" s="54"/>
      <c r="O12" s="54"/>
      <c r="P12" s="54"/>
      <c r="Q12" s="26" t="s">
        <v>537</v>
      </c>
      <c r="R12" s="54"/>
    </row>
    <row r="13" spans="1:18" x14ac:dyDescent="0.35">
      <c r="A13" s="8"/>
      <c r="B13" s="62" t="s">
        <v>538</v>
      </c>
      <c r="E13" s="26" t="s">
        <v>539</v>
      </c>
      <c r="F13" s="35">
        <v>1</v>
      </c>
      <c r="H13" s="54"/>
      <c r="I13" s="54"/>
      <c r="J13" s="56"/>
      <c r="K13" s="54"/>
      <c r="L13" s="54"/>
      <c r="M13" s="54"/>
      <c r="N13" s="54"/>
      <c r="O13" s="54"/>
      <c r="P13" s="54"/>
      <c r="R13" s="54"/>
    </row>
    <row r="14" spans="1:18" x14ac:dyDescent="0.35">
      <c r="A14" s="8"/>
      <c r="B14" s="63" t="s">
        <v>540</v>
      </c>
      <c r="H14" s="54"/>
      <c r="I14" s="54"/>
      <c r="J14" s="56"/>
      <c r="K14" s="54"/>
      <c r="L14" s="54"/>
      <c r="M14" s="54"/>
      <c r="N14" s="54"/>
      <c r="O14" s="54"/>
      <c r="P14" s="54"/>
      <c r="R14" s="54"/>
    </row>
    <row r="15" spans="1:18" x14ac:dyDescent="0.35">
      <c r="A15" s="8"/>
      <c r="B15" s="63" t="s">
        <v>253</v>
      </c>
      <c r="H15" s="54"/>
      <c r="I15" s="54"/>
      <c r="J15" s="56"/>
      <c r="K15" s="54"/>
      <c r="L15" s="54"/>
      <c r="M15" s="54"/>
      <c r="N15" s="54"/>
      <c r="O15" s="54"/>
      <c r="P15" s="54"/>
      <c r="R15" s="54"/>
    </row>
    <row r="16" spans="1:18" x14ac:dyDescent="0.35">
      <c r="B16" s="63" t="s">
        <v>541</v>
      </c>
      <c r="H16" s="54"/>
      <c r="I16" s="54"/>
      <c r="J16" s="56"/>
      <c r="K16" s="54"/>
      <c r="L16" s="54"/>
      <c r="M16" s="54"/>
      <c r="N16" s="54"/>
      <c r="O16" s="54"/>
      <c r="P16" s="54"/>
      <c r="R16" s="54"/>
    </row>
    <row r="17" spans="1:18" x14ac:dyDescent="0.35">
      <c r="B17" s="56"/>
      <c r="H17" s="54"/>
      <c r="I17" s="54"/>
      <c r="J17" s="56"/>
      <c r="K17" s="54"/>
      <c r="L17" s="54"/>
      <c r="M17" s="54"/>
      <c r="N17" s="54"/>
      <c r="O17" s="54"/>
      <c r="P17" s="54"/>
      <c r="R17" s="54"/>
    </row>
    <row r="18" spans="1:18" x14ac:dyDescent="0.35">
      <c r="A18" s="318" t="s">
        <v>219</v>
      </c>
      <c r="B18" s="63" t="s">
        <v>248</v>
      </c>
      <c r="C18" s="56"/>
      <c r="D18" s="56"/>
      <c r="E18" s="56"/>
      <c r="F18" s="56"/>
      <c r="H18" s="54"/>
      <c r="I18" s="54"/>
      <c r="J18" s="56"/>
      <c r="K18" s="54"/>
      <c r="L18" s="54"/>
      <c r="M18" s="54"/>
      <c r="N18" s="54"/>
      <c r="O18" s="54"/>
      <c r="P18" s="54"/>
      <c r="R18" s="54"/>
    </row>
    <row r="19" spans="1:18" x14ac:dyDescent="0.35">
      <c r="A19" s="318"/>
      <c r="B19" s="63" t="s">
        <v>542</v>
      </c>
      <c r="C19" s="56"/>
      <c r="D19" s="56"/>
      <c r="E19" s="56"/>
      <c r="F19" s="56"/>
      <c r="H19" s="54"/>
      <c r="I19" s="54"/>
      <c r="J19" s="56"/>
      <c r="K19" s="54"/>
      <c r="L19" s="54"/>
      <c r="M19" s="54"/>
      <c r="N19" s="54"/>
      <c r="O19" s="54"/>
      <c r="P19" s="54"/>
      <c r="R19" s="54"/>
    </row>
    <row r="20" spans="1:18" x14ac:dyDescent="0.35">
      <c r="A20" s="318"/>
      <c r="B20" s="63" t="s">
        <v>543</v>
      </c>
      <c r="C20" s="56"/>
      <c r="D20" s="56"/>
      <c r="E20" s="56"/>
      <c r="F20" s="56"/>
      <c r="H20" s="54"/>
      <c r="I20" s="54"/>
      <c r="J20" s="56"/>
      <c r="K20" s="54"/>
      <c r="L20" s="54"/>
      <c r="M20" s="54"/>
      <c r="N20" s="54"/>
      <c r="O20" s="54"/>
      <c r="P20" s="54"/>
      <c r="R20" s="54"/>
    </row>
    <row r="21" spans="1:18" x14ac:dyDescent="0.35">
      <c r="B21" s="56"/>
      <c r="C21" s="56"/>
      <c r="D21" s="56"/>
      <c r="E21" s="56"/>
      <c r="F21" s="56"/>
      <c r="H21" s="54"/>
      <c r="I21" s="54"/>
      <c r="J21" s="56"/>
      <c r="K21" s="54"/>
      <c r="L21" s="54"/>
      <c r="M21" s="54"/>
      <c r="N21" s="54"/>
      <c r="O21" s="54"/>
      <c r="P21" s="54"/>
      <c r="R21" s="54"/>
    </row>
    <row r="22" spans="1:18" x14ac:dyDescent="0.35">
      <c r="B22" s="56"/>
      <c r="C22" s="56"/>
      <c r="D22" s="56"/>
      <c r="E22" s="56"/>
      <c r="F22" s="56"/>
      <c r="H22" s="54"/>
      <c r="I22" s="54"/>
      <c r="J22" s="56"/>
      <c r="K22" s="54"/>
      <c r="L22" s="54"/>
      <c r="M22" s="54"/>
      <c r="N22" s="54"/>
      <c r="O22" s="54"/>
      <c r="P22" s="54"/>
      <c r="R22" s="54"/>
    </row>
    <row r="23" spans="1:18" x14ac:dyDescent="0.35">
      <c r="B23" s="56"/>
      <c r="C23" s="56"/>
      <c r="D23" s="56"/>
      <c r="E23" s="56"/>
      <c r="F23" s="56"/>
      <c r="H23" s="54"/>
      <c r="I23" s="54"/>
      <c r="J23" s="56"/>
      <c r="K23" s="54"/>
      <c r="L23" s="54"/>
      <c r="M23" s="54"/>
      <c r="N23" s="54"/>
      <c r="O23" s="54"/>
      <c r="P23" s="54"/>
      <c r="R23" s="54"/>
    </row>
    <row r="24" spans="1:18" x14ac:dyDescent="0.35">
      <c r="C24" s="56"/>
      <c r="D24" s="56"/>
      <c r="E24" s="56"/>
      <c r="F24" s="56"/>
      <c r="H24" s="54"/>
      <c r="I24" s="54"/>
      <c r="J24" s="56"/>
      <c r="K24" s="54"/>
      <c r="L24" s="54"/>
      <c r="M24" s="54"/>
      <c r="N24" s="54"/>
      <c r="O24" s="54"/>
      <c r="P24" s="54"/>
      <c r="R24" s="54"/>
    </row>
    <row r="25" spans="1:18" x14ac:dyDescent="0.35">
      <c r="C25" s="56"/>
      <c r="D25" s="56"/>
      <c r="E25" s="56"/>
      <c r="F25" s="56"/>
      <c r="H25" s="54"/>
      <c r="I25" s="54"/>
      <c r="J25" s="56"/>
      <c r="K25" s="54"/>
      <c r="L25" s="54"/>
      <c r="M25" s="54"/>
      <c r="N25" s="54"/>
      <c r="O25" s="54"/>
      <c r="P25" s="54"/>
      <c r="R25" s="54"/>
    </row>
    <row r="26" spans="1:18" x14ac:dyDescent="0.35">
      <c r="C26" s="56"/>
      <c r="D26" s="56"/>
      <c r="E26" s="56"/>
      <c r="F26" s="56"/>
      <c r="H26" s="54"/>
      <c r="I26" s="54"/>
      <c r="J26" s="56"/>
      <c r="K26" s="54"/>
      <c r="L26" s="54"/>
      <c r="M26" s="54"/>
      <c r="N26" s="54"/>
      <c r="O26" s="54"/>
      <c r="P26" s="54"/>
      <c r="R26" s="54"/>
    </row>
    <row r="27" spans="1:18" x14ac:dyDescent="0.35">
      <c r="C27" s="56"/>
      <c r="D27" s="56"/>
      <c r="E27" s="56"/>
      <c r="F27" s="56"/>
      <c r="H27" s="54"/>
      <c r="I27" s="54"/>
      <c r="J27" s="56"/>
      <c r="K27" s="54"/>
      <c r="L27" s="54"/>
      <c r="M27" s="54"/>
      <c r="N27" s="54"/>
      <c r="O27" s="54"/>
      <c r="P27" s="54"/>
      <c r="R27" s="54"/>
    </row>
    <row r="28" spans="1:18" x14ac:dyDescent="0.35">
      <c r="H28" s="54"/>
      <c r="I28" s="54"/>
      <c r="J28" s="56"/>
      <c r="K28" s="54"/>
      <c r="L28" s="54"/>
      <c r="M28" s="54"/>
      <c r="N28" s="54"/>
      <c r="O28" s="54"/>
      <c r="P28" s="54"/>
      <c r="R28" s="54"/>
    </row>
    <row r="29" spans="1:18" x14ac:dyDescent="0.35">
      <c r="H29" s="54"/>
      <c r="I29" s="54"/>
      <c r="J29" s="56"/>
      <c r="K29" s="54"/>
      <c r="L29" s="54"/>
      <c r="M29" s="54"/>
      <c r="N29" s="54"/>
      <c r="O29" s="54"/>
      <c r="P29" s="54"/>
      <c r="R29" s="54"/>
    </row>
    <row r="30" spans="1:18" x14ac:dyDescent="0.35">
      <c r="H30" s="54"/>
      <c r="I30" s="54"/>
      <c r="J30" s="56"/>
      <c r="K30" s="54"/>
      <c r="L30" s="54"/>
      <c r="M30" s="54"/>
      <c r="N30" s="54"/>
      <c r="O30" s="54"/>
      <c r="P30" s="54"/>
      <c r="R30" s="54"/>
    </row>
    <row r="31" spans="1:18" x14ac:dyDescent="0.35">
      <c r="H31" s="54"/>
      <c r="I31" s="54"/>
      <c r="J31" s="56"/>
      <c r="K31" s="54"/>
      <c r="L31" s="54"/>
      <c r="M31" s="54"/>
      <c r="N31" s="54"/>
      <c r="O31" s="54"/>
      <c r="P31" s="54"/>
      <c r="R31" s="54"/>
    </row>
    <row r="32" spans="1:18" x14ac:dyDescent="0.35">
      <c r="H32" s="54"/>
      <c r="I32" s="54"/>
      <c r="J32" s="56"/>
      <c r="K32" s="54"/>
      <c r="L32" s="54"/>
      <c r="M32" s="54"/>
      <c r="N32" s="54"/>
      <c r="O32" s="54"/>
      <c r="P32" s="54"/>
      <c r="R32" s="54"/>
    </row>
    <row r="33" spans="8:18" x14ac:dyDescent="0.35">
      <c r="H33" s="54"/>
      <c r="I33" s="54"/>
      <c r="J33" s="56"/>
      <c r="K33" s="54"/>
      <c r="L33" s="54"/>
      <c r="M33" s="54"/>
      <c r="N33" s="54"/>
      <c r="O33" s="54"/>
      <c r="P33" s="54"/>
      <c r="R33" s="54"/>
    </row>
    <row r="34" spans="8:18" x14ac:dyDescent="0.35">
      <c r="H34" s="54"/>
      <c r="I34" s="54"/>
      <c r="J34" s="56"/>
      <c r="K34" s="54"/>
      <c r="L34" s="54"/>
      <c r="M34" s="54"/>
      <c r="N34" s="54"/>
      <c r="O34" s="54"/>
      <c r="P34" s="54"/>
      <c r="R34" s="54"/>
    </row>
    <row r="35" spans="8:18" x14ac:dyDescent="0.35">
      <c r="H35" s="54"/>
      <c r="I35" s="54"/>
      <c r="J35" s="56"/>
      <c r="K35" s="54"/>
      <c r="L35" s="54"/>
      <c r="M35" s="54"/>
      <c r="N35" s="54"/>
      <c r="O35" s="54"/>
      <c r="P35" s="54"/>
      <c r="R35" s="54"/>
    </row>
    <row r="36" spans="8:18" x14ac:dyDescent="0.35">
      <c r="H36" s="54"/>
      <c r="I36" s="54"/>
      <c r="J36" s="56"/>
      <c r="K36" s="54"/>
      <c r="L36" s="54"/>
      <c r="M36" s="54"/>
      <c r="N36" s="54"/>
      <c r="O36" s="54"/>
      <c r="P36" s="54"/>
      <c r="R36" s="54"/>
    </row>
    <row r="37" spans="8:18" x14ac:dyDescent="0.35">
      <c r="H37" s="54"/>
      <c r="I37" s="54"/>
      <c r="J37" s="56"/>
      <c r="K37" s="54"/>
      <c r="L37" s="54"/>
      <c r="M37" s="54"/>
      <c r="N37" s="54"/>
      <c r="O37" s="54"/>
      <c r="P37" s="54"/>
      <c r="R37" s="54"/>
    </row>
    <row r="38" spans="8:18" x14ac:dyDescent="0.35">
      <c r="H38" s="54"/>
      <c r="I38" s="54"/>
      <c r="J38" s="56"/>
      <c r="K38" s="54"/>
      <c r="L38" s="54"/>
      <c r="M38" s="54"/>
      <c r="N38" s="54"/>
      <c r="O38" s="54"/>
      <c r="P38" s="54"/>
      <c r="R38" s="54"/>
    </row>
    <row r="39" spans="8:18" x14ac:dyDescent="0.35">
      <c r="H39" s="54"/>
      <c r="I39" s="54"/>
      <c r="J39" s="56"/>
      <c r="K39" s="54"/>
      <c r="L39" s="54"/>
      <c r="M39" s="54"/>
      <c r="N39" s="54"/>
      <c r="O39" s="54"/>
      <c r="P39" s="54"/>
      <c r="R39" s="54"/>
    </row>
    <row r="40" spans="8:18" x14ac:dyDescent="0.35">
      <c r="H40" s="54"/>
      <c r="I40" s="54"/>
      <c r="J40" s="56"/>
      <c r="K40" s="54"/>
      <c r="L40" s="54"/>
      <c r="M40" s="54"/>
      <c r="N40" s="54"/>
      <c r="O40" s="54"/>
      <c r="P40" s="54"/>
      <c r="R40" s="54"/>
    </row>
    <row r="41" spans="8:18" x14ac:dyDescent="0.35">
      <c r="H41" s="54"/>
      <c r="I41" s="54"/>
      <c r="J41" s="56"/>
      <c r="K41" s="54"/>
      <c r="L41" s="54"/>
      <c r="M41" s="54"/>
      <c r="N41" s="54"/>
      <c r="R41" s="54"/>
    </row>
    <row r="42" spans="8:18" x14ac:dyDescent="0.35">
      <c r="H42" s="54"/>
      <c r="I42" s="54"/>
      <c r="J42" s="56"/>
      <c r="K42" s="54"/>
      <c r="L42" s="54"/>
      <c r="M42" s="54"/>
      <c r="N42" s="54"/>
      <c r="R42" s="54"/>
    </row>
    <row r="43" spans="8:18" x14ac:dyDescent="0.35">
      <c r="H43" s="54"/>
      <c r="I43" s="54"/>
      <c r="J43" s="56"/>
      <c r="K43" s="54"/>
      <c r="L43" s="54"/>
      <c r="M43" s="54"/>
      <c r="N43" s="54"/>
      <c r="R43" s="54"/>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486" t="s">
        <v>544</v>
      </c>
      <c r="B1" s="486"/>
      <c r="C1" s="486"/>
      <c r="D1" s="486"/>
    </row>
    <row r="2" spans="1:4" x14ac:dyDescent="0.35">
      <c r="A2" s="7"/>
    </row>
    <row r="3" spans="1:4" x14ac:dyDescent="0.35">
      <c r="A3" t="s">
        <v>545</v>
      </c>
    </row>
    <row r="4" spans="1:4" ht="15" thickBot="1" x14ac:dyDescent="0.4">
      <c r="A4" s="7"/>
    </row>
    <row r="5" spans="1:4" ht="15" thickBot="1" x14ac:dyDescent="0.4">
      <c r="A5" s="72" t="s">
        <v>231</v>
      </c>
      <c r="B5" s="73" t="s">
        <v>546</v>
      </c>
      <c r="C5" s="495" t="s">
        <v>547</v>
      </c>
      <c r="D5" s="496"/>
    </row>
    <row r="6" spans="1:4" ht="39.5" thickBot="1" x14ac:dyDescent="0.4">
      <c r="A6" s="493" t="s">
        <v>548</v>
      </c>
      <c r="B6" s="74" t="s">
        <v>254</v>
      </c>
      <c r="C6" s="484" t="s">
        <v>549</v>
      </c>
      <c r="D6" s="485"/>
    </row>
    <row r="7" spans="1:4" ht="26.5" thickBot="1" x14ac:dyDescent="0.4">
      <c r="A7" s="497"/>
      <c r="B7" s="74" t="s">
        <v>550</v>
      </c>
      <c r="C7" s="484" t="s">
        <v>551</v>
      </c>
      <c r="D7" s="485"/>
    </row>
    <row r="8" spans="1:4" ht="26.5" thickBot="1" x14ac:dyDescent="0.4">
      <c r="A8" s="497"/>
      <c r="B8" s="74" t="s">
        <v>552</v>
      </c>
      <c r="C8" s="484" t="s">
        <v>553</v>
      </c>
      <c r="D8" s="485"/>
    </row>
    <row r="9" spans="1:4" ht="39.5" thickBot="1" x14ac:dyDescent="0.4">
      <c r="A9" s="497"/>
      <c r="B9" s="74" t="s">
        <v>554</v>
      </c>
      <c r="C9" s="484" t="s">
        <v>555</v>
      </c>
      <c r="D9" s="485"/>
    </row>
    <row r="10" spans="1:4" ht="39" x14ac:dyDescent="0.35">
      <c r="A10" s="497"/>
      <c r="B10" s="126" t="s">
        <v>556</v>
      </c>
      <c r="C10" s="498" t="s">
        <v>557</v>
      </c>
      <c r="D10" s="499"/>
    </row>
    <row r="11" spans="1:4" x14ac:dyDescent="0.35">
      <c r="A11" s="69" t="s">
        <v>541</v>
      </c>
      <c r="B11" s="69" t="s">
        <v>541</v>
      </c>
      <c r="C11" s="118"/>
      <c r="D11" s="118"/>
    </row>
    <row r="12" spans="1:4" ht="39.75" customHeight="1" thickBot="1" x14ac:dyDescent="0.4">
      <c r="A12" s="487" t="s">
        <v>558</v>
      </c>
      <c r="B12" s="488"/>
      <c r="C12" s="75" t="s">
        <v>559</v>
      </c>
      <c r="D12" s="491" t="s">
        <v>560</v>
      </c>
    </row>
    <row r="13" spans="1:4" ht="39.75" customHeight="1" thickBot="1" x14ac:dyDescent="0.4">
      <c r="A13" s="487"/>
      <c r="B13" s="488"/>
      <c r="C13" s="75" t="s">
        <v>561</v>
      </c>
      <c r="D13" s="491"/>
    </row>
    <row r="14" spans="1:4" ht="39.75" customHeight="1" thickBot="1" x14ac:dyDescent="0.4">
      <c r="A14" s="489"/>
      <c r="B14" s="490"/>
      <c r="C14" s="75" t="s">
        <v>562</v>
      </c>
      <c r="D14" s="492"/>
    </row>
    <row r="15" spans="1:4" ht="27" customHeight="1" thickBot="1" x14ac:dyDescent="0.4">
      <c r="A15" s="493" t="s">
        <v>563</v>
      </c>
      <c r="B15" s="74" t="s">
        <v>564</v>
      </c>
      <c r="C15" s="484" t="s">
        <v>565</v>
      </c>
      <c r="D15" s="485"/>
    </row>
    <row r="16" spans="1:4" ht="37.5" customHeight="1" thickBot="1" x14ac:dyDescent="0.4">
      <c r="A16" s="494"/>
      <c r="B16" s="74" t="s">
        <v>566</v>
      </c>
      <c r="C16" s="484" t="s">
        <v>567</v>
      </c>
      <c r="D16" s="485"/>
    </row>
    <row r="17" spans="1:4" ht="37.5" customHeight="1" thickBot="1" x14ac:dyDescent="0.4">
      <c r="A17" s="482" t="s">
        <v>568</v>
      </c>
      <c r="B17" s="483"/>
      <c r="C17" s="484" t="s">
        <v>569</v>
      </c>
      <c r="D17" s="485"/>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90" customWidth="1"/>
    <col min="2" max="5" width="25.7265625" customWidth="1"/>
    <col min="6" max="6" width="15.54296875" bestFit="1" customWidth="1"/>
    <col min="7" max="7" width="18.54296875" style="90" customWidth="1"/>
    <col min="8" max="8" width="26" customWidth="1"/>
    <col min="9" max="11" width="25.7265625" customWidth="1"/>
  </cols>
  <sheetData>
    <row r="1" spans="1:11" ht="15.5" x14ac:dyDescent="0.35">
      <c r="A1" s="528" t="s">
        <v>570</v>
      </c>
      <c r="B1" s="528"/>
      <c r="C1" s="528"/>
      <c r="D1" s="528"/>
      <c r="F1" s="528" t="s">
        <v>571</v>
      </c>
      <c r="G1" s="528"/>
      <c r="H1" s="528"/>
    </row>
    <row r="2" spans="1:11" ht="15" thickBot="1" x14ac:dyDescent="0.4"/>
    <row r="3" spans="1:11" ht="21.75" customHeight="1" thickBot="1" x14ac:dyDescent="0.4">
      <c r="A3" s="531" t="s">
        <v>572</v>
      </c>
      <c r="B3" s="531"/>
      <c r="C3" s="531"/>
      <c r="D3" s="532"/>
      <c r="F3" s="529" t="s">
        <v>573</v>
      </c>
      <c r="G3" s="529" t="s">
        <v>574</v>
      </c>
      <c r="H3" s="529"/>
    </row>
    <row r="4" spans="1:11" ht="28.5" customHeight="1" thickBot="1" x14ac:dyDescent="0.4">
      <c r="A4" s="91"/>
      <c r="B4" s="76" t="s">
        <v>575</v>
      </c>
      <c r="C4" s="77" t="s">
        <v>547</v>
      </c>
      <c r="D4" s="76" t="s">
        <v>30</v>
      </c>
      <c r="F4" s="529"/>
      <c r="G4" s="85" t="s">
        <v>576</v>
      </c>
      <c r="H4" s="85" t="s">
        <v>577</v>
      </c>
    </row>
    <row r="5" spans="1:11" ht="50.5" thickBot="1" x14ac:dyDescent="0.4">
      <c r="A5" s="78" t="s">
        <v>259</v>
      </c>
      <c r="B5" s="10" t="s">
        <v>578</v>
      </c>
      <c r="C5" s="79" t="s">
        <v>579</v>
      </c>
      <c r="D5" s="80">
        <v>0.2</v>
      </c>
      <c r="F5" s="86" t="s">
        <v>512</v>
      </c>
      <c r="G5" s="87">
        <v>0.2</v>
      </c>
      <c r="H5" s="530" t="s">
        <v>580</v>
      </c>
    </row>
    <row r="6" spans="1:11" ht="38" thickBot="1" x14ac:dyDescent="0.4">
      <c r="A6" s="81" t="s">
        <v>288</v>
      </c>
      <c r="B6" s="10" t="s">
        <v>581</v>
      </c>
      <c r="C6" s="79" t="s">
        <v>582</v>
      </c>
      <c r="D6" s="80">
        <v>0.4</v>
      </c>
      <c r="F6" s="86" t="s">
        <v>516</v>
      </c>
      <c r="G6" s="87">
        <v>0.4</v>
      </c>
      <c r="H6" s="530"/>
    </row>
    <row r="7" spans="1:11" ht="38" thickBot="1" x14ac:dyDescent="0.4">
      <c r="A7" s="82" t="s">
        <v>76</v>
      </c>
      <c r="B7" s="10" t="s">
        <v>583</v>
      </c>
      <c r="C7" s="79" t="s">
        <v>584</v>
      </c>
      <c r="D7" s="80">
        <v>0.6</v>
      </c>
      <c r="F7" s="88" t="s">
        <v>331</v>
      </c>
      <c r="G7" s="89">
        <v>0.6</v>
      </c>
      <c r="H7" s="89">
        <v>0.6</v>
      </c>
    </row>
    <row r="8" spans="1:11" ht="50.5" thickBot="1" x14ac:dyDescent="0.4">
      <c r="A8" s="83" t="s">
        <v>528</v>
      </c>
      <c r="B8" s="10" t="s">
        <v>585</v>
      </c>
      <c r="C8" s="79" t="s">
        <v>586</v>
      </c>
      <c r="D8" s="80">
        <v>0.8</v>
      </c>
      <c r="F8" s="88" t="s">
        <v>77</v>
      </c>
      <c r="G8" s="89">
        <v>0.8</v>
      </c>
      <c r="H8" s="89">
        <v>0.8</v>
      </c>
    </row>
    <row r="9" spans="1:11" ht="38" thickBot="1" x14ac:dyDescent="0.4">
      <c r="A9" s="84" t="s">
        <v>330</v>
      </c>
      <c r="B9" s="10" t="s">
        <v>587</v>
      </c>
      <c r="C9" s="79" t="s">
        <v>588</v>
      </c>
      <c r="D9" s="80">
        <v>1</v>
      </c>
      <c r="F9" s="88" t="s">
        <v>260</v>
      </c>
      <c r="G9" s="89">
        <v>1</v>
      </c>
      <c r="H9" s="89">
        <v>1</v>
      </c>
    </row>
    <row r="11" spans="1:11" ht="15" thickBot="1" x14ac:dyDescent="0.4"/>
    <row r="12" spans="1:11" ht="23.25" customHeight="1" thickBot="1" x14ac:dyDescent="0.4">
      <c r="A12" s="500" t="s">
        <v>253</v>
      </c>
      <c r="B12" s="500"/>
      <c r="C12" s="500"/>
      <c r="D12" s="500"/>
      <c r="E12" s="500"/>
      <c r="G12" s="500" t="s">
        <v>589</v>
      </c>
      <c r="H12" s="500"/>
      <c r="I12" s="500"/>
      <c r="J12" s="500"/>
      <c r="K12" s="500"/>
    </row>
    <row r="13" spans="1:11" ht="39" customHeight="1" thickBot="1" x14ac:dyDescent="0.4">
      <c r="A13" s="12" t="s">
        <v>590</v>
      </c>
      <c r="B13" s="501" t="s">
        <v>591</v>
      </c>
      <c r="C13" s="501"/>
      <c r="D13" s="501" t="s">
        <v>592</v>
      </c>
      <c r="E13" s="501"/>
      <c r="G13" s="12" t="s">
        <v>590</v>
      </c>
      <c r="H13" s="501" t="s">
        <v>591</v>
      </c>
      <c r="I13" s="501"/>
      <c r="J13" s="501" t="s">
        <v>592</v>
      </c>
      <c r="K13" s="501"/>
    </row>
    <row r="14" spans="1:11" ht="25" customHeight="1" x14ac:dyDescent="0.35">
      <c r="A14" s="508" t="s">
        <v>593</v>
      </c>
      <c r="B14" s="502" t="s">
        <v>594</v>
      </c>
      <c r="C14" s="503"/>
      <c r="D14" s="502" t="s">
        <v>595</v>
      </c>
      <c r="E14" s="503"/>
      <c r="G14" s="508" t="s">
        <v>593</v>
      </c>
      <c r="H14" s="502" t="s">
        <v>596</v>
      </c>
      <c r="I14" s="503"/>
      <c r="J14" s="502" t="s">
        <v>597</v>
      </c>
      <c r="K14" s="503"/>
    </row>
    <row r="15" spans="1:11" ht="25" customHeight="1" x14ac:dyDescent="0.35">
      <c r="A15" s="509"/>
      <c r="B15" s="504" t="s">
        <v>598</v>
      </c>
      <c r="C15" s="505"/>
      <c r="D15" s="504" t="s">
        <v>599</v>
      </c>
      <c r="E15" s="505"/>
      <c r="G15" s="509"/>
      <c r="H15" s="504" t="s">
        <v>600</v>
      </c>
      <c r="I15" s="505"/>
      <c r="J15" s="504" t="s">
        <v>601</v>
      </c>
      <c r="K15" s="505"/>
    </row>
    <row r="16" spans="1:11" ht="40" customHeight="1" thickBot="1" x14ac:dyDescent="0.4">
      <c r="A16" s="509"/>
      <c r="B16" s="504" t="s">
        <v>602</v>
      </c>
      <c r="C16" s="505"/>
      <c r="D16" s="504" t="s">
        <v>603</v>
      </c>
      <c r="E16" s="505"/>
      <c r="G16" s="510"/>
      <c r="H16" s="506" t="s">
        <v>604</v>
      </c>
      <c r="I16" s="507"/>
      <c r="J16" s="506" t="s">
        <v>605</v>
      </c>
      <c r="K16" s="507"/>
    </row>
    <row r="17" spans="1:11" ht="52" customHeight="1" x14ac:dyDescent="0.35">
      <c r="A17" s="509"/>
      <c r="B17" s="504" t="s">
        <v>606</v>
      </c>
      <c r="C17" s="505"/>
      <c r="D17" s="504" t="s">
        <v>607</v>
      </c>
      <c r="E17" s="505"/>
      <c r="G17" s="508" t="s">
        <v>608</v>
      </c>
      <c r="H17" s="502" t="s">
        <v>609</v>
      </c>
      <c r="I17" s="503"/>
      <c r="J17" s="502" t="s">
        <v>610</v>
      </c>
      <c r="K17" s="503"/>
    </row>
    <row r="18" spans="1:11" ht="25" customHeight="1" thickBot="1" x14ac:dyDescent="0.4">
      <c r="A18" s="510"/>
      <c r="B18" s="511"/>
      <c r="C18" s="512"/>
      <c r="D18" s="506" t="s">
        <v>611</v>
      </c>
      <c r="E18" s="507"/>
      <c r="G18" s="509"/>
      <c r="H18" s="504" t="s">
        <v>612</v>
      </c>
      <c r="I18" s="505"/>
      <c r="J18" s="504" t="s">
        <v>613</v>
      </c>
      <c r="K18" s="505"/>
    </row>
    <row r="19" spans="1:11" ht="25" customHeight="1" thickBot="1" x14ac:dyDescent="0.4">
      <c r="A19" s="508" t="s">
        <v>608</v>
      </c>
      <c r="B19" s="502" t="s">
        <v>614</v>
      </c>
      <c r="C19" s="503"/>
      <c r="D19" s="502" t="s">
        <v>615</v>
      </c>
      <c r="E19" s="503"/>
      <c r="G19" s="510"/>
      <c r="H19" s="506" t="s">
        <v>616</v>
      </c>
      <c r="I19" s="507"/>
      <c r="J19" s="506" t="s">
        <v>617</v>
      </c>
      <c r="K19" s="507"/>
    </row>
    <row r="20" spans="1:11" ht="25" customHeight="1" x14ac:dyDescent="0.35">
      <c r="A20" s="509"/>
      <c r="B20" s="504" t="s">
        <v>618</v>
      </c>
      <c r="C20" s="505"/>
      <c r="D20" s="504" t="s">
        <v>619</v>
      </c>
      <c r="E20" s="505"/>
      <c r="G20" s="508" t="s">
        <v>620</v>
      </c>
      <c r="H20" s="502" t="s">
        <v>621</v>
      </c>
      <c r="I20" s="503"/>
      <c r="J20" s="502" t="s">
        <v>622</v>
      </c>
      <c r="K20" s="503"/>
    </row>
    <row r="21" spans="1:11" ht="40" customHeight="1" x14ac:dyDescent="0.35">
      <c r="A21" s="509"/>
      <c r="B21" s="504" t="s">
        <v>623</v>
      </c>
      <c r="C21" s="505"/>
      <c r="D21" s="504" t="s">
        <v>624</v>
      </c>
      <c r="E21" s="505"/>
      <c r="G21" s="509"/>
      <c r="H21" s="504" t="s">
        <v>625</v>
      </c>
      <c r="I21" s="505"/>
      <c r="J21" s="504" t="s">
        <v>626</v>
      </c>
      <c r="K21" s="505"/>
    </row>
    <row r="22" spans="1:11" ht="52" customHeight="1" thickBot="1" x14ac:dyDescent="0.4">
      <c r="A22" s="509"/>
      <c r="B22" s="504" t="s">
        <v>627</v>
      </c>
      <c r="C22" s="505"/>
      <c r="D22" s="504" t="s">
        <v>628</v>
      </c>
      <c r="E22" s="505"/>
      <c r="G22" s="510"/>
      <c r="H22" s="506" t="s">
        <v>629</v>
      </c>
      <c r="I22" s="507"/>
      <c r="J22" s="506" t="s">
        <v>630</v>
      </c>
      <c r="K22" s="507"/>
    </row>
    <row r="23" spans="1:11" ht="40" customHeight="1" thickBot="1" x14ac:dyDescent="0.4">
      <c r="A23" s="510"/>
      <c r="B23" s="511"/>
      <c r="C23" s="512"/>
      <c r="D23" s="506" t="s">
        <v>631</v>
      </c>
      <c r="E23" s="507"/>
      <c r="G23" s="508" t="s">
        <v>632</v>
      </c>
      <c r="H23" s="502" t="s">
        <v>633</v>
      </c>
      <c r="I23" s="503"/>
      <c r="J23" s="502" t="s">
        <v>634</v>
      </c>
      <c r="K23" s="503"/>
    </row>
    <row r="24" spans="1:11" ht="25" customHeight="1" x14ac:dyDescent="0.35">
      <c r="A24" s="508" t="s">
        <v>620</v>
      </c>
      <c r="B24" s="502" t="s">
        <v>635</v>
      </c>
      <c r="C24" s="503"/>
      <c r="D24" s="502" t="s">
        <v>636</v>
      </c>
      <c r="E24" s="503"/>
      <c r="G24" s="509"/>
      <c r="H24" s="504" t="s">
        <v>637</v>
      </c>
      <c r="I24" s="505"/>
      <c r="J24" s="504" t="s">
        <v>638</v>
      </c>
      <c r="K24" s="505"/>
    </row>
    <row r="25" spans="1:11" ht="40" customHeight="1" thickBot="1" x14ac:dyDescent="0.4">
      <c r="A25" s="509"/>
      <c r="B25" s="504" t="s">
        <v>639</v>
      </c>
      <c r="C25" s="505"/>
      <c r="D25" s="504" t="s">
        <v>640</v>
      </c>
      <c r="E25" s="505"/>
      <c r="G25" s="510"/>
      <c r="H25" s="506" t="s">
        <v>641</v>
      </c>
      <c r="I25" s="507"/>
      <c r="J25" s="506" t="s">
        <v>642</v>
      </c>
      <c r="K25" s="507"/>
    </row>
    <row r="26" spans="1:11" ht="40" customHeight="1" x14ac:dyDescent="0.35">
      <c r="A26" s="509"/>
      <c r="B26" s="504" t="s">
        <v>643</v>
      </c>
      <c r="C26" s="505"/>
      <c r="D26" s="504" t="s">
        <v>644</v>
      </c>
      <c r="E26" s="505"/>
      <c r="G26" s="508" t="s">
        <v>645</v>
      </c>
      <c r="H26" s="502" t="s">
        <v>646</v>
      </c>
      <c r="I26" s="503"/>
      <c r="J26" s="502" t="s">
        <v>647</v>
      </c>
      <c r="K26" s="503"/>
    </row>
    <row r="27" spans="1:11" ht="52" customHeight="1" x14ac:dyDescent="0.35">
      <c r="A27" s="509"/>
      <c r="B27" s="504" t="s">
        <v>648</v>
      </c>
      <c r="C27" s="505"/>
      <c r="D27" s="504" t="s">
        <v>649</v>
      </c>
      <c r="E27" s="505"/>
      <c r="G27" s="509"/>
      <c r="H27" s="504" t="s">
        <v>650</v>
      </c>
      <c r="I27" s="505"/>
      <c r="J27" s="504" t="s">
        <v>651</v>
      </c>
      <c r="K27" s="505"/>
    </row>
    <row r="28" spans="1:11" ht="40" customHeight="1" thickBot="1" x14ac:dyDescent="0.4">
      <c r="A28" s="509"/>
      <c r="B28" s="504"/>
      <c r="C28" s="505"/>
      <c r="D28" s="504" t="s">
        <v>652</v>
      </c>
      <c r="E28" s="505"/>
      <c r="G28" s="510"/>
      <c r="H28" s="506" t="s">
        <v>653</v>
      </c>
      <c r="I28" s="507"/>
      <c r="J28" s="506" t="s">
        <v>654</v>
      </c>
      <c r="K28" s="507"/>
    </row>
    <row r="29" spans="1:11" ht="25" customHeight="1" thickBot="1" x14ac:dyDescent="0.4">
      <c r="A29" s="510"/>
      <c r="B29" s="506"/>
      <c r="C29" s="507"/>
      <c r="D29" s="506" t="s">
        <v>655</v>
      </c>
      <c r="E29" s="507"/>
    </row>
    <row r="30" spans="1:11" ht="25" customHeight="1" x14ac:dyDescent="0.35">
      <c r="A30" s="508" t="s">
        <v>632</v>
      </c>
      <c r="B30" s="502" t="s">
        <v>656</v>
      </c>
      <c r="C30" s="503"/>
      <c r="D30" s="502" t="s">
        <v>657</v>
      </c>
      <c r="E30" s="503"/>
    </row>
    <row r="31" spans="1:11" ht="40" customHeight="1" x14ac:dyDescent="0.35">
      <c r="A31" s="509"/>
      <c r="B31" s="504" t="s">
        <v>658</v>
      </c>
      <c r="C31" s="505"/>
      <c r="D31" s="504" t="s">
        <v>659</v>
      </c>
      <c r="E31" s="505"/>
    </row>
    <row r="32" spans="1:11" ht="40" customHeight="1" x14ac:dyDescent="0.35">
      <c r="A32" s="509"/>
      <c r="B32" s="504" t="s">
        <v>660</v>
      </c>
      <c r="C32" s="505"/>
      <c r="D32" s="504" t="s">
        <v>661</v>
      </c>
      <c r="E32" s="505"/>
    </row>
    <row r="33" spans="1:11" ht="52" customHeight="1" thickBot="1" x14ac:dyDescent="0.4">
      <c r="A33" s="510"/>
      <c r="B33" s="506" t="s">
        <v>662</v>
      </c>
      <c r="C33" s="507"/>
      <c r="D33" s="511"/>
      <c r="E33" s="512"/>
    </row>
    <row r="34" spans="1:11" ht="25" customHeight="1" x14ac:dyDescent="0.35">
      <c r="A34" s="508" t="s">
        <v>645</v>
      </c>
      <c r="B34" s="502" t="s">
        <v>663</v>
      </c>
      <c r="C34" s="503"/>
      <c r="D34" s="502" t="s">
        <v>664</v>
      </c>
      <c r="E34" s="503"/>
    </row>
    <row r="35" spans="1:11" ht="25" customHeight="1" x14ac:dyDescent="0.35">
      <c r="A35" s="509"/>
      <c r="B35" s="504" t="s">
        <v>665</v>
      </c>
      <c r="C35" s="505"/>
      <c r="D35" s="504" t="s">
        <v>666</v>
      </c>
      <c r="E35" s="505"/>
    </row>
    <row r="36" spans="1:11" ht="40" customHeight="1" x14ac:dyDescent="0.35">
      <c r="A36" s="509"/>
      <c r="B36" s="504" t="s">
        <v>667</v>
      </c>
      <c r="C36" s="505"/>
      <c r="D36" s="504" t="s">
        <v>668</v>
      </c>
      <c r="E36" s="505"/>
    </row>
    <row r="37" spans="1:11" ht="52" customHeight="1" thickBot="1" x14ac:dyDescent="0.4">
      <c r="A37" s="510"/>
      <c r="B37" s="506" t="s">
        <v>669</v>
      </c>
      <c r="C37" s="507"/>
      <c r="D37" s="511"/>
      <c r="E37" s="512"/>
    </row>
    <row r="40" spans="1:11" ht="35.25" customHeight="1" x14ac:dyDescent="0.35">
      <c r="A40" s="519" t="s">
        <v>670</v>
      </c>
      <c r="B40" s="519"/>
      <c r="C40" s="519"/>
      <c r="D40" s="519"/>
      <c r="E40" s="519"/>
      <c r="G40" s="519" t="s">
        <v>671</v>
      </c>
      <c r="H40" s="519"/>
      <c r="I40" s="519"/>
      <c r="J40" s="519"/>
      <c r="K40" s="519"/>
    </row>
    <row r="41" spans="1:11" ht="15.75" customHeight="1" thickBot="1" x14ac:dyDescent="0.4">
      <c r="A41" s="11"/>
      <c r="B41" s="92"/>
      <c r="C41" s="11"/>
      <c r="D41" s="11"/>
      <c r="G41"/>
      <c r="H41" s="90"/>
    </row>
    <row r="42" spans="1:11" ht="42.5" thickBot="1" x14ac:dyDescent="0.4">
      <c r="A42" s="523" t="s">
        <v>672</v>
      </c>
      <c r="B42" s="525" t="s">
        <v>673</v>
      </c>
      <c r="C42" s="525"/>
      <c r="D42" s="525" t="s">
        <v>674</v>
      </c>
      <c r="E42" s="525"/>
      <c r="G42"/>
      <c r="H42" s="93" t="s">
        <v>590</v>
      </c>
      <c r="I42" s="94" t="s">
        <v>675</v>
      </c>
      <c r="J42" s="515" t="s">
        <v>676</v>
      </c>
      <c r="K42" s="516"/>
    </row>
    <row r="43" spans="1:11" ht="29.25" customHeight="1" thickBot="1" x14ac:dyDescent="0.4">
      <c r="A43" s="524"/>
      <c r="B43" s="525"/>
      <c r="C43" s="525"/>
      <c r="D43" s="14" t="s">
        <v>18</v>
      </c>
      <c r="E43" s="14" t="s">
        <v>19</v>
      </c>
      <c r="G43"/>
      <c r="H43" s="95" t="s">
        <v>593</v>
      </c>
      <c r="I43" s="68" t="s">
        <v>677</v>
      </c>
      <c r="J43" s="526" t="s">
        <v>678</v>
      </c>
      <c r="K43" s="527"/>
    </row>
    <row r="44" spans="1:11" ht="26.25" customHeight="1" x14ac:dyDescent="0.35">
      <c r="A44" s="98">
        <v>1</v>
      </c>
      <c r="B44" s="522" t="s">
        <v>679</v>
      </c>
      <c r="C44" s="522"/>
      <c r="D44" s="99"/>
      <c r="E44" s="100"/>
      <c r="G44"/>
      <c r="H44" s="95" t="s">
        <v>608</v>
      </c>
      <c r="I44" s="68" t="s">
        <v>680</v>
      </c>
      <c r="J44" s="526" t="s">
        <v>681</v>
      </c>
      <c r="K44" s="527"/>
    </row>
    <row r="45" spans="1:11" ht="24" customHeight="1" thickBot="1" x14ac:dyDescent="0.4">
      <c r="A45" s="101">
        <v>2</v>
      </c>
      <c r="B45" s="517" t="s">
        <v>682</v>
      </c>
      <c r="C45" s="517"/>
      <c r="D45" s="102"/>
      <c r="E45" s="103"/>
      <c r="G45"/>
      <c r="H45" s="96" t="s">
        <v>620</v>
      </c>
      <c r="I45" s="97" t="s">
        <v>683</v>
      </c>
      <c r="J45" s="513" t="s">
        <v>684</v>
      </c>
      <c r="K45" s="514"/>
    </row>
    <row r="46" spans="1:11" ht="15.75" customHeight="1" x14ac:dyDescent="0.35">
      <c r="A46" s="101">
        <v>3</v>
      </c>
      <c r="B46" s="517" t="s">
        <v>685</v>
      </c>
      <c r="C46" s="517"/>
      <c r="D46" s="102"/>
      <c r="E46" s="103"/>
      <c r="G46"/>
      <c r="H46" s="90"/>
    </row>
    <row r="47" spans="1:11" ht="25.5" customHeight="1" x14ac:dyDescent="0.35">
      <c r="A47" s="101">
        <v>4</v>
      </c>
      <c r="B47" s="517" t="s">
        <v>686</v>
      </c>
      <c r="C47" s="517"/>
      <c r="D47" s="102"/>
      <c r="E47" s="103"/>
      <c r="G47"/>
      <c r="H47" s="90"/>
    </row>
    <row r="48" spans="1:11" ht="27" customHeight="1" x14ac:dyDescent="0.35">
      <c r="A48" s="101">
        <v>5</v>
      </c>
      <c r="B48" s="517" t="s">
        <v>687</v>
      </c>
      <c r="C48" s="517"/>
      <c r="D48" s="102"/>
      <c r="E48" s="103"/>
      <c r="G48"/>
      <c r="H48" s="90"/>
    </row>
    <row r="49" spans="1:9" x14ac:dyDescent="0.35">
      <c r="A49" s="101">
        <v>6</v>
      </c>
      <c r="B49" s="517" t="s">
        <v>688</v>
      </c>
      <c r="C49" s="517"/>
      <c r="D49" s="102"/>
      <c r="E49" s="103"/>
      <c r="G49"/>
      <c r="H49" s="90"/>
    </row>
    <row r="50" spans="1:9" ht="25.5" customHeight="1" x14ac:dyDescent="0.35">
      <c r="A50" s="101">
        <v>7</v>
      </c>
      <c r="B50" s="517" t="s">
        <v>689</v>
      </c>
      <c r="C50" s="517"/>
      <c r="D50" s="102"/>
      <c r="E50" s="103"/>
    </row>
    <row r="51" spans="1:9" ht="26.25" customHeight="1" x14ac:dyDescent="0.35">
      <c r="A51" s="101">
        <v>8</v>
      </c>
      <c r="B51" s="517" t="s">
        <v>690</v>
      </c>
      <c r="C51" s="517"/>
      <c r="D51" s="102"/>
      <c r="E51" s="103"/>
    </row>
    <row r="52" spans="1:9" x14ac:dyDescent="0.35">
      <c r="A52" s="101">
        <v>9</v>
      </c>
      <c r="B52" s="517" t="s">
        <v>691</v>
      </c>
      <c r="C52" s="517"/>
      <c r="D52" s="102"/>
      <c r="E52" s="103"/>
    </row>
    <row r="53" spans="1:9" ht="30" customHeight="1" x14ac:dyDescent="0.35">
      <c r="A53" s="101">
        <v>10</v>
      </c>
      <c r="B53" s="517" t="s">
        <v>692</v>
      </c>
      <c r="C53" s="517"/>
      <c r="D53" s="102"/>
      <c r="E53" s="103"/>
    </row>
    <row r="54" spans="1:9" x14ac:dyDescent="0.35">
      <c r="A54" s="101">
        <v>11</v>
      </c>
      <c r="B54" s="517" t="s">
        <v>693</v>
      </c>
      <c r="C54" s="517"/>
      <c r="D54" s="102"/>
      <c r="E54" s="103"/>
    </row>
    <row r="55" spans="1:9" x14ac:dyDescent="0.35">
      <c r="A55" s="101">
        <v>12</v>
      </c>
      <c r="B55" s="517" t="s">
        <v>694</v>
      </c>
      <c r="C55" s="517"/>
      <c r="D55" s="102"/>
      <c r="E55" s="103"/>
    </row>
    <row r="56" spans="1:9" x14ac:dyDescent="0.35">
      <c r="A56" s="101">
        <v>13</v>
      </c>
      <c r="B56" s="517" t="s">
        <v>695</v>
      </c>
      <c r="C56" s="517"/>
      <c r="D56" s="102"/>
      <c r="E56" s="103"/>
    </row>
    <row r="57" spans="1:9" x14ac:dyDescent="0.35">
      <c r="A57" s="101">
        <v>14</v>
      </c>
      <c r="B57" s="517" t="s">
        <v>696</v>
      </c>
      <c r="C57" s="517"/>
      <c r="D57" s="102"/>
      <c r="E57" s="103"/>
      <c r="F57" s="11"/>
      <c r="G57" s="92"/>
      <c r="H57" s="11"/>
      <c r="I57" s="11"/>
    </row>
    <row r="58" spans="1:9" x14ac:dyDescent="0.35">
      <c r="A58" s="101">
        <v>15</v>
      </c>
      <c r="B58" s="517" t="s">
        <v>697</v>
      </c>
      <c r="C58" s="517"/>
      <c r="D58" s="102"/>
      <c r="E58" s="103"/>
    </row>
    <row r="59" spans="1:9" x14ac:dyDescent="0.35">
      <c r="A59" s="101">
        <v>16</v>
      </c>
      <c r="B59" s="517" t="s">
        <v>698</v>
      </c>
      <c r="C59" s="517"/>
      <c r="D59" s="102"/>
      <c r="E59" s="103"/>
    </row>
    <row r="60" spans="1:9" x14ac:dyDescent="0.35">
      <c r="A60" s="101">
        <v>17</v>
      </c>
      <c r="B60" s="517" t="s">
        <v>699</v>
      </c>
      <c r="C60" s="517"/>
      <c r="D60" s="102"/>
      <c r="E60" s="103"/>
    </row>
    <row r="61" spans="1:9" ht="19.5" customHeight="1" x14ac:dyDescent="0.35">
      <c r="A61" s="101">
        <v>18</v>
      </c>
      <c r="B61" s="517" t="s">
        <v>700</v>
      </c>
      <c r="C61" s="517"/>
      <c r="D61" s="102"/>
      <c r="E61" s="103"/>
    </row>
    <row r="62" spans="1:9" ht="15" thickBot="1" x14ac:dyDescent="0.4">
      <c r="A62" s="104">
        <v>19</v>
      </c>
      <c r="B62" s="518" t="s">
        <v>701</v>
      </c>
      <c r="C62" s="518"/>
      <c r="D62" s="105"/>
      <c r="E62" s="106"/>
    </row>
    <row r="63" spans="1:9" ht="15" thickBot="1" x14ac:dyDescent="0.4">
      <c r="A63"/>
      <c r="B63" s="520" t="s">
        <v>702</v>
      </c>
      <c r="C63" s="521"/>
      <c r="D63" s="13"/>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90"/>
    </row>
    <row r="86" spans="1:1" ht="55.5" customHeight="1" x14ac:dyDescent="0.35"/>
    <row r="87" spans="1:1" ht="34.5" customHeight="1" x14ac:dyDescent="0.35"/>
    <row r="88" spans="1:1" ht="36" customHeight="1" x14ac:dyDescent="0.35"/>
    <row r="89" spans="1:1" ht="43.5" customHeight="1" x14ac:dyDescent="0.3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536" t="s">
        <v>703</v>
      </c>
      <c r="C1" s="536"/>
      <c r="D1" s="536"/>
      <c r="E1" s="536"/>
    </row>
    <row r="2" spans="2:5" ht="15" thickBot="1" x14ac:dyDescent="0.4"/>
    <row r="3" spans="2:5" ht="26.5" thickBot="1" x14ac:dyDescent="0.4">
      <c r="B3" s="107" t="s">
        <v>704</v>
      </c>
      <c r="C3" s="108" t="s">
        <v>705</v>
      </c>
      <c r="D3" s="109" t="s">
        <v>706</v>
      </c>
      <c r="E3" s="108" t="s">
        <v>707</v>
      </c>
    </row>
    <row r="4" spans="2:5" ht="15" thickBot="1" x14ac:dyDescent="0.4">
      <c r="B4" s="547" t="s">
        <v>708</v>
      </c>
      <c r="C4" s="110" t="s">
        <v>81</v>
      </c>
      <c r="D4" s="549" t="s">
        <v>709</v>
      </c>
      <c r="E4" s="111" t="s">
        <v>710</v>
      </c>
    </row>
    <row r="5" spans="2:5" ht="15" thickBot="1" x14ac:dyDescent="0.4">
      <c r="B5" s="548"/>
      <c r="C5" s="110" t="s">
        <v>518</v>
      </c>
      <c r="D5" s="550"/>
      <c r="E5" s="111" t="s">
        <v>710</v>
      </c>
    </row>
    <row r="6" spans="2:5" ht="15" thickBot="1" x14ac:dyDescent="0.4">
      <c r="B6" s="547" t="s">
        <v>711</v>
      </c>
      <c r="C6" s="79" t="s">
        <v>83</v>
      </c>
      <c r="D6" s="51" t="s">
        <v>712</v>
      </c>
      <c r="E6" s="110" t="s">
        <v>710</v>
      </c>
    </row>
    <row r="7" spans="2:5" ht="15" thickBot="1" x14ac:dyDescent="0.4">
      <c r="B7" s="548"/>
      <c r="C7" s="79" t="s">
        <v>519</v>
      </c>
      <c r="D7" s="51" t="s">
        <v>713</v>
      </c>
      <c r="E7" s="79" t="s">
        <v>710</v>
      </c>
    </row>
    <row r="8" spans="2:5" ht="15" thickBot="1" x14ac:dyDescent="0.4">
      <c r="B8" s="547" t="s">
        <v>714</v>
      </c>
      <c r="C8" s="111" t="s">
        <v>84</v>
      </c>
      <c r="D8" s="51" t="s">
        <v>715</v>
      </c>
      <c r="E8" s="112">
        <v>0.25</v>
      </c>
    </row>
    <row r="9" spans="2:5" ht="25.5" thickBot="1" x14ac:dyDescent="0.4">
      <c r="B9" s="551"/>
      <c r="C9" s="111" t="s">
        <v>520</v>
      </c>
      <c r="D9" s="51" t="s">
        <v>716</v>
      </c>
      <c r="E9" s="112">
        <v>0.15</v>
      </c>
    </row>
    <row r="10" spans="2:5" ht="25.5" thickBot="1" x14ac:dyDescent="0.4">
      <c r="B10" s="548"/>
      <c r="C10" s="111" t="s">
        <v>525</v>
      </c>
      <c r="D10" s="51" t="s">
        <v>717</v>
      </c>
      <c r="E10" s="112">
        <v>0.1</v>
      </c>
    </row>
    <row r="11" spans="2:5" ht="38" thickBot="1" x14ac:dyDescent="0.4">
      <c r="B11" s="537" t="s">
        <v>718</v>
      </c>
      <c r="C11" s="111" t="s">
        <v>85</v>
      </c>
      <c r="D11" s="51" t="s">
        <v>719</v>
      </c>
      <c r="E11" s="113">
        <v>0.25</v>
      </c>
    </row>
    <row r="12" spans="2:5" ht="15" thickBot="1" x14ac:dyDescent="0.4">
      <c r="B12" s="538"/>
      <c r="C12" s="111" t="s">
        <v>521</v>
      </c>
      <c r="D12" s="51" t="s">
        <v>720</v>
      </c>
      <c r="E12" s="113">
        <v>0.15</v>
      </c>
    </row>
    <row r="13" spans="2:5" ht="25.5" thickBot="1" x14ac:dyDescent="0.4">
      <c r="B13" s="537" t="s">
        <v>721</v>
      </c>
      <c r="C13" s="111" t="s">
        <v>86</v>
      </c>
      <c r="D13" s="51" t="s">
        <v>722</v>
      </c>
      <c r="E13" s="111" t="s">
        <v>710</v>
      </c>
    </row>
    <row r="14" spans="2:5" ht="25.5" thickBot="1" x14ac:dyDescent="0.4">
      <c r="B14" s="538"/>
      <c r="C14" s="111" t="s">
        <v>522</v>
      </c>
      <c r="D14" s="51" t="s">
        <v>723</v>
      </c>
      <c r="E14" s="111" t="s">
        <v>710</v>
      </c>
    </row>
    <row r="15" spans="2:5" ht="15" thickBot="1" x14ac:dyDescent="0.4">
      <c r="B15" s="539" t="s">
        <v>724</v>
      </c>
      <c r="C15" s="111" t="s">
        <v>725</v>
      </c>
      <c r="D15" s="51" t="s">
        <v>726</v>
      </c>
      <c r="E15" s="111" t="s">
        <v>710</v>
      </c>
    </row>
    <row r="16" spans="2:5" ht="15" thickBot="1" x14ac:dyDescent="0.4">
      <c r="B16" s="540"/>
      <c r="C16" s="111" t="s">
        <v>727</v>
      </c>
      <c r="D16" s="51" t="s">
        <v>728</v>
      </c>
      <c r="E16" s="111" t="s">
        <v>710</v>
      </c>
    </row>
    <row r="17" spans="2:5" x14ac:dyDescent="0.35">
      <c r="B17" s="541"/>
      <c r="C17" s="542"/>
      <c r="D17" s="542"/>
      <c r="E17" s="543"/>
    </row>
    <row r="18" spans="2:5" x14ac:dyDescent="0.35">
      <c r="B18" s="544" t="s">
        <v>729</v>
      </c>
      <c r="C18" s="545"/>
      <c r="D18" s="545"/>
      <c r="E18" s="546"/>
    </row>
    <row r="19" spans="2:5" x14ac:dyDescent="0.35">
      <c r="B19" s="544"/>
      <c r="C19" s="545"/>
      <c r="D19" s="545"/>
      <c r="E19" s="546"/>
    </row>
    <row r="20" spans="2:5" ht="15" thickBot="1" x14ac:dyDescent="0.4">
      <c r="B20" s="533" t="s">
        <v>730</v>
      </c>
      <c r="C20" s="534"/>
      <c r="D20" s="534"/>
      <c r="E20" s="535"/>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563" t="s">
        <v>731</v>
      </c>
      <c r="C2" s="563"/>
    </row>
    <row r="3" spans="1:13" x14ac:dyDescent="0.35">
      <c r="B3" s="15" t="s">
        <v>732</v>
      </c>
      <c r="C3" s="16"/>
    </row>
    <row r="4" spans="1:13" x14ac:dyDescent="0.35">
      <c r="B4" s="15" t="s">
        <v>733</v>
      </c>
      <c r="C4" s="17"/>
    </row>
    <row r="5" spans="1:13" x14ac:dyDescent="0.35">
      <c r="B5" s="15" t="s">
        <v>734</v>
      </c>
      <c r="C5" s="18"/>
    </row>
    <row r="6" spans="1:13" x14ac:dyDescent="0.35">
      <c r="B6" s="15" t="s">
        <v>735</v>
      </c>
      <c r="C6" s="19"/>
    </row>
    <row r="8" spans="1:13" ht="15.5" x14ac:dyDescent="0.35">
      <c r="A8" s="528" t="s">
        <v>736</v>
      </c>
      <c r="B8" s="528"/>
      <c r="C8" s="528"/>
      <c r="D8" s="528"/>
      <c r="E8" s="528"/>
      <c r="F8" s="528"/>
    </row>
    <row r="9" spans="1:13" ht="15" thickBot="1" x14ac:dyDescent="0.4"/>
    <row r="10" spans="1:13" ht="15.5" thickTop="1" thickBot="1" x14ac:dyDescent="0.4">
      <c r="A10" s="564" t="s">
        <v>30</v>
      </c>
      <c r="B10" s="565"/>
      <c r="C10" s="566" t="s">
        <v>737</v>
      </c>
      <c r="D10" s="567"/>
      <c r="E10" s="567"/>
      <c r="F10" s="567"/>
      <c r="G10" s="568"/>
      <c r="I10" s="574" t="s">
        <v>30</v>
      </c>
      <c r="J10" s="575"/>
      <c r="K10" s="555" t="s">
        <v>738</v>
      </c>
      <c r="L10" s="556"/>
      <c r="M10" s="557"/>
    </row>
    <row r="11" spans="1:13" ht="15" thickBot="1" x14ac:dyDescent="0.4">
      <c r="A11" s="20" t="s">
        <v>739</v>
      </c>
      <c r="B11" s="21" t="s">
        <v>740</v>
      </c>
      <c r="C11" s="569"/>
      <c r="D11" s="570"/>
      <c r="E11" s="570"/>
      <c r="F11" s="570"/>
      <c r="G11" s="571"/>
      <c r="I11" s="22" t="s">
        <v>739</v>
      </c>
      <c r="J11" s="23" t="s">
        <v>741</v>
      </c>
      <c r="K11" s="558"/>
      <c r="L11" s="559"/>
      <c r="M11" s="560"/>
    </row>
    <row r="12" spans="1:13" ht="40" customHeight="1" thickBot="1" x14ac:dyDescent="0.4">
      <c r="A12" s="34" t="s">
        <v>742</v>
      </c>
      <c r="B12" s="33">
        <v>1</v>
      </c>
      <c r="C12" s="36"/>
      <c r="D12" s="37"/>
      <c r="E12" s="37"/>
      <c r="F12" s="37"/>
      <c r="G12" s="38"/>
      <c r="I12" s="34" t="s">
        <v>742</v>
      </c>
      <c r="J12" s="33">
        <v>1</v>
      </c>
      <c r="K12" s="36"/>
      <c r="L12" s="37"/>
      <c r="M12" s="38"/>
    </row>
    <row r="13" spans="1:13" ht="40" customHeight="1" thickBot="1" x14ac:dyDescent="0.4">
      <c r="A13" s="34" t="s">
        <v>743</v>
      </c>
      <c r="B13" s="33">
        <v>0.8</v>
      </c>
      <c r="C13" s="39"/>
      <c r="D13" s="40"/>
      <c r="E13" s="41"/>
      <c r="F13" s="41"/>
      <c r="G13" s="42"/>
      <c r="I13" s="34" t="s">
        <v>743</v>
      </c>
      <c r="J13" s="33">
        <v>0.8</v>
      </c>
      <c r="K13" s="49"/>
      <c r="L13" s="41"/>
      <c r="M13" s="42"/>
    </row>
    <row r="14" spans="1:13" ht="40" customHeight="1" thickBot="1" x14ac:dyDescent="0.4">
      <c r="A14" s="34" t="s">
        <v>744</v>
      </c>
      <c r="B14" s="33">
        <v>0.6</v>
      </c>
      <c r="C14" s="39"/>
      <c r="D14" s="40"/>
      <c r="E14" s="40"/>
      <c r="F14" s="41"/>
      <c r="G14" s="42"/>
      <c r="I14" s="34" t="s">
        <v>744</v>
      </c>
      <c r="J14" s="33">
        <v>0.6</v>
      </c>
      <c r="K14" s="39"/>
      <c r="L14" s="41"/>
      <c r="M14" s="42"/>
    </row>
    <row r="15" spans="1:13" ht="40" customHeight="1" thickBot="1" x14ac:dyDescent="0.4">
      <c r="A15" s="34" t="s">
        <v>745</v>
      </c>
      <c r="B15" s="33">
        <v>0.4</v>
      </c>
      <c r="C15" s="43"/>
      <c r="D15" s="40"/>
      <c r="E15" s="40"/>
      <c r="F15" s="41"/>
      <c r="G15" s="42"/>
      <c r="I15" s="34" t="s">
        <v>745</v>
      </c>
      <c r="J15" s="33">
        <v>0.4</v>
      </c>
      <c r="K15" s="39"/>
      <c r="L15" s="41"/>
      <c r="M15" s="42"/>
    </row>
    <row r="16" spans="1:13" ht="40" customHeight="1" thickBot="1" x14ac:dyDescent="0.4">
      <c r="A16" s="34" t="s">
        <v>746</v>
      </c>
      <c r="B16" s="33">
        <v>0.2</v>
      </c>
      <c r="C16" s="44"/>
      <c r="D16" s="45"/>
      <c r="E16" s="46"/>
      <c r="F16" s="47"/>
      <c r="G16" s="48"/>
      <c r="I16" s="34" t="s">
        <v>746</v>
      </c>
      <c r="J16" s="33">
        <v>0.2</v>
      </c>
      <c r="K16" s="50"/>
      <c r="L16" s="47"/>
      <c r="M16" s="48"/>
    </row>
    <row r="17" spans="1:13" ht="15.5" thickTop="1" thickBot="1" x14ac:dyDescent="0.4">
      <c r="A17" s="572" t="s">
        <v>32</v>
      </c>
      <c r="B17" s="21" t="s">
        <v>739</v>
      </c>
      <c r="C17" s="21" t="s">
        <v>747</v>
      </c>
      <c r="D17" s="21" t="s">
        <v>748</v>
      </c>
      <c r="E17" s="21" t="s">
        <v>734</v>
      </c>
      <c r="F17" s="21" t="s">
        <v>749</v>
      </c>
      <c r="G17" s="21" t="s">
        <v>750</v>
      </c>
      <c r="I17" s="561" t="s">
        <v>32</v>
      </c>
      <c r="J17" s="23" t="s">
        <v>739</v>
      </c>
      <c r="K17" s="21" t="s">
        <v>734</v>
      </c>
      <c r="L17" s="21" t="s">
        <v>749</v>
      </c>
      <c r="M17" s="21" t="s">
        <v>750</v>
      </c>
    </row>
    <row r="18" spans="1:13" ht="15" thickBot="1" x14ac:dyDescent="0.4">
      <c r="A18" s="573"/>
      <c r="B18" s="21" t="s">
        <v>740</v>
      </c>
      <c r="C18" s="32">
        <v>0.2</v>
      </c>
      <c r="D18" s="32">
        <v>0.4</v>
      </c>
      <c r="E18" s="32">
        <v>0.6</v>
      </c>
      <c r="F18" s="32">
        <v>0.8</v>
      </c>
      <c r="G18" s="32">
        <v>1</v>
      </c>
      <c r="I18" s="562"/>
      <c r="J18" s="23" t="s">
        <v>740</v>
      </c>
      <c r="K18" s="32">
        <v>0.6</v>
      </c>
      <c r="L18" s="32">
        <v>0.8</v>
      </c>
      <c r="M18" s="32">
        <v>1</v>
      </c>
    </row>
    <row r="20" spans="1:13" ht="15" thickBot="1" x14ac:dyDescent="0.4"/>
    <row r="21" spans="1:13" ht="25.5" customHeight="1" thickBot="1" x14ac:dyDescent="0.4">
      <c r="B21" s="576" t="s">
        <v>751</v>
      </c>
      <c r="C21" s="577" t="s">
        <v>752</v>
      </c>
      <c r="D21" s="577"/>
      <c r="E21" s="577"/>
      <c r="F21" s="577"/>
    </row>
    <row r="22" spans="1:13" ht="39" customHeight="1" thickBot="1" x14ac:dyDescent="0.4">
      <c r="B22" s="576"/>
      <c r="C22" s="577" t="s">
        <v>753</v>
      </c>
      <c r="D22" s="577"/>
      <c r="E22" s="577" t="s">
        <v>754</v>
      </c>
      <c r="F22" s="577"/>
    </row>
    <row r="23" spans="1:13" ht="43.5" customHeight="1" thickBot="1" x14ac:dyDescent="0.4">
      <c r="B23" s="114" t="s">
        <v>735</v>
      </c>
      <c r="C23" s="553" t="s">
        <v>755</v>
      </c>
      <c r="D23" s="553"/>
      <c r="E23" s="553" t="s">
        <v>756</v>
      </c>
      <c r="F23" s="553"/>
    </row>
    <row r="24" spans="1:13" ht="43.5" customHeight="1" thickBot="1" x14ac:dyDescent="0.4">
      <c r="B24" s="114" t="s">
        <v>734</v>
      </c>
      <c r="C24" s="554" t="s">
        <v>757</v>
      </c>
      <c r="D24" s="554"/>
      <c r="E24" s="553" t="s">
        <v>758</v>
      </c>
      <c r="F24" s="553"/>
    </row>
    <row r="25" spans="1:13" ht="43.5" customHeight="1" thickBot="1" x14ac:dyDescent="0.4">
      <c r="B25" s="577" t="s">
        <v>759</v>
      </c>
      <c r="C25" s="554" t="s">
        <v>760</v>
      </c>
      <c r="D25" s="554"/>
      <c r="E25" s="554" t="s">
        <v>760</v>
      </c>
      <c r="F25" s="554"/>
    </row>
    <row r="26" spans="1:13" ht="43.5" customHeight="1" thickBot="1" x14ac:dyDescent="0.4">
      <c r="B26" s="577"/>
      <c r="C26" s="552" t="s">
        <v>761</v>
      </c>
      <c r="D26" s="552"/>
      <c r="E26" s="552" t="s">
        <v>761</v>
      </c>
      <c r="F26" s="552"/>
    </row>
    <row r="27" spans="1:13" ht="43.5" customHeight="1" thickBot="1" x14ac:dyDescent="0.4">
      <c r="B27" s="577" t="s">
        <v>732</v>
      </c>
      <c r="C27" s="554" t="s">
        <v>760</v>
      </c>
      <c r="D27" s="554"/>
      <c r="E27" s="554" t="s">
        <v>760</v>
      </c>
      <c r="F27" s="554"/>
    </row>
    <row r="28" spans="1:13" ht="43.5" customHeight="1" thickBot="1" x14ac:dyDescent="0.4">
      <c r="B28" s="577"/>
      <c r="C28" s="552" t="s">
        <v>761</v>
      </c>
      <c r="D28" s="552"/>
      <c r="E28" s="552" t="s">
        <v>761</v>
      </c>
      <c r="F28" s="552"/>
    </row>
  </sheetData>
  <mergeCells count="26">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 ref="C28:D28"/>
    <mergeCell ref="E23:F23"/>
    <mergeCell ref="E24:F24"/>
    <mergeCell ref="E25:F25"/>
    <mergeCell ref="E26:F26"/>
    <mergeCell ref="C23:D23"/>
    <mergeCell ref="C24:D24"/>
    <mergeCell ref="C25:D25"/>
    <mergeCell ref="C26:D26"/>
    <mergeCell ref="C27:D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9" customWidth="1"/>
    <col min="3" max="3" width="45.7265625" customWidth="1"/>
  </cols>
  <sheetData>
    <row r="1" spans="2:3" x14ac:dyDescent="0.35">
      <c r="B1" s="486" t="s">
        <v>762</v>
      </c>
      <c r="C1" s="486"/>
    </row>
    <row r="3" spans="2:3" x14ac:dyDescent="0.35">
      <c r="B3" s="30" t="s">
        <v>763</v>
      </c>
      <c r="C3" s="1"/>
    </row>
    <row r="4" spans="2:3" x14ac:dyDescent="0.35">
      <c r="B4" s="30" t="s">
        <v>764</v>
      </c>
      <c r="C4" s="1"/>
    </row>
    <row r="5" spans="2:3" ht="43.5" x14ac:dyDescent="0.35">
      <c r="B5" s="30" t="s">
        <v>765</v>
      </c>
      <c r="C5" s="1"/>
    </row>
    <row r="6" spans="2:3" x14ac:dyDescent="0.35">
      <c r="B6" s="30" t="s">
        <v>766</v>
      </c>
      <c r="C6" s="2" t="s">
        <v>767</v>
      </c>
    </row>
    <row r="7" spans="2:3" x14ac:dyDescent="0.35">
      <c r="B7" s="30" t="s">
        <v>768</v>
      </c>
      <c r="C7" s="1"/>
    </row>
    <row r="8" spans="2:3" ht="29" x14ac:dyDescent="0.35">
      <c r="B8" s="30" t="s">
        <v>769</v>
      </c>
      <c r="C8" s="1"/>
    </row>
    <row r="9" spans="2:3" ht="29" x14ac:dyDescent="0.35">
      <c r="B9" s="30" t="s">
        <v>770</v>
      </c>
      <c r="C9" s="1"/>
    </row>
    <row r="10" spans="2:3" x14ac:dyDescent="0.35">
      <c r="B10" s="578" t="s">
        <v>771</v>
      </c>
      <c r="C10" s="1" t="s">
        <v>772</v>
      </c>
    </row>
    <row r="11" spans="2:3" x14ac:dyDescent="0.35">
      <c r="B11" s="579"/>
      <c r="C11" s="1" t="s">
        <v>773</v>
      </c>
    </row>
    <row r="12" spans="2:3" ht="29" x14ac:dyDescent="0.35">
      <c r="B12" s="30" t="s">
        <v>774</v>
      </c>
      <c r="C12" s="1"/>
    </row>
    <row r="13" spans="2:3" ht="29" x14ac:dyDescent="0.35">
      <c r="B13" s="30" t="s">
        <v>775</v>
      </c>
      <c r="C13" s="1"/>
    </row>
    <row r="14" spans="2:3" x14ac:dyDescent="0.35">
      <c r="B14" s="30" t="s">
        <v>776</v>
      </c>
      <c r="C14" s="1"/>
    </row>
    <row r="15" spans="2:3" x14ac:dyDescent="0.35">
      <c r="B15" s="30" t="s">
        <v>777</v>
      </c>
      <c r="C15" s="1"/>
    </row>
    <row r="16" spans="2:3" x14ac:dyDescent="0.35">
      <c r="B16" s="30" t="s">
        <v>778</v>
      </c>
      <c r="C16" s="1"/>
    </row>
    <row r="17" spans="2:3" x14ac:dyDescent="0.35">
      <c r="B17" s="30" t="s">
        <v>779</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en Revisión</vt:lpstr>
      <vt:lpstr>Riesgos Reformulados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2025-09-22T03:19:16Z</dcterms:modified>
  <cp:category/>
  <cp:contentStatus/>
</cp:coreProperties>
</file>