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updateLinks="always" defaultThemeVersion="124226"/>
  <mc:AlternateContent xmlns:mc="http://schemas.openxmlformats.org/markup-compatibility/2006">
    <mc:Choice Requires="x15">
      <x15ac:absPath xmlns:x15ac="http://schemas.microsoft.com/office/spreadsheetml/2010/11/ac" url="C:\Users\mavar\Documents\Documentos Min. Comercio, Industria y Turismo\Matriz - Monitoreos\Monitoreo Riesgos de Gestión\Seguimiento Riesgos de Gestión 2025\"/>
    </mc:Choice>
  </mc:AlternateContent>
  <xr:revisionPtr revIDLastSave="0" documentId="13_ncr:1_{54085A13-0947-41F7-B73A-1B64FB8C5E79}" xr6:coauthVersionLast="47" xr6:coauthVersionMax="47" xr10:uidLastSave="{00000000-0000-0000-0000-000000000000}"/>
  <bookViews>
    <workbookView xWindow="-110" yWindow="-110" windowWidth="19420" windowHeight="10300" tabRatio="849" activeTab="1" xr2:uid="{00000000-000D-0000-FFFF-FFFF00000000}"/>
  </bookViews>
  <sheets>
    <sheet name="Riesgos en Revisión" sheetId="14" r:id="rId1"/>
    <sheet name="Riesgos Reformulados" sheetId="1" r:id="rId2"/>
    <sheet name="Datos Validacion" sheetId="8" state="hidden" r:id="rId3"/>
    <sheet name="Tipos de riesgos" sheetId="6" state="hidden" r:id="rId4"/>
    <sheet name="Tablas Prob-Imp" sheetId="9" state="hidden" r:id="rId5"/>
    <sheet name="Eval Controles" sheetId="11" state="hidden" r:id="rId6"/>
    <sheet name="ZONAS DE RIESGO" sheetId="10" state="hidden" r:id="rId7"/>
    <sheet name="Plantilla Indicador R" sheetId="12" state="hidden" r:id="rId8"/>
  </sheets>
  <externalReferences>
    <externalReference r:id="rId9"/>
    <externalReference r:id="rId10"/>
    <externalReference r:id="rId11"/>
  </externalReferences>
  <definedNames>
    <definedName name="_xlnm._FilterDatabase" localSheetId="0" hidden="1">'Riesgos en Revisión'!$A$9:$BI$14</definedName>
    <definedName name="_xlnm._FilterDatabase" localSheetId="1" hidden="1">'Riesgos Reformulados'!$B$7:$E$8</definedName>
    <definedName name="_ftn1" localSheetId="3">'Tipos de riesgos'!#REF!</definedName>
    <definedName name="_ftnref1" localSheetId="3">'Tipos de riesgos'!$A$3</definedName>
    <definedName name="_Hlk36563630" localSheetId="5">'Eval Controles'!#REF!</definedName>
    <definedName name="_Toc40698339" localSheetId="3">'Tipos de riesgos'!$A$1</definedName>
    <definedName name="_Toc40698345" localSheetId="6">'ZONAS DE RIESGO'!#REF!</definedName>
    <definedName name="Procesos">[1]Hoja1!$B$2:$B$17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13" i="1" l="1"/>
  <c r="Z14" i="1"/>
  <c r="X14" i="1"/>
  <c r="Z18" i="1"/>
  <c r="X18" i="1"/>
  <c r="H14" i="14"/>
  <c r="AF14" i="1" l="1"/>
  <c r="Z28" i="1" l="1"/>
  <c r="X28" i="1"/>
  <c r="O24" i="1" l="1"/>
  <c r="M24" i="1"/>
  <c r="AH24" i="1" s="1"/>
  <c r="AG24" i="1" s="1"/>
  <c r="Z23" i="1"/>
  <c r="Z24" i="1"/>
  <c r="Z25" i="1"/>
  <c r="X23" i="1"/>
  <c r="X24" i="1"/>
  <c r="X25" i="1"/>
  <c r="AF25" i="1" l="1"/>
  <c r="AF24" i="1"/>
  <c r="AJ24" i="1" s="1"/>
  <c r="AI24" i="1" s="1"/>
  <c r="AF23" i="1"/>
  <c r="O23" i="1" l="1"/>
  <c r="AJ23" i="1" s="1"/>
  <c r="AI23" i="1" s="1"/>
  <c r="O25" i="1"/>
  <c r="AJ25" i="1" s="1"/>
  <c r="AI25" i="1" s="1"/>
  <c r="AH23" i="1"/>
  <c r="M23" i="1"/>
  <c r="M25" i="1"/>
  <c r="AH25" i="1" s="1"/>
  <c r="AG25" i="1" s="1"/>
  <c r="AF28" i="1"/>
  <c r="Z11" i="1"/>
  <c r="Z12" i="1"/>
  <c r="Z13" i="1"/>
  <c r="AF13" i="1" s="1"/>
  <c r="X11" i="1"/>
  <c r="X12" i="1"/>
  <c r="O11" i="1"/>
  <c r="AJ11" i="1" s="1"/>
  <c r="AI11" i="1" s="1"/>
  <c r="O12" i="1"/>
  <c r="O13" i="1"/>
  <c r="AJ13" i="1" s="1"/>
  <c r="AI13" i="1" s="1"/>
  <c r="M11" i="1"/>
  <c r="M12" i="1"/>
  <c r="AH12" i="1" s="1"/>
  <c r="M13" i="1"/>
  <c r="Z27" i="1"/>
  <c r="X27" i="1"/>
  <c r="Z26" i="1"/>
  <c r="X26" i="1"/>
  <c r="O26" i="1"/>
  <c r="AJ26" i="1" s="1"/>
  <c r="AI26" i="1" s="1"/>
  <c r="O27" i="1"/>
  <c r="AJ27" i="1" s="1"/>
  <c r="O28" i="1"/>
  <c r="AJ28" i="1" s="1"/>
  <c r="AI28" i="1" s="1"/>
  <c r="M26" i="1"/>
  <c r="M27" i="1"/>
  <c r="M28" i="1"/>
  <c r="Z22" i="1"/>
  <c r="X22" i="1"/>
  <c r="Z21" i="1"/>
  <c r="X21" i="1"/>
  <c r="Z20" i="1"/>
  <c r="X20" i="1"/>
  <c r="Z19" i="1"/>
  <c r="X19" i="1"/>
  <c r="Z17" i="1"/>
  <c r="X17" i="1"/>
  <c r="Y12" i="14"/>
  <c r="W12" i="14"/>
  <c r="O12" i="14"/>
  <c r="AI12" i="14" s="1"/>
  <c r="AH12" i="14" s="1"/>
  <c r="M12" i="14"/>
  <c r="AH28" i="1" l="1"/>
  <c r="AG28" i="1" s="1"/>
  <c r="AH13" i="1"/>
  <c r="AG13" i="1" s="1"/>
  <c r="AG23" i="1"/>
  <c r="AF26" i="1"/>
  <c r="AH26" i="1" s="1"/>
  <c r="AF11" i="1"/>
  <c r="AH11" i="1" s="1"/>
  <c r="AG11" i="1" s="1"/>
  <c r="AF27" i="1"/>
  <c r="AG12" i="1"/>
  <c r="AF12" i="1"/>
  <c r="AJ12" i="1" s="1"/>
  <c r="AI12" i="1" s="1"/>
  <c r="AE12" i="14"/>
  <c r="AG12" i="14" s="1"/>
  <c r="AF12" i="14" s="1"/>
  <c r="AH27" i="1" l="1"/>
  <c r="AG27" i="1" s="1"/>
  <c r="AG26" i="1"/>
  <c r="O15" i="1" l="1"/>
  <c r="AJ15" i="1" s="1"/>
  <c r="AI15" i="1" s="1"/>
  <c r="O16" i="1"/>
  <c r="AJ16" i="1" s="1"/>
  <c r="AI16" i="1" s="1"/>
  <c r="M15" i="1"/>
  <c r="M16" i="1"/>
  <c r="Z15" i="1"/>
  <c r="Z16" i="1"/>
  <c r="X15" i="1"/>
  <c r="X16" i="1"/>
  <c r="AF15" i="1" l="1"/>
  <c r="AF16" i="1"/>
  <c r="Z10" i="1" l="1"/>
  <c r="X10" i="1"/>
  <c r="O10" i="1"/>
  <c r="M10" i="1"/>
  <c r="AH10" i="1" s="1"/>
  <c r="AG10" i="1" s="1"/>
  <c r="X9" i="1"/>
  <c r="AF10" i="1" l="1"/>
  <c r="AJ10" i="1" s="1"/>
  <c r="AI10" i="1" s="1"/>
  <c r="Z29" i="1"/>
  <c r="Z30" i="1"/>
  <c r="Z31" i="1"/>
  <c r="X29" i="1"/>
  <c r="X30" i="1"/>
  <c r="X31" i="1"/>
  <c r="O14" i="1"/>
  <c r="AJ14" i="1" s="1"/>
  <c r="AI14" i="1" s="1"/>
  <c r="O17" i="1"/>
  <c r="O18" i="1"/>
  <c r="O19" i="1"/>
  <c r="O20" i="1"/>
  <c r="O21" i="1"/>
  <c r="O22" i="1"/>
  <c r="AJ22" i="1" s="1"/>
  <c r="AI22" i="1" s="1"/>
  <c r="O29" i="1"/>
  <c r="AJ29" i="1" s="1"/>
  <c r="AI29" i="1" s="1"/>
  <c r="O30" i="1"/>
  <c r="AJ30" i="1" s="1"/>
  <c r="AI30" i="1" s="1"/>
  <c r="O31" i="1"/>
  <c r="AJ31" i="1" s="1"/>
  <c r="AI31" i="1" s="1"/>
  <c r="M14" i="1"/>
  <c r="AH14" i="1" s="1"/>
  <c r="M17" i="1"/>
  <c r="AH17" i="1" s="1"/>
  <c r="AG17" i="1" s="1"/>
  <c r="M18" i="1"/>
  <c r="AH18" i="1" s="1"/>
  <c r="AG18" i="1" s="1"/>
  <c r="M19" i="1"/>
  <c r="AH19" i="1" s="1"/>
  <c r="M20" i="1"/>
  <c r="AH20" i="1" s="1"/>
  <c r="M21" i="1"/>
  <c r="AH21" i="1" s="1"/>
  <c r="M22" i="1"/>
  <c r="AH22" i="1" s="1"/>
  <c r="M29" i="1"/>
  <c r="M30" i="1"/>
  <c r="M31" i="1"/>
  <c r="Z9" i="1"/>
  <c r="O9" i="1"/>
  <c r="AJ9" i="1" s="1"/>
  <c r="AI9" i="1" s="1"/>
  <c r="M9" i="1"/>
  <c r="AF20" i="1" l="1"/>
  <c r="AF29" i="1"/>
  <c r="AH29" i="1" s="1"/>
  <c r="AF22" i="1"/>
  <c r="AF30" i="1"/>
  <c r="AF21" i="1"/>
  <c r="AF17" i="1"/>
  <c r="AJ17" i="1" s="1"/>
  <c r="AF31" i="1"/>
  <c r="AF18" i="1"/>
  <c r="AJ18" i="1" s="1"/>
  <c r="AF19" i="1"/>
  <c r="AF9" i="1"/>
  <c r="AH9" i="1" s="1"/>
  <c r="AG9" i="1" s="1"/>
  <c r="AJ19" i="1" l="1"/>
  <c r="AJ20" i="1" s="1"/>
  <c r="AG29" i="1"/>
  <c r="AH30" i="1"/>
  <c r="AH31" i="1" s="1"/>
  <c r="AG31" i="1" s="1"/>
  <c r="AI18" i="1"/>
  <c r="AI17" i="1"/>
  <c r="AG30" i="1" l="1"/>
  <c r="AJ21" i="1"/>
  <c r="AI20" i="1"/>
  <c r="AI19" i="1"/>
  <c r="AH15" i="1"/>
  <c r="AG14" i="1"/>
  <c r="AI21" i="1" l="1"/>
  <c r="AG15" i="1"/>
  <c r="AH16" i="1"/>
  <c r="AG16"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LENOVO</author>
    <author>Edward Rolando Suarez Gomez - Cont</author>
    <author>Usuario</author>
    <author>Andrea Patricia Rodriguez Bareño</author>
  </authors>
  <commentList>
    <comment ref="AL9" authorId="0" shapeId="0" xr:uid="{77A407A8-0F58-44E2-B943-E71BE899EC99}">
      <text>
        <r>
          <rPr>
            <b/>
            <sz val="9"/>
            <color indexed="81"/>
            <rFont val="Tahoma"/>
            <family val="2"/>
          </rPr>
          <t xml:space="preserve">Describir el indicador, y se documentan de ISOlución. </t>
        </r>
      </text>
    </comment>
    <comment ref="F10" authorId="1" shapeId="0" xr:uid="{C2B297B4-33DE-491F-9E21-C1E93432DEB2}">
      <text>
        <r>
          <rPr>
            <sz val="9"/>
            <color indexed="81"/>
            <rFont val="Tahoma"/>
            <family val="2"/>
          </rPr>
          <t>La fuente que origina la causa es interna (del Ministerio) o externa (fuera del Ministerio)</t>
        </r>
      </text>
    </comment>
    <comment ref="G10" authorId="2" shapeId="0" xr:uid="{A65E1630-F742-40DB-B432-1BF329E06559}">
      <text>
        <r>
          <rPr>
            <b/>
            <sz val="9"/>
            <color indexed="81"/>
            <rFont val="Tahoma"/>
            <family val="2"/>
          </rPr>
          <t xml:space="preserve">CAUSA: </t>
        </r>
        <r>
          <rPr>
            <sz val="9"/>
            <color indexed="81"/>
            <rFont val="Tahoma"/>
            <family val="2"/>
          </rPr>
          <t xml:space="preserve">Todos aquellos factores internos y externos que solos o en combinación con otros, </t>
        </r>
        <r>
          <rPr>
            <b/>
            <sz val="9"/>
            <color indexed="81"/>
            <rFont val="Tahoma"/>
            <family val="2"/>
          </rPr>
          <t>pueden producir la materialización de un riesgo.
* Se escribe una causa por fila</t>
        </r>
      </text>
    </comment>
    <comment ref="H10" authorId="2" shapeId="0" xr:uid="{CD50979E-CA72-4D78-BCDC-57D520AA07C6}">
      <text>
        <r>
          <rPr>
            <b/>
            <sz val="9"/>
            <color indexed="81"/>
            <rFont val="Tahoma"/>
            <family val="2"/>
          </rPr>
          <t xml:space="preserve">Identificación del Riesgo:
</t>
        </r>
        <r>
          <rPr>
            <sz val="9"/>
            <color indexed="81"/>
            <rFont val="Tahoma"/>
            <family val="2"/>
          </rPr>
          <t xml:space="preserve">*Riesgo de Gestión (sin importar su clasificación): </t>
        </r>
        <r>
          <rPr>
            <b/>
            <sz val="9"/>
            <color indexed="81"/>
            <rFont val="Tahoma"/>
            <family val="2"/>
          </rPr>
          <t>RG</t>
        </r>
        <r>
          <rPr>
            <sz val="9"/>
            <color indexed="81"/>
            <rFont val="Tahoma"/>
            <family val="2"/>
          </rPr>
          <t xml:space="preserve">
*Riesgo de Seguridad Digital:</t>
        </r>
        <r>
          <rPr>
            <b/>
            <sz val="9"/>
            <color indexed="81"/>
            <rFont val="Tahoma"/>
            <family val="2"/>
          </rPr>
          <t xml:space="preserve"> RSD</t>
        </r>
        <r>
          <rPr>
            <sz val="9"/>
            <color indexed="81"/>
            <rFont val="Tahoma"/>
            <family val="2"/>
          </rPr>
          <t xml:space="preserve">
*Riesgo de Corrupción: </t>
        </r>
        <r>
          <rPr>
            <b/>
            <sz val="9"/>
            <color indexed="81"/>
            <rFont val="Tahoma"/>
            <family val="2"/>
          </rPr>
          <t>RC</t>
        </r>
        <r>
          <rPr>
            <sz val="9"/>
            <color indexed="81"/>
            <rFont val="Tahoma"/>
            <family val="2"/>
          </rPr>
          <t xml:space="preserve">
*Riesgo de Fraude:</t>
        </r>
        <r>
          <rPr>
            <b/>
            <sz val="9"/>
            <color indexed="81"/>
            <rFont val="Tahoma"/>
            <family val="2"/>
          </rPr>
          <t xml:space="preserve"> RF
</t>
        </r>
        <r>
          <rPr>
            <sz val="9"/>
            <color indexed="81"/>
            <rFont val="Tahoma"/>
            <family val="2"/>
          </rPr>
          <t>Acompañado de guión y del consecutivo respectivo. 
Ejemplos: RSD-01, RG-08, RC-15, RF-04</t>
        </r>
        <r>
          <rPr>
            <b/>
            <sz val="9"/>
            <color indexed="81"/>
            <rFont val="Tahoma"/>
            <family val="2"/>
          </rPr>
          <t xml:space="preserve">
 </t>
        </r>
      </text>
    </comment>
    <comment ref="I10" authorId="1" shapeId="0" xr:uid="{05B8E7D6-9A8F-4020-B63D-B1741EEE8EE4}">
      <text>
        <r>
          <rPr>
            <b/>
            <sz val="9"/>
            <color indexed="81"/>
            <rFont val="Tahoma"/>
            <family val="2"/>
          </rPr>
          <t xml:space="preserve">
Descripción de Riesgo: </t>
        </r>
        <r>
          <rPr>
            <sz val="9"/>
            <color indexed="81"/>
            <rFont val="Tahoma"/>
            <family val="2"/>
          </rPr>
          <t>Características del riesgo o forma en que se observa o se manifiesta.</t>
        </r>
      </text>
    </comment>
    <comment ref="J10" authorId="2" shapeId="0" xr:uid="{3EBF91FB-FD9E-44ED-A44F-76C63430AE9D}">
      <text>
        <r>
          <rPr>
            <sz val="9"/>
            <color indexed="81"/>
            <rFont val="Tahoma"/>
            <family val="2"/>
          </rPr>
          <t xml:space="preserve">Ver hoja Tipos de Riesgos.
</t>
        </r>
      </text>
    </comment>
    <comment ref="K10" authorId="1" shapeId="0" xr:uid="{6C273ACC-B43B-4513-B161-EBCA7C0DFA38}">
      <text>
        <r>
          <rPr>
            <b/>
            <sz val="9"/>
            <color indexed="81"/>
            <rFont val="Tahoma"/>
            <family val="2"/>
          </rPr>
          <t xml:space="preserve">
Consecuencia: </t>
        </r>
        <r>
          <rPr>
            <sz val="9"/>
            <color indexed="81"/>
            <rFont val="Tahoma"/>
            <family val="2"/>
          </rPr>
          <t>Los efectos o situaciones resultantes de la materialización del riesgo que impactan en el proceso, la entidad, sus grupos de valor y demás partes interesadas.</t>
        </r>
        <r>
          <rPr>
            <b/>
            <sz val="9"/>
            <color indexed="81"/>
            <rFont val="Tahoma"/>
            <family val="2"/>
          </rPr>
          <t xml:space="preserve"> 
Son las consecuencias de la materialización del riesgo. 
</t>
        </r>
        <r>
          <rPr>
            <sz val="9"/>
            <color indexed="81"/>
            <rFont val="Tahoma"/>
            <family val="2"/>
          </rPr>
          <t xml:space="preserve">
* Generalmente se dan sobre las personas o los bienes materiales o inmateriales con incidencias importantes tales como daños físicos y fallecimiento, sanciones, pérdidas económicas, de información, de bienes, de imagen, de credibilidad y de confianza, interrupción del servicio y daño ambiental. 
* La consecuencia se convierte en un insumo de la mayor importancia, toda vez que es la base para determinar el impacto </t>
        </r>
      </text>
    </comment>
    <comment ref="L10" authorId="1" shapeId="0" xr:uid="{F65DFB4E-BC92-4079-9EB6-8E0A4B39ADA0}">
      <text>
        <r>
          <rPr>
            <b/>
            <sz val="9"/>
            <color indexed="81"/>
            <rFont val="Tahoma"/>
            <family val="2"/>
          </rPr>
          <t>• La PROBABILIDAD</t>
        </r>
        <r>
          <rPr>
            <sz val="9"/>
            <color indexed="81"/>
            <rFont val="Tahoma"/>
            <family val="2"/>
          </rPr>
          <t xml:space="preserve"> se analiza ¿qué tan posible es que ocurra el riesgo?, se expresa en términos de frecuencia o factibilidad, donde frecuencia implica analizar el número de eventos en un periodo determinado, se trata de hechos que se han materializado o se cuenta con un historial de situaciones o eventos asociados al riesgo; factibilidad implica analizar la presencia de factores internos y externos que pueden propiciar el riesgo, se trata en este caso de un hecho que no se ha presentado pero es posible. </t>
        </r>
      </text>
    </comment>
    <comment ref="N10" authorId="1" shapeId="0" xr:uid="{FF66C122-7B98-4ED7-8FDA-C822F404E840}">
      <text>
        <r>
          <rPr>
            <b/>
            <sz val="9"/>
            <color indexed="81"/>
            <rFont val="Tahoma"/>
            <family val="2"/>
          </rPr>
          <t>El  IMPACTO / CONSECUENCIA:</t>
        </r>
        <r>
          <rPr>
            <sz val="9"/>
            <color indexed="81"/>
            <rFont val="Tahoma"/>
            <family val="2"/>
          </rPr>
          <t xml:space="preserve"> Se entiende como las consecuencias que puede ocasionar a la organización la materialización del riesgo.
* Para evaluar el IMPACTO / CONSECUENCIA de los  </t>
        </r>
        <r>
          <rPr>
            <b/>
            <sz val="9"/>
            <color indexed="81"/>
            <rFont val="Tahoma"/>
            <family val="2"/>
          </rPr>
          <t xml:space="preserve">Riesgos de Corrupción y Fraude </t>
        </r>
        <r>
          <rPr>
            <sz val="9"/>
            <color indexed="81"/>
            <rFont val="Tahoma"/>
            <family val="2"/>
          </rPr>
          <t xml:space="preserve">se tiene la Tabla de preguntas para su calificación.
</t>
        </r>
        <r>
          <rPr>
            <b/>
            <sz val="9"/>
            <color indexed="81"/>
            <rFont val="Tahoma"/>
            <family val="2"/>
          </rPr>
          <t xml:space="preserve">
Ver Tablas de IMPACTO / CONSECUENCIAS, de acuerdo con el tipo de Riesgo.</t>
        </r>
      </text>
    </comment>
    <comment ref="P10" authorId="1" shapeId="0" xr:uid="{D049D484-468B-4B3C-BDD6-A4CD27A8F6EE}">
      <text>
        <r>
          <rPr>
            <sz val="9"/>
            <color indexed="81"/>
            <rFont val="Tahoma"/>
            <family val="2"/>
          </rPr>
          <t xml:space="preserve">Documentar el Tipo de Impacto/Consecuencia, de acuerdo con el seleccionado en las tablas.
</t>
        </r>
        <r>
          <rPr>
            <b/>
            <sz val="9"/>
            <color indexed="81"/>
            <rFont val="Tahoma"/>
            <family val="2"/>
          </rPr>
          <t>Ver Tablas de IMPACTO / CONSECUENCIAS, de acuerdo con el tipo de Riesgo.</t>
        </r>
      </text>
    </comment>
    <comment ref="Q10" authorId="1" shapeId="0" xr:uid="{95A74D25-0A8A-44DD-B13A-CAB871C7E9CC}">
      <text>
        <r>
          <rPr>
            <sz val="9"/>
            <color indexed="81"/>
            <rFont val="Tahoma"/>
            <family val="2"/>
          </rPr>
          <t xml:space="preserve">Permite ubicar el riesgo en la zona de acuerdo con la calificación de la probabilidad y el impacto, en este caso corresponde al punto de intersección en la matriz de calor.  
</t>
        </r>
        <r>
          <rPr>
            <b/>
            <sz val="9"/>
            <color indexed="81"/>
            <rFont val="Tahoma"/>
            <family val="2"/>
          </rPr>
          <t xml:space="preserve">
Probabilidad  vs Impacto = ZONA DE RIESGO
Ver Mapas de Calor - Zonas de Riesgo</t>
        </r>
      </text>
    </comment>
    <comment ref="R10" authorId="2" shapeId="0" xr:uid="{3C6741B0-C8BA-4064-B2AC-4D7E14354534}">
      <text>
        <r>
          <rPr>
            <b/>
            <sz val="9"/>
            <color indexed="81"/>
            <rFont val="Tahoma"/>
            <family val="2"/>
          </rPr>
          <t>CONTROL</t>
        </r>
        <r>
          <rPr>
            <sz val="9"/>
            <color indexed="81"/>
            <rFont val="Tahoma"/>
            <family val="2"/>
          </rPr>
          <t xml:space="preserve">: Acción o conjunto de acciones que minimiza la probabilidad de ocurrencia de un riesgo o el impacto producido ante su materialización.
</t>
        </r>
        <r>
          <rPr>
            <b/>
            <sz val="9"/>
            <color indexed="81"/>
            <rFont val="Tahoma"/>
            <family val="2"/>
          </rPr>
          <t xml:space="preserve">
Un control por cada causa, si no hay control se escribe "No existe control"</t>
        </r>
      </text>
    </comment>
    <comment ref="AB10" authorId="3" shapeId="0" xr:uid="{21F0C8EF-7A9E-4685-8422-3552AD004CCC}">
      <text>
        <r>
          <rPr>
            <sz val="9"/>
            <color indexed="81"/>
            <rFont val="Tahoma"/>
            <family val="2"/>
          </rPr>
          <t xml:space="preserve">Escribir la evidencia y/o registro que se genera con la ejecución del CONTROL. </t>
        </r>
      </text>
    </comment>
    <comment ref="AF10" authorId="1" shapeId="0" xr:uid="{570F17E8-6463-43A8-8F7C-2BCCC92D820A}">
      <text>
        <r>
          <rPr>
            <b/>
            <sz val="9"/>
            <color indexed="81"/>
            <rFont val="Tahoma"/>
            <family val="2"/>
          </rPr>
          <t>• La PROBABILIDAD</t>
        </r>
        <r>
          <rPr>
            <sz val="9"/>
            <color indexed="81"/>
            <rFont val="Tahoma"/>
            <family val="2"/>
          </rPr>
          <t xml:space="preserve"> se analiza ¿qué tan posible es que ocurra el riesgo?, se expresa en términos de frecuencia o factibilidad, donde frecuencia implica analizar el número de eventos en un periodo determinado, se trata de hechos que se han materializado o se cuenta con un historial de situaciones o eventos asociados al riesgo; factibilidad implica analizar la presencia de factores internos y externos que pueden propiciar el riesgo, se trata en este caso de un hecho que no se ha presentado pero es posible. 
</t>
        </r>
        <r>
          <rPr>
            <b/>
            <sz val="9"/>
            <color indexed="81"/>
            <rFont val="Tahoma"/>
            <family val="2"/>
          </rPr>
          <t>Probabilidad inherente – (Probabilidad Inherente * Control)</t>
        </r>
      </text>
    </comment>
    <comment ref="AH10" authorId="1" shapeId="0" xr:uid="{0858AFF5-DA2F-48D5-9D3B-9C5E1E95BF9A}">
      <text>
        <r>
          <rPr>
            <b/>
            <sz val="9"/>
            <color indexed="81"/>
            <rFont val="Tahoma"/>
            <family val="2"/>
          </rPr>
          <t>El  IMPACTO / CONSECUENCIA:</t>
        </r>
        <r>
          <rPr>
            <sz val="9"/>
            <color indexed="81"/>
            <rFont val="Tahoma"/>
            <family val="2"/>
          </rPr>
          <t xml:space="preserve"> Se entiende como las consecuencias que puede ocasionar a la organización la materialización del riesgo.
Impacto inherente – (Impacto Inherente * Control)
* Para evaluar el IMPACTO / CONSECUENCIA de los  </t>
        </r>
        <r>
          <rPr>
            <b/>
            <sz val="9"/>
            <color indexed="81"/>
            <rFont val="Tahoma"/>
            <family val="2"/>
          </rPr>
          <t xml:space="preserve">Riesgos de Corrupción y Fraude </t>
        </r>
        <r>
          <rPr>
            <sz val="9"/>
            <color indexed="81"/>
            <rFont val="Tahoma"/>
            <family val="2"/>
          </rPr>
          <t>se tiene la Tabla de preguntas para su calificación.</t>
        </r>
      </text>
    </comment>
    <comment ref="AJ10" authorId="2" shapeId="0" xr:uid="{1DE92740-2B54-40E5-ADFC-ACA26C9BD817}">
      <text>
        <r>
          <rPr>
            <b/>
            <sz val="9"/>
            <color indexed="81"/>
            <rFont val="Tahoma"/>
            <family val="2"/>
          </rPr>
          <t xml:space="preserve">PROBABILIDAD vs IMPACTO = ZONA DEL RIESGO 
</t>
        </r>
        <r>
          <rPr>
            <sz val="9"/>
            <color indexed="81"/>
            <rFont val="Tahoma"/>
            <family val="2"/>
          </rPr>
          <t xml:space="preserve">
Determinar según punto de intersección en el mapa de calor</t>
        </r>
      </text>
    </comment>
    <comment ref="V11" authorId="2" shapeId="0" xr:uid="{25A13E1A-BF82-4424-B58E-0877B1FB75D7}">
      <text>
        <r>
          <rPr>
            <b/>
            <sz val="9"/>
            <color indexed="81"/>
            <rFont val="Tahoma"/>
            <family val="2"/>
          </rPr>
          <t>* Control PREVENTIVO:</t>
        </r>
        <r>
          <rPr>
            <sz val="9"/>
            <color indexed="81"/>
            <rFont val="Tahoma"/>
            <family val="2"/>
          </rPr>
          <t xml:space="preserve"> Se realiza </t>
        </r>
        <r>
          <rPr>
            <b/>
            <sz val="9"/>
            <color indexed="81"/>
            <rFont val="Tahoma"/>
            <family val="2"/>
          </rPr>
          <t>ANTES</t>
        </r>
        <r>
          <rPr>
            <sz val="9"/>
            <color indexed="81"/>
            <rFont val="Tahoma"/>
            <family val="2"/>
          </rPr>
          <t xml:space="preserve"> de ejecutar la actividad y permite evitar desviaciones.
</t>
        </r>
        <r>
          <rPr>
            <b/>
            <sz val="9"/>
            <color indexed="81"/>
            <rFont val="Tahoma"/>
            <family val="2"/>
          </rPr>
          <t xml:space="preserve">
*CONTROL DETECTIVO</t>
        </r>
        <r>
          <rPr>
            <sz val="9"/>
            <color indexed="81"/>
            <rFont val="Tahoma"/>
            <family val="2"/>
          </rPr>
          <t xml:space="preserve">: Se realiza </t>
        </r>
        <r>
          <rPr>
            <b/>
            <sz val="9"/>
            <color indexed="81"/>
            <rFont val="Tahoma"/>
            <family val="2"/>
          </rPr>
          <t>EN EL MOMENTO</t>
        </r>
        <r>
          <rPr>
            <sz val="9"/>
            <color indexed="81"/>
            <rFont val="Tahoma"/>
            <family val="2"/>
          </rPr>
          <t xml:space="preserve"> de ejecutar la actividad.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mavar</author>
    <author>Usuario</author>
    <author>Edward Rolando Suarez Gomez - Cont</author>
    <author>Andrea Patricia Rodriguez Bareño</author>
  </authors>
  <commentList>
    <comment ref="Q6" authorId="0" shapeId="0" xr:uid="{43B7BAE7-5EEB-459D-8DD8-DBF9428BB0D8}">
      <text>
        <r>
          <rPr>
            <b/>
            <sz val="9"/>
            <color indexed="81"/>
            <rFont val="Tahoma"/>
            <family val="2"/>
          </rPr>
          <t>Ejemplo códificación para controles:</t>
        </r>
        <r>
          <rPr>
            <sz val="9"/>
            <color indexed="81"/>
            <rFont val="Tahoma"/>
            <family val="2"/>
          </rPr>
          <t xml:space="preserve"> 
- El código del control estará dado por el código del riesgo más la letra C y un número consecutivo. 
* Riesgo de Gestión: TH-RG1-C1  / TH-RG1-C2
* Riesgo Físcal: TH-RF1-C1 / TH-RF1-C2 
Tener en cuenta que una causa puede tener varios controles y por ende cada control contará con su codificación.  </t>
        </r>
      </text>
    </comment>
    <comment ref="A7" authorId="0" shapeId="0" xr:uid="{DDDA3461-E7E3-4DDD-A1EC-C9EAB3DF2013}">
      <text>
        <r>
          <rPr>
            <sz val="9"/>
            <color indexed="81"/>
            <rFont val="Tahoma"/>
            <family val="2"/>
          </rPr>
          <t xml:space="preserve">Identificar si el riesgo a describir es para: 
Un proceso, Un proyecto de Inversión o un Sistema de Gestión. </t>
        </r>
      </text>
    </comment>
    <comment ref="B7" authorId="0" shapeId="0" xr:uid="{58CA0B4E-08E3-4EBD-B354-FBA5A782726F}">
      <text>
        <r>
          <rPr>
            <sz val="9"/>
            <color indexed="81"/>
            <rFont val="Tahoma"/>
            <family val="2"/>
          </rPr>
          <t>Relacionar el nombre del Proceso, Sistema de Gestión o Proyecto de Inversión, según aplique. Ej: Gestión del Talento Humano</t>
        </r>
      </text>
    </comment>
    <comment ref="E7" authorId="1" shapeId="0" xr:uid="{3B2102DC-5639-4FD2-B9C1-5B126E0F2CB3}">
      <text>
        <r>
          <rPr>
            <b/>
            <sz val="9"/>
            <color indexed="81"/>
            <rFont val="Tahoma"/>
            <family val="2"/>
          </rPr>
          <t xml:space="preserve">Codificación del Riesgo:
</t>
        </r>
        <r>
          <rPr>
            <sz val="9"/>
            <color indexed="81"/>
            <rFont val="Tahoma"/>
            <family val="2"/>
          </rPr>
          <t>Estará dada por:</t>
        </r>
        <r>
          <rPr>
            <b/>
            <sz val="9"/>
            <color indexed="81"/>
            <rFont val="Tahoma"/>
            <family val="2"/>
          </rPr>
          <t xml:space="preserve">
</t>
        </r>
        <r>
          <rPr>
            <sz val="9"/>
            <color indexed="81"/>
            <rFont val="Tahoma"/>
            <family val="2"/>
          </rPr>
          <t>Siglas del proceso, acompañado de guión, las siglas RG si es riesgo de gestión, las siglas RF si es riesgo físcal y un número consecutivo que iniciará en 1 para cada proceso.  
Ejemplo 1:
* Proceso Talento Humano, sigla TH
* Letra RG = Riesgo de Gestión
* Número consecutivo
TH - RG1 / TH - RG2
Ejemplo 2: 
* Proceso Gestión Recursos Fisicos, sigla GR
* Letra RF = Riesgo de Fiscal
* Número consecutivo
GR-RF1 / GR-RF2</t>
        </r>
      </text>
    </comment>
    <comment ref="F7" authorId="0" shapeId="0" xr:uid="{7D1EB0F3-32AA-445B-9152-F50015D98EA7}">
      <text>
        <r>
          <rPr>
            <b/>
            <sz val="9"/>
            <color indexed="81"/>
            <rFont val="Tahoma"/>
            <family val="2"/>
          </rPr>
          <t>Seleccionar según corresponda</t>
        </r>
      </text>
    </comment>
    <comment ref="G7" authorId="1" shapeId="0" xr:uid="{39884B50-6524-4D8D-81E1-1384F740311E}">
      <text>
        <r>
          <rPr>
            <sz val="9"/>
            <color indexed="81"/>
            <rFont val="Tahoma"/>
            <family val="2"/>
          </rPr>
          <t>Seleccione según corresponda</t>
        </r>
      </text>
    </comment>
    <comment ref="H7" authorId="2" shapeId="0" xr:uid="{D47E09D3-5B6B-4CA8-ABDB-396069EEE84A}">
      <text>
        <r>
          <rPr>
            <b/>
            <sz val="9"/>
            <color indexed="81"/>
            <rFont val="Tahoma"/>
            <family val="2"/>
          </rPr>
          <t xml:space="preserve">Descripción de Riesgo: </t>
        </r>
        <r>
          <rPr>
            <sz val="9"/>
            <color indexed="81"/>
            <rFont val="Tahoma"/>
            <family val="2"/>
          </rPr>
          <t xml:space="preserve">Expone de manera clara las situaciones no deseadas, asegurando que contenga los criterios ¿Qué? ¿Cómo? Y ¿Por qué? Y sea comprensible para cualquier persona. </t>
        </r>
      </text>
    </comment>
    <comment ref="I7" authorId="1" shapeId="0" xr:uid="{7631600E-1F26-4698-AA90-6587B8665B9C}">
      <text>
        <r>
          <rPr>
            <b/>
            <sz val="9"/>
            <color indexed="81"/>
            <rFont val="Tahoma"/>
            <family val="2"/>
          </rPr>
          <t xml:space="preserve">CAUSA: </t>
        </r>
        <r>
          <rPr>
            <sz val="9"/>
            <color indexed="81"/>
            <rFont val="Tahoma"/>
            <family val="2"/>
          </rPr>
          <t xml:space="preserve">Todos aquellos motivos o razones que explican el ¿Por qué? Del riesgo. En este apartado
se pueden tomar como causas raices. </t>
        </r>
        <r>
          <rPr>
            <b/>
            <sz val="9"/>
            <color indexed="81"/>
            <rFont val="Tahoma"/>
            <family val="2"/>
          </rPr>
          <t xml:space="preserve">
* Se escribe una causa por fila</t>
        </r>
      </text>
    </comment>
    <comment ref="J7" authorId="2" shapeId="0" xr:uid="{7B70D765-4B53-4905-81DB-E51FBC382AA9}">
      <text>
        <r>
          <rPr>
            <sz val="9"/>
            <color indexed="81"/>
            <rFont val="Tahoma"/>
            <family val="2"/>
          </rPr>
          <t>La fuente que origina la causa es interna (del Ministerio) o externa (fuera del Ministerio)</t>
        </r>
      </text>
    </comment>
    <comment ref="K7" authorId="2" shapeId="0" xr:uid="{E4066BC9-B34E-4F18-B3C3-C90F355C8286}">
      <text>
        <r>
          <rPr>
            <b/>
            <sz val="9"/>
            <color indexed="81"/>
            <rFont val="Tahoma"/>
            <family val="2"/>
          </rPr>
          <t xml:space="preserve">
Consecuencia: </t>
        </r>
        <r>
          <rPr>
            <sz val="9"/>
            <color indexed="81"/>
            <rFont val="Tahoma"/>
            <family val="2"/>
          </rPr>
          <t>Los efectos o situaciones resultantes de la materialización del riesgo que impactan en el proceso, la entidad, sus grupos de valor y demás partes interesadas.</t>
        </r>
        <r>
          <rPr>
            <b/>
            <sz val="9"/>
            <color indexed="81"/>
            <rFont val="Tahoma"/>
            <family val="2"/>
          </rPr>
          <t xml:space="preserve"> 
Son las consecuencias de la materialización del riesgo. 
</t>
        </r>
        <r>
          <rPr>
            <sz val="9"/>
            <color indexed="81"/>
            <rFont val="Tahoma"/>
            <family val="2"/>
          </rPr>
          <t xml:space="preserve">
* Generalmente se dan sobre las personas o los bienes materiales o inmateriales con incidencias importantes tales como daños físicos, sanciones, pérdidas económicas, de información, de bienes, de imagen, de credibilidad y de confianza e interrupción del servicio.
* La consecuencia se convierte en un insumo de la mayor importancia, toda vez que es la base para determinar el impacto </t>
        </r>
      </text>
    </comment>
    <comment ref="L7" authorId="2" shapeId="0" xr:uid="{65A7BDC1-141A-4E9E-AE9C-51F288D5544C}">
      <text>
        <r>
          <rPr>
            <b/>
            <sz val="9"/>
            <color indexed="81"/>
            <rFont val="Tahoma"/>
            <family val="2"/>
          </rPr>
          <t xml:space="preserve">Probabilidad: </t>
        </r>
        <r>
          <rPr>
            <sz val="9"/>
            <color indexed="81"/>
            <rFont val="Tahoma"/>
            <family val="2"/>
          </rPr>
          <t xml:space="preserve">se entiende como la posibilidad de ocurrencia del riesgo. Estará asociada a la exposición al riesgo del proceso o actividad que se esté analizando. La probabilidad inherente será el número de veces en que se repite la actividad que puede conducir a la materialización del riesgo en el periodo de 1 año. </t>
        </r>
      </text>
    </comment>
    <comment ref="N7" authorId="2" shapeId="0" xr:uid="{0174CA99-A25B-4919-86BA-B0DFDB160283}">
      <text>
        <r>
          <rPr>
            <b/>
            <sz val="9"/>
            <color indexed="81"/>
            <rFont val="Tahoma"/>
            <family val="2"/>
          </rPr>
          <t>El  IMPACTO / CONSECUENCIA:</t>
        </r>
        <r>
          <rPr>
            <sz val="9"/>
            <color indexed="81"/>
            <rFont val="Tahoma"/>
            <family val="2"/>
          </rPr>
          <t xml:space="preserve"> Se entiende como la afectación en terminos económicos o reputacionales que puede ocasionar la materialización del riesgo hacia la entidad.
</t>
        </r>
      </text>
    </comment>
    <comment ref="P7" authorId="2" shapeId="0" xr:uid="{64E7146C-5DF9-47F1-90E4-83CAFB28ACC4}">
      <text>
        <r>
          <rPr>
            <sz val="9"/>
            <color indexed="81"/>
            <rFont val="Tahoma"/>
            <family val="2"/>
          </rPr>
          <t xml:space="preserve">Permite ubicar el riesgo en la zona de acuerdo con la calificación de la probabilidad y el impacto, en este caso corresponde al punto de intersección en la matriz de calor.  
</t>
        </r>
        <r>
          <rPr>
            <b/>
            <sz val="9"/>
            <color indexed="81"/>
            <rFont val="Tahoma"/>
            <family val="2"/>
          </rPr>
          <t xml:space="preserve">
Probabilidad  vs Impacto = ZONA DE RIESGO
Ver Mapas de Calor - Zonas de Riesgo</t>
        </r>
      </text>
    </comment>
    <comment ref="R7" authorId="1" shapeId="0" xr:uid="{266B7457-FA56-46AE-81DB-0ABAA2B19C78}">
      <text>
        <r>
          <rPr>
            <b/>
            <sz val="9"/>
            <color indexed="81"/>
            <rFont val="Tahoma"/>
            <family val="2"/>
          </rPr>
          <t>Control:</t>
        </r>
        <r>
          <rPr>
            <sz val="9"/>
            <color indexed="81"/>
            <rFont val="Tahoma"/>
            <family val="2"/>
          </rPr>
          <t xml:space="preserve"> Acción o conjunto de acciones que minimiza la probabilidad de ocurrencia de un riesgo o el impacto producido ante su materialización.
</t>
        </r>
        <r>
          <rPr>
            <b/>
            <sz val="9"/>
            <color indexed="81"/>
            <rFont val="Tahoma"/>
            <family val="2"/>
          </rPr>
          <t xml:space="preserve">En la descripción del control se debe asegurar que cuente con los siguientes componentes que permitan su entendimiento. </t>
        </r>
        <r>
          <rPr>
            <sz val="9"/>
            <color indexed="81"/>
            <rFont val="Tahoma"/>
            <family val="2"/>
          </rPr>
          <t xml:space="preserve">
</t>
        </r>
        <r>
          <rPr>
            <b/>
            <sz val="9"/>
            <color indexed="81"/>
            <rFont val="Tahoma"/>
            <family val="2"/>
          </rPr>
          <t xml:space="preserve">
Responsable de ejecutar el control:</t>
        </r>
        <r>
          <rPr>
            <sz val="9"/>
            <color indexed="81"/>
            <rFont val="Tahoma"/>
            <family val="2"/>
          </rPr>
          <t xml:space="preserve">  identifica el cargo del servidor que ejecuta el control, en caso de que sean controles automáticos se identificará el sistema que realiza la actividad.  
</t>
        </r>
        <r>
          <rPr>
            <b/>
            <sz val="9"/>
            <color indexed="81"/>
            <rFont val="Tahoma"/>
            <family val="2"/>
          </rPr>
          <t xml:space="preserve">Acción: </t>
        </r>
        <r>
          <rPr>
            <sz val="9"/>
            <color indexed="81"/>
            <rFont val="Tahoma"/>
            <family val="2"/>
          </rPr>
          <t xml:space="preserve">se determina mediante verbos que indican la acción que deben realizar como parte del control.  
</t>
        </r>
        <r>
          <rPr>
            <b/>
            <sz val="9"/>
            <color indexed="81"/>
            <rFont val="Tahoma"/>
            <family val="2"/>
          </rPr>
          <t>Complemento</t>
        </r>
        <r>
          <rPr>
            <sz val="9"/>
            <color indexed="81"/>
            <rFont val="Tahoma"/>
            <family val="2"/>
          </rPr>
          <t>: corresponde a los detalles que permiten identificar claramente el objeto del control</t>
        </r>
      </text>
    </comment>
    <comment ref="AC7" authorId="3" shapeId="0" xr:uid="{BB45897A-3A29-4890-B90A-C538B6937AC4}">
      <text>
        <r>
          <rPr>
            <sz val="9"/>
            <color indexed="81"/>
            <rFont val="Tahoma"/>
            <family val="2"/>
          </rPr>
          <t xml:space="preserve">Considerar la documentación con la cual se soporte la efectividad del Control. 
Ej: Listas de Chequeo, registros, actas etc. </t>
        </r>
      </text>
    </comment>
    <comment ref="AG7" authorId="2" shapeId="0" xr:uid="{EE614AE9-B6BC-4733-9409-D07900074F24}">
      <text>
        <r>
          <rPr>
            <b/>
            <sz val="9"/>
            <color indexed="81"/>
            <rFont val="Tahoma"/>
            <family val="2"/>
          </rPr>
          <t>• La PROBABILIDAD</t>
        </r>
        <r>
          <rPr>
            <sz val="9"/>
            <color indexed="81"/>
            <rFont val="Tahoma"/>
            <family val="2"/>
          </rPr>
          <t xml:space="preserve"> se obtiene una vez se cuente con la calificación del conjunto de controles y se identifique si estos aportan a disminuir la probabilidad directamente o no la disminuye.   
</t>
        </r>
        <r>
          <rPr>
            <b/>
            <sz val="9"/>
            <color indexed="81"/>
            <rFont val="Tahoma"/>
            <family val="2"/>
          </rPr>
          <t>Probabilidad inherente – (Probabilidad Inherente * Control)</t>
        </r>
      </text>
    </comment>
    <comment ref="AI7" authorId="2" shapeId="0" xr:uid="{7B3A82FC-17C9-4362-B8B2-85B0E2D8AE03}">
      <text>
        <r>
          <rPr>
            <b/>
            <sz val="9"/>
            <color indexed="81"/>
            <rFont val="Tahoma"/>
            <family val="2"/>
          </rPr>
          <t>El  IMPACTO / CONSECUENCIA:</t>
        </r>
        <r>
          <rPr>
            <sz val="9"/>
            <color indexed="81"/>
            <rFont val="Tahoma"/>
            <family val="2"/>
          </rPr>
          <t xml:space="preserve"> Se entiende como las consecuencias que puede ocasionar a la entidad la materialización del riesgo.
Impacto inherente – (Impacto Inherente * Control)</t>
        </r>
      </text>
    </comment>
    <comment ref="AK7" authorId="1" shapeId="0" xr:uid="{D2254533-0A21-46B2-9EC1-AA771884B014}">
      <text>
        <r>
          <rPr>
            <b/>
            <sz val="9"/>
            <color indexed="81"/>
            <rFont val="Tahoma"/>
            <family val="2"/>
          </rPr>
          <t xml:space="preserve">PROBABILIDAD vs IMPACTO = ZONA DEL RIESGO 
</t>
        </r>
        <r>
          <rPr>
            <sz val="9"/>
            <color indexed="81"/>
            <rFont val="Tahoma"/>
            <family val="2"/>
          </rPr>
          <t xml:space="preserve">
Determinar según punto de intersección en el mapa de calor</t>
        </r>
      </text>
    </comment>
    <comment ref="AL7" authorId="0" shapeId="0" xr:uid="{C71B88D0-07CD-466D-BDC1-63C11286F736}">
      <text>
        <r>
          <rPr>
            <b/>
            <sz val="9"/>
            <color indexed="81"/>
            <rFont val="Tahoma"/>
            <family val="2"/>
          </rPr>
          <t>Seleccione según corresponda</t>
        </r>
      </text>
    </comment>
    <comment ref="U8" authorId="0" shapeId="0" xr:uid="{968ECB5F-D1A1-4FDF-8E41-F50D605F571A}">
      <text>
        <r>
          <rPr>
            <sz val="9"/>
            <color indexed="81"/>
            <rFont val="Tahoma"/>
            <family val="2"/>
          </rPr>
          <t xml:space="preserve">Hace referencia a cada cuanto se ejecuta el control en terminos de tiempo. </t>
        </r>
      </text>
    </comment>
    <comment ref="V8" authorId="0" shapeId="0" xr:uid="{265015C4-1A48-4BE5-A833-BBFD2105728C}">
      <text>
        <r>
          <rPr>
            <b/>
            <sz val="9"/>
            <color indexed="81"/>
            <rFont val="Tahoma"/>
            <family val="2"/>
          </rPr>
          <t>Continua:</t>
        </r>
        <r>
          <rPr>
            <sz val="9"/>
            <color indexed="81"/>
            <rFont val="Tahoma"/>
            <family val="2"/>
          </rPr>
          <t xml:space="preserve"> El control se aplica siempre a los eventos presentados en el periodo. 
</t>
        </r>
        <r>
          <rPr>
            <b/>
            <sz val="9"/>
            <color indexed="81"/>
            <rFont val="Tahoma"/>
            <family val="2"/>
          </rPr>
          <t>Aleatoria:</t>
        </r>
        <r>
          <rPr>
            <sz val="9"/>
            <color indexed="81"/>
            <rFont val="Tahoma"/>
            <family val="2"/>
          </rPr>
          <t xml:space="preserve"> El control no se aplica a la totalidad de los eventos presentados en el periodo. 
</t>
        </r>
        <r>
          <rPr>
            <b/>
            <sz val="9"/>
            <color indexed="81"/>
            <rFont val="Tahoma"/>
            <family val="2"/>
          </rPr>
          <t>Ej:</t>
        </r>
        <r>
          <rPr>
            <sz val="9"/>
            <color indexed="81"/>
            <rFont val="Tahoma"/>
            <family val="2"/>
          </rPr>
          <t xml:space="preserve"> Mensualmente se reciben 100 solicitudes en las cuales se debe verificar 10 requisitos. Un control aleatorio se realizaría sobre un porcentaje de las 100 solicitudes recibidas pero se verifican los 10 requisitos. </t>
        </r>
      </text>
    </comment>
    <comment ref="W8" authorId="1" shapeId="0" xr:uid="{E0E944F8-17DD-47F8-812C-13416F192C7F}">
      <text>
        <r>
          <rPr>
            <b/>
            <sz val="9"/>
            <color indexed="81"/>
            <rFont val="Tahoma"/>
            <family val="2"/>
          </rPr>
          <t>* CONTROL PREVENTIVO:</t>
        </r>
        <r>
          <rPr>
            <sz val="9"/>
            <color indexed="81"/>
            <rFont val="Tahoma"/>
            <family val="2"/>
          </rPr>
          <t xml:space="preserve"> Se realiza </t>
        </r>
        <r>
          <rPr>
            <b/>
            <sz val="9"/>
            <color indexed="81"/>
            <rFont val="Tahoma"/>
            <family val="2"/>
          </rPr>
          <t>ANTES</t>
        </r>
        <r>
          <rPr>
            <sz val="9"/>
            <color indexed="81"/>
            <rFont val="Tahoma"/>
            <family val="2"/>
          </rPr>
          <t xml:space="preserve"> de ejecutar la actividad y permite evitar desviaciones.
</t>
        </r>
        <r>
          <rPr>
            <b/>
            <sz val="9"/>
            <color indexed="81"/>
            <rFont val="Tahoma"/>
            <family val="2"/>
          </rPr>
          <t xml:space="preserve">
*CONTROL DETECTIVO</t>
        </r>
        <r>
          <rPr>
            <sz val="9"/>
            <color indexed="81"/>
            <rFont val="Tahoma"/>
            <family val="2"/>
          </rPr>
          <t xml:space="preserve">: Se realiza </t>
        </r>
        <r>
          <rPr>
            <b/>
            <sz val="9"/>
            <color indexed="81"/>
            <rFont val="Tahoma"/>
            <family val="2"/>
          </rPr>
          <t>EN EL MOMENTO</t>
        </r>
        <r>
          <rPr>
            <sz val="9"/>
            <color indexed="81"/>
            <rFont val="Tahoma"/>
            <family val="2"/>
          </rPr>
          <t xml:space="preserve"> de ejecutar la actividad.
*</t>
        </r>
        <r>
          <rPr>
            <b/>
            <sz val="9"/>
            <color indexed="81"/>
            <rFont val="Tahoma"/>
            <family val="2"/>
          </rPr>
          <t>CONTROL CORRECTIVO:</t>
        </r>
        <r>
          <rPr>
            <sz val="9"/>
            <color indexed="81"/>
            <rFont val="Tahoma"/>
            <family val="2"/>
          </rPr>
          <t xml:space="preserve"> Permite mitigar el impacto de la materización</t>
        </r>
      </text>
    </comment>
    <comment ref="Y8" authorId="0" shapeId="0" xr:uid="{9425841A-13E3-44E7-B6E9-4799B7461F68}">
      <text>
        <r>
          <rPr>
            <b/>
            <sz val="9"/>
            <color indexed="81"/>
            <rFont val="Tahoma"/>
            <family val="2"/>
          </rPr>
          <t xml:space="preserve">Automático: </t>
        </r>
        <r>
          <rPr>
            <sz val="9"/>
            <color indexed="81"/>
            <rFont val="Tahoma"/>
            <family val="2"/>
          </rPr>
          <t>Son actividades de procesamiento o validación de información que se ejecutan por un sistema y/o aplicativo de manera automática sin la intervención de personas para su realización.</t>
        </r>
        <r>
          <rPr>
            <b/>
            <sz val="9"/>
            <color indexed="81"/>
            <rFont val="Tahoma"/>
            <family val="2"/>
          </rPr>
          <t xml:space="preserve"> 
Manual: </t>
        </r>
        <r>
          <rPr>
            <sz val="9"/>
            <color indexed="81"/>
            <rFont val="Tahoma"/>
            <family val="2"/>
          </rPr>
          <t xml:space="preserve">Controles que son ejecutados por una persona, tiene implícito el error humano. </t>
        </r>
      </text>
    </comment>
    <comment ref="AA8" authorId="0" shapeId="0" xr:uid="{6187D4E9-A280-4FCA-AA9C-6C7DB75E2C3D}">
      <text>
        <r>
          <rPr>
            <b/>
            <sz val="9"/>
            <color indexed="81"/>
            <rFont val="Tahoma"/>
            <family val="2"/>
          </rPr>
          <t xml:space="preserve">Documentado: </t>
        </r>
        <r>
          <rPr>
            <sz val="9"/>
            <color indexed="81"/>
            <rFont val="Tahoma"/>
            <family val="2"/>
          </rPr>
          <t xml:space="preserve">El control se encuentra descrito en cualquier tipo de documento.
</t>
        </r>
        <r>
          <rPr>
            <b/>
            <sz val="9"/>
            <color indexed="81"/>
            <rFont val="Tahoma"/>
            <family val="2"/>
          </rPr>
          <t>Sin documentar:</t>
        </r>
        <r>
          <rPr>
            <sz val="9"/>
            <color indexed="81"/>
            <rFont val="Tahoma"/>
            <family val="2"/>
          </rPr>
          <t xml:space="preserve"> el control no se encuentra formalizado en ningún tipo de documento o medio de comunicación. </t>
        </r>
      </text>
    </comment>
  </commentList>
</comments>
</file>

<file path=xl/sharedStrings.xml><?xml version="1.0" encoding="utf-8"?>
<sst xmlns="http://schemas.openxmlformats.org/spreadsheetml/2006/main" count="1236" uniqueCount="676">
  <si>
    <t>MATRIZ DE RIESGOS</t>
  </si>
  <si>
    <t>Código: DE-FM-022
Versión: 02
Fecha de Vigencia: 25/07/2023</t>
  </si>
  <si>
    <t>CORRESPONDE A: (Seleccione con X)</t>
  </si>
  <si>
    <t>PROCESO:</t>
  </si>
  <si>
    <t>X</t>
  </si>
  <si>
    <t>NOMBRE DEL PROCESO:</t>
  </si>
  <si>
    <t>Consolidada Riesgos de Gestión</t>
  </si>
  <si>
    <t>OBJETIVO DEL PROCESO:</t>
  </si>
  <si>
    <t>FECHA DE ACTUALIZACIÓN DEL CONTENIDO:</t>
  </si>
  <si>
    <t>VERSIÓN DEL CONTENIDO:</t>
  </si>
  <si>
    <t>IDENTIFICACIÓN DEL RIESGO</t>
  </si>
  <si>
    <r>
      <t xml:space="preserve">ANÁLISIS Y VALORACIÓN DEL RIESGO INHERENTE 
</t>
    </r>
    <r>
      <rPr>
        <sz val="12"/>
        <rFont val="Arial"/>
        <family val="2"/>
      </rPr>
      <t>(antes de controles)</t>
    </r>
  </si>
  <si>
    <t>DETERMINACIÓN DE CONTROLES</t>
  </si>
  <si>
    <r>
      <t xml:space="preserve">VALORACIÓN DEL RIESGO RESIDUAL 
</t>
    </r>
    <r>
      <rPr>
        <sz val="12"/>
        <rFont val="Arial"/>
        <family val="2"/>
      </rPr>
      <t>(después de controles)</t>
    </r>
  </si>
  <si>
    <r>
      <t xml:space="preserve">INDICADOR DEL RIESGO 
</t>
    </r>
    <r>
      <rPr>
        <sz val="10"/>
        <rFont val="Arial"/>
        <family val="2"/>
      </rPr>
      <t>(Se documenta en ISOlución)</t>
    </r>
    <r>
      <rPr>
        <b/>
        <sz val="10"/>
        <rFont val="Arial"/>
        <family val="2"/>
      </rPr>
      <t xml:space="preserve">
</t>
    </r>
  </si>
  <si>
    <r>
      <t xml:space="preserve">ACCIONES PARA ABORDAR EL RIESGO RESIDUAL
</t>
    </r>
    <r>
      <rPr>
        <sz val="10"/>
        <rFont val="Arial"/>
        <family val="2"/>
      </rPr>
      <t>(número de la acción de Isolución)</t>
    </r>
  </si>
  <si>
    <t>"MONITOREO Y REVISION" (Primera Línea de defensa)</t>
  </si>
  <si>
    <t>"MONITOREO Y REVISION" (Segunda Línea de defensa)</t>
  </si>
  <si>
    <t>Seleccione con una X</t>
  </si>
  <si>
    <t>NOMBRE PROCESO O PROYECTO INVERSIÓN</t>
  </si>
  <si>
    <t>Área/ Dependencia responsable del riesgo</t>
  </si>
  <si>
    <r>
      <t xml:space="preserve">Responsable(s) del Riesgo
</t>
    </r>
    <r>
      <rPr>
        <sz val="10"/>
        <rFont val="Arial"/>
        <family val="2"/>
      </rPr>
      <t>(cargo)</t>
    </r>
  </si>
  <si>
    <r>
      <t xml:space="preserve">TIPO DE CAUSA
</t>
    </r>
    <r>
      <rPr>
        <sz val="10"/>
        <rFont val="Arial"/>
        <family val="2"/>
      </rPr>
      <t>(Externa ó
Interna)</t>
    </r>
  </si>
  <si>
    <r>
      <t xml:space="preserve">CAUSA(S)
</t>
    </r>
    <r>
      <rPr>
        <sz val="10"/>
        <rFont val="Arial"/>
        <family val="2"/>
      </rPr>
      <t>(escribir una causa por fila)</t>
    </r>
  </si>
  <si>
    <t>Ident.</t>
  </si>
  <si>
    <t>DESCRIPCIÓN DEL RIESGO 
(Qué, Cómo y por Qué?</t>
  </si>
  <si>
    <t>CLASIFICACION DE RIESGO</t>
  </si>
  <si>
    <t>CONSECUENCIAS POTENCIALES DEL RIESGO</t>
  </si>
  <si>
    <t>PROBABILIDAD</t>
  </si>
  <si>
    <t>Valor númerico de la PROBABILIDAD</t>
  </si>
  <si>
    <t>IMPACTO</t>
  </si>
  <si>
    <t>Valor númerico del IMPACTO</t>
  </si>
  <si>
    <t>DESCRIPCIÓN DEL IMPACTO</t>
  </si>
  <si>
    <r>
      <t xml:space="preserve">ZONA DE RIESGO INHERENTE 
</t>
    </r>
    <r>
      <rPr>
        <b/>
        <sz val="11"/>
        <color rgb="FF0070C0"/>
        <rFont val="Arial"/>
        <family val="2"/>
      </rPr>
      <t xml:space="preserve">(Severidad) </t>
    </r>
  </si>
  <si>
    <r>
      <t xml:space="preserve">DESCRIPCIÓN DEL CONTROL
</t>
    </r>
    <r>
      <rPr>
        <sz val="10"/>
        <rFont val="Arial"/>
        <family val="2"/>
      </rPr>
      <t>(Un control por cada causa, si no hay control se escribe "No existe control")</t>
    </r>
  </si>
  <si>
    <t>RESPONSABLE DEL CONTROL</t>
  </si>
  <si>
    <t xml:space="preserve">FRECUENCIA DE EJECUCION DEL CONTROL </t>
  </si>
  <si>
    <r>
      <t xml:space="preserve">TIPO
</t>
    </r>
    <r>
      <rPr>
        <sz val="10"/>
        <rFont val="Arial"/>
        <family val="2"/>
      </rPr>
      <t xml:space="preserve">(Prevenir, detectar </t>
    </r>
    <r>
      <rPr>
        <sz val="10"/>
        <color rgb="FF0070C0"/>
        <rFont val="Arial"/>
        <family val="2"/>
      </rPr>
      <t>o corregir</t>
    </r>
    <r>
      <rPr>
        <sz val="10"/>
        <rFont val="Arial"/>
        <family val="2"/>
      </rPr>
      <t>)</t>
    </r>
  </si>
  <si>
    <t>IMPLEMENTACION</t>
  </si>
  <si>
    <t>ESTADO DE LA DOCUMENTACION</t>
  </si>
  <si>
    <t>EVIDENCIA DE LA APLICACIÓN DEL CONTROL</t>
  </si>
  <si>
    <t>RESULTADO DE LA EVALUACIÓN DEL CONTROL</t>
  </si>
  <si>
    <t>ZONA DE RIESGO RESIDUAL</t>
  </si>
  <si>
    <r>
      <t xml:space="preserve">NIVEL DE ACEPTACIÓN DEL RIESGO 
</t>
    </r>
    <r>
      <rPr>
        <sz val="11"/>
        <color rgb="FF0070C0"/>
        <rFont val="Arial"/>
        <family val="2"/>
      </rPr>
      <t>(RAE)</t>
    </r>
  </si>
  <si>
    <t>FECHA</t>
  </si>
  <si>
    <t>CARGO</t>
  </si>
  <si>
    <r>
      <t xml:space="preserve">INDIQUE SI EL </t>
    </r>
    <r>
      <rPr>
        <u/>
        <sz val="10"/>
        <rFont val="Arial"/>
        <family val="2"/>
      </rPr>
      <t xml:space="preserve">RIESGO </t>
    </r>
    <r>
      <rPr>
        <sz val="10"/>
        <rFont val="Arial"/>
        <family val="2"/>
      </rPr>
      <t>SE HA MATERIALIZADO</t>
    </r>
  </si>
  <si>
    <r>
      <rPr>
        <sz val="10"/>
        <color rgb="FF000000"/>
        <rFont val="Arial"/>
        <family val="2"/>
      </rPr>
      <t xml:space="preserve">LOS </t>
    </r>
    <r>
      <rPr>
        <u/>
        <sz val="10"/>
        <color rgb="FF000000"/>
        <rFont val="Arial"/>
        <family val="2"/>
      </rPr>
      <t>CONTROLES</t>
    </r>
    <r>
      <rPr>
        <sz val="10"/>
        <color rgb="FF000000"/>
        <rFont val="Arial"/>
        <family val="2"/>
      </rPr>
      <t xml:space="preserve"> ACTUALES ESTAN EVITANDO QUE EL RIESGO SE MATERIALICE?</t>
    </r>
  </si>
  <si>
    <r>
      <t xml:space="preserve">LOS </t>
    </r>
    <r>
      <rPr>
        <u/>
        <sz val="10"/>
        <rFont val="Arial"/>
        <family val="2"/>
      </rPr>
      <t>CONTROLES</t>
    </r>
    <r>
      <rPr>
        <sz val="10"/>
        <rFont val="Arial"/>
        <family val="2"/>
      </rPr>
      <t xml:space="preserve"> ACTUALES SE HAN EJECUTADO ADECUADAMENTE?</t>
    </r>
  </si>
  <si>
    <r>
      <t xml:space="preserve">LOS </t>
    </r>
    <r>
      <rPr>
        <u/>
        <sz val="10"/>
        <rFont val="Arial"/>
        <family val="2"/>
      </rPr>
      <t>CONTROLES</t>
    </r>
    <r>
      <rPr>
        <sz val="10"/>
        <rFont val="Arial"/>
        <family val="2"/>
      </rPr>
      <t xml:space="preserve"> PUEDEN SER MEJORADOS?</t>
    </r>
  </si>
  <si>
    <r>
      <t xml:space="preserve">EL </t>
    </r>
    <r>
      <rPr>
        <u/>
        <sz val="10"/>
        <rFont val="Arial"/>
        <family val="2"/>
      </rPr>
      <t>INDICADOR</t>
    </r>
    <r>
      <rPr>
        <sz val="10"/>
        <rFont val="Arial"/>
        <family val="2"/>
      </rPr>
      <t xml:space="preserve"> DEL RIESGO CUMPLIO CON LA META ESTABLECIDA?</t>
    </r>
  </si>
  <si>
    <r>
      <t xml:space="preserve">EL </t>
    </r>
    <r>
      <rPr>
        <u/>
        <sz val="10"/>
        <rFont val="Arial"/>
        <family val="2"/>
      </rPr>
      <t>RIESGO</t>
    </r>
    <r>
      <rPr>
        <sz val="10"/>
        <rFont val="Arial"/>
        <family val="2"/>
      </rPr>
      <t xml:space="preserve"> REQUIERE SER MODIFICADO O ACTUALIZADO?</t>
    </r>
  </si>
  <si>
    <t>OBSERVACIONES Y COMENTARIOS</t>
  </si>
  <si>
    <t>Proceso</t>
  </si>
  <si>
    <t>Proyecto Inversión</t>
  </si>
  <si>
    <t>¿El responsable tiene la autoridad y adecuada segregación de funciones en la ejecución del control?</t>
  </si>
  <si>
    <t>Cargo del Ejecutor del Control</t>
  </si>
  <si>
    <t xml:space="preserve">¿Las actividades que se desarrollan en el control realmente buscan por si sola prevenir o detectar las causas que pueden dar origen al riesgo, Ej.: verificar, validar, cotejar, comparar, revisar, etc.? </t>
  </si>
  <si>
    <t xml:space="preserve">¿Las observaciones, desviaciones o diferencias identificadas como resultados de la ejecución del control son investigadas y re-sueltas de manera oportuna? </t>
  </si>
  <si>
    <t>¿Se deja evidencia o rastro de la ejecución del control que permita a cualquier tercero con la evidencia llegar a la misma conclusión?</t>
  </si>
  <si>
    <t>Código y Nombre completo del documento</t>
  </si>
  <si>
    <t>¿Se genera alguna evidencia y/o registro con la ejecución del control?</t>
  </si>
  <si>
    <t>Documento Evidencia</t>
  </si>
  <si>
    <t>Ruta de acceso a la información</t>
  </si>
  <si>
    <t>SI</t>
  </si>
  <si>
    <t>NO</t>
  </si>
  <si>
    <t>¿POR QUÉ?</t>
  </si>
  <si>
    <t>Gestión Documental</t>
  </si>
  <si>
    <t>Grupo de Gestión Documental</t>
  </si>
  <si>
    <t>Coordinador de Gestión Documental</t>
  </si>
  <si>
    <t>Interno</t>
  </si>
  <si>
    <t>Asignación de comunicaciones a otra dependencia diferente a la que le compete</t>
  </si>
  <si>
    <t>GD-R2</t>
  </si>
  <si>
    <t xml:space="preserve">Posibilidad de afectación reputacional, por incumplimiento legal, debido a la inadecuada  gestión de las comunicaciones oficiales </t>
  </si>
  <si>
    <t>Ejecución y Administración de Procesos (Gestión)</t>
  </si>
  <si>
    <t>Incumplimiento del objetivo
Quejas 
Acciones disciplinarias</t>
  </si>
  <si>
    <t>MEDIA</t>
  </si>
  <si>
    <t>MAYOR</t>
  </si>
  <si>
    <t>Sanción por parte del ente de control u otro ente regulador.</t>
  </si>
  <si>
    <t>ALTO</t>
  </si>
  <si>
    <t>Validar que la información radicada en el Sistema Gestión Doc sale para el destinatario</t>
  </si>
  <si>
    <t>Adecuado</t>
  </si>
  <si>
    <t xml:space="preserve">Grupo Gestión Documental </t>
  </si>
  <si>
    <t>Continua</t>
  </si>
  <si>
    <t>Prevenir</t>
  </si>
  <si>
    <t>Automático</t>
  </si>
  <si>
    <t>Documentado</t>
  </si>
  <si>
    <t>GD-PR-14  Gestión de Documentos Oficiales</t>
  </si>
  <si>
    <t>Con Registro</t>
  </si>
  <si>
    <t>Reportes del Sistema de Gestión Documental</t>
  </si>
  <si>
    <t>https://mincitco-my.sharepoint.com/:f:/g/personal/cguerrat_mincit_gov_co/EiE5pgutkzNInzkLUCDTgm8BcdHZV4ijqmEaT6WNQs96UQ?e=OkWCoj</t>
  </si>
  <si>
    <t>ACEPTAR EL RIESGO</t>
  </si>
  <si>
    <t>Coordinadora GGD</t>
  </si>
  <si>
    <t>El riesgo no se han materializado debido a la implementación de controles efectivos en los procesos de asignación y registro de información. Se ha verificado que las comunicaciones han sido dirigidas correctamente a las dependencias correspondientes y que los datos de contacto de los destinatarios han sido digitados de manera precisa, lo que ha garantizado la eficiencia y confiabilidad en la gestión de las comunicaciones oficiales.</t>
  </si>
  <si>
    <t>Los controles implementados en los procesos de asignación de comunicaciones y digitación de datos de contacto han sido efectivos para evitar la materialización de los riesgos. La verificación previa de la información, la asignación conforme a la competencia de cada dependencia y la revisión sistemática de los datos antes del envío han permitido garantizar la correcta gestión de las comunicaciones, minimizando errores y asegurando que los procedimientos se desarrollen de manera oportuna y eficiente.</t>
  </si>
  <si>
    <t>En la revisión realizada se constató que las comunicaciones han sido asignadas correctamente a las dependencias competentes y que los datos de contacto han sido registrados de manera precisa, lo cual ha garantizado tanto el cumplimiento oportuno de los procesos institucionales como el adecuado direccionamiento y entrega de las comunicaciones oficiales a los ciudadanos.</t>
  </si>
  <si>
    <t>Sí, aunque los controles mencionados  han sido efectivos hasta ahora, se recomienda fortalecerlos para anticiparse a posibles fallas futuras o cambios en el volumen o complejidad de las comunicaciones, talvez implementando validaciones automáticas, trazabilidad en los cambios y capacitaciones al personal.</t>
  </si>
  <si>
    <t>El Indicador cumplió con la meta establecida para el primer cuatrimestre de 2025, se evidencia la efectividad de las acciones implementadas para prevenir la materialización de los mismos. Este cumplimiento refleja una gestión adecuada en la asignación de comunicaciones y en la digitación de los datos de contacto, contribuyendo al fortalecimiento de los procesos institucionales y al logro de los objetivos planteados.</t>
  </si>
  <si>
    <t>El Grupo de Gestión Documental se encuentra actualizando los riesgos de gestión</t>
  </si>
  <si>
    <t>En la Colunma AA se cambió el nombre del procedimiento GD-PR-14  Gestión de Documentos Oficiales, que es el correcto.
El documento  GD-PR-10 corresponde  a otro procedimiento de Gestión Documental</t>
  </si>
  <si>
    <t xml:space="preserve">De acuerdo con la evidencia aportada por la primera línea, se confirma que se encuentra acorde con lo dispuesto en la columna “Nombre del documento o medio de la evidencia”, por consiguiente, desde la segunda línea defensa no se advierte una posible materialización del riesgo. 
Es importante resaltar que se esta trabajando con el área en la revisión y ajuste del riesgo en cada una de sus etapas. </t>
  </si>
  <si>
    <t>x</t>
  </si>
  <si>
    <t>Errores en la digitación de los datos contacto del destinatario (de la guía de envío)</t>
  </si>
  <si>
    <t>Reporte entrega de correspondencia</t>
  </si>
  <si>
    <t>MATRIZ RIESGOS DE GESTIÓN Y FISCALES</t>
  </si>
  <si>
    <t>Código: DE-FM-022
Versión: 03
Fecha de Vigencia: 05/04/2024</t>
  </si>
  <si>
    <t>IDENTIFICACIÓN</t>
  </si>
  <si>
    <r>
      <t xml:space="preserve">ANÁLISIS Y VALORACIÓN DEL RIESGO INHERENTE 
</t>
    </r>
    <r>
      <rPr>
        <sz val="11"/>
        <rFont val="Arial"/>
        <family val="2"/>
      </rPr>
      <t>(antes de controles)</t>
    </r>
  </si>
  <si>
    <t>Código del Control</t>
  </si>
  <si>
    <r>
      <t xml:space="preserve">VALORACIÓN DEL RIESGO RESIDUAL 
</t>
    </r>
    <r>
      <rPr>
        <sz val="11"/>
        <rFont val="Arial"/>
        <family val="2"/>
      </rPr>
      <t>(después de controles)</t>
    </r>
  </si>
  <si>
    <t>"SEGUIMIENTO" (Primera Línea de Defensa)</t>
  </si>
  <si>
    <r>
      <t xml:space="preserve">"MONITOREO Y REVISION" 
(Segunda Línea de Defensa)
</t>
    </r>
    <r>
      <rPr>
        <sz val="11"/>
        <color theme="1"/>
        <rFont val="Arial"/>
        <family val="2"/>
      </rPr>
      <t>Comentarios u Observaciones</t>
    </r>
  </si>
  <si>
    <t>Tipo</t>
  </si>
  <si>
    <t>Nombre</t>
  </si>
  <si>
    <r>
      <t xml:space="preserve">Responsable(s) del Riesgo
</t>
    </r>
    <r>
      <rPr>
        <sz val="11"/>
        <rFont val="Arial"/>
        <family val="2"/>
      </rPr>
      <t>(cargo)</t>
    </r>
  </si>
  <si>
    <t>Código del Riesgo</t>
  </si>
  <si>
    <t>Tipo de Riesgo</t>
  </si>
  <si>
    <t>Clasificación del Riesgo</t>
  </si>
  <si>
    <t>Descripción del Riesgo
(Qué, Cómo y por Qué?</t>
  </si>
  <si>
    <r>
      <t xml:space="preserve">Causa(S)
</t>
    </r>
    <r>
      <rPr>
        <sz val="11"/>
        <rFont val="Arial"/>
        <family val="2"/>
      </rPr>
      <t>(escribir una causa por fila)</t>
    </r>
  </si>
  <si>
    <r>
      <t xml:space="preserve">Tipo de Causa
</t>
    </r>
    <r>
      <rPr>
        <sz val="11"/>
        <rFont val="Arial"/>
        <family val="2"/>
      </rPr>
      <t>(Externa ó
Interna)</t>
    </r>
  </si>
  <si>
    <t>Consecuencias Potenciales del Riesgo</t>
  </si>
  <si>
    <r>
      <t xml:space="preserve">DESCRIPCIÓN DEL CONTROL
</t>
    </r>
    <r>
      <rPr>
        <sz val="11"/>
        <rFont val="Arial"/>
        <family val="2"/>
      </rPr>
      <t>(Un control por cada causa, si no hay control se escribe "No existe control")</t>
    </r>
  </si>
  <si>
    <t>FRECUENCIA DE APLICACIÓN DEL CONTROL</t>
  </si>
  <si>
    <t>TIPO</t>
  </si>
  <si>
    <t>FECHA DE DILIGENCIAMIENTO</t>
  </si>
  <si>
    <t>NOMBRE DE QUIEN DILIGENCIA</t>
  </si>
  <si>
    <r>
      <t xml:space="preserve">INDIQUE SI EL </t>
    </r>
    <r>
      <rPr>
        <u/>
        <sz val="11"/>
        <rFont val="Arial"/>
        <family val="2"/>
      </rPr>
      <t xml:space="preserve">RIESGO </t>
    </r>
    <r>
      <rPr>
        <sz val="11"/>
        <rFont val="Arial"/>
        <family val="2"/>
      </rPr>
      <t>SE HA MATERIALIZADO</t>
    </r>
  </si>
  <si>
    <r>
      <t xml:space="preserve">LOS </t>
    </r>
    <r>
      <rPr>
        <u/>
        <sz val="11"/>
        <rFont val="Arial"/>
        <family val="2"/>
      </rPr>
      <t>CONTROLES</t>
    </r>
    <r>
      <rPr>
        <sz val="11"/>
        <rFont val="Arial"/>
        <family val="2"/>
      </rPr>
      <t xml:space="preserve"> ACTUALES SE HAN EJECUTADO ADECUADAMENTE?</t>
    </r>
  </si>
  <si>
    <r>
      <t xml:space="preserve">LOS </t>
    </r>
    <r>
      <rPr>
        <u/>
        <sz val="11"/>
        <rFont val="Arial"/>
        <family val="2"/>
      </rPr>
      <t>CONTROLES</t>
    </r>
    <r>
      <rPr>
        <sz val="11"/>
        <rFont val="Arial"/>
        <family val="2"/>
      </rPr>
      <t xml:space="preserve"> PUEDEN SER MEJORADOS?</t>
    </r>
  </si>
  <si>
    <r>
      <t xml:space="preserve">EL </t>
    </r>
    <r>
      <rPr>
        <u/>
        <sz val="11"/>
        <rFont val="Arial"/>
        <family val="2"/>
      </rPr>
      <t>RIESGO</t>
    </r>
    <r>
      <rPr>
        <sz val="11"/>
        <rFont val="Arial"/>
        <family val="2"/>
      </rPr>
      <t xml:space="preserve"> REQUIERE SER MODIFICADO O ACTUALIZADO?</t>
    </r>
  </si>
  <si>
    <t>¿El control tiene asignado un responsable?</t>
  </si>
  <si>
    <t>Cargo Ejecutor del Control</t>
  </si>
  <si>
    <r>
      <rPr>
        <b/>
        <sz val="11"/>
        <rFont val="Arial"/>
        <family val="2"/>
      </rPr>
      <t xml:space="preserve">Periodicidad
</t>
    </r>
    <r>
      <rPr>
        <sz val="11"/>
        <rFont val="Arial"/>
        <family val="2"/>
      </rPr>
      <t>(Semanal, quincenal, mensual etc)</t>
    </r>
  </si>
  <si>
    <t>Continua ó Aleatoria</t>
  </si>
  <si>
    <t>(Prevenir, detectar o corregir)</t>
  </si>
  <si>
    <t>Manual o Automatica</t>
  </si>
  <si>
    <t>Documentado o Sin Documentar</t>
  </si>
  <si>
    <t>Nombre del documento en el cual se encuentra formalizado el control</t>
  </si>
  <si>
    <t>Con Registro o Sin Registro</t>
  </si>
  <si>
    <t>Nombre del documento o medio de la evidencia</t>
  </si>
  <si>
    <t>PROCESO</t>
  </si>
  <si>
    <t>GESTIÓN DE RECURSOS FINANCIEROS</t>
  </si>
  <si>
    <t>Contabilidad</t>
  </si>
  <si>
    <t>Coordinador Grupo Contabilidad</t>
  </si>
  <si>
    <t>GRF-RG4</t>
  </si>
  <si>
    <t>RIESGO DE GESTIÓN</t>
  </si>
  <si>
    <t>RG - EJECUCION Y ADMINISTRACION DE PROCESOS</t>
  </si>
  <si>
    <t>Posibilidad de afectación  reputacional por Opinión negativa de los entes de control a los estados financieros. (no fenecimiento de la cuenta) debido a la diferencia de criterios entre entes de control y la entidad, en la aplicación de la normatividad contable</t>
  </si>
  <si>
    <t xml:space="preserve">Interpretación diferente de la normatividad vigente por parte de los entes de control. </t>
  </si>
  <si>
    <t>Externo</t>
  </si>
  <si>
    <t>Sanciones del Ente de Control tras varios periodos consecutivos del No fenecimiento de la cuenta</t>
  </si>
  <si>
    <t>MUY BAJA</t>
  </si>
  <si>
    <t>CATASTRÓFICO</t>
  </si>
  <si>
    <t>EXTREMO</t>
  </si>
  <si>
    <t>GRF-GR4-C1</t>
  </si>
  <si>
    <t>El Coordinador del Grupo de Contabilidad y/o Secretaria General
solicita mediante oficio concepto a la Contaduría General de la Nación para aclarar tratamiento contable o normatividad, en el momento en que se tenga una opinión contraria por parte del ente de control sobre las acciones aplicadas en la entidad.</t>
  </si>
  <si>
    <t>ASIGNADO</t>
  </si>
  <si>
    <t>El Coordinador del Grupo de Contabilidad y/o Secretaria General</t>
  </si>
  <si>
    <t>Por evento</t>
  </si>
  <si>
    <t>ALEATORIA</t>
  </si>
  <si>
    <t>CORREGIR</t>
  </si>
  <si>
    <t>MANUAL</t>
  </si>
  <si>
    <t>DOCUMENTADO</t>
  </si>
  <si>
    <t>Circular Oficina Jurídica</t>
  </si>
  <si>
    <t>CON REGISTRO</t>
  </si>
  <si>
    <t>Oficio de solicitud</t>
  </si>
  <si>
    <t> </t>
  </si>
  <si>
    <t>SANDRA CONSUELO ACERO MELO</t>
  </si>
  <si>
    <t>El riesgo no se ha materializado.Actualmente la cuenta de la entidad esta fenecida</t>
  </si>
  <si>
    <t>si, los controles han sido efectivos.</t>
  </si>
  <si>
    <t>En la actualidad no se requiere ningun cambio.</t>
  </si>
  <si>
    <t>En la actualidad los controles mitigan adecuadamente el riesgo, si se llegare a presentar.</t>
  </si>
  <si>
    <t>Sin Observaciones</t>
  </si>
  <si>
    <t>De acuerdo con lo relacionado en el seguimiento por parte de la primera línea de defensa, las actividades que conllevan al riesgo, no fueron desarrolladas durante el primer cuatrimestre del año, por ende, no hay indicios de posible materialización del riesgo.</t>
  </si>
  <si>
    <t>ADMINISTRACIÓN PROFUNDIZACIÓN Y APROVECHAMIENTO DE ACUERDOS Y RELACIONES COMERCIALES</t>
  </si>
  <si>
    <t>Dirección de Integración Económica
Dirección de Inversión Extranjera y de servicios
Dirección de Relaciones Comerciales</t>
  </si>
  <si>
    <t>Director de Integración Económica
Director de Inversión Extranjera y Servicios
Director de Relaciones Comerciales</t>
  </si>
  <si>
    <t>AP-RG1</t>
  </si>
  <si>
    <t>Posibilidad de afectación reputacional por incumplimientos en el acuerdo comercial y/o de inversión debido a la no reciprocidad en los términos del acuerdo pactado</t>
  </si>
  <si>
    <t>Inadecuada aplicación del acuerdo por parte de las empresas comerciales y personas naturales</t>
  </si>
  <si>
    <t>Daño Reputacional</t>
  </si>
  <si>
    <t>BAJA</t>
  </si>
  <si>
    <t>AP-RG1-C1</t>
  </si>
  <si>
    <t>Los  Directores, Coordinadores y/o asesores de la DIE, DIES y DRC realizan orientación a las empresas comerciales y personas naturales frente a las inquietudes relacionadas con la interpretación de lo pactado en los acuerdos comerciales y de inversión, a traves de la atención de las consultas, solicitudes o peticiones recibidas y tramitadas mediante comunicación oficial por gestión documental.</t>
  </si>
  <si>
    <t>Los  Directores, Coordinadores y/o asesores de la DIE, DIES, DRC</t>
  </si>
  <si>
    <t>CONTINUA</t>
  </si>
  <si>
    <t>PREVENIR</t>
  </si>
  <si>
    <t>AP-PR-002 Implementación y administración de acuerdos comerciales
AP-PR-003 Administración de relaciones bilaterales
AP-PR-004 Administración con organismos multilaterales
AP-PR-006 Acuerdos de promoción y protección reciproca de inversión APPRI</t>
  </si>
  <si>
    <t>Oficios de respuesta por gestión documental</t>
  </si>
  <si>
    <t xml:space="preserve">
30/04/2025
5/5/2025
DIE: 05/05/2025</t>
  </si>
  <si>
    <t>JAVIER GARCIA
EDGAR ENRIQUE HEREDIA
DIE: Jose Bello Delegado por Manuel Chacón, Director DIE</t>
  </si>
  <si>
    <t>Para DRC, NO se ha materializado el riesgo.
Para el procedimiento AP-PR-006, a cargo de la DIES, los controles establecidos permiten realizar vigilancia y hacer seguimiento a los compromisos adquiridos en el marco de los acuerdos de inversión.
DIE: Las solicitudes realizadas por parte de las empresas comerciales y personas naturales frente a las inquietudes relacionadas con la interpretación de lo pactado en los acuerdos comerciales de América Latina y el Caribe fueron gestionadas y respondidas de acuerdo a los tiempos estipulados por Ley. Lo anterior garantiza que los peticionarios cuenten con la información suministrada por los Administradores de los Acuerdos y evita que el riesgo se materialice.</t>
  </si>
  <si>
    <t xml:space="preserve">Para la DRC, el control es eficaz porque ha mostrado ser el adecuado.
Para el procedimiento AP-PR-006, a cargo de la DIES, dentro del proceso de mejora continua, estos controles pueden y deben ser revisados y ajustados en el momento que se requiera para asegurar su pertinencia y eficacia.
DIE: En atención a la mejora continua, en 2024 se actualizó el riesgo y los controles en su totalidad con el apoyo de la OAPS.
De acuerdo a como se encuentra estipulado, el control es efectivo. </t>
  </si>
  <si>
    <t>Para la DRC, el control es eficaz porque ha mostrado ser el adecuado para el actual momento económico y político del país.
Para la DIES, y en el proceso de mejora continua, durante el año 2024 se actualizó el riesgo  en su totalidad con el apoyo de la OAPS, por lo que actualmente consideramos no existe la necesidad de modificarlo o mejorarlo. Lo anterior no condiciona a que cuando exista la necesidad el riesgo se deba actualizar.
DIE: En atención a la mejora continua, en 2024 se actualizó el riesgo  en su totalidad con el apoyo de la OAPS, por lo cual no se requiere actualización por el momento.</t>
  </si>
  <si>
    <t>Incumplimiento de los compromisos por parte del socio comercial (factores políticos, económicos, entre otros)</t>
  </si>
  <si>
    <t>AP-RG1-C2</t>
  </si>
  <si>
    <t>El  Viceministro de comercio exterior y/o Directores de la DIE, DIES, DRC, emiten comunicaciones oficiales entre estados con el proposito de solicitar el cumplimiento de los compromisos pactados en el marco de los acuerdos comerciales y de inversión, a traves de correo electrónico o gestión documental.</t>
  </si>
  <si>
    <t>El  Viceministro de comercio exterior y/o Directores de la DIE, DIES, DRC</t>
  </si>
  <si>
    <t>Correo electrónico - Comunicado Oficial</t>
  </si>
  <si>
    <t>JAVIER GARCIA
EDGAR ENRIQUE HEREDIA
DIE: Jose Bello Delegado por Manuel Chacón, Director DIE</t>
  </si>
  <si>
    <t>Para DRC, NO se ha materializado el riesgo.
Para el procedimiento AP-PR-006, a cargo de la DIES, los controles establecidos permiten realizar vigilancia y hacer seguimiento a los compromisos adquiridos en el marco de los acuerdos de inversión.
DIE: El seguimiento de los compromisos adquiridos en el marco de los acuerdos comerciales de América Latina y el Caribe – ALC se realizó durante el periodo, por parte de los responsables del control ante las autoridades correspondientes con el propósito de lograr su cumplimiento. El control minimiza los posibles incumplimientos de los compromisos pactados, permitiendo evitar que el riesgo se materialice.</t>
  </si>
  <si>
    <t xml:space="preserve">Para la DRC, el control es eficaz porque ha mostrado ser el adecuado.
Para el procedimiento AP-PR-006, a cargo de la DIES, dentro del proceso de mejora continua, estos controles pueden y deben ser revisados y ajustados en el momento que se requiera para asegurar su pertinencia y eficacia.
DIE: En atención a la mejora continua, en 2024 se actualizó el riesgo y los controles en su totalidad con el apoyo de la OAPS. De acuerdo a como se encuentra estipulado, el control es efectivo. </t>
  </si>
  <si>
    <t>Adoptar medidas por parte de Colombia que conlleven al incumplimiento de los compromisos en el marco de los acuerdos comerciales</t>
  </si>
  <si>
    <t>AP-RG1-C3</t>
  </si>
  <si>
    <t>El  Viceministro de comercio exterior y/o Directores de la DIE, DIES, DRC, acompañan la toma de decisiones en la emisión de medidas que puedan afectar los acuerdos comerciales, a través de las mesas de trabajo, dejando constancia mediante actas o minutas.</t>
  </si>
  <si>
    <t>DETECTAR</t>
  </si>
  <si>
    <t>SIN DOCUMENTAR</t>
  </si>
  <si>
    <t>Actas o minutas</t>
  </si>
  <si>
    <t>Para DRC, NO se ha materializado el riesgo.
Para el procedimiento AP-PR-006, a cargo de la DIES, los controles establecidos permiten realizar vigilancia y hacer seguimiento a los compromisos adquiridos en el marco de los acuerdos de inversión.
DIE: La asistencia y participación de las diferentes áreas del Viceministerio de Comercio, así como las demás entidades del estado en la toma de decisiones  junto con los países socios evita que el riesgo se materialice.</t>
  </si>
  <si>
    <t>FACILITACIÓN DEL COMERCIO Y LA DEFENSA COMERCIAL</t>
  </si>
  <si>
    <t>Dirección de Comercio Exterior</t>
  </si>
  <si>
    <t>Director de comercio exterior
Jefe OSI</t>
  </si>
  <si>
    <t>FC-RG2</t>
  </si>
  <si>
    <t>Posibilidad de afectación reputacional por incumplimiento en los tiempos de respuesta a las solicitudes de registro o licencia debido a limitaciones en la funcionalidad de las aplicaciones de la VUCE y/o carencia de personal.</t>
  </si>
  <si>
    <t xml:space="preserve">Incidencias y/o incidentes en las funcionalidades del aplicativo  VUCE-IMPO.      
</t>
  </si>
  <si>
    <t>Interna y Externa</t>
  </si>
  <si>
    <t>Demandas por parte de los importadores</t>
  </si>
  <si>
    <t>MUY ALTA</t>
  </si>
  <si>
    <t>MODERADO</t>
  </si>
  <si>
    <t>FC-RG2-C1</t>
  </si>
  <si>
    <t>El Coordinador del grupo análisis y gestión de la cadena logistica de comercio exterior GAGCLCE,  reporta en la herramienta dispuesta para este fin, la incidencia o incidente presentado,  y lo prioriza según la necesidad. El profesional del área de tecnología que recibe la incidencia o incidente, hace un análisis, revisa las evidencias y estima los recursos y la articulación con infraestructura tecnologica y monitoreo para su solución. Esta se lleva a cabo, se notifica al equipo funcional para verificar su funcionamiento y dar cierre a la novedad con base en la acción ejecutada.</t>
  </si>
  <si>
    <t>Jefe OSI</t>
  </si>
  <si>
    <t>Repositorio VUCE</t>
  </si>
  <si>
    <t>Registro de incidencia en JIRA</t>
  </si>
  <si>
    <t>https://mincitco-my.sharepoint.com/:f:/g/personal/mrchacon_mincit_gov_co/Ej2ljwPWX0RKlJCoGYnZcY0BK9pptLDsGIcOMHfr3XIhSg?e=R282Dv</t>
  </si>
  <si>
    <t>Jefe Oficina Sistemas de Información</t>
  </si>
  <si>
    <t>El equipo de Desarrollo VUCE recibe de las áreas usuarias los requerimientos (incidencias) funcionales o mejora de los aplicativos y la infraestrcutura tecnológica asociada, se documenta el ciclo de desarrollo desde su diseño hasta la puesta en producción.</t>
  </si>
  <si>
    <t>El control se mejora acorde con la demanda de requerimientos (incidencias) funcionales o tecnológicas que deban implementarse en los aplicativos de la plataforma VUCE.</t>
  </si>
  <si>
    <t>El riesgo se reformulo en 2024 y para este periodo presenta el primer seguimiento en la vigencia 2025.</t>
  </si>
  <si>
    <t>La evidencia aportada por la primera línea no corresponde con lo dispuesto en la columna " Nombre del documento o medio de la evidencia",
Se insta a la tercera línea a aplicar los mecanismos de evaluación para verificar la efectividad de los controles, ante una posible materialización del riesgo.</t>
  </si>
  <si>
    <t>Rotación de personal e inoportuna suplencia del mismo</t>
  </si>
  <si>
    <t>No existe control</t>
  </si>
  <si>
    <t>Fallas tecnologicas de carácter externo atribuibles al usuario final (red de internet, conexión a internet, factores relacionados con software)</t>
  </si>
  <si>
    <t>Grupo Diseño de Operaciones de Comercio Exterior</t>
  </si>
  <si>
    <t>Director de Comercio Exterior</t>
  </si>
  <si>
    <t>FC-RG3</t>
  </si>
  <si>
    <t>Posibilidad de afectación reputacional por inconsistencias contenidas en las circulares y/o documentos soporte para el cumplimiento de los requisitos previos a los trámites de importaciones y exportaciones ante la VUCE, debido a errores internos o externos</t>
  </si>
  <si>
    <t xml:space="preserve">Novedades posteriores a la expedición de la circular o documento soporte que regula el tramite, por errores presentados en la información de origen interno o externo </t>
  </si>
  <si>
    <t>Omisión de tramites previos a su proceso de comercio exterior por parte del usuario</t>
  </si>
  <si>
    <t>FC-RG3-C1</t>
  </si>
  <si>
    <t xml:space="preserve">El Coordinador del grupo de diseño de operaciones de comercio exterior, realiza el ajuste de la circular y/o documento soporte y lo remite a traves de correo electrónico para revisión y/o ajustes por parte de la Dirección de Comercio Exterior. Una vez se cuente con el visto bueno, se publica en la página de la VUCE. 
En el evento que la inconsistencia o error en la información sea de origen externo, el Coordinador del grupo de diseño de operaciones de comercio exterior, informa a la Dirección de Comercio Exterior y remite la novedad a la entidad competente, para que proceda con el ajuste de la misma. </t>
  </si>
  <si>
    <t>Coordinador del grupo de diseño de operaciones de comercio exterior</t>
  </si>
  <si>
    <t>Correo electrónico
Soporte de publicación en página web</t>
  </si>
  <si>
    <t>https://mincitco.sharepoint.com/:f:/s/GDOCE/EvJQN1nLXd9ClwhndMrRMEEBqT2kThCYRuWayyXH_MAGKw</t>
  </si>
  <si>
    <t>YULI ALEJANDRA GUAYARA AMAZO</t>
  </si>
  <si>
    <t>Aunque se generaron modificaciones a la guía y anexos de la circular de vistos buenos importaciones, estas se presentaron por una actualización de normatividad, no por algun error interno o externo.</t>
  </si>
  <si>
    <t>Permiten realizar la actualización correspondiente de manera oportuna</t>
  </si>
  <si>
    <t>Los controles actuales son efectivos</t>
  </si>
  <si>
    <t>El riesgo ya se encuentra actualizado</t>
  </si>
  <si>
    <t xml:space="preserve">De acuerdo con la evidencia aportada por la primera línea, se confirma que se encuentra acorde con lo dispuesto en la columna “Nombre del documento o medio de la evidencia”, por consiguiente, desde la segunda línea defensa no se advierte una posible materialización del riesgo. </t>
  </si>
  <si>
    <t>Grupo Análisis y Gestión de la Cadena Logística de Comercio Exterior</t>
  </si>
  <si>
    <t>FC-RG5</t>
  </si>
  <si>
    <t>Posibilidad de afectación reputacional por perjuicios a los actores de la cadena logística, debido a fallas en las funcionalidades del aplicativo o interoperabilidades con las entidades que intervienen para la inspección de la carga en puertos y aeropuertos y/o uso inadecuado del aplicativo por parte de los usuarios declarantes, entidades de control o puertos.</t>
  </si>
  <si>
    <t>Incidencias o incidentes en las funcionalidades del aplicativo  VUCE-SIIS o incidentes con las entidades que interoperan en el aplicativo.</t>
  </si>
  <si>
    <t>Aumento de costos y tiempos para los usuarios
Perdida del control de la información de inspecciones</t>
  </si>
  <si>
    <t>FC-RG5-C1</t>
  </si>
  <si>
    <t>Registro de Incidencias SIIS en la Herramienta JIRA</t>
  </si>
  <si>
    <t>EDGAR JOSE VILLARREAL CABRERA</t>
  </si>
  <si>
    <t>Se atienden oportunamente las incidencias reportadas a traves del Grupo Funcional y con el apoyo técnico se analizan y se soluciona la funcionalidad para que el sistema SIIS siempre esté habilitado.</t>
  </si>
  <si>
    <t>Se han recibido oportunamente las incidencias y se documentan con la herramienta JIRA, notificando inmediatamente al soporte que puede ingresar a la herramienta e informarse del caso reportado, y asignar el recurso, atendiendo el caso en el menor tiempo</t>
  </si>
  <si>
    <t>La herramienta JIRA permite actuar rapidamente y tiene los módulos necesarios para documentar y hacer seguimiento de los casos reportados</t>
  </si>
  <si>
    <t>Porque la mejora contínua implica que se reporten necesidades y modificaciones a los aplicativos SIIS de acuerdo con la Normatividad, o funcionalidades nuevas las cuales deben ser probadas y aplicadas en Producción, llevando el monitoreo del funcionamiento y ajuste de los errores</t>
  </si>
  <si>
    <t>FC-RG5-C2</t>
  </si>
  <si>
    <t xml:space="preserve">Los integrantes del grupo GAGCLCE, autorizan a traves de correo electrónico a los usuarios declarantes realizar el trámite manual de la operación ,con el fin de que los mismos puedan continuar con su trámite fuera del aplicativo. </t>
  </si>
  <si>
    <t>Integrantes del Grupo GAGCLCE</t>
  </si>
  <si>
    <t>Seguimiento a las solicitudes realizadas en el sistema de inspección simultanea - SIIS de la VUCE (FC-PR-011)</t>
  </si>
  <si>
    <t>Correo electrónico de autorización</t>
  </si>
  <si>
    <t>https://mincitco-my.sharepoint.com/:x:/g/personal/evillarreal_mincit_gov_co/EULWx3nR9j9HrWG29E4EIgYBY732NNlOiZUDpaf0dmfjgw?e=jnCG5z</t>
  </si>
  <si>
    <t>Se atendieron los correos y se analizaron los casos en que se debía autorizar el trámite manual, permitiendo que el trámite continuara.</t>
  </si>
  <si>
    <t>Se cuenta con el recurso humano y tecnico para resolver los cuellos de botella y se han tramitado el 90% de los correos recibidos quedando un 10% pendiente por procedimientos pendientes de los Declarante</t>
  </si>
  <si>
    <t>El control a traves de las autorizaciones por correo electrónico permite la oportunidad y la resolucion rapida de los casos reportados y el servicio de correo está siempre funcional</t>
  </si>
  <si>
    <t>FC-RG5-C3</t>
  </si>
  <si>
    <t xml:space="preserve">La Coordinación del grupo GAGCLCE, de acuerdo con las fallas presentadas, declara la contingencia mediante noticia publicada en la página VUCE,con el fin de que los usuarios puedan continuar con su trámite fuera del aplicativo. </t>
  </si>
  <si>
    <t xml:space="preserve">Coordinador del grupo GAGCLCE </t>
  </si>
  <si>
    <t>Noticia publicada</t>
  </si>
  <si>
    <t>No Aplica</t>
  </si>
  <si>
    <t>No se decretó contingencia que bloqueara el funcionamiento de SIIS en el periodo de Enero a Abril de 2025, y se aplicaron los controles definidos por lo cual no hubo lugar a publicar Noticia de Contingencia</t>
  </si>
  <si>
    <t>Se Aplicaron los controles definidos para prevenir o corregir fallas detectadas por el uso o manejo del sistema y el cumplimiento de requisitos</t>
  </si>
  <si>
    <t>Se tienen las herramientas necesarias para monitorear y atender los casos presentados a traves de los canales dispuestos y el recurso humano y técnico necesarios</t>
  </si>
  <si>
    <t>No, debido a que se encuentra plenamente identificado el riesgo y se tienen los controles adecuados para que no se materialice</t>
  </si>
  <si>
    <t>Desconocimiento de los requisitos de exportación por parte del usuario declarante al momento de diligenciar la información en el sistema.</t>
  </si>
  <si>
    <t>FC-RG5-C4</t>
  </si>
  <si>
    <t>El Coordinador del grupo análisis y gestión de la cadena logistica de comercio exterior GAGCLCE o facilitador en el puerto o aeropuerto, identifica las tematicas a reforzar a los actores y coordina la capacitación especializada con los expertos en el tema, de manera presencial o virtual, dejando constancia mediante lista de asistencia.</t>
  </si>
  <si>
    <t>Coordinador del grupo GAGCLCE o Facilitador</t>
  </si>
  <si>
    <t>Semestral</t>
  </si>
  <si>
    <t>Lista de asistencia</t>
  </si>
  <si>
    <t>https://mincitco-my.sharepoint.com/:x:/g/personal/evillarreal_mincit_gov_co/EWBWXEgHbg5NoX8Bu10MFWgBg0D4RUTEWMYzrDs4lkamNQ?e=f0lcXl</t>
  </si>
  <si>
    <t>Se han dictado las capacitaciones requeridas para cubrir los temas que requieren aclaración o se deben asumir para el buen funcionamiento del sistema SIIS</t>
  </si>
  <si>
    <t>Se anticipan los temas que son sensibles de acuerdo a los cambios de normatividad y se realizan capacitaciones sobre las mejoras y usabilidad del aplicativo SIIS, con pruebas piloto y monitoreo constante.</t>
  </si>
  <si>
    <t>Se tiene un plan de capacitaciones adecuado y se cuenta con las herramientas de comunicacion como el TEAMS y las GUIAS de Usuario para difundir los conocimientos</t>
  </si>
  <si>
    <t xml:space="preserve">No, porque la normatividad se adopta por un periodo considerable y solo en caso de un cambio extremo, los riesgos son los mismos, </t>
  </si>
  <si>
    <t xml:space="preserve">Falta de personal o alta rotación del mismo en las agencias de aduana y las entidades. </t>
  </si>
  <si>
    <t>Grupo Registro de Productores de bienes nacionales</t>
  </si>
  <si>
    <t>FC-RG8</t>
  </si>
  <si>
    <t>Posibilidad de afectación reputacional por incumplimiento en los tiempos de respuesta a las solicitudes presentadas ante el grupo, debido a fallas en los recursos tecnologicos y/o carencia de personal idoneo.</t>
  </si>
  <si>
    <t>Falta de personal de soporte tecnológico</t>
  </si>
  <si>
    <t>Quejas, reclamos o derechos de petición</t>
  </si>
  <si>
    <t xml:space="preserve">Perfil técnico no afín con las funciones del procedimiento </t>
  </si>
  <si>
    <t>FC-R8-C1</t>
  </si>
  <si>
    <t>El coordinador del grupo realiza la inducción y capacitación de los temas inherentes a éste, realizando seguimiento a las actividades realizadas por los funcionarios durantes el mes y dejando constancia mediante informe de gestión mensual.</t>
  </si>
  <si>
    <t>Coordinador Grupo</t>
  </si>
  <si>
    <t>Mensual</t>
  </si>
  <si>
    <t>Informe de Gestión</t>
  </si>
  <si>
    <t>https://mincitco-my.sharepoint.com/:f:/g/personal/mapachon_mincit_gov_co/Et84lDirkthOkK7sVKKrl94B5r3nd3jtBstDTxXlcLKMhg?e=zXOniX</t>
  </si>
  <si>
    <t>Miguel Antonio Pachón Pérez</t>
  </si>
  <si>
    <t>No se han presentado problemas reales o notificaciones que indiquen que se ha materializado el riesgo</t>
  </si>
  <si>
    <t>Se revisa permanentemente los procesos y medidas de contingencia para validar su pertinencia</t>
  </si>
  <si>
    <t>Con el propósito de optimizar el control,  Gestionando el monitoreo y revisión continuo de los riesgos</t>
  </si>
  <si>
    <t>Se han aplicado las medidas adecuadas para evitar daños y perjuicios a la Entidad.</t>
  </si>
  <si>
    <t>FC-RG9</t>
  </si>
  <si>
    <t>Posibilidad de afectación reputacional por aprobar o negar una solicitud (Registro, planilla, de transformación o ensamble), sin la verificación en sitio del proceso productivo debido a la falta de visita técnica</t>
  </si>
  <si>
    <t>No autorización de las comisiones en atención a las directrices presidenciales de austeridad del gasto y recorte presupuestal</t>
  </si>
  <si>
    <t>FC-R9-C1</t>
  </si>
  <si>
    <t xml:space="preserve">El funcionario evaluador requiere al solicitante del trámite los documentos que permitan constatar la trazabilidad del proceso productivo y valida que correspondan con la solicitud presentada, registrando la información en el aplicativo respectivo, para emitir la respuesta al trámite. </t>
  </si>
  <si>
    <t>Profesionales o Tecnicos</t>
  </si>
  <si>
    <t>FC-PR-003 Solicitud de registro de productor de bienes nacionales
FC-PR-004 Verificación y concepto de producción nacional para las licencias de importación
Resolución 2436 de 2016</t>
  </si>
  <si>
    <t>Respuesta de trámites</t>
  </si>
  <si>
    <t>https://mincitco-my.sharepoint.com/:f:/g/personal/mapachon_mincit_gov_co/ElpA413YrlBJuIbamuSE-ZoBLzSpKv5RWdjVFUoHEeWl2w?e=TrxmfP</t>
  </si>
  <si>
    <t>Se revisa en forma detallada las solicitudes presentadas por los usuarios y en el evento de requerir información adicional o aclaraicones,se le hace el requerimiento correspondiente</t>
  </si>
  <si>
    <t>RELACIONAMIENTO CON LA CIUDADANÍA</t>
  </si>
  <si>
    <t>Grupo de Relación con el Ciudadano</t>
  </si>
  <si>
    <t>Coordinador del  Grupo de Relación con el Ciudadano</t>
  </si>
  <si>
    <t>IC-RG3</t>
  </si>
  <si>
    <t>Posibilidad de afectación reputacional, dado que los espacios de participación ciudadana y rendición de cuentas no generen la retroalimentación requerida para la alta dirección, debido a la desarticulación de la información entre el área misional y relación con el ciudadano</t>
  </si>
  <si>
    <t>Desconocimiento de la normatividad relacionada con los espacios de participación ciudadana, por parte de las áreas misionales</t>
  </si>
  <si>
    <t>Sanciones Disciplinarias</t>
  </si>
  <si>
    <t>IC-RG3-C1</t>
  </si>
  <si>
    <t xml:space="preserve">Los líderes de la política de Participación Ciudadana realizan capacitaciones semestrales en el cumplimiento de los requisitos de la misma, dirigidas a las áreas misionales conservando el registro de asistencia. </t>
  </si>
  <si>
    <t>DOCUMENTDO</t>
  </si>
  <si>
    <t>IC-PR-032 Participación Ciudadana</t>
  </si>
  <si>
    <t>Listas de asistencia</t>
  </si>
  <si>
    <t>gestión</t>
  </si>
  <si>
    <t>Tatiana Román Robayo</t>
  </si>
  <si>
    <t>Los controles han resultado efectivos</t>
  </si>
  <si>
    <t>Se han llevado a cabo las capacitaciones con las áreas misionales</t>
  </si>
  <si>
    <t>Ninguno</t>
  </si>
  <si>
    <t>IC-RG3-C2</t>
  </si>
  <si>
    <t xml:space="preserve">Los Líderes de la Política de participación ciudadana verifican semestralmente el cumplimiento de los requisitos de la misma, y deja constancia a traves de informe de participación ciudadana y del seguimiento a la estrategia de participación ciudadana de la entidad. </t>
  </si>
  <si>
    <t>Informe de participación ciudadana</t>
  </si>
  <si>
    <t xml:space="preserve">https://www.mincit.gov.co/getattachment/participa/politica-de-participacion-ciudadana/informes-de-seguimiento/vigencia-2024/informe-consolidado-politica-de-participacion-ciud/informe-consolidado-de-la-politica-de-participacion-ciudadana-2024.pdf.aspx
https://www.mincit.gov.co/participa/estrategia-de-participacion-ciudadana </t>
  </si>
  <si>
    <t>En abril de 2025 se elaboró el informe de seguimiento a la Política de Participacion Ciudadana 2024. Así mismo se elaboró la estrategia de Participación Ciudadana 2025</t>
  </si>
  <si>
    <t>ADQUISICIÓN DE BIENES Y SERVICIOS</t>
  </si>
  <si>
    <t>Grupo Contratos</t>
  </si>
  <si>
    <t>Coordinador Grupo Contratos</t>
  </si>
  <si>
    <t>BS-RG1</t>
  </si>
  <si>
    <t xml:space="preserve">Posibilidad de afectación reputacional por no liquidar los contratos estatales dentro del tiempo convencional  debido a la desatención del supervisor a los plazos y condiciones de los contratos. </t>
  </si>
  <si>
    <t>Falta de seguimiento y control por parte de los supervisores al plazo convencional para la liquidación del contrato estatal</t>
  </si>
  <si>
    <t>Sanciones Administrativas</t>
  </si>
  <si>
    <t>BS-RG1-C1</t>
  </si>
  <si>
    <t xml:space="preserve">Los profesionales del grupo de contratos, análizan y verifican los contratos que por ley deben ser liquidados y reportan al supervisor la alerta del plazo maximo con que se cuenta para liquidar el contrato de manera bilateral,  mediante memorando por gestión documental  </t>
  </si>
  <si>
    <t>Guía para la Contratación</t>
  </si>
  <si>
    <t>Memorando Gestión Documental</t>
  </si>
  <si>
    <t>https://mincitco-my.sharepoint.com/:f:/g/personal/ypenagos_mincit_gov_co/Ekw-MaWwn-hFkLkKoRowmVMBsPYdGPVtaQEeqdaA7YOhCA?e=gMjGx0</t>
  </si>
  <si>
    <t>REDUCIR EL RIESGO</t>
  </si>
  <si>
    <t xml:space="preserve">Yurian Penagos </t>
  </si>
  <si>
    <t xml:space="preserve">Con el seguimiento que se realiza desde el Grupo de Contratos a los supervisores se ha realizado el control  por parte de los supervisores para liquidar los contratos </t>
  </si>
  <si>
    <t xml:space="preserve">La evidencias logran identificar el seguimiento y acompañamiento que realiza el Grupo de Contrtos a los supervisores para que se pongan al dia en la liquidaciòn de los contratos </t>
  </si>
  <si>
    <t xml:space="preserve">Se realizò la reformulación, sin embargo cuando las necesidades del proceso de adquisición de bienes y servicios tengas modificaciones o actualizaciones sera necesario ajustar los riesgos de gestiòn para la coherencia en el proceso. </t>
  </si>
  <si>
    <t xml:space="preserve">No se presentan observaciones adicionales </t>
  </si>
  <si>
    <t>DESARROLLO EMPRESARIAL</t>
  </si>
  <si>
    <t>Dirección de Regulación 
(Subsistema Nacional de la Calidad)</t>
  </si>
  <si>
    <t>Director de Regulación</t>
  </si>
  <si>
    <t>DE-RG1</t>
  </si>
  <si>
    <t>Posibilidad de afectación económica por la deficiente elaboración de la regulación de precios de medicamentos y dispositivos médicos debido a la omisión en la aplicación de la metodología establecida por la comisión.</t>
  </si>
  <si>
    <t xml:space="preserve">Verificación incompleta de la información de medicamentos y dispositivos médicos </t>
  </si>
  <si>
    <t>Demandas</t>
  </si>
  <si>
    <t>DE-RG1-C1</t>
  </si>
  <si>
    <t xml:space="preserve">Los profesionales vinculados al grupo técnico asesor de la comisión nacional de precios de medicamentos y dispositivos médicos, verifica respecto de la metodología vigente (mercados relevantes, precios de referencia internacional y nacional, revisión de comentarios, respuestas a los comentarios), dejando evidencia por medio de correo electrónico a la Dirección de Regulación.  </t>
  </si>
  <si>
    <t>Profesionales vinculados al grupo técnico asesor de la comisión nacional de precios de medicamentos y dispositivos medicos</t>
  </si>
  <si>
    <t>Correo electrónico</t>
  </si>
  <si>
    <t>Seguimiento a riesgos de gestion 1er cuatrimestre 2025</t>
  </si>
  <si>
    <t>Álvaro Estrada</t>
  </si>
  <si>
    <t>Porque se están realizando las actividades de acuerdo con  lo establecido por la Comisión Nacional de Precios de Medicamentos y Dispositivos Médicos</t>
  </si>
  <si>
    <t>Porque se estan ejecutando  de manera oportuna, aplicando las herramientas necesarias según se requiera, para asegurar  su efectividad, evitando la materialización del riesgo.</t>
  </si>
  <si>
    <t>Se efectuó la reformulación de riesgos, por lo que se está realizando el primer seguimiento a los mismos.</t>
  </si>
  <si>
    <t>Los riesgos fueron recientemente reformulados</t>
  </si>
  <si>
    <t xml:space="preserve">En el periodo respectivo  la comisión nacional de precios de medicamentos y dispositivos médicos no ha adelantado actividades regulatorias y por lo tanto no tendríamos evidencias al respecto. </t>
  </si>
  <si>
    <t>Información errada de aspectos técnicos suministrada por parte de la secretaría técnica de la comisión</t>
  </si>
  <si>
    <t>DE-RG1-C2</t>
  </si>
  <si>
    <t>Los profesionales vinculados al grupo técnico asesor del Ministerio de Comercio de la comisión nacional de precios de medicamentos y dispositivos médicos, debe recibir la información técnica de los actores regulados (industria farmacéutica), para generar los espacios de revisión con la secretaría técnica de la comisión y tomar las decisiones de ajuste en caso de que apliquen, dejando constancia mediante acta de reunión de comisión.</t>
  </si>
  <si>
    <t>Actas de reunión</t>
  </si>
  <si>
    <t>No retroalimentación de los comentarios realizados por la industria farmaceutica y recibidos por la secretaría técnica, en los tiempos requeridos para una correcta verificación</t>
  </si>
  <si>
    <t>DE-RG1-C3</t>
  </si>
  <si>
    <t xml:space="preserve">Los profesionales vinculados al grupo técnico asesor de la comisión nacional de precios de medicamentos y dispositivos médicos, revisa los comentarios realizados por las principales agremiaciones y deja constancia de la posición del ministerio ante la secretaria técnica, por medio de correo electrónico. </t>
  </si>
  <si>
    <t>CRITERIOS DE EVALUACIÓN DE LOS CONTROLES</t>
  </si>
  <si>
    <t>Tipo de causa
(Externa ó
Interna)</t>
  </si>
  <si>
    <t>ZONA RIESGO</t>
  </si>
  <si>
    <t>¿Existe un responsable asignado a la ejecución del control?</t>
  </si>
  <si>
    <t>Frecuencia de ejecución del control</t>
  </si>
  <si>
    <t>ZONA RIESGO RESIDUAL</t>
  </si>
  <si>
    <t>ACCIÓN A TOMAR</t>
  </si>
  <si>
    <t>Seleccione Tipo de Causa</t>
  </si>
  <si>
    <t>Seleccione Tipo de Riesgo</t>
  </si>
  <si>
    <t>Seleccione la probabilidad</t>
  </si>
  <si>
    <t>Seleccione la impacto</t>
  </si>
  <si>
    <t>Seleccione la zona del riesgo</t>
  </si>
  <si>
    <t>Seleccione</t>
  </si>
  <si>
    <t>Seleccione la acción</t>
  </si>
  <si>
    <t>Ejecución y Administración de Procesos</t>
  </si>
  <si>
    <t>LEVE</t>
  </si>
  <si>
    <t>BAJO</t>
  </si>
  <si>
    <t>Asignado</t>
  </si>
  <si>
    <t>Fallas Tecnólogicas</t>
  </si>
  <si>
    <t>MENOR</t>
  </si>
  <si>
    <t>No Asignado</t>
  </si>
  <si>
    <t>Inadecuado</t>
  </si>
  <si>
    <t>Aleatoria</t>
  </si>
  <si>
    <t>Detectar</t>
  </si>
  <si>
    <t>Manual</t>
  </si>
  <si>
    <t>Sin documentar</t>
  </si>
  <si>
    <t>Sin Registro</t>
  </si>
  <si>
    <t>Relaciones Laborales</t>
  </si>
  <si>
    <t>Corregir</t>
  </si>
  <si>
    <t>EVITAR EL RIESGO</t>
  </si>
  <si>
    <t>Usuarios, productos y practicas</t>
  </si>
  <si>
    <t>ALTA</t>
  </si>
  <si>
    <t>COMPARTIR EL RIESGO</t>
  </si>
  <si>
    <t>Legales</t>
  </si>
  <si>
    <t>MODERADO (RC/F)</t>
  </si>
  <si>
    <t>Riesgo de seguridad de la información</t>
  </si>
  <si>
    <t>MODERADO (RC-F)</t>
  </si>
  <si>
    <t>ALTO (RC/F)</t>
  </si>
  <si>
    <t>Riesgo de corrupción</t>
  </si>
  <si>
    <t>MAYOR (RC-F)</t>
  </si>
  <si>
    <t>EXTREMO (RC/F)</t>
  </si>
  <si>
    <t>Riesgo de Fraude Interno</t>
  </si>
  <si>
    <t>CATASTRÓFICO (RC-F)</t>
  </si>
  <si>
    <t>Riesgo de Fraude Externo</t>
  </si>
  <si>
    <t>RIESGO FISCAL</t>
  </si>
  <si>
    <t>SISTEMA DE GESTIÓN</t>
  </si>
  <si>
    <t>PROYECTO DE INVERSIÓN</t>
  </si>
  <si>
    <t>TIPOLOGÍA DE RIESGO</t>
  </si>
  <si>
    <t>Los riesgos se clasifican así:</t>
  </si>
  <si>
    <t>CLASIFICACION</t>
  </si>
  <si>
    <t>DESCRIPCIÓN</t>
  </si>
  <si>
    <t>RIESGOS DE GESTION</t>
  </si>
  <si>
    <t xml:space="preserve">Pérdidas derivadas de errores en la ejecución y administración de procesos. </t>
  </si>
  <si>
    <t>RG - FALLAS TECNOLÓGICAS</t>
  </si>
  <si>
    <r>
      <t xml:space="preserve">Errores en </t>
    </r>
    <r>
      <rPr>
        <i/>
        <sz val="10"/>
        <rFont val="Arial"/>
        <family val="2"/>
      </rPr>
      <t>hardware</t>
    </r>
    <r>
      <rPr>
        <sz val="10"/>
        <rFont val="Arial"/>
        <family val="2"/>
      </rPr>
      <t xml:space="preserve">, </t>
    </r>
    <r>
      <rPr>
        <i/>
        <sz val="10"/>
        <rFont val="Arial"/>
        <family val="2"/>
      </rPr>
      <t>software</t>
    </r>
    <r>
      <rPr>
        <sz val="10"/>
        <rFont val="Arial"/>
        <family val="2"/>
      </rPr>
      <t xml:space="preserve">, telecomunicaciones, interrupción de servicios básicos. </t>
    </r>
  </si>
  <si>
    <t>RG - RELACIONES LABORALES</t>
  </si>
  <si>
    <t xml:space="preserve">Pérdidas que surgen de acciones contrarias a las leyes o acuerdos de empleo, salud o seguridad, del pago de demandas por daños personales o de discriminación. </t>
  </si>
  <si>
    <t>RG - USUARIOS, PRODUCTOS Y PRÁCTICAS</t>
  </si>
  <si>
    <t xml:space="preserve">Fallas negligentes o involuntarias de las obligaciones frente a los usuarios y que impiden satisfacer una obligación profesional frente a éstos. </t>
  </si>
  <si>
    <t>GR - DAÑOS A ACTIVOS FIJOS/ EVENTOS EXTERNOS</t>
  </si>
  <si>
    <t xml:space="preserve">Pérdida por daños o extravíos de los activos fijos por desastres naturales u otros riesgos/eventos externos como atentados, vandalismo, orden público. </t>
  </si>
  <si>
    <t xml:space="preserve">RIESGOS DE SEGURIDAD DE LA INFORMACION </t>
  </si>
  <si>
    <t>Pérdida de confidencialidad,</t>
  </si>
  <si>
    <t xml:space="preserve">Posibilidad de combinación de amenazas y vulnerabilidades en el entorno digital. Puede debilitar el logro de objetivos económicos y sociales, afectar la soberanía nacional, la integridad territorial, el orden constitucional y los intereses nacionales. Incluye aspectos relacionados con el ambiente físico, digital y las personas. </t>
  </si>
  <si>
    <t xml:space="preserve">Pérdida de integridad </t>
  </si>
  <si>
    <t>Pérdida de disponibilidad de los activos de información</t>
  </si>
  <si>
    <t>RIESGOS DE FRAUDE</t>
  </si>
  <si>
    <t>FRAUDE EXTERNO</t>
  </si>
  <si>
    <t xml:space="preserve">Pérdida derivada de actos de fraude por personas ajenas a la organización (no participa personal de la entidad). </t>
  </si>
  <si>
    <t>FRAUDE INTERNO</t>
  </si>
  <si>
    <t xml:space="preserve">Pérdida debido a actos de fraude, actuaciones irregulares, comisión de hechos delictivos abuso de confianza, apropiación indebida, incumplimiento de regulaciones legales o internas de la entidad en las cuales está involucrado por lo menos 1 participante interno de la organización, son realizadas de forma intencional y/o con ánimo de lucro para sí mismo o para terceros. </t>
  </si>
  <si>
    <t xml:space="preserve">RIESGOS DE CORRUPCIÓN </t>
  </si>
  <si>
    <t xml:space="preserve">Posibilidad de que, por acción u omisión, se use el poder para desviar la gestión de lo público hacia un beneficio privado. </t>
  </si>
  <si>
    <t>TABLA DE PROBABILIDAD</t>
  </si>
  <si>
    <t>TABLAS DE IMPACTO   / CONSECUENCIA RIESGOS</t>
  </si>
  <si>
    <t>FRECUENCIA DE OCURRENCIA</t>
  </si>
  <si>
    <t>NIVEL</t>
  </si>
  <si>
    <t>VALOR IMPACTO   / CONSECUENCIA RIESGOS</t>
  </si>
  <si>
    <t>FRECUENCIA DE LA ACTIVIDAD</t>
  </si>
  <si>
    <t>Riesgos de Gestión y de Seguridad Digital</t>
  </si>
  <si>
    <t>Riesgos de Corrupción y Fraude</t>
  </si>
  <si>
    <t>La actividad que conlleva el riesgo se ejecuta como máximo 2 veces por año.</t>
  </si>
  <si>
    <t xml:space="preserve">El evento puede ocurrir solo en circunstancias excepcionales (poco comunes o anormales). </t>
  </si>
  <si>
    <t>N/A</t>
  </si>
  <si>
    <t>La actividad que conlleva el riesgo se ejecuta de 3 a 24 veces por año.</t>
  </si>
  <si>
    <t xml:space="preserve">El evento puede ocurrir en algún momento. </t>
  </si>
  <si>
    <t>La actividad que conlleva el riesgo se ejecuta de 24 a 500 veces por año.</t>
  </si>
  <si>
    <t>El evento podrá ocurrir en algún momento.</t>
  </si>
  <si>
    <t>La actividad que conlleva el riesgo se ejecuta de 500 veces al año y máximo 5.000 veces por año.</t>
  </si>
  <si>
    <t xml:space="preserve">Es viable que el evento ocurra en la mayoría de las circunstancias. </t>
  </si>
  <si>
    <t>La actividad que conlleva el riesgo se ejecuta más de 5.000 veces por año.</t>
  </si>
  <si>
    <t>Se espera que el evento ocurra en la mayoría de las circunstancias.</t>
  </si>
  <si>
    <t>RIESGO DE SEGURIDAD DE LA INFORMACION</t>
  </si>
  <si>
    <t>DESCRIPTOR</t>
  </si>
  <si>
    <t>ICUANTITATIVAS - ECONOMICA</t>
  </si>
  <si>
    <t>CUALITATIVAS - REPUTACIONAL</t>
  </si>
  <si>
    <t>CATASTRÓFICO
100%</t>
  </si>
  <si>
    <t>-Impacto que afecte la ejecución presupuestal en un valor ≥50%.</t>
  </si>
  <si>
    <t>-Interrupción de las operaciones de la entidad por más de cinco (5) días.</t>
  </si>
  <si>
    <t>-Afectación mayor o igual al 50% de la población.</t>
  </si>
  <si>
    <t>-Afectación muy grave de la integridad de la información debido al interés particular de los empleados y terceros.</t>
  </si>
  <si>
    <t>- Pérdida de cobertura en la prestación de los servicios de la entidad ≥50%.</t>
  </si>
  <si>
    <t>- Intervención por parte de un ente de control u otro ente regulador.</t>
  </si>
  <si>
    <t>-Afectación mayor o igual al 50% del presupuesto anual de seguridad digital.</t>
  </si>
  <si>
    <t>- Afectación muy grave de la disponibilidad de la información debido al interés particular de los empleados y terceros.</t>
  </si>
  <si>
    <t>- Pago de indemnizaciones a terceros por acciones legales que pueden afectar el presupuesto total de la entidad en un valor ≥50%.</t>
  </si>
  <si>
    <t>- Pérdida de información crítica para la entidad que no se puede recuperar.</t>
  </si>
  <si>
    <t>-Afectación muy grave del medio ambiente que requiere de mayor o igual a 3 años de recuperación.</t>
  </si>
  <si>
    <t>- Afectación muy grave de la confidencialidad de la información debido al interés particular de los empleados y terceros.</t>
  </si>
  <si>
    <t>- Pago de sanciones económicas por incumplimiento en la normatividad aplicable ante un ente regulador, las cuales afectan en un valor ≥50% del presupuesto general de la entidad.</t>
  </si>
  <si>
    <t>- Incumplimiento en las metas y objetivos institucionales afectando de forma grave la ejecución presupuestal.</t>
  </si>
  <si>
    <t>MAYOR
80%</t>
  </si>
  <si>
    <t>-Afectación en un valor igual o mayor al 20% e inferior al 50% de la población.</t>
  </si>
  <si>
    <t>-Afectación grave de la integridad de la información debido al interés particular de los empleados y terceros.</t>
  </si>
  <si>
    <t>- Imagen institucional afectada en el orden nacional o regional por actos o hechos de corrupción comprobados.</t>
  </si>
  <si>
    <t>-Afectación en un valor igual o mayor al 20% e inferior al 50% del presupuesto anual de seguridad digital.</t>
  </si>
  <si>
    <t>-Afectación grave de la disponibilidad de la información debido al interés particular de los empleados y terceros.</t>
  </si>
  <si>
    <t>-Impacto que afecte la ejecución presupuestal en un valor ≥20%.</t>
  </si>
  <si>
    <t>-Interrupción de las operaciones de la entidad por más de dos (2) días.</t>
  </si>
  <si>
    <t>-Afectación importante del medio ambiente que requiere de 1 a 3 años de recuperación.</t>
  </si>
  <si>
    <t>-Afectación grave de la confidencialidad de la información debido al interés particular de los empleados y terceros.</t>
  </si>
  <si>
    <t>- Pérdida de cobertura en la prestación de los servicios de la entidad ≥20%.</t>
  </si>
  <si>
    <t>- Pérdida de información crítica que puede ser recuperada de forma parcial o incompleta.</t>
  </si>
  <si>
    <t>MODERADO
60%</t>
  </si>
  <si>
    <t>-Afectación en un valor igual o mayor al 10% y menor al 20% de la población.</t>
  </si>
  <si>
    <t>-Afectación moderada de la integridad de la información debido al interés particular de los empleados y terceros.</t>
  </si>
  <si>
    <t>- Pago de indemnizaciones a terceros por acciones legales que pueden afectar el presupuesto total de la entidad en un valor ≥20%.</t>
  </si>
  <si>
    <t>- Sanción por parte del ente de control u otro ente regulador.</t>
  </si>
  <si>
    <t>-Afectación en un valor igual o mayor al 10% y menor al 20% del presupuesto anual de seguridad digital.</t>
  </si>
  <si>
    <t>-Afectación moderada de la disponibilidad de la información debido al interés particular de los empleados y terceros.</t>
  </si>
  <si>
    <t>- Pago de sanciones económicas por incumplimiento en la normatividad aplicable ante un ente regulador, las cuales afectan en un valor ≥20% del presupuesto general de la entidad.</t>
  </si>
  <si>
    <t>- Incumplimiento en las metas y objetivos institucionales afectando el cumplimiento en las metas de gobierno.</t>
  </si>
  <si>
    <t>- Afectación leve del medio ambiente requiere de 3 meses a 1 año de recuperación.</t>
  </si>
  <si>
    <t>-Afectación moderada de la confidencialidad de la información debido al interés particular de los empleados y terceros.</t>
  </si>
  <si>
    <t>- Imagen institucional afectada en el orden nacional o regional por incumplimientos en la prestación del servicio a los usuarios o ciudadanos.</t>
  </si>
  <si>
    <t>MENOR
40%</t>
  </si>
  <si>
    <t>-Afectación en un valor igual o mayor al 1% y menor al 10% de la población.</t>
  </si>
  <si>
    <t>-Afectación leve de la integridad.</t>
  </si>
  <si>
    <t>-Impacto que afecte la ejecución presupuestal en un valor ≥5%.</t>
  </si>
  <si>
    <t>-Interrupción de las operaciones de la entidad por un (1) día.</t>
  </si>
  <si>
    <t>-Afectación en un valor igual o mayor al 1% y menor al 10% del presupuesto anual de seguridad digital.</t>
  </si>
  <si>
    <t>-Afectación leve de la disponibilidad.</t>
  </si>
  <si>
    <t>- Pérdida de cobertura en la prestación de los servicios de la entidad ≥10%.</t>
  </si>
  <si>
    <t>- Reclamaciones o quejas de los usuarios que podrían implicar una denuncia ante los entes reguladores o una demanda de largo alcance para la entidad.</t>
  </si>
  <si>
    <t>-Afectación leve del medio ambiente requiere de Afectación leve del medio ambiente requiere de 1 a 3 meses de recuperación.</t>
  </si>
  <si>
    <t>-Afectación leve de la confidencialidad.</t>
  </si>
  <si>
    <t>- Pago de indemnizaciones a terceros por acciones legales que pueden afectar el pre-supuesto total de la entidad en un valor ≥5%.</t>
  </si>
  <si>
    <t>- Inoportunidad en la información, ocasionando retrasos en la atención a los usuarios.</t>
  </si>
  <si>
    <t>LEVE
20%</t>
  </si>
  <si>
    <t>-Afectación en un valor menor al 1% de la población.</t>
  </si>
  <si>
    <t>-Sin afectación de la integridad.</t>
  </si>
  <si>
    <t>- Pago de sanciones económicas por incumplimiento en la normatividad aplicable ante un ente regulador, las cuales afectan en un valor ≥5% del presupuesto general de la entidad.</t>
  </si>
  <si>
    <t>- Reproceso de actividades y aumento de carga operativa.</t>
  </si>
  <si>
    <t>-Afectación en un valor menor al 1% del presupuesto anual de seguridad digital.</t>
  </si>
  <si>
    <t>-Sin afectación de la disponibilidad.</t>
  </si>
  <si>
    <t>- Imagen institucional afectada en el orden nacional o regional por retrasos en la prestación del servicio a los usuarios o ciudadanos.</t>
  </si>
  <si>
    <t>-No hay afectación medioambiental.</t>
  </si>
  <si>
    <t>-Sin afectación de la confidencialidad.</t>
  </si>
  <si>
    <t>- Investigaciones penales, fiscales o disciplinarias.</t>
  </si>
  <si>
    <t>-Impacto que afecte la ejecución presupuestal en un valor ≥1%.</t>
  </si>
  <si>
    <t>-Interrupción de las operaciones de la entidad por algunas horas.</t>
  </si>
  <si>
    <t>- Pérdida de cobertura en la prestación de los servicios de la entidad ≥5%.</t>
  </si>
  <si>
    <t>- Quejas de los usuarios relacionadas con la indebida aplicación de la Ley disciplinaria vigente, dentro de las actuaciones disciplinarias.</t>
  </si>
  <si>
    <t>- Pago de indemnizaciones a terceros por acciones legales que pueden afectar el pre-supuesto total de la entidad en un valor ≥1%.</t>
  </si>
  <si>
    <t>- Imagen institucional afectada localmente por retrasos en la prestación del servicio a los usuarios o ciudadanos.</t>
  </si>
  <si>
    <t>- Pago de sanciones económicas por incumplimiento en la normatividad aplicable ante un ente regulador, las cuales afectan en un valor ≥1% del presupuesto general de la entidad.</t>
  </si>
  <si>
    <t>-Impacto que afecte la ejecución presupuestal en un valor ≥0,5%.</t>
  </si>
  <si>
    <t>-No hay interrupción de las operaciones de la entidad.</t>
  </si>
  <si>
    <t>- Pérdida de cobertura en la prestación de los servicios de la entidad ≥1%.</t>
  </si>
  <si>
    <t>- No se generan sanciones económicas o administrativas.</t>
  </si>
  <si>
    <t>- Pago de indemnizaciones a terceros por acciones legales que pueden afectar el presupuesto total de la entidad en un valor ≥0,5%.</t>
  </si>
  <si>
    <t>- No se afecta la imagen institucional de forma significativa.</t>
  </si>
  <si>
    <t>- Pago de sanciones económicas por incumplimiento en la normatividad aplicable ante un ente regulador, las cuales afectan en un valor ≥0,5% del presupuesto general de la entidad.</t>
  </si>
  <si>
    <t>Tabla de preguntas para calificar el impacto / consecuencia – 
RIESGO DE CORRUPCIÓN Y FRAUDE</t>
  </si>
  <si>
    <t>Ver cantidad de preguntas afirmativas se ubican en la siguiente tabla y se determina el impacto / consecuencias del riesgo de corrupción y fraude:</t>
  </si>
  <si>
    <t>No.</t>
  </si>
  <si>
    <t>PREGUNTA: Si el Riesgo de Corrupción o Fraude se materializa podría?</t>
  </si>
  <si>
    <t>RESPUESTA</t>
  </si>
  <si>
    <t>CANTIDAD DE PREGUNTAS AFIRMATIVAS</t>
  </si>
  <si>
    <t>IMPACTO / CONSECUENCIAS CUALITATIVO</t>
  </si>
  <si>
    <t>DOCE a DIECINUEVE preguntas</t>
  </si>
  <si>
    <t>Genera consecuencias desastrosas para la entidad</t>
  </si>
  <si>
    <t xml:space="preserve">¿Afectar al grupo de funcionarios del proceso? </t>
  </si>
  <si>
    <t>SEIS a ONCE preguntas</t>
  </si>
  <si>
    <t>Genera altas consecuencias sobre la entidad.</t>
  </si>
  <si>
    <t xml:space="preserve">¿Afectar el cumplimiento de metas y objetivos de la dependencia? </t>
  </si>
  <si>
    <t>UNA a CINCO pregunta(s)</t>
  </si>
  <si>
    <t>Genera medianas consecuencias sobre la entidad</t>
  </si>
  <si>
    <t xml:space="preserve">¿Afectar el cumplimiento de misión de la entidad? </t>
  </si>
  <si>
    <t xml:space="preserve">¿Afectar el cumplimiento de la misión del sector al que pertenece la entidad? </t>
  </si>
  <si>
    <t xml:space="preserve">¿Generar pérdida de confianza de la entidad, afectando su reputación? </t>
  </si>
  <si>
    <t xml:space="preserve">¿Generar pérdida de recursos económicos? </t>
  </si>
  <si>
    <t xml:space="preserve">¿Afectar la generación de los productos o la prestación de servicios? </t>
  </si>
  <si>
    <t xml:space="preserve">¿Dar lugar al detrimento de calidad de vida de la comunidad por la pérdida del bien, servicios o recursos públicos? </t>
  </si>
  <si>
    <t xml:space="preserve">¿Generar pérdida de información de la entidad? </t>
  </si>
  <si>
    <t xml:space="preserve">¿Generar intervención de los órganos de control, de la Fiscalía u otro ente? </t>
  </si>
  <si>
    <t xml:space="preserve">¿Dar lugar a procesos sancionatorios? </t>
  </si>
  <si>
    <t xml:space="preserve">¿Dar lugar a procesos disciplinarios? </t>
  </si>
  <si>
    <t xml:space="preserve">¿Dar lugar a procesos fiscales? </t>
  </si>
  <si>
    <t xml:space="preserve">¿Dar lugar a procesos penales? </t>
  </si>
  <si>
    <t xml:space="preserve">¿Generar pérdida de credibilidad del sector? </t>
  </si>
  <si>
    <t xml:space="preserve">¿Ocasionar lesiones físicas o pérdida de vidas humanas? </t>
  </si>
  <si>
    <t xml:space="preserve">¿Afectar la imagen regional? </t>
  </si>
  <si>
    <t xml:space="preserve">¿Afectar la imagen nacional? </t>
  </si>
  <si>
    <t xml:space="preserve">¿Generar daño ambiental? </t>
  </si>
  <si>
    <t>TOTAL RESPUESTAS AFIRMATIVAS</t>
  </si>
  <si>
    <t>EVALUACIÓN DEL CONTROL</t>
  </si>
  <si>
    <t>CRITERIO DE EVALUACIÓN</t>
  </si>
  <si>
    <t>DESCRIPCION</t>
  </si>
  <si>
    <t>ASPECTO A EVALUAR EN EL DISEÑO DEL CONTROL</t>
  </si>
  <si>
    <t>PESO</t>
  </si>
  <si>
    <r>
      <t>1.</t>
    </r>
    <r>
      <rPr>
        <b/>
        <sz val="7"/>
        <color theme="1"/>
        <rFont val="Times New Roman"/>
        <family val="1"/>
      </rPr>
      <t xml:space="preserve">   </t>
    </r>
    <r>
      <rPr>
        <b/>
        <sz val="10"/>
        <color theme="1"/>
        <rFont val="Arial"/>
        <family val="2"/>
      </rPr>
      <t>Responsable</t>
    </r>
  </si>
  <si>
    <t>El responsable tiene la autoridad y adecuada segregación de funciones en la ejecución del control</t>
  </si>
  <si>
    <t>-</t>
  </si>
  <si>
    <r>
      <t>2.</t>
    </r>
    <r>
      <rPr>
        <b/>
        <sz val="7"/>
        <color theme="1"/>
        <rFont val="Times New Roman"/>
        <family val="1"/>
      </rPr>
      <t xml:space="preserve">   </t>
    </r>
    <r>
      <rPr>
        <b/>
        <sz val="10"/>
        <color theme="1"/>
        <rFont val="Arial"/>
        <family val="2"/>
      </rPr>
      <t>Frecuencia</t>
    </r>
  </si>
  <si>
    <t>El control se aplica siempre que se realiza la actividad que conlleva el riesgo.</t>
  </si>
  <si>
    <t>El control se aplica aleatoriamente a la actividad que conlleva el riesgo</t>
  </si>
  <si>
    <r>
      <t>3.</t>
    </r>
    <r>
      <rPr>
        <b/>
        <sz val="7"/>
        <color theme="1"/>
        <rFont val="Times New Roman"/>
        <family val="1"/>
      </rPr>
      <t xml:space="preserve">   </t>
    </r>
    <r>
      <rPr>
        <b/>
        <sz val="10"/>
        <color theme="1"/>
        <rFont val="Arial"/>
        <family val="2"/>
      </rPr>
      <t>Propósito</t>
    </r>
  </si>
  <si>
    <t>Va hacia las causas del riesgo, aseguran el resultado final esperado.</t>
  </si>
  <si>
    <t>Detecta que algo ocurre y devuelve el proceso a los controles preventivos. Se pueden generar reprocesos.</t>
  </si>
  <si>
    <t>Dado que permiten reducir el impacto de la materialización del riesgo, tienen un costo en su implementación.</t>
  </si>
  <si>
    <r>
      <t>4.</t>
    </r>
    <r>
      <rPr>
        <b/>
        <sz val="7"/>
        <rFont val="Times New Roman"/>
        <family val="1"/>
      </rPr>
      <t xml:space="preserve">    </t>
    </r>
    <r>
      <rPr>
        <sz val="10"/>
        <color rgb="FF0070C0"/>
        <rFont val="Arial"/>
        <family val="2"/>
      </rPr>
      <t>Implementación</t>
    </r>
  </si>
  <si>
    <t>Son actividades de procesamiento o validación de información que se ejecutan por un sistema y/o aplicativo de manera automática sin la intervención de personas para su realización.</t>
  </si>
  <si>
    <t>Controles que son ejecutados por una persona, tiene implícito el error humano.</t>
  </si>
  <si>
    <r>
      <t>5.</t>
    </r>
    <r>
      <rPr>
        <b/>
        <sz val="7"/>
        <rFont val="Times New Roman"/>
        <family val="1"/>
      </rPr>
      <t xml:space="preserve">    </t>
    </r>
    <r>
      <rPr>
        <b/>
        <sz val="10"/>
        <color rgb="FF0070C0"/>
        <rFont val="Arial"/>
        <family val="2"/>
      </rPr>
      <t>Estado de la documentación</t>
    </r>
  </si>
  <si>
    <t>Controles que están documentados en el proceso, ya sea en manuales, procedimientos, flujogramas o cualquier otro documento propio del proceso.</t>
  </si>
  <si>
    <t>Identifica a los controles que pese a que se ejecutan en el proceso no se encuentran documentados en ningún documento propio del proceso.</t>
  </si>
  <si>
    <t>7. Evidencia de la ejecución del control</t>
  </si>
  <si>
    <t>Con registro</t>
  </si>
  <si>
    <t>El control deja un registro permite evidencia la ejecución del control.</t>
  </si>
  <si>
    <t>Sin registro</t>
  </si>
  <si>
    <t>El control no deja registro de la ejecución del control.</t>
  </si>
  <si>
    <t>TOTAL VALORACION CONTROL #______</t>
  </si>
  <si>
    <t>Máximo 50%, mínimo 25%</t>
  </si>
  <si>
    <t>ZONA DE RIESGO</t>
  </si>
  <si>
    <t>Extremo</t>
  </si>
  <si>
    <t xml:space="preserve">Alto </t>
  </si>
  <si>
    <t>Moderado</t>
  </si>
  <si>
    <t>Bajo</t>
  </si>
  <si>
    <t>MAPAS DE CALOR</t>
  </si>
  <si>
    <r>
      <t xml:space="preserve">ZONAS DE </t>
    </r>
    <r>
      <rPr>
        <b/>
        <u/>
        <sz val="11"/>
        <color theme="1"/>
        <rFont val="Arial"/>
        <family val="2"/>
      </rPr>
      <t>RIESGO DE GESTIÓN Y SEGURIDAD DE LA INFORMACION</t>
    </r>
  </si>
  <si>
    <r>
      <t xml:space="preserve">ZONAS DE </t>
    </r>
    <r>
      <rPr>
        <b/>
        <u/>
        <sz val="11"/>
        <color theme="1"/>
        <rFont val="Arial"/>
        <family val="2"/>
      </rPr>
      <t>RIESGO DE CORRUPCIÓN FRAUDE</t>
    </r>
  </si>
  <si>
    <t>Descriptor</t>
  </si>
  <si>
    <t>Nivel</t>
  </si>
  <si>
    <t xml:space="preserve">Nivel </t>
  </si>
  <si>
    <t>Muy Alta</t>
  </si>
  <si>
    <t>Alta</t>
  </si>
  <si>
    <t>Media</t>
  </si>
  <si>
    <t>Baja</t>
  </si>
  <si>
    <t>Muy Baja</t>
  </si>
  <si>
    <t>Leve</t>
  </si>
  <si>
    <t>Menor</t>
  </si>
  <si>
    <t>Mayor</t>
  </si>
  <si>
    <t>Catastrófico</t>
  </si>
  <si>
    <t xml:space="preserve">ZONA DE RIESGO </t>
  </si>
  <si>
    <t>NIVEL DE ACEPTACIÓN DEL RIESGO RESIDUAL</t>
  </si>
  <si>
    <t>Gestión y Seguridad de la Información</t>
  </si>
  <si>
    <t>Corrupción y Fraude</t>
  </si>
  <si>
    <r>
      <t xml:space="preserve">ACEPTAR - </t>
    </r>
    <r>
      <rPr>
        <b/>
        <sz val="10"/>
        <color rgb="FF833C0C"/>
        <rFont val="Arial"/>
        <family val="2"/>
      </rPr>
      <t>EVITAR</t>
    </r>
  </si>
  <si>
    <r>
      <t xml:space="preserve">Ningún </t>
    </r>
    <r>
      <rPr>
        <sz val="10"/>
        <color rgb="FF000000"/>
        <rFont val="Arial"/>
        <family val="2"/>
      </rPr>
      <t>riesgo de corrupción podrá ser aceptado.</t>
    </r>
  </si>
  <si>
    <r>
      <t>EVITAR</t>
    </r>
    <r>
      <rPr>
        <sz val="10"/>
        <color rgb="FF806000"/>
        <rFont val="Arial"/>
        <family val="2"/>
      </rPr>
      <t xml:space="preserve"> - </t>
    </r>
    <r>
      <rPr>
        <b/>
        <sz val="10"/>
        <color rgb="FF833B0C"/>
        <rFont val="Arial"/>
        <family val="2"/>
      </rPr>
      <t>REDUCIR (TRANSFIRIENDO O COMPARTIENDO) - ACEPTAR</t>
    </r>
  </si>
  <si>
    <r>
      <t xml:space="preserve">REDUCIR (TRANSFIRIENDO O COMPARTIENDO) - </t>
    </r>
    <r>
      <rPr>
        <b/>
        <sz val="10"/>
        <color rgb="FF833C0C"/>
        <rFont val="Arial"/>
        <family val="2"/>
      </rPr>
      <t>EVITAR</t>
    </r>
  </si>
  <si>
    <t>Alto</t>
  </si>
  <si>
    <r>
      <t>EVITAR</t>
    </r>
    <r>
      <rPr>
        <sz val="10"/>
        <color rgb="FF806000"/>
        <rFont val="Arial"/>
        <family val="2"/>
      </rPr>
      <t xml:space="preserve"> - </t>
    </r>
    <r>
      <rPr>
        <b/>
        <sz val="10"/>
        <color rgb="FF833B0C"/>
        <rFont val="Arial"/>
        <family val="2"/>
      </rPr>
      <t>REDUCIR (TRANSFIRIENDO O COMPARTIENDO)</t>
    </r>
  </si>
  <si>
    <t>Los riesgos ubicados en esta zona deben contar con un indicador de riesgos</t>
  </si>
  <si>
    <t>FICHA INDICADOR DE RIESGO (ISOLUCIÓN)</t>
  </si>
  <si>
    <t>Nombre del Indicador:</t>
  </si>
  <si>
    <t>Propósito del Indicador:</t>
  </si>
  <si>
    <t>Fuente de Información (Entidad ) (De donde provienen los datos para medir el indicador?):</t>
  </si>
  <si>
    <t>Familia:</t>
  </si>
  <si>
    <t>Medición de Riesgos</t>
  </si>
  <si>
    <t>Proceso:</t>
  </si>
  <si>
    <t>Responsable del Seguimiento (cargo y nombre):</t>
  </si>
  <si>
    <t>Dueño (Nombre de personas para habilitar permiso de reporte):</t>
  </si>
  <si>
    <t>Tendencia:</t>
  </si>
  <si>
    <t>Positiva</t>
  </si>
  <si>
    <t>Negativa</t>
  </si>
  <si>
    <t>Dependencia y Teléfono (Fuente de información):</t>
  </si>
  <si>
    <t>Formula matemática (numerador / denominador):</t>
  </si>
  <si>
    <t>Meta:</t>
  </si>
  <si>
    <t>Unidad de medida:</t>
  </si>
  <si>
    <t>Frecuencia de Medición:</t>
  </si>
  <si>
    <t>Sistema de Gestión:</t>
  </si>
  <si>
    <t>https://mincitco-my.sharepoint.com/:f:/g/personal/jmurcia_mincit_gov_co/EowmpNE6MVVLmC5qbeBOYKkBEIMcyC08H5L1D0u44JhGEA?e=ocmYMA
DIE:
https://mincitco-my.sharepoint.com/my?id=%2Fpersonal%2Fjbello%5Fmincit%5Fgov%5Fco%2FDocuments%2FRIESGO%20GESTION%20DIE%2FAP%20RG1%20Soportes%20Controles%20DIE%20I%20Cuatrimestre%202025%2FDIE%20I%20CUATRIMESTRE%202025%2FSoportes%20DIE%20I%20Cuatrimestre%202025%2FAP%20RG1%20C1%20DIE%20ORIENTACION%20USUARIOS%20I%20CUATRIMESTRE%202025&amp;ga=1</t>
  </si>
  <si>
    <t>https://mincitco-my.sharepoint.com/:f:/g/personal/jmurcia_mincit_gov_co/EowmpNE6MVVLmC5qbeBOYKkBEIMcyC08H5L1D0u44JhGEA?e=ocmYMA
DIE:
https://mincitco-my.sharepoint.com/my?id=%2Fpersonal%2Fjbello%5Fmincit%5Fgov%5Fco%2FDocuments%2FRIESGO%20GESTION%20DIE%2FAP%20RG1%20Soportes%20Controles%20DIE%20I%20Cuatrimestre%202025%2FDIE%20I%20CUATRIMESTRE%202025%2FSoportes%20DIE%20I%20Cuatrimestre%202025%2FAP%20RG1%20C2%20DIE%20COMPROMISOS%20AC%20I%20CUATRIMESTRE%202025&amp;ga=1</t>
  </si>
  <si>
    <t>https://mincitco-my.sharepoint.com/:f:/g/personal/jmurcia_mincit_gov_co/EowmpNE6MVVLmC5qbeBOYKkBEIMcyC08H5L1D0u44JhGEA?e=ocmYMA
DIE:
https://mincitco-my.sharepoint.com/my?id=%2Fpersonal%2Fjbello%5Fmincit%5Fgov%5Fco%2FDocuments%2FRIESGO%20GESTION%20DIE%2FAP%20RG1%20Soportes%20Controles%20DIE%20I%20Cuatrimestre%202025%2FDIE%20I%20CUATRIMESTRE%202025%2FSoportes%20DIE%20I%20Cuatrimestre%202025%2FAP%20RG1%20C3%20DIE%20ACTAS%20MINUTAS%20I%20CUATRIMESTRE%202025&amp;ga=1</t>
  </si>
  <si>
    <t>El control del primer cuatrimestre de 2025 ha sido efectivo en la DRC y se ha evitado la materialización del riesgo
Para el procedimiento AP-PR-006, durante el periodo enero - abril, en desarrollo de las funciones de la DIES se recibieron y atendieron tres (3) solicitudes por parte de inversionistas internacionales, relacionadas con el posible incumplimiento de lo pactado en los Acuerdos. 
Las solicitudes allegadas y atendidas por las DIES se resumen a continuación: 
1. EDP Renewables: El inversionista presentó una notificación para dar inicio al periodo de resolución amigable de la controversia. 
2. Aenza, Cumbra y Morelco: El inversionista presentó una solicitud para reunirse con la DIES en el marco de su función como facilitadora de un arreglo amistoso a una posible disputa. Nos reunimos con el inversionista el 1 de abril y con Ecopetrol el 30 de abril.
3. Infrared Capital Partners: Fue remitida una solicitud de reunión con la ministra. Aún no se ha llevado a cabo reunión con este inversionista.
Todas estas posibles demandas internacionales de inversión contra el Estado colombiano, están siendo atendidas en el desarrollo de las funciones de la DIES, están en proceso y sin conclusión, no se han emitido comunicaciones oficiales por lo que aún no se materializa el riesgo.
DIE: Constantemente se realiza orientación a las empresas comerciales y personas naturales frente a las inquietudes relacionadas con la interpretación de lo pactado en los acuerdos comerciales, a través de la atención de las consultas, solicitudes o peticiones recibidas y tramitadas mediante comunicación oficial por gestión documental. Lo anterior permitió que el riesgo no se haya materializado.</t>
  </si>
  <si>
    <t>El control del primer cuatrimestre de 2025 ha sido efectivo en la DRC y se ha evitado la materialización del riesgo
Para el procedimiento AP-PR-006, durante el periodo enero - abril, en desarrollo de las funciones de la DIES se recibieron y atendieron tres (3) solicitudes por parte de inversionistas internacionales, relacionadas con el posible incumplimiento de lo pactado en los Acuerdos. 
Las solicitudes allegadas y atendidas por las DIES se resumen a continuación: 
1. EDP Renewables: El inversionista presentó una notificación para dar inicio al periodo de resolución amigable de la controversia. 
2. Aenza, Cumbra y Morelco: El inversionista presentó una solicitud para reunirse con la DIES en el marco de su función como facilitadora de un arreglo amistoso a una posible disputa. Nos reunimos con el inversionista el 1 de abril y con Ecopetrol el 30 de abril.
3. Infrared Capital Partners: Fue remitida una solicitud de reunión con la ministra. Aún no se ha llevado a cabo reunión con este inversionista.
Todas estas posibles demandas internacionales de inversión contra el Estado colombiano, están siendo atendidas en el desarrollo de las funciones de la DIES, están en proceso y sin conclusión, no se han emitido comunicaciones oficiales por lo que aún no se materializa el riesgo.  
DIE: Durante el periodo de seguimiento la DIE aplicó el control respectivo y se realizó seguimiento a los compromisos adquiridos en el marco de los Acuerdos y relaciones comerciales de Colombia con los países de América Latina y El Caribe. De acuerdo a lo anterior el riesgo no se ha materializado.</t>
  </si>
  <si>
    <t>El control del primer cuatrimestre de 2025 ha sido efectivo en la DRC y se ha evitado la materialización del riesgo
Para el procedimiento AP-PR-006, durante el periodo enero - abril, en desarrollo de las funciones de la DIES se recibieron y atendieron tres (3) solicitudes por parte de inversionistas internacionales, relacionadas con el posible incumplimiento de lo pactado en los Acuerdos. 
Las solicitudes allegadas y atendidas por las DIES se resumen a continuación: 
1. EDP Renewables: El inversionista presentó una notificación para dar inicio al periodo de resolución amigable de la controversia. 
2. Aenza, Cumbra y Morelco: El inversionista presentó una solicitud para reunirse con la DIES en el marco de su función como facilitadora de un arreglo amistoso a una posible disputa. Nos reunimos con el inversionista el 1 de abril y con Ecopetrol el 30 de abril.
3. Infrared Capital Partners: Fue remitida una solicitud de reunión con la ministra. Aún no se ha llevado a cabo reunión con este inversionista.
Todas estas posibles demandas internacionales de inversión contra el Estado colombiano, están siendo atendidas en el desarrollo de las funciones de la DIES, están en proceso y sin conclusión, no se han emitido comunicaciones oficiales por lo que aún no se materializa el riesgo.
DIE: Durante el periodo se llevaron a cabo reuniones en el marco de las mesas y grupos de trabajo definidos en los Acuerdos y relaciones comerciales de Colombia con los países de América Latina y el Caribe, con miras a revisar temas de interés comercial y tomar decisiones o medidas que se requieran, dejando constancia mediante actas o minutas. De acuerdo a lo anterior el riesgo no se ha materializado.</t>
  </si>
  <si>
    <t xml:space="preserve">Para la DRC, es importante que la OAPS como apoyo del control interno dentro del MinCIT este vigilante de los cambios externos que puedan afectar la calidad de estos indicadores.
Para el procedimiento AP-PR-006, a cargo de la DIES, no se incluyen anexos, ya que no se activaron los riesgos debido a la ausencia de rondas de negociación.    
</t>
  </si>
  <si>
    <t>De acuerdo con la  evidencia aportada por la primera línea, se evidencia que para la DRC y DIE se encuentra acorde con lo dispuesto en la columna “Nombre del documento o medio de la evidencia”, La DIES manifiesta que a la fecha no se han emitido comunicados oficiales por tanto no presenta anexos.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</si>
</sst>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0_-;\-* #,##0_-;_-* &quot;-&quot;_-;_-@_-"/>
    <numFmt numFmtId="164" formatCode="dd/mm/yyyy;@"/>
  </numFmts>
  <fonts count="62" x14ac:knownFonts="1">
    <font>
      <sz val="11"/>
      <color theme="1"/>
      <name val="Calibri"/>
      <family val="2"/>
      <scheme val="minor"/>
    </font>
    <font>
      <b/>
      <sz val="11"/>
      <color theme="1"/>
      <name val="Calibri"/>
      <family val="2"/>
      <scheme val="minor"/>
    </font>
    <font>
      <sz val="10"/>
      <name val="Arial"/>
      <family val="2"/>
    </font>
    <font>
      <sz val="9"/>
      <color indexed="81"/>
      <name val="Tahoma"/>
      <family val="2"/>
    </font>
    <font>
      <b/>
      <sz val="9"/>
      <color indexed="81"/>
      <name val="Tahoma"/>
      <family val="2"/>
    </font>
    <font>
      <sz val="10"/>
      <color theme="1"/>
      <name val="Calibri"/>
      <family val="2"/>
      <scheme val="minor"/>
    </font>
    <font>
      <sz val="11"/>
      <color theme="1"/>
      <name val="Arial"/>
      <family val="2"/>
    </font>
    <font>
      <b/>
      <sz val="11"/>
      <color theme="1"/>
      <name val="Arial"/>
      <family val="2"/>
    </font>
    <font>
      <sz val="10"/>
      <color theme="1"/>
      <name val="Arial"/>
      <family val="2"/>
    </font>
    <font>
      <sz val="10"/>
      <color indexed="8"/>
      <name val="Arial"/>
      <family val="2"/>
    </font>
    <font>
      <b/>
      <sz val="10"/>
      <name val="Arial"/>
      <family val="2"/>
    </font>
    <font>
      <b/>
      <sz val="10"/>
      <color indexed="8"/>
      <name val="Arial"/>
      <family val="2"/>
    </font>
    <font>
      <b/>
      <sz val="12"/>
      <name val="Arial"/>
      <family val="2"/>
    </font>
    <font>
      <sz val="8"/>
      <name val="Arial"/>
      <family val="2"/>
    </font>
    <font>
      <b/>
      <sz val="11"/>
      <name val="Arial"/>
      <family val="2"/>
    </font>
    <font>
      <b/>
      <sz val="10"/>
      <color theme="1"/>
      <name val="Arial"/>
      <family val="2"/>
    </font>
    <font>
      <b/>
      <sz val="10"/>
      <color rgb="FF000000"/>
      <name val="Arial"/>
      <family val="2"/>
    </font>
    <font>
      <sz val="10"/>
      <color rgb="FF000000"/>
      <name val="Arial"/>
      <family val="2"/>
    </font>
    <font>
      <b/>
      <sz val="9"/>
      <color theme="1"/>
      <name val="Arial"/>
      <family val="2"/>
    </font>
    <font>
      <b/>
      <sz val="12"/>
      <color theme="1"/>
      <name val="Arial"/>
      <family val="2"/>
    </font>
    <font>
      <b/>
      <sz val="12"/>
      <color rgb="FF000000"/>
      <name val="Arial"/>
      <family val="2"/>
    </font>
    <font>
      <b/>
      <u/>
      <sz val="11"/>
      <color theme="1"/>
      <name val="Arial"/>
      <family val="2"/>
    </font>
    <font>
      <b/>
      <sz val="9"/>
      <name val="Arial"/>
      <family val="2"/>
    </font>
    <font>
      <b/>
      <sz val="8"/>
      <name val="Arial"/>
      <family val="2"/>
    </font>
    <font>
      <sz val="12"/>
      <name val="Arial"/>
      <family val="2"/>
    </font>
    <font>
      <sz val="9"/>
      <color theme="1"/>
      <name val="Arial"/>
      <family val="2"/>
    </font>
    <font>
      <b/>
      <sz val="10"/>
      <color rgb="FF0070C0"/>
      <name val="Arial"/>
      <family val="2"/>
    </font>
    <font>
      <b/>
      <sz val="11"/>
      <color rgb="FF0070C0"/>
      <name val="Arial"/>
      <family val="2"/>
    </font>
    <font>
      <sz val="10"/>
      <color rgb="FF0070C0"/>
      <name val="Arial"/>
      <family val="2"/>
    </font>
    <font>
      <sz val="11"/>
      <color rgb="FF0070C0"/>
      <name val="Arial"/>
      <family val="2"/>
    </font>
    <font>
      <sz val="11"/>
      <color theme="1"/>
      <name val="Calibri"/>
      <family val="2"/>
      <scheme val="minor"/>
    </font>
    <font>
      <i/>
      <sz val="10"/>
      <name val="Arial"/>
      <family val="2"/>
    </font>
    <font>
      <b/>
      <sz val="10"/>
      <color rgb="FFFFFFFF"/>
      <name val="Arial"/>
      <family val="2"/>
    </font>
    <font>
      <sz val="11"/>
      <name val="Arial"/>
      <family val="2"/>
    </font>
    <font>
      <b/>
      <sz val="10"/>
      <color rgb="FF833B0C"/>
      <name val="Arial"/>
      <family val="2"/>
    </font>
    <font>
      <b/>
      <sz val="10"/>
      <color rgb="FF833C0C"/>
      <name val="Arial"/>
      <family val="2"/>
    </font>
    <font>
      <sz val="10"/>
      <color rgb="FF806000"/>
      <name val="Arial"/>
      <family val="2"/>
    </font>
    <font>
      <b/>
      <sz val="7"/>
      <color theme="1"/>
      <name val="Times New Roman"/>
      <family val="1"/>
    </font>
    <font>
      <b/>
      <sz val="7"/>
      <name val="Times New Roman"/>
      <family val="1"/>
    </font>
    <font>
      <b/>
      <sz val="9"/>
      <color rgb="FF0070C0"/>
      <name val="Arial"/>
      <family val="2"/>
    </font>
    <font>
      <u/>
      <sz val="10"/>
      <name val="Arial"/>
      <family val="2"/>
    </font>
    <font>
      <u/>
      <sz val="11"/>
      <color theme="10"/>
      <name val="Calibri"/>
      <family val="2"/>
      <scheme val="minor"/>
    </font>
    <font>
      <sz val="8"/>
      <name val="Calibri"/>
      <family val="2"/>
      <scheme val="minor"/>
    </font>
    <font>
      <b/>
      <sz val="7"/>
      <color theme="1"/>
      <name val="Arial"/>
      <family val="2"/>
    </font>
    <font>
      <sz val="11"/>
      <color indexed="8"/>
      <name val="Arial"/>
      <family val="2"/>
    </font>
    <font>
      <u/>
      <sz val="11"/>
      <name val="Arial"/>
      <family val="2"/>
    </font>
    <font>
      <b/>
      <i/>
      <sz val="11"/>
      <name val="Arial"/>
      <family val="2"/>
    </font>
    <font>
      <b/>
      <sz val="18"/>
      <color indexed="8"/>
      <name val="Arial"/>
      <family val="2"/>
    </font>
    <font>
      <sz val="11"/>
      <color theme="0"/>
      <name val="Arial"/>
      <family val="2"/>
    </font>
    <font>
      <b/>
      <sz val="12"/>
      <color indexed="8"/>
      <name val="Arial"/>
      <family val="2"/>
    </font>
    <font>
      <u/>
      <sz val="10"/>
      <color rgb="FF000000"/>
      <name val="Arial"/>
      <family val="2"/>
    </font>
    <font>
      <sz val="11"/>
      <color rgb="FF000000"/>
      <name val="Arial"/>
      <family val="2"/>
    </font>
    <font>
      <sz val="11"/>
      <color rgb="FFC00000"/>
      <name val="Arial"/>
      <family val="2"/>
    </font>
    <font>
      <sz val="11"/>
      <name val="Arial"/>
    </font>
    <font>
      <b/>
      <i/>
      <sz val="11"/>
      <name val="Arial"/>
    </font>
    <font>
      <sz val="12"/>
      <color rgb="FF000000"/>
      <name val="Aptos"/>
    </font>
    <font>
      <sz val="11"/>
      <color rgb="FF000000"/>
      <name val="Arial"/>
    </font>
    <font>
      <sz val="11"/>
      <color theme="1"/>
      <name val="Arial"/>
    </font>
    <font>
      <b/>
      <sz val="11"/>
      <color rgb="FF000000"/>
      <name val="Arial"/>
      <family val="2"/>
    </font>
    <font>
      <b/>
      <sz val="14"/>
      <color theme="1"/>
      <name val="Arial"/>
      <family val="2"/>
    </font>
    <font>
      <b/>
      <sz val="11"/>
      <color indexed="8"/>
      <name val="Arial"/>
      <family val="2"/>
    </font>
    <font>
      <u/>
      <sz val="11"/>
      <color rgb="FF0000FF"/>
      <name val="Calibri"/>
      <family val="2"/>
      <scheme val="minor"/>
    </font>
  </fonts>
  <fills count="2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FFFFFF"/>
        <bgColor indexed="64"/>
      </patternFill>
    </fill>
    <fill>
      <patternFill patternType="solid">
        <fgColor rgb="FF92D050"/>
        <bgColor indexed="64"/>
      </patternFill>
    </fill>
    <fill>
      <patternFill patternType="solid">
        <fgColor rgb="FFFF0000"/>
        <bgColor indexed="64"/>
      </patternFill>
    </fill>
    <fill>
      <patternFill patternType="solid">
        <fgColor rgb="FFFFC000"/>
        <bgColor indexed="64"/>
      </patternFill>
    </fill>
    <fill>
      <patternFill patternType="solid">
        <fgColor theme="0" tint="-4.9989318521683403E-2"/>
        <bgColor indexed="64"/>
      </patternFill>
    </fill>
    <fill>
      <patternFill patternType="solid">
        <fgColor rgb="FFDEEAF6"/>
        <bgColor indexed="64"/>
      </patternFill>
    </fill>
    <fill>
      <patternFill patternType="solid">
        <fgColor theme="5" tint="0.59999389629810485"/>
        <bgColor indexed="64"/>
      </patternFill>
    </fill>
    <fill>
      <patternFill patternType="solid">
        <fgColor rgb="FFFFCC66"/>
        <bgColor indexed="64"/>
      </patternFill>
    </fill>
    <fill>
      <patternFill patternType="solid">
        <fgColor rgb="FFFFFF99"/>
        <bgColor indexed="64"/>
      </patternFill>
    </fill>
    <fill>
      <patternFill patternType="solid">
        <fgColor rgb="FFDCEAFA"/>
        <bgColor indexed="64"/>
      </patternFill>
    </fill>
    <fill>
      <patternFill patternType="solid">
        <fgColor rgb="FFFFE599"/>
        <bgColor indexed="64"/>
      </patternFill>
    </fill>
    <fill>
      <patternFill patternType="solid">
        <fgColor theme="4" tint="0.59999389629810485"/>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rgb="FFFFFF66"/>
        <bgColor indexed="64"/>
      </patternFill>
    </fill>
    <fill>
      <patternFill patternType="solid">
        <fgColor rgb="FFCCFFFF"/>
        <bgColor indexed="64"/>
      </patternFill>
    </fill>
    <fill>
      <patternFill patternType="solid">
        <fgColor rgb="FFD9D9D9"/>
        <bgColor indexed="64"/>
      </patternFill>
    </fill>
    <fill>
      <patternFill patternType="solid">
        <fgColor rgb="FF00B050"/>
        <bgColor indexed="64"/>
      </patternFill>
    </fill>
    <fill>
      <patternFill patternType="solid">
        <fgColor rgb="FFFFF2CC"/>
        <bgColor indexed="64"/>
      </patternFill>
    </fill>
    <fill>
      <patternFill patternType="solid">
        <fgColor rgb="FFFFFF00"/>
        <bgColor rgb="FF000000"/>
      </patternFill>
    </fill>
    <fill>
      <patternFill patternType="solid">
        <fgColor rgb="FFBEFEFE"/>
        <bgColor indexed="64"/>
      </patternFill>
    </fill>
  </fills>
  <borders count="7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top/>
      <bottom/>
      <diagonal/>
    </border>
    <border>
      <left/>
      <right/>
      <top style="medium">
        <color indexed="64"/>
      </top>
      <bottom/>
      <diagonal/>
    </border>
    <border>
      <left/>
      <right style="medium">
        <color indexed="64"/>
      </right>
      <top/>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style="medium">
        <color indexed="64"/>
      </top>
      <bottom/>
      <diagonal/>
    </border>
    <border>
      <left style="medium">
        <color rgb="FFFFFFFF"/>
      </left>
      <right/>
      <top style="medium">
        <color rgb="FFFFFFFF"/>
      </top>
      <bottom style="medium">
        <color rgb="FFFFFFFF"/>
      </bottom>
      <diagonal/>
    </border>
    <border>
      <left/>
      <right style="medium">
        <color rgb="FFFFFFFF"/>
      </right>
      <top style="medium">
        <color rgb="FFFFFFFF"/>
      </top>
      <bottom style="medium">
        <color rgb="FFFFFFFF"/>
      </bottom>
      <diagonal/>
    </border>
    <border>
      <left/>
      <right/>
      <top style="medium">
        <color rgb="FFFFFFFF"/>
      </top>
      <bottom/>
      <diagonal/>
    </border>
    <border>
      <left/>
      <right style="medium">
        <color rgb="FFFFFFFF"/>
      </right>
      <top style="medium">
        <color rgb="FFFFFFFF"/>
      </top>
      <bottom/>
      <diagonal/>
    </border>
    <border>
      <left/>
      <right/>
      <top/>
      <bottom style="medium">
        <color rgb="FFFFFFFF"/>
      </bottom>
      <diagonal/>
    </border>
    <border>
      <left/>
      <right style="medium">
        <color rgb="FFFFFFFF"/>
      </right>
      <top/>
      <bottom style="medium">
        <color rgb="FFFFFFFF"/>
      </bottom>
      <diagonal/>
    </border>
    <border>
      <left style="medium">
        <color rgb="FFFFFFFF"/>
      </left>
      <right style="medium">
        <color rgb="FFFFFFFF"/>
      </right>
      <top/>
      <bottom style="medium">
        <color rgb="FFFFFFFF"/>
      </bottom>
      <diagonal/>
    </border>
    <border>
      <left style="medium">
        <color rgb="FFFFFFFF"/>
      </left>
      <right/>
      <top style="medium">
        <color rgb="FFFFFFFF"/>
      </top>
      <bottom/>
      <diagonal/>
    </border>
    <border>
      <left style="medium">
        <color rgb="FFFFFFFF"/>
      </left>
      <right/>
      <top/>
      <bottom style="medium">
        <color rgb="FFFFFFFF"/>
      </bottom>
      <diagonal/>
    </border>
    <border>
      <left style="medium">
        <color rgb="FFFFFFFF"/>
      </left>
      <right style="medium">
        <color rgb="FFFFFFFF"/>
      </right>
      <top style="medium">
        <color rgb="FFFFFFFF"/>
      </top>
      <bottom/>
      <diagonal/>
    </border>
    <border>
      <left style="medium">
        <color rgb="FFFFFFFF"/>
      </left>
      <right/>
      <top style="thick">
        <color rgb="FFFFFFFF"/>
      </top>
      <bottom style="thick">
        <color rgb="FFFFFFFF"/>
      </bottom>
      <diagonal/>
    </border>
    <border>
      <left/>
      <right style="thick">
        <color rgb="FFFFFFFF"/>
      </right>
      <top style="thick">
        <color rgb="FFFFFFFF"/>
      </top>
      <bottom style="thick">
        <color rgb="FFFFFFFF"/>
      </bottom>
      <diagonal/>
    </border>
    <border>
      <left/>
      <right/>
      <top style="thick">
        <color rgb="FFFFFFFF"/>
      </top>
      <bottom/>
      <diagonal/>
    </border>
    <border>
      <left/>
      <right style="thick">
        <color rgb="FFFFFFFF"/>
      </right>
      <top style="thick">
        <color rgb="FFFFFFFF"/>
      </top>
      <bottom/>
      <diagonal/>
    </border>
    <border>
      <left/>
      <right/>
      <top/>
      <bottom style="thick">
        <color rgb="FFFFFFFF"/>
      </bottom>
      <diagonal/>
    </border>
    <border>
      <left/>
      <right style="thick">
        <color rgb="FFFFFFFF"/>
      </right>
      <top/>
      <bottom style="thick">
        <color rgb="FFFFFFFF"/>
      </bottom>
      <diagonal/>
    </border>
    <border>
      <left style="medium">
        <color rgb="FFFFFFFF"/>
      </left>
      <right style="thick">
        <color rgb="FFFFFFFF"/>
      </right>
      <top/>
      <bottom style="thick">
        <color rgb="FFFFFFFF"/>
      </bottom>
      <diagonal/>
    </border>
    <border>
      <left style="medium">
        <color rgb="FFFFFFFF"/>
      </left>
      <right style="medium">
        <color rgb="FFFFFFFF"/>
      </right>
      <top/>
      <bottom style="thick">
        <color rgb="FFFFFFFF"/>
      </bottom>
      <diagonal/>
    </border>
    <border>
      <left style="thick">
        <color rgb="FFFFFFFF"/>
      </left>
      <right/>
      <top style="thick">
        <color rgb="FFFFFFFF"/>
      </top>
      <bottom/>
      <diagonal/>
    </border>
    <border>
      <left style="thick">
        <color rgb="FFFFFFFF"/>
      </left>
      <right/>
      <top/>
      <bottom style="thick">
        <color rgb="FFFFFFFF"/>
      </bottom>
      <diagonal/>
    </border>
    <border>
      <left style="medium">
        <color rgb="FFFFFFFF"/>
      </left>
      <right style="medium">
        <color rgb="FFFFFFFF"/>
      </right>
      <top style="thick">
        <color rgb="FFFFFFFF"/>
      </top>
      <bottom/>
      <diagonal/>
    </border>
    <border>
      <left/>
      <right style="medium">
        <color theme="0"/>
      </right>
      <top style="medium">
        <color rgb="FFFFFFFF"/>
      </top>
      <bottom style="medium">
        <color theme="0"/>
      </bottom>
      <diagonal/>
    </border>
    <border>
      <left style="medium">
        <color theme="0"/>
      </left>
      <right style="medium">
        <color theme="0"/>
      </right>
      <top style="medium">
        <color rgb="FFFFFFFF"/>
      </top>
      <bottom style="medium">
        <color theme="0"/>
      </bottom>
      <diagonal/>
    </border>
    <border>
      <left style="medium">
        <color theme="0"/>
      </left>
      <right style="medium">
        <color rgb="FFFFFFFF"/>
      </right>
      <top style="medium">
        <color rgb="FFFFFFFF"/>
      </top>
      <bottom style="medium">
        <color theme="0"/>
      </bottom>
      <diagonal/>
    </border>
    <border>
      <left/>
      <right style="medium">
        <color theme="0"/>
      </right>
      <top style="medium">
        <color theme="0"/>
      </top>
      <bottom style="medium">
        <color theme="0"/>
      </bottom>
      <diagonal/>
    </border>
    <border>
      <left style="medium">
        <color theme="0"/>
      </left>
      <right style="medium">
        <color theme="0"/>
      </right>
      <top style="medium">
        <color theme="0"/>
      </top>
      <bottom style="medium">
        <color theme="0"/>
      </bottom>
      <diagonal/>
    </border>
    <border>
      <left style="medium">
        <color theme="0"/>
      </left>
      <right style="medium">
        <color rgb="FFFFFFFF"/>
      </right>
      <top style="medium">
        <color theme="0"/>
      </top>
      <bottom style="medium">
        <color theme="0"/>
      </bottom>
      <diagonal/>
    </border>
    <border>
      <left/>
      <right style="medium">
        <color theme="0"/>
      </right>
      <top style="medium">
        <color theme="0"/>
      </top>
      <bottom/>
      <diagonal/>
    </border>
    <border>
      <left style="medium">
        <color theme="0"/>
      </left>
      <right style="medium">
        <color theme="0"/>
      </right>
      <top style="medium">
        <color theme="0"/>
      </top>
      <bottom/>
      <diagonal/>
    </border>
    <border>
      <left style="medium">
        <color theme="0"/>
      </left>
      <right style="medium">
        <color rgb="FFFFFFFF"/>
      </right>
      <top style="medium">
        <color theme="0"/>
      </top>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top/>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indexed="64"/>
      </left>
      <right style="thin">
        <color rgb="FF000000"/>
      </right>
      <top style="thin">
        <color indexed="64"/>
      </top>
      <bottom/>
      <diagonal/>
    </border>
    <border>
      <left style="thin">
        <color indexed="64"/>
      </left>
      <right style="thin">
        <color rgb="FF000000"/>
      </right>
      <top/>
      <bottom/>
      <diagonal/>
    </border>
    <border>
      <left style="thin">
        <color indexed="64"/>
      </left>
      <right style="thin">
        <color indexed="64"/>
      </right>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style="thin">
        <color indexed="64"/>
      </right>
      <top/>
      <bottom style="thin">
        <color indexed="64"/>
      </bottom>
      <diagonal/>
    </border>
    <border>
      <left style="thin">
        <color indexed="64"/>
      </left>
      <right/>
      <top/>
      <bottom style="thin">
        <color indexed="64"/>
      </bottom>
      <diagonal/>
    </border>
    <border>
      <left style="thin">
        <color rgb="FF000000"/>
      </left>
      <right style="thin">
        <color rgb="FF000000"/>
      </right>
      <top/>
      <bottom style="thin">
        <color rgb="FF000000"/>
      </bottom>
      <diagonal/>
    </border>
  </borders>
  <cellStyleXfs count="6">
    <xf numFmtId="0" fontId="0" fillId="0" borderId="0"/>
    <xf numFmtId="0" fontId="2" fillId="0" borderId="0"/>
    <xf numFmtId="9" fontId="30" fillId="0" borderId="0" applyFont="0" applyFill="0" applyBorder="0" applyAlignment="0" applyProtection="0"/>
    <xf numFmtId="0" fontId="41" fillId="0" borderId="0" applyNumberFormat="0" applyFill="0" applyBorder="0" applyAlignment="0" applyProtection="0"/>
    <xf numFmtId="41" fontId="30" fillId="0" borderId="0" applyFont="0" applyFill="0" applyBorder="0" applyAlignment="0" applyProtection="0"/>
    <xf numFmtId="0" fontId="41" fillId="0" borderId="0" applyNumberFormat="0" applyFill="0" applyBorder="0" applyAlignment="0" applyProtection="0"/>
  </cellStyleXfs>
  <cellXfs count="612">
    <xf numFmtId="0" fontId="0" fillId="0" borderId="0" xfId="0"/>
    <xf numFmtId="0" fontId="0" fillId="0" borderId="1" xfId="0" applyBorder="1"/>
    <xf numFmtId="0" fontId="1" fillId="0" borderId="1" xfId="0" applyFont="1" applyBorder="1"/>
    <xf numFmtId="0" fontId="8" fillId="0" borderId="0" xfId="0" applyFont="1"/>
    <xf numFmtId="0" fontId="8" fillId="0" borderId="0" xfId="0" applyFont="1" applyAlignment="1">
      <alignment horizontal="center" vertical="center"/>
    </xf>
    <xf numFmtId="0" fontId="2" fillId="0" borderId="0" xfId="0" applyFont="1" applyAlignment="1">
      <alignment horizontal="center" vertical="center"/>
    </xf>
    <xf numFmtId="0" fontId="6" fillId="0" borderId="0" xfId="0" applyFont="1"/>
    <xf numFmtId="0" fontId="6" fillId="0" borderId="0" xfId="0" applyFont="1" applyAlignment="1">
      <alignment horizontal="justify" vertical="center"/>
    </xf>
    <xf numFmtId="0" fontId="8" fillId="0" borderId="0" xfId="0" applyFont="1" applyAlignment="1">
      <alignment vertical="center" wrapText="1"/>
    </xf>
    <xf numFmtId="0" fontId="10" fillId="8" borderId="4" xfId="0" applyFont="1" applyFill="1" applyBorder="1" applyAlignment="1">
      <alignment horizontal="center" vertical="center" wrapText="1"/>
    </xf>
    <xf numFmtId="0" fontId="8" fillId="0" borderId="17" xfId="0" applyFont="1" applyBorder="1" applyAlignment="1">
      <alignment horizontal="justify" vertical="center" wrapText="1"/>
    </xf>
    <xf numFmtId="0" fontId="5" fillId="0" borderId="0" xfId="0" applyFont="1"/>
    <xf numFmtId="0" fontId="15" fillId="11" borderId="16" xfId="0" applyFont="1" applyFill="1" applyBorder="1" applyAlignment="1">
      <alignment horizontal="center" vertical="center" wrapText="1"/>
    </xf>
    <xf numFmtId="0" fontId="0" fillId="0" borderId="16" xfId="0" applyBorder="1"/>
    <xf numFmtId="0" fontId="7" fillId="11" borderId="16" xfId="0" applyFont="1" applyFill="1" applyBorder="1" applyAlignment="1">
      <alignment horizontal="center" vertical="center" wrapText="1"/>
    </xf>
    <xf numFmtId="0" fontId="7" fillId="0" borderId="1" xfId="0" applyFont="1" applyBorder="1" applyAlignment="1">
      <alignment horizontal="justify" vertical="center" wrapText="1"/>
    </xf>
    <xf numFmtId="0" fontId="7" fillId="6" borderId="1" xfId="0" applyFont="1" applyFill="1" applyBorder="1" applyAlignment="1">
      <alignment horizontal="justify" vertical="center" wrapText="1"/>
    </xf>
    <xf numFmtId="0" fontId="7" fillId="7" borderId="1" xfId="0" applyFont="1" applyFill="1" applyBorder="1" applyAlignment="1">
      <alignment horizontal="justify" vertical="center" wrapText="1"/>
    </xf>
    <xf numFmtId="0" fontId="7" fillId="12" borderId="1" xfId="0" applyFont="1" applyFill="1" applyBorder="1" applyAlignment="1">
      <alignment horizontal="justify" vertical="center" wrapText="1"/>
    </xf>
    <xf numFmtId="0" fontId="7" fillId="5" borderId="1" xfId="0" applyFont="1" applyFill="1" applyBorder="1" applyAlignment="1">
      <alignment horizontal="justify" vertical="center" wrapText="1"/>
    </xf>
    <xf numFmtId="0" fontId="7" fillId="13" borderId="30" xfId="0" applyFont="1" applyFill="1" applyBorder="1" applyAlignment="1">
      <alignment horizontal="center" vertical="center" wrapText="1"/>
    </xf>
    <xf numFmtId="0" fontId="7" fillId="13" borderId="29" xfId="0" applyFont="1" applyFill="1" applyBorder="1" applyAlignment="1">
      <alignment horizontal="center" vertical="center" wrapText="1"/>
    </xf>
    <xf numFmtId="0" fontId="7" fillId="13" borderId="40" xfId="0" applyFont="1" applyFill="1" applyBorder="1" applyAlignment="1">
      <alignment horizontal="justify" vertical="center" wrapText="1"/>
    </xf>
    <xf numFmtId="0" fontId="7" fillId="13" borderId="39"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8" fillId="0" borderId="1" xfId="0" applyFont="1" applyBorder="1" applyAlignment="1">
      <alignment horizontal="center" vertical="center"/>
    </xf>
    <xf numFmtId="0" fontId="2" fillId="0" borderId="1" xfId="0" applyFont="1" applyBorder="1" applyAlignment="1" applyProtection="1">
      <alignment horizontal="center" vertical="center" wrapText="1"/>
      <protection locked="0"/>
    </xf>
    <xf numFmtId="0" fontId="6" fillId="0" borderId="0" xfId="0" applyFont="1" applyAlignment="1">
      <alignment horizontal="center" vertical="center"/>
    </xf>
    <xf numFmtId="0" fontId="1" fillId="0" borderId="0" xfId="0" applyFont="1"/>
    <xf numFmtId="0" fontId="1" fillId="0" borderId="1" xfId="0" applyFont="1" applyBorder="1" applyAlignment="1">
      <alignment wrapText="1"/>
    </xf>
    <xf numFmtId="0" fontId="8" fillId="0" borderId="0" xfId="0" applyFont="1" applyAlignment="1">
      <alignment vertical="center"/>
    </xf>
    <xf numFmtId="9" fontId="6" fillId="13" borderId="29" xfId="0" applyNumberFormat="1" applyFont="1" applyFill="1" applyBorder="1" applyAlignment="1">
      <alignment horizontal="center" vertical="center" wrapText="1"/>
    </xf>
    <xf numFmtId="9" fontId="7" fillId="13" borderId="31" xfId="0" applyNumberFormat="1" applyFont="1" applyFill="1" applyBorder="1" applyAlignment="1">
      <alignment horizontal="center" vertical="center" wrapText="1"/>
    </xf>
    <xf numFmtId="0" fontId="7" fillId="13" borderId="33" xfId="0" applyFont="1" applyFill="1" applyBorder="1" applyAlignment="1">
      <alignment horizontal="center" vertical="center" wrapText="1"/>
    </xf>
    <xf numFmtId="9" fontId="8" fillId="0" borderId="1" xfId="0" applyNumberFormat="1" applyFont="1" applyBorder="1" applyAlignment="1">
      <alignment horizontal="center" vertical="center"/>
    </xf>
    <xf numFmtId="0" fontId="25" fillId="7" borderId="45" xfId="0" applyFont="1" applyFill="1" applyBorder="1" applyAlignment="1">
      <alignment horizontal="center" vertical="center" wrapText="1"/>
    </xf>
    <xf numFmtId="0" fontId="25" fillId="7" borderId="46" xfId="0" applyFont="1" applyFill="1" applyBorder="1" applyAlignment="1">
      <alignment horizontal="center" vertical="center" wrapText="1"/>
    </xf>
    <xf numFmtId="0" fontId="25" fillId="6" borderId="47" xfId="0" applyFont="1" applyFill="1" applyBorder="1" applyAlignment="1">
      <alignment horizontal="center" vertical="center" wrapText="1"/>
    </xf>
    <xf numFmtId="0" fontId="25" fillId="12" borderId="48" xfId="0" applyFont="1" applyFill="1" applyBorder="1" applyAlignment="1">
      <alignment horizontal="center" vertical="center" wrapText="1"/>
    </xf>
    <xf numFmtId="0" fontId="25" fillId="12" borderId="49" xfId="0" applyFont="1" applyFill="1" applyBorder="1" applyAlignment="1">
      <alignment horizontal="center" vertical="center" wrapText="1"/>
    </xf>
    <xf numFmtId="0" fontId="25" fillId="7" borderId="49" xfId="0" applyFont="1" applyFill="1" applyBorder="1" applyAlignment="1">
      <alignment horizontal="center" vertical="center" wrapText="1"/>
    </xf>
    <xf numFmtId="0" fontId="25" fillId="6" borderId="50" xfId="0" applyFont="1" applyFill="1" applyBorder="1" applyAlignment="1">
      <alignment horizontal="center" vertical="center" wrapText="1"/>
    </xf>
    <xf numFmtId="0" fontId="25" fillId="5" borderId="48" xfId="0" applyFont="1" applyFill="1" applyBorder="1" applyAlignment="1">
      <alignment horizontal="center" vertical="center" wrapText="1"/>
    </xf>
    <xf numFmtId="0" fontId="25" fillId="5" borderId="51" xfId="0" applyFont="1" applyFill="1" applyBorder="1" applyAlignment="1">
      <alignment horizontal="center" vertical="center" wrapText="1"/>
    </xf>
    <xf numFmtId="0" fontId="25" fillId="5" borderId="52" xfId="0" applyFont="1" applyFill="1" applyBorder="1" applyAlignment="1">
      <alignment horizontal="center" vertical="center" wrapText="1"/>
    </xf>
    <xf numFmtId="0" fontId="25" fillId="12" borderId="52" xfId="0" applyFont="1" applyFill="1" applyBorder="1" applyAlignment="1">
      <alignment horizontal="center" vertical="center" wrapText="1"/>
    </xf>
    <xf numFmtId="0" fontId="25" fillId="7" borderId="52" xfId="0" applyFont="1" applyFill="1" applyBorder="1" applyAlignment="1">
      <alignment horizontal="center" vertical="center" wrapText="1"/>
    </xf>
    <xf numFmtId="0" fontId="25" fillId="6" borderId="53" xfId="0" applyFont="1" applyFill="1" applyBorder="1" applyAlignment="1">
      <alignment horizontal="center" vertical="center" wrapText="1"/>
    </xf>
    <xf numFmtId="0" fontId="25" fillId="7" borderId="48" xfId="0" applyFont="1" applyFill="1" applyBorder="1" applyAlignment="1">
      <alignment horizontal="center" vertical="center" wrapText="1"/>
    </xf>
    <xf numFmtId="0" fontId="25" fillId="12" borderId="51" xfId="0" applyFont="1" applyFill="1" applyBorder="1" applyAlignment="1">
      <alignment horizontal="center" vertical="center" wrapText="1"/>
    </xf>
    <xf numFmtId="0" fontId="28" fillId="0" borderId="17" xfId="0" applyFont="1" applyBorder="1" applyAlignment="1">
      <alignment horizontal="justify" vertical="center" wrapText="1"/>
    </xf>
    <xf numFmtId="0" fontId="6" fillId="0" borderId="0" xfId="0" applyFont="1" applyAlignment="1">
      <alignment horizontal="center"/>
    </xf>
    <xf numFmtId="0" fontId="8" fillId="0" borderId="4" xfId="0" applyFont="1" applyBorder="1" applyAlignment="1">
      <alignment horizontal="center" vertical="center" wrapText="1"/>
    </xf>
    <xf numFmtId="0" fontId="8" fillId="3" borderId="0" xfId="0" applyFont="1" applyFill="1" applyAlignment="1">
      <alignment vertical="center"/>
    </xf>
    <xf numFmtId="0" fontId="8" fillId="3" borderId="0" xfId="0" applyFont="1" applyFill="1" applyAlignment="1">
      <alignment vertical="center" wrapText="1"/>
    </xf>
    <xf numFmtId="0" fontId="8" fillId="3" borderId="0" xfId="0" applyFont="1" applyFill="1" applyAlignment="1">
      <alignment horizontal="center" vertical="center"/>
    </xf>
    <xf numFmtId="9" fontId="6" fillId="0" borderId="0" xfId="2" applyFont="1" applyFill="1"/>
    <xf numFmtId="9" fontId="6" fillId="0" borderId="0" xfId="2" applyFont="1" applyFill="1" applyAlignment="1">
      <alignment horizontal="center"/>
    </xf>
    <xf numFmtId="0" fontId="15" fillId="8" borderId="0" xfId="0" applyFont="1" applyFill="1" applyAlignment="1">
      <alignment horizontal="center" vertical="center"/>
    </xf>
    <xf numFmtId="0" fontId="10" fillId="8" borderId="2" xfId="0" applyFont="1" applyFill="1" applyBorder="1" applyAlignment="1">
      <alignment horizontal="center" vertical="center" wrapText="1"/>
    </xf>
    <xf numFmtId="0" fontId="10" fillId="8" borderId="1"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8" fillId="3" borderId="1" xfId="0" applyFont="1" applyFill="1" applyBorder="1" applyAlignment="1">
      <alignment horizontal="center" vertical="center"/>
    </xf>
    <xf numFmtId="0" fontId="8" fillId="0" borderId="6" xfId="0" applyFont="1" applyBorder="1" applyAlignment="1">
      <alignment horizontal="center" vertical="center"/>
    </xf>
    <xf numFmtId="0" fontId="8" fillId="0" borderId="4" xfId="0" applyFont="1" applyBorder="1" applyAlignment="1">
      <alignment horizontal="center" vertical="center"/>
    </xf>
    <xf numFmtId="0" fontId="8" fillId="0" borderId="6" xfId="0" applyFont="1" applyBorder="1" applyAlignment="1">
      <alignment horizontal="center" vertical="center" wrapText="1"/>
    </xf>
    <xf numFmtId="0" fontId="17" fillId="0" borderId="4" xfId="0" applyFont="1" applyBorder="1" applyAlignment="1">
      <alignment horizontal="center" vertical="center" wrapText="1"/>
    </xf>
    <xf numFmtId="0" fontId="17" fillId="0" borderId="1" xfId="0" applyFont="1" applyBorder="1" applyAlignment="1">
      <alignment horizontal="center" vertical="center" wrapText="1"/>
    </xf>
    <xf numFmtId="0" fontId="10" fillId="0" borderId="1" xfId="0" applyFont="1" applyBorder="1" applyAlignment="1">
      <alignment horizontal="center" vertical="center" wrapText="1"/>
    </xf>
    <xf numFmtId="9" fontId="17" fillId="0" borderId="1" xfId="0" applyNumberFormat="1" applyFont="1" applyBorder="1" applyAlignment="1">
      <alignment horizontal="center" vertical="center" wrapText="1"/>
    </xf>
    <xf numFmtId="9" fontId="17" fillId="0" borderId="4" xfId="0" applyNumberFormat="1" applyFont="1" applyBorder="1" applyAlignment="1">
      <alignment horizontal="center" vertical="center" wrapText="1"/>
    </xf>
    <xf numFmtId="0" fontId="10" fillId="20" borderId="16" xfId="0" applyFont="1" applyFill="1" applyBorder="1" applyAlignment="1">
      <alignment horizontal="center" vertical="center" wrapText="1"/>
    </xf>
    <xf numFmtId="0" fontId="10" fillId="20" borderId="12" xfId="0" applyFont="1" applyFill="1" applyBorder="1" applyAlignment="1">
      <alignment horizontal="center" vertical="center" wrapText="1"/>
    </xf>
    <xf numFmtId="0" fontId="10" fillId="0" borderId="17" xfId="0" applyFont="1" applyBorder="1" applyAlignment="1">
      <alignment horizontal="center" vertical="center" wrapText="1"/>
    </xf>
    <xf numFmtId="0" fontId="2" fillId="0" borderId="17" xfId="0" applyFont="1" applyBorder="1" applyAlignment="1">
      <alignment horizontal="justify" vertical="center" wrapText="1"/>
    </xf>
    <xf numFmtId="0" fontId="15" fillId="20" borderId="12" xfId="0" applyFont="1" applyFill="1" applyBorder="1" applyAlignment="1">
      <alignment horizontal="center" vertical="center" wrapText="1"/>
    </xf>
    <xf numFmtId="0" fontId="16" fillId="20" borderId="12" xfId="0" applyFont="1" applyFill="1" applyBorder="1" applyAlignment="1">
      <alignment horizontal="center" vertical="center" wrapText="1"/>
    </xf>
    <xf numFmtId="0" fontId="15" fillId="5" borderId="15" xfId="0" applyFont="1" applyFill="1" applyBorder="1" applyAlignment="1">
      <alignment horizontal="center" vertical="center" wrapText="1"/>
    </xf>
    <xf numFmtId="0" fontId="17" fillId="0" borderId="17" xfId="0" applyFont="1" applyBorder="1" applyAlignment="1">
      <alignment horizontal="center" vertical="center" wrapText="1"/>
    </xf>
    <xf numFmtId="9" fontId="8" fillId="0" borderId="17" xfId="0" applyNumberFormat="1" applyFont="1" applyBorder="1" applyAlignment="1">
      <alignment horizontal="center" vertical="center" wrapText="1"/>
    </xf>
    <xf numFmtId="0" fontId="15" fillId="21" borderId="15" xfId="0" applyFont="1" applyFill="1" applyBorder="1" applyAlignment="1">
      <alignment horizontal="center" vertical="center" wrapText="1"/>
    </xf>
    <xf numFmtId="0" fontId="15" fillId="12" borderId="15" xfId="0" applyFont="1" applyFill="1" applyBorder="1" applyAlignment="1">
      <alignment horizontal="center" vertical="center" wrapText="1"/>
    </xf>
    <xf numFmtId="0" fontId="15" fillId="7" borderId="15" xfId="0" applyFont="1" applyFill="1" applyBorder="1" applyAlignment="1">
      <alignment horizontal="center" vertical="center" wrapText="1"/>
    </xf>
    <xf numFmtId="0" fontId="32" fillId="6" borderId="15" xfId="0" applyFont="1" applyFill="1" applyBorder="1" applyAlignment="1">
      <alignment horizontal="center" vertical="center" wrapText="1"/>
    </xf>
    <xf numFmtId="0" fontId="22" fillId="11" borderId="16" xfId="0" applyFont="1" applyFill="1" applyBorder="1" applyAlignment="1">
      <alignment horizontal="center" vertical="center" wrapText="1"/>
    </xf>
    <xf numFmtId="0" fontId="10" fillId="0" borderId="16" xfId="0" applyFont="1" applyBorder="1" applyAlignment="1">
      <alignment horizontal="center" vertical="center" wrapText="1"/>
    </xf>
    <xf numFmtId="9" fontId="2" fillId="0" borderId="16" xfId="0" applyNumberFormat="1" applyFont="1" applyBorder="1" applyAlignment="1">
      <alignment horizontal="center" vertical="center" wrapText="1"/>
    </xf>
    <xf numFmtId="0" fontId="10" fillId="4" borderId="16" xfId="0" applyFont="1" applyFill="1" applyBorder="1" applyAlignment="1">
      <alignment horizontal="center" vertical="center" wrapText="1"/>
    </xf>
    <xf numFmtId="9" fontId="2" fillId="4" borderId="16" xfId="0" applyNumberFormat="1" applyFont="1" applyFill="1" applyBorder="1" applyAlignment="1">
      <alignment horizontal="center" vertical="center" wrapText="1"/>
    </xf>
    <xf numFmtId="0" fontId="0" fillId="0" borderId="0" xfId="0" applyAlignment="1">
      <alignment horizontal="center"/>
    </xf>
    <xf numFmtId="0" fontId="0" fillId="4" borderId="16" xfId="0" applyFill="1" applyBorder="1" applyAlignment="1">
      <alignment horizontal="center" vertical="center" wrapText="1"/>
    </xf>
    <xf numFmtId="0" fontId="5" fillId="0" borderId="0" xfId="0" applyFont="1" applyAlignment="1">
      <alignment horizontal="center"/>
    </xf>
    <xf numFmtId="0" fontId="7" fillId="11" borderId="55" xfId="0" applyFont="1" applyFill="1" applyBorder="1" applyAlignment="1">
      <alignment horizontal="center" vertical="center" wrapText="1"/>
    </xf>
    <xf numFmtId="0" fontId="7" fillId="11" borderId="56" xfId="0" applyFont="1" applyFill="1" applyBorder="1" applyAlignment="1">
      <alignment horizontal="center" vertical="center" wrapText="1"/>
    </xf>
    <xf numFmtId="0" fontId="16" fillId="0" borderId="58" xfId="0" applyFont="1" applyBorder="1" applyAlignment="1">
      <alignment horizontal="center" vertical="center" wrapText="1"/>
    </xf>
    <xf numFmtId="0" fontId="16" fillId="0" borderId="60" xfId="0" applyFont="1" applyBorder="1" applyAlignment="1">
      <alignment horizontal="center" vertical="center" wrapText="1"/>
    </xf>
    <xf numFmtId="0" fontId="17" fillId="0" borderId="61" xfId="0" applyFont="1" applyBorder="1" applyAlignment="1">
      <alignment horizontal="center" vertical="center" wrapText="1"/>
    </xf>
    <xf numFmtId="0" fontId="7" fillId="0" borderId="55" xfId="0" applyFont="1" applyBorder="1" applyAlignment="1">
      <alignment horizontal="center" vertical="center" wrapText="1"/>
    </xf>
    <xf numFmtId="0" fontId="6" fillId="0" borderId="56" xfId="0" applyFont="1" applyBorder="1" applyAlignment="1">
      <alignment horizontal="justify" vertical="center" wrapText="1"/>
    </xf>
    <xf numFmtId="0" fontId="0" fillId="0" borderId="57" xfId="0" applyBorder="1"/>
    <xf numFmtId="0" fontId="7" fillId="0" borderId="58" xfId="0" applyFont="1" applyBorder="1" applyAlignment="1">
      <alignment horizontal="center" vertical="center" wrapText="1"/>
    </xf>
    <xf numFmtId="0" fontId="6" fillId="0" borderId="1" xfId="0" applyFont="1" applyBorder="1" applyAlignment="1">
      <alignment horizontal="justify" vertical="center" wrapText="1"/>
    </xf>
    <xf numFmtId="0" fontId="0" fillId="0" borderId="59" xfId="0" applyBorder="1"/>
    <xf numFmtId="0" fontId="7" fillId="0" borderId="60" xfId="0" applyFont="1" applyBorder="1" applyAlignment="1">
      <alignment horizontal="center" vertical="center" wrapText="1"/>
    </xf>
    <xf numFmtId="0" fontId="6" fillId="0" borderId="61" xfId="0" applyFont="1" applyBorder="1" applyAlignment="1">
      <alignment horizontal="justify" vertical="center" wrapText="1"/>
    </xf>
    <xf numFmtId="0" fontId="0" fillId="0" borderId="62" xfId="0" applyBorder="1"/>
    <xf numFmtId="0" fontId="15" fillId="22" borderId="16" xfId="0" applyFont="1" applyFill="1" applyBorder="1" applyAlignment="1">
      <alignment horizontal="center" vertical="center" wrapText="1"/>
    </xf>
    <xf numFmtId="0" fontId="26" fillId="22" borderId="12" xfId="0" applyFont="1" applyFill="1" applyBorder="1" applyAlignment="1">
      <alignment horizontal="center" vertical="center" wrapText="1"/>
    </xf>
    <xf numFmtId="0" fontId="15" fillId="22" borderId="12" xfId="0" applyFont="1" applyFill="1" applyBorder="1" applyAlignment="1">
      <alignment horizontal="center" vertical="center" wrapText="1"/>
    </xf>
    <xf numFmtId="0" fontId="8" fillId="0" borderId="17" xfId="0" applyFont="1" applyBorder="1" applyAlignment="1">
      <alignment horizontal="center" vertical="center" wrapText="1"/>
    </xf>
    <xf numFmtId="0" fontId="28" fillId="0" borderId="17" xfId="0" applyFont="1" applyBorder="1" applyAlignment="1">
      <alignment horizontal="center" vertical="center" wrapText="1"/>
    </xf>
    <xf numFmtId="9" fontId="17" fillId="0" borderId="17" xfId="0" applyNumberFormat="1" applyFont="1" applyBorder="1" applyAlignment="1">
      <alignment horizontal="center" vertical="center" wrapText="1"/>
    </xf>
    <xf numFmtId="9" fontId="28" fillId="0" borderId="17" xfId="0" applyNumberFormat="1" applyFont="1" applyBorder="1" applyAlignment="1">
      <alignment horizontal="center" vertical="center" wrapText="1"/>
    </xf>
    <xf numFmtId="0" fontId="16" fillId="20" borderId="16" xfId="0" applyFont="1" applyFill="1" applyBorder="1" applyAlignment="1">
      <alignment horizontal="center" vertical="center" wrapText="1"/>
    </xf>
    <xf numFmtId="0" fontId="6" fillId="0" borderId="0" xfId="0" applyFont="1" applyAlignment="1">
      <alignment horizontal="left" vertical="center"/>
    </xf>
    <xf numFmtId="0" fontId="8" fillId="3" borderId="0" xfId="0" applyFont="1" applyFill="1"/>
    <xf numFmtId="0" fontId="2" fillId="0" borderId="1" xfId="0" applyFont="1" applyBorder="1" applyAlignment="1">
      <alignment horizontal="justify" vertical="center" wrapText="1"/>
    </xf>
    <xf numFmtId="164" fontId="2" fillId="0" borderId="0" xfId="0" applyNumberFormat="1" applyFont="1" applyAlignment="1">
      <alignment horizontal="center"/>
    </xf>
    <xf numFmtId="0" fontId="2" fillId="0" borderId="0" xfId="0" applyFont="1"/>
    <xf numFmtId="0" fontId="2" fillId="0" borderId="0" xfId="0" applyFont="1" applyAlignment="1">
      <alignment horizontal="center"/>
    </xf>
    <xf numFmtId="0" fontId="10" fillId="0" borderId="20" xfId="0" applyFont="1" applyBorder="1" applyAlignment="1">
      <alignment horizontal="center" vertical="center" wrapText="1"/>
    </xf>
    <xf numFmtId="14" fontId="10" fillId="3" borderId="7" xfId="0" applyNumberFormat="1" applyFont="1" applyFill="1" applyBorder="1" applyAlignment="1">
      <alignment horizontal="center" vertical="center"/>
    </xf>
    <xf numFmtId="0" fontId="8" fillId="0" borderId="1" xfId="0" applyFont="1" applyBorder="1" applyAlignment="1">
      <alignment horizontal="justify" vertical="center" wrapText="1"/>
    </xf>
    <xf numFmtId="0" fontId="7" fillId="0" borderId="0" xfId="0" applyFont="1" applyAlignment="1">
      <alignment horizontal="center"/>
    </xf>
    <xf numFmtId="0" fontId="15" fillId="3" borderId="7" xfId="0" applyFont="1" applyFill="1" applyBorder="1" applyAlignment="1">
      <alignment horizontal="center"/>
    </xf>
    <xf numFmtId="0" fontId="2" fillId="0" borderId="0" xfId="0" applyFont="1" applyAlignment="1">
      <alignment horizontal="center" wrapText="1"/>
    </xf>
    <xf numFmtId="0" fontId="8" fillId="3" borderId="0" xfId="0" applyFont="1" applyFill="1" applyAlignment="1">
      <alignment horizontal="center"/>
    </xf>
    <xf numFmtId="9" fontId="8" fillId="3" borderId="0" xfId="2" applyFont="1" applyFill="1"/>
    <xf numFmtId="9" fontId="8" fillId="3" borderId="0" xfId="2" applyFont="1" applyFill="1" applyAlignment="1">
      <alignment horizontal="center"/>
    </xf>
    <xf numFmtId="0" fontId="8" fillId="3" borderId="0" xfId="0" applyFont="1" applyFill="1" applyAlignment="1">
      <alignment horizontal="left" vertical="center"/>
    </xf>
    <xf numFmtId="0" fontId="15" fillId="3" borderId="0" xfId="0" applyFont="1" applyFill="1" applyAlignment="1">
      <alignment horizontal="center" vertical="center"/>
    </xf>
    <xf numFmtId="0" fontId="10" fillId="3" borderId="0" xfId="0" applyFont="1" applyFill="1" applyAlignment="1">
      <alignment horizontal="center" vertical="center" wrapText="1"/>
    </xf>
    <xf numFmtId="0" fontId="11" fillId="3" borderId="0" xfId="0" applyFont="1" applyFill="1" applyAlignment="1" applyProtection="1">
      <alignment horizontal="right" vertical="center"/>
      <protection locked="0"/>
    </xf>
    <xf numFmtId="0" fontId="11" fillId="3" borderId="16" xfId="0" applyFont="1" applyFill="1" applyBorder="1" applyAlignment="1" applyProtection="1">
      <alignment horizontal="center" vertical="center"/>
      <protection locked="0"/>
    </xf>
    <xf numFmtId="0" fontId="15" fillId="3" borderId="0" xfId="0" applyFont="1" applyFill="1" applyAlignment="1">
      <alignment horizontal="right" vertical="center"/>
    </xf>
    <xf numFmtId="0" fontId="2" fillId="3" borderId="0" xfId="0" applyFont="1" applyFill="1" applyAlignment="1" applyProtection="1">
      <alignment horizontal="center" vertical="center" wrapText="1"/>
      <protection locked="0"/>
    </xf>
    <xf numFmtId="9" fontId="2" fillId="3" borderId="0" xfId="2" applyFont="1" applyFill="1" applyBorder="1" applyAlignment="1" applyProtection="1">
      <alignment vertical="center" wrapText="1"/>
      <protection locked="0"/>
    </xf>
    <xf numFmtId="9" fontId="2" fillId="3" borderId="0" xfId="2" applyFont="1" applyFill="1" applyBorder="1" applyAlignment="1" applyProtection="1">
      <alignment horizontal="center" vertical="center" wrapText="1"/>
      <protection locked="0"/>
    </xf>
    <xf numFmtId="0" fontId="2" fillId="3" borderId="0" xfId="0" applyFont="1" applyFill="1" applyAlignment="1" applyProtection="1">
      <alignment vertical="center" wrapText="1"/>
      <protection locked="0"/>
    </xf>
    <xf numFmtId="0" fontId="11" fillId="3" borderId="0" xfId="0" applyFont="1" applyFill="1" applyAlignment="1">
      <alignment vertical="center"/>
    </xf>
    <xf numFmtId="9" fontId="11" fillId="3" borderId="0" xfId="2" applyFont="1" applyFill="1" applyBorder="1" applyAlignment="1">
      <alignment vertical="center"/>
    </xf>
    <xf numFmtId="0" fontId="9" fillId="3" borderId="0" xfId="0" applyFont="1" applyFill="1" applyAlignment="1" applyProtection="1">
      <alignment vertical="center"/>
      <protection locked="0"/>
    </xf>
    <xf numFmtId="9" fontId="9" fillId="3" borderId="0" xfId="2" applyFont="1" applyFill="1" applyBorder="1" applyAlignment="1" applyProtection="1">
      <alignment vertical="center"/>
      <protection locked="0"/>
    </xf>
    <xf numFmtId="0" fontId="9" fillId="3" borderId="0" xfId="0" applyFont="1" applyFill="1" applyAlignment="1" applyProtection="1">
      <alignment horizontal="left" vertical="center"/>
      <protection locked="0"/>
    </xf>
    <xf numFmtId="0" fontId="9" fillId="3" borderId="0" xfId="0" applyFont="1" applyFill="1" applyAlignment="1" applyProtection="1">
      <alignment horizontal="center" vertical="center"/>
      <protection locked="0"/>
    </xf>
    <xf numFmtId="0" fontId="11" fillId="3" borderId="0" xfId="0" applyFont="1" applyFill="1" applyAlignment="1" applyProtection="1">
      <alignment horizontal="center" vertical="center"/>
      <protection locked="0"/>
    </xf>
    <xf numFmtId="0" fontId="9" fillId="3" borderId="0" xfId="0" applyFont="1" applyFill="1" applyAlignment="1" applyProtection="1">
      <alignment horizontal="justify" vertical="center"/>
      <protection locked="0"/>
    </xf>
    <xf numFmtId="9" fontId="9" fillId="3" borderId="0" xfId="2" applyFont="1" applyFill="1" applyBorder="1" applyAlignment="1" applyProtection="1">
      <alignment horizontal="justify" vertical="center"/>
      <protection locked="0"/>
    </xf>
    <xf numFmtId="0" fontId="2" fillId="3" borderId="0" xfId="0" applyFont="1" applyFill="1" applyAlignment="1">
      <alignment horizontal="center" vertical="center" wrapText="1"/>
    </xf>
    <xf numFmtId="0" fontId="2" fillId="3" borderId="0" xfId="0" applyFont="1" applyFill="1" applyAlignment="1">
      <alignment horizontal="left" vertical="center" wrapText="1"/>
    </xf>
    <xf numFmtId="0" fontId="2" fillId="3" borderId="0" xfId="0" applyFont="1" applyFill="1" applyAlignment="1">
      <alignment horizontal="center" vertical="center"/>
    </xf>
    <xf numFmtId="0" fontId="10" fillId="3" borderId="0" xfId="0" applyFont="1" applyFill="1" applyAlignment="1">
      <alignment horizontal="center" vertical="center"/>
    </xf>
    <xf numFmtId="0" fontId="11" fillId="3" borderId="0" xfId="0" applyFont="1" applyFill="1" applyAlignment="1">
      <alignment horizontal="left" vertical="center" wrapText="1"/>
    </xf>
    <xf numFmtId="0" fontId="2" fillId="3" borderId="0" xfId="0" applyFont="1" applyFill="1" applyAlignment="1">
      <alignment horizontal="justify" vertical="center" wrapText="1"/>
    </xf>
    <xf numFmtId="9" fontId="2" fillId="3" borderId="0" xfId="2" applyFont="1" applyFill="1" applyBorder="1" applyAlignment="1">
      <alignment horizontal="justify" vertical="center" wrapText="1"/>
    </xf>
    <xf numFmtId="9" fontId="2" fillId="3" borderId="0" xfId="2" applyFont="1" applyFill="1" applyBorder="1" applyAlignment="1">
      <alignment horizontal="center" vertical="center" wrapText="1"/>
    </xf>
    <xf numFmtId="0" fontId="10" fillId="3" borderId="0" xfId="0" applyFont="1" applyFill="1" applyAlignment="1">
      <alignment horizontal="left" vertical="center"/>
    </xf>
    <xf numFmtId="0" fontId="2" fillId="3" borderId="0" xfId="0" applyFont="1" applyFill="1" applyAlignment="1">
      <alignment vertical="center" wrapText="1"/>
    </xf>
    <xf numFmtId="9" fontId="2" fillId="3" borderId="0" xfId="2" applyFont="1" applyFill="1" applyBorder="1" applyAlignment="1">
      <alignment vertical="center" wrapText="1"/>
    </xf>
    <xf numFmtId="0" fontId="33" fillId="3" borderId="1" xfId="0" applyFont="1" applyFill="1" applyBorder="1" applyAlignment="1" applyProtection="1">
      <alignment horizontal="center" vertical="center"/>
      <protection locked="0"/>
    </xf>
    <xf numFmtId="164" fontId="33" fillId="3" borderId="1" xfId="0" applyNumberFormat="1" applyFont="1" applyFill="1" applyBorder="1" applyAlignment="1" applyProtection="1">
      <alignment horizontal="center" vertical="center"/>
      <protection locked="0"/>
    </xf>
    <xf numFmtId="0" fontId="2" fillId="23" borderId="1" xfId="0" applyFont="1" applyFill="1" applyBorder="1" applyAlignment="1">
      <alignment horizontal="center" vertical="center" wrapText="1"/>
    </xf>
    <xf numFmtId="0" fontId="43" fillId="17" borderId="1" xfId="0" applyFont="1" applyFill="1" applyBorder="1" applyAlignment="1">
      <alignment horizontal="center" vertical="center" wrapText="1"/>
    </xf>
    <xf numFmtId="0" fontId="13" fillId="14" borderId="1" xfId="0" applyFont="1" applyFill="1" applyBorder="1" applyAlignment="1">
      <alignment horizontal="center" vertical="center" wrapText="1"/>
    </xf>
    <xf numFmtId="0" fontId="48" fillId="0" borderId="0" xfId="0" applyFont="1" applyAlignment="1">
      <alignment horizontal="center"/>
    </xf>
    <xf numFmtId="0" fontId="13" fillId="14" borderId="3" xfId="0" applyFont="1" applyFill="1" applyBorder="1" applyAlignment="1">
      <alignment horizontal="center" vertical="center" wrapText="1"/>
    </xf>
    <xf numFmtId="0" fontId="10" fillId="14" borderId="3" xfId="0" applyFont="1" applyFill="1" applyBorder="1" applyAlignment="1">
      <alignment horizontal="center" vertical="center" wrapText="1"/>
    </xf>
    <xf numFmtId="0" fontId="17" fillId="0" borderId="1" xfId="0" applyFont="1" applyBorder="1" applyAlignment="1" applyProtection="1">
      <alignment vertical="center" wrapText="1"/>
      <protection locked="0"/>
    </xf>
    <xf numFmtId="0" fontId="6" fillId="0" borderId="1" xfId="0" applyFont="1" applyBorder="1" applyAlignment="1">
      <alignment horizontal="center" vertical="top"/>
    </xf>
    <xf numFmtId="0" fontId="6" fillId="0" borderId="0" xfId="0" applyFont="1" applyAlignment="1">
      <alignment vertical="top"/>
    </xf>
    <xf numFmtId="0" fontId="6" fillId="0" borderId="0" xfId="0" applyFont="1" applyAlignment="1">
      <alignment horizontal="center" vertical="top"/>
    </xf>
    <xf numFmtId="9" fontId="6" fillId="0" borderId="0" xfId="2" applyFont="1" applyFill="1" applyAlignment="1">
      <alignment horizontal="center" vertical="top"/>
    </xf>
    <xf numFmtId="0" fontId="6" fillId="0" borderId="0" xfId="0" applyFont="1" applyAlignment="1">
      <alignment horizontal="left" vertical="top"/>
    </xf>
    <xf numFmtId="0" fontId="6" fillId="0" borderId="0" xfId="0" applyFont="1" applyAlignment="1">
      <alignment horizontal="center" vertical="top" wrapText="1"/>
    </xf>
    <xf numFmtId="0" fontId="33" fillId="0" borderId="0" xfId="0" applyFont="1" applyAlignment="1">
      <alignment horizontal="center" vertical="top"/>
    </xf>
    <xf numFmtId="0" fontId="6" fillId="0" borderId="1" xfId="0" applyFont="1" applyBorder="1" applyAlignment="1">
      <alignment vertical="top" wrapText="1"/>
    </xf>
    <xf numFmtId="0" fontId="33" fillId="0" borderId="1" xfId="0" applyFont="1" applyBorder="1" applyAlignment="1" applyProtection="1">
      <alignment vertical="top" wrapText="1"/>
      <protection locked="0"/>
    </xf>
    <xf numFmtId="0" fontId="33" fillId="0" borderId="1" xfId="0" applyFont="1" applyBorder="1" applyAlignment="1" applyProtection="1">
      <alignment horizontal="center" vertical="top" wrapText="1"/>
      <protection locked="0"/>
    </xf>
    <xf numFmtId="9" fontId="33" fillId="0" borderId="1" xfId="2" applyFont="1" applyFill="1" applyBorder="1" applyAlignment="1" applyProtection="1">
      <alignment horizontal="center" vertical="top" wrapText="1"/>
      <protection locked="0"/>
    </xf>
    <xf numFmtId="0" fontId="33" fillId="3" borderId="1" xfId="1" applyFont="1" applyFill="1" applyBorder="1" applyAlignment="1" applyProtection="1">
      <alignment horizontal="center" vertical="top" wrapText="1"/>
      <protection locked="0"/>
    </xf>
    <xf numFmtId="9" fontId="33" fillId="0" borderId="1" xfId="2" applyFont="1" applyFill="1" applyBorder="1" applyAlignment="1" applyProtection="1">
      <alignment horizontal="center" vertical="top" wrapText="1"/>
    </xf>
    <xf numFmtId="0" fontId="14" fillId="0" borderId="1" xfId="0" applyFont="1" applyBorder="1" applyAlignment="1">
      <alignment horizontal="center" vertical="top" wrapText="1"/>
    </xf>
    <xf numFmtId="0" fontId="6" fillId="0" borderId="1" xfId="0" applyFont="1" applyBorder="1" applyAlignment="1">
      <alignment vertical="top"/>
    </xf>
    <xf numFmtId="0" fontId="6" fillId="0" borderId="1" xfId="0" applyFont="1" applyBorder="1" applyAlignment="1">
      <alignment horizontal="center" vertical="top" wrapText="1"/>
    </xf>
    <xf numFmtId="9" fontId="6" fillId="0" borderId="1" xfId="0" applyNumberFormat="1" applyFont="1" applyBorder="1" applyAlignment="1">
      <alignment horizontal="center" vertical="top"/>
    </xf>
    <xf numFmtId="0" fontId="33" fillId="3" borderId="1" xfId="0" applyFont="1" applyFill="1" applyBorder="1" applyAlignment="1" applyProtection="1">
      <alignment vertical="top"/>
      <protection locked="0"/>
    </xf>
    <xf numFmtId="0" fontId="14" fillId="3" borderId="1" xfId="0" applyFont="1" applyFill="1" applyBorder="1" applyAlignment="1" applyProtection="1">
      <alignment vertical="top"/>
      <protection locked="0"/>
    </xf>
    <xf numFmtId="0" fontId="33" fillId="3" borderId="1" xfId="0" applyFont="1" applyFill="1" applyBorder="1" applyAlignment="1">
      <alignment vertical="top" wrapText="1"/>
    </xf>
    <xf numFmtId="0" fontId="33" fillId="3" borderId="1" xfId="0" applyFont="1" applyFill="1" applyBorder="1" applyAlignment="1" applyProtection="1">
      <alignment horizontal="center" vertical="top"/>
      <protection locked="0"/>
    </xf>
    <xf numFmtId="0" fontId="33" fillId="3" borderId="1" xfId="0" applyFont="1" applyFill="1" applyBorder="1" applyAlignment="1" applyProtection="1">
      <alignment horizontal="left" vertical="top" wrapText="1"/>
      <protection locked="0"/>
    </xf>
    <xf numFmtId="0" fontId="33" fillId="3" borderId="1" xfId="0" applyFont="1" applyFill="1" applyBorder="1" applyAlignment="1">
      <alignment horizontal="justify" vertical="top" wrapText="1"/>
    </xf>
    <xf numFmtId="0" fontId="33" fillId="3" borderId="1" xfId="0" applyFont="1" applyFill="1" applyBorder="1" applyAlignment="1">
      <alignment vertical="top"/>
    </xf>
    <xf numFmtId="9" fontId="33" fillId="0" borderId="6" xfId="0" applyNumberFormat="1" applyFont="1" applyBorder="1" applyAlignment="1">
      <alignment horizontal="center" vertical="top" wrapText="1"/>
    </xf>
    <xf numFmtId="0" fontId="33" fillId="0" borderId="2" xfId="0" applyFont="1" applyBorder="1" applyAlignment="1" applyProtection="1">
      <alignment horizontal="center" vertical="top" wrapText="1"/>
      <protection locked="0"/>
    </xf>
    <xf numFmtId="0" fontId="6" fillId="3" borderId="0" xfId="0" applyFont="1" applyFill="1" applyAlignment="1">
      <alignment vertical="top"/>
    </xf>
    <xf numFmtId="9" fontId="6" fillId="0" borderId="2" xfId="0" applyNumberFormat="1" applyFont="1" applyBorder="1" applyAlignment="1">
      <alignment horizontal="center" vertical="top"/>
    </xf>
    <xf numFmtId="9" fontId="52" fillId="0" borderId="6" xfId="0" applyNumberFormat="1" applyFont="1" applyBorder="1" applyAlignment="1">
      <alignment horizontal="center" vertical="top" wrapText="1"/>
    </xf>
    <xf numFmtId="9" fontId="52" fillId="0" borderId="1" xfId="0" applyNumberFormat="1" applyFont="1" applyBorder="1" applyAlignment="1">
      <alignment horizontal="center" vertical="top"/>
    </xf>
    <xf numFmtId="9" fontId="52" fillId="0" borderId="2" xfId="0" applyNumberFormat="1" applyFont="1" applyBorder="1" applyAlignment="1">
      <alignment horizontal="center" vertical="top"/>
    </xf>
    <xf numFmtId="0" fontId="52" fillId="0" borderId="0" xfId="0" applyFont="1" applyAlignment="1">
      <alignment vertical="top"/>
    </xf>
    <xf numFmtId="0" fontId="33" fillId="0" borderId="0" xfId="0" applyFont="1" applyAlignment="1">
      <alignment vertical="top"/>
    </xf>
    <xf numFmtId="9" fontId="33" fillId="0" borderId="1" xfId="0" applyNumberFormat="1" applyFont="1" applyBorder="1" applyAlignment="1">
      <alignment horizontal="center" vertical="top"/>
    </xf>
    <xf numFmtId="164" fontId="33" fillId="0" borderId="1" xfId="0" applyNumberFormat="1" applyFont="1" applyBorder="1" applyAlignment="1" applyProtection="1">
      <alignment horizontal="left" vertical="center" wrapText="1" indent="1"/>
      <protection locked="0"/>
    </xf>
    <xf numFmtId="0" fontId="33" fillId="3" borderId="1" xfId="0" applyFont="1" applyFill="1" applyBorder="1" applyAlignment="1" applyProtection="1">
      <alignment horizontal="left" vertical="center" wrapText="1" indent="1"/>
      <protection locked="0"/>
    </xf>
    <xf numFmtId="164" fontId="33" fillId="3" borderId="1" xfId="0" applyNumberFormat="1" applyFont="1" applyFill="1" applyBorder="1" applyAlignment="1" applyProtection="1">
      <alignment horizontal="left" vertical="center" wrapText="1" indent="1"/>
      <protection locked="0"/>
    </xf>
    <xf numFmtId="0" fontId="33" fillId="3" borderId="1" xfId="0" applyFont="1" applyFill="1" applyBorder="1" applyAlignment="1" applyProtection="1">
      <alignment vertical="center" wrapText="1"/>
      <protection locked="0"/>
    </xf>
    <xf numFmtId="164" fontId="33" fillId="0" borderId="1" xfId="0" applyNumberFormat="1" applyFont="1" applyBorder="1" applyAlignment="1" applyProtection="1">
      <alignment horizontal="center" vertical="center"/>
      <protection locked="0"/>
    </xf>
    <xf numFmtId="0" fontId="33" fillId="0" borderId="1" xfId="0" applyFont="1" applyBorder="1" applyAlignment="1" applyProtection="1">
      <alignment horizontal="center" vertical="center" wrapText="1"/>
      <protection locked="0"/>
    </xf>
    <xf numFmtId="0" fontId="33" fillId="0" borderId="1" xfId="0" applyFont="1" applyBorder="1" applyAlignment="1" applyProtection="1">
      <alignment vertical="center" wrapText="1"/>
      <protection locked="0"/>
    </xf>
    <xf numFmtId="0" fontId="53" fillId="0" borderId="1" xfId="0" applyFont="1" applyBorder="1" applyAlignment="1" applyProtection="1">
      <alignment horizontal="center" vertical="center" wrapText="1"/>
      <protection locked="0"/>
    </xf>
    <xf numFmtId="0" fontId="41" fillId="0" borderId="66" xfId="3" applyBorder="1" applyAlignment="1">
      <alignment vertical="center" wrapText="1"/>
    </xf>
    <xf numFmtId="0" fontId="33" fillId="0" borderId="0" xfId="0" applyFont="1" applyAlignment="1">
      <alignment horizontal="center" vertical="center" wrapText="1"/>
    </xf>
    <xf numFmtId="164" fontId="33" fillId="0" borderId="1" xfId="0" applyNumberFormat="1" applyFont="1" applyBorder="1" applyAlignment="1">
      <alignment horizontal="center" vertical="center" wrapText="1"/>
    </xf>
    <xf numFmtId="2" fontId="33" fillId="0" borderId="0" xfId="0" applyNumberFormat="1" applyFont="1" applyAlignment="1">
      <alignment horizontal="center" vertical="center"/>
    </xf>
    <xf numFmtId="164" fontId="33" fillId="0" borderId="0" xfId="0" applyNumberFormat="1" applyFont="1" applyAlignment="1">
      <alignment horizontal="center" vertical="center"/>
    </xf>
    <xf numFmtId="0" fontId="14" fillId="0" borderId="1" xfId="0" applyFont="1" applyBorder="1" applyAlignment="1">
      <alignment horizontal="center" vertical="center" wrapText="1"/>
    </xf>
    <xf numFmtId="0" fontId="14" fillId="0" borderId="2" xfId="0" applyFont="1" applyBorder="1" applyAlignment="1">
      <alignment horizontal="center" vertical="center" wrapText="1"/>
    </xf>
    <xf numFmtId="0" fontId="33" fillId="3" borderId="1" xfId="0" applyFont="1" applyFill="1" applyBorder="1" applyAlignment="1" applyProtection="1">
      <alignment horizontal="center" vertical="center" wrapText="1"/>
      <protection locked="0"/>
    </xf>
    <xf numFmtId="0" fontId="33" fillId="0" borderId="1" xfId="0" applyFont="1" applyBorder="1" applyAlignment="1">
      <alignment horizontal="center" vertical="center" wrapText="1"/>
    </xf>
    <xf numFmtId="0" fontId="33" fillId="0" borderId="6" xfId="0" applyFont="1" applyBorder="1" applyAlignment="1">
      <alignment horizontal="center" vertical="center" wrapText="1"/>
    </xf>
    <xf numFmtId="0" fontId="33" fillId="0" borderId="73" xfId="0" applyFont="1" applyBorder="1" applyAlignment="1">
      <alignment horizontal="center" vertical="center" wrapText="1"/>
    </xf>
    <xf numFmtId="0" fontId="33" fillId="0" borderId="0" xfId="0" applyFont="1" applyAlignment="1">
      <alignment horizontal="center" vertical="center"/>
    </xf>
    <xf numFmtId="0" fontId="33" fillId="23" borderId="1" xfId="0" applyFont="1" applyFill="1" applyBorder="1" applyAlignment="1">
      <alignment horizontal="center" vertical="center" wrapText="1"/>
    </xf>
    <xf numFmtId="0" fontId="53" fillId="0" borderId="66" xfId="0" applyFont="1" applyBorder="1" applyAlignment="1">
      <alignment vertical="center" wrapText="1"/>
    </xf>
    <xf numFmtId="0" fontId="33" fillId="0" borderId="1" xfId="0" applyFont="1" applyBorder="1" applyAlignment="1">
      <alignment horizontal="justify" vertical="center" wrapText="1"/>
    </xf>
    <xf numFmtId="9" fontId="33" fillId="0" borderId="2" xfId="2" applyFont="1" applyFill="1" applyBorder="1" applyAlignment="1" applyProtection="1">
      <alignment horizontal="center" vertical="center" wrapText="1"/>
      <protection locked="0"/>
    </xf>
    <xf numFmtId="0" fontId="33" fillId="3" borderId="2" xfId="1" applyFont="1" applyFill="1" applyBorder="1" applyAlignment="1" applyProtection="1">
      <alignment horizontal="center" vertical="center" wrapText="1"/>
      <protection locked="0"/>
    </xf>
    <xf numFmtId="9" fontId="33" fillId="0" borderId="2" xfId="2" applyFont="1" applyFill="1" applyBorder="1" applyAlignment="1" applyProtection="1">
      <alignment horizontal="center" vertical="center" wrapText="1"/>
    </xf>
    <xf numFmtId="0" fontId="33" fillId="0" borderId="1" xfId="0" applyFont="1" applyBorder="1" applyAlignment="1" applyProtection="1">
      <alignment horizontal="justify" vertical="center" wrapText="1"/>
      <protection locked="0"/>
    </xf>
    <xf numFmtId="0" fontId="6" fillId="0" borderId="1" xfId="0" applyFont="1" applyBorder="1" applyAlignment="1">
      <alignment horizontal="center" vertical="center"/>
    </xf>
    <xf numFmtId="9" fontId="33" fillId="0" borderId="1" xfId="2" applyFont="1" applyFill="1" applyBorder="1" applyAlignment="1" applyProtection="1">
      <alignment horizontal="center" vertical="center" wrapText="1"/>
      <protection locked="0"/>
    </xf>
    <xf numFmtId="0" fontId="6" fillId="0" borderId="1" xfId="0" applyFont="1" applyBorder="1" applyAlignment="1">
      <alignment horizontal="center" vertical="center" wrapText="1"/>
    </xf>
    <xf numFmtId="0" fontId="33" fillId="0" borderId="4" xfId="0" applyFont="1" applyBorder="1" applyAlignment="1">
      <alignment horizontal="center" vertical="center" wrapText="1"/>
    </xf>
    <xf numFmtId="0" fontId="33" fillId="0" borderId="2" xfId="0" applyFont="1" applyBorder="1" applyAlignment="1">
      <alignment horizontal="center" vertical="center" wrapText="1"/>
    </xf>
    <xf numFmtId="0" fontId="33" fillId="0" borderId="2" xfId="0" applyFont="1" applyBorder="1" applyAlignment="1" applyProtection="1">
      <alignment horizontal="center" vertical="center" wrapText="1"/>
      <protection locked="0"/>
    </xf>
    <xf numFmtId="0" fontId="33" fillId="0" borderId="65" xfId="0" applyFont="1" applyBorder="1" applyAlignment="1">
      <alignment horizontal="justify" vertical="center" wrapText="1"/>
    </xf>
    <xf numFmtId="0" fontId="33" fillId="0" borderId="66" xfId="0" applyFont="1" applyBorder="1" applyAlignment="1">
      <alignment horizontal="justify" vertical="center" wrapText="1"/>
    </xf>
    <xf numFmtId="9" fontId="33" fillId="0" borderId="1" xfId="2" applyFont="1" applyFill="1" applyBorder="1" applyAlignment="1" applyProtection="1">
      <alignment horizontal="center" vertical="center" wrapText="1"/>
    </xf>
    <xf numFmtId="0" fontId="14" fillId="0" borderId="66" xfId="0" applyFont="1" applyBorder="1" applyAlignment="1">
      <alignment horizontal="center" vertical="center" wrapText="1"/>
    </xf>
    <xf numFmtId="0" fontId="33" fillId="0" borderId="66" xfId="0" applyFont="1" applyBorder="1" applyAlignment="1">
      <alignment horizontal="center" vertical="center"/>
    </xf>
    <xf numFmtId="0" fontId="33" fillId="0" borderId="66" xfId="0" applyFont="1" applyBorder="1" applyAlignment="1">
      <alignment horizontal="center" vertical="center" wrapText="1"/>
    </xf>
    <xf numFmtId="0" fontId="33" fillId="0" borderId="63" xfId="0" applyFont="1" applyBorder="1" applyAlignment="1">
      <alignment horizontal="center" vertical="center" wrapText="1"/>
    </xf>
    <xf numFmtId="0" fontId="33" fillId="3" borderId="3" xfId="0" applyFont="1" applyFill="1" applyBorder="1" applyAlignment="1" applyProtection="1">
      <alignment horizontal="center" vertical="center" wrapText="1"/>
      <protection locked="0"/>
    </xf>
    <xf numFmtId="0" fontId="14" fillId="0" borderId="65" xfId="0" applyFont="1" applyBorder="1" applyAlignment="1">
      <alignment horizontal="center" vertical="center" wrapText="1"/>
    </xf>
    <xf numFmtId="0" fontId="33" fillId="0" borderId="65" xfId="0" applyFont="1" applyBorder="1" applyAlignment="1">
      <alignment horizontal="center" vertical="center"/>
    </xf>
    <xf numFmtId="0" fontId="33" fillId="0" borderId="65" xfId="0" applyFont="1" applyBorder="1" applyAlignment="1">
      <alignment horizontal="center" vertical="center" wrapText="1"/>
    </xf>
    <xf numFmtId="0" fontId="33" fillId="0" borderId="72" xfId="0" applyFont="1" applyBorder="1" applyAlignment="1">
      <alignment horizontal="center" vertical="center" wrapText="1"/>
    </xf>
    <xf numFmtId="0" fontId="33" fillId="3" borderId="1" xfId="0" applyFont="1" applyFill="1" applyBorder="1" applyAlignment="1" applyProtection="1">
      <alignment horizontal="justify" vertical="center" wrapText="1"/>
      <protection locked="0"/>
    </xf>
    <xf numFmtId="0" fontId="33" fillId="0" borderId="3" xfId="0" applyFont="1" applyBorder="1" applyAlignment="1" applyProtection="1">
      <alignment horizontal="center" vertical="center" wrapText="1"/>
      <protection locked="0"/>
    </xf>
    <xf numFmtId="0" fontId="6" fillId="0" borderId="4" xfId="0" applyFont="1" applyBorder="1" applyAlignment="1">
      <alignment horizontal="center" vertical="center" wrapText="1"/>
    </xf>
    <xf numFmtId="0" fontId="33" fillId="3" borderId="2" xfId="0" applyFont="1" applyFill="1" applyBorder="1" applyAlignment="1">
      <alignment horizontal="center" vertical="center" wrapText="1"/>
    </xf>
    <xf numFmtId="0" fontId="14" fillId="0" borderId="1" xfId="0" applyFont="1" applyBorder="1" applyAlignment="1">
      <alignment horizontal="center" vertical="center"/>
    </xf>
    <xf numFmtId="0" fontId="33" fillId="0" borderId="2" xfId="0" applyFont="1" applyBorder="1" applyAlignment="1">
      <alignment horizontal="center" vertical="center"/>
    </xf>
    <xf numFmtId="0" fontId="33" fillId="0" borderId="4" xfId="0" applyFont="1" applyBorder="1" applyAlignment="1">
      <alignment horizontal="center" vertical="center"/>
    </xf>
    <xf numFmtId="0" fontId="6" fillId="3" borderId="1" xfId="0" applyFont="1" applyFill="1" applyBorder="1" applyAlignment="1" applyProtection="1">
      <alignment vertical="center" wrapText="1"/>
      <protection locked="0"/>
    </xf>
    <xf numFmtId="0" fontId="33" fillId="0" borderId="63" xfId="0" applyFont="1" applyBorder="1" applyAlignment="1">
      <alignment horizontal="center" vertical="center"/>
    </xf>
    <xf numFmtId="0" fontId="6" fillId="0" borderId="2" xfId="0" applyFont="1" applyBorder="1" applyAlignment="1">
      <alignment horizontal="center" vertical="center" wrapText="1"/>
    </xf>
    <xf numFmtId="0" fontId="6" fillId="0" borderId="2" xfId="0" applyFont="1" applyBorder="1" applyAlignment="1">
      <alignment horizontal="center" vertical="center"/>
    </xf>
    <xf numFmtId="0" fontId="6" fillId="0" borderId="63" xfId="0" applyFont="1" applyBorder="1" applyAlignment="1">
      <alignment horizontal="justify" vertical="center" wrapText="1"/>
    </xf>
    <xf numFmtId="0" fontId="6" fillId="0" borderId="64" xfId="0" applyFont="1" applyBorder="1" applyAlignment="1">
      <alignment horizontal="center" vertical="center" wrapText="1"/>
    </xf>
    <xf numFmtId="0" fontId="33" fillId="0" borderId="1" xfId="0" applyFont="1" applyBorder="1" applyAlignment="1">
      <alignment horizontal="center" vertical="center"/>
    </xf>
    <xf numFmtId="0" fontId="33" fillId="3" borderId="1" xfId="0" applyFont="1" applyFill="1" applyBorder="1" applyAlignment="1">
      <alignment horizontal="center" vertical="center"/>
    </xf>
    <xf numFmtId="0" fontId="33" fillId="3" borderId="1" xfId="0" applyFont="1" applyFill="1" applyBorder="1" applyAlignment="1">
      <alignment horizontal="justify" vertical="center" wrapText="1"/>
    </xf>
    <xf numFmtId="0" fontId="33" fillId="3" borderId="1" xfId="1" applyFont="1" applyFill="1" applyBorder="1" applyAlignment="1" applyProtection="1">
      <alignment horizontal="center" vertical="center" wrapText="1"/>
      <protection locked="0"/>
    </xf>
    <xf numFmtId="0" fontId="14" fillId="14" borderId="2" xfId="0" applyFont="1" applyFill="1" applyBorder="1" applyAlignment="1">
      <alignment horizontal="center" vertical="center" wrapText="1"/>
    </xf>
    <xf numFmtId="0" fontId="33" fillId="14" borderId="2" xfId="0" applyFont="1" applyFill="1" applyBorder="1" applyAlignment="1">
      <alignment horizontal="center" vertical="center" wrapText="1"/>
    </xf>
    <xf numFmtId="0" fontId="33" fillId="14" borderId="1" xfId="0" applyFont="1" applyFill="1" applyBorder="1" applyAlignment="1">
      <alignment horizontal="center" vertical="center" wrapText="1"/>
    </xf>
    <xf numFmtId="0" fontId="33" fillId="0" borderId="6" xfId="0" applyFont="1" applyBorder="1" applyAlignment="1">
      <alignment horizontal="center" vertical="center"/>
    </xf>
    <xf numFmtId="0" fontId="33" fillId="0" borderId="73" xfId="0" applyFont="1" applyBorder="1" applyAlignment="1">
      <alignment horizontal="center" vertical="center"/>
    </xf>
    <xf numFmtId="0" fontId="33" fillId="0" borderId="1" xfId="0" applyFont="1" applyBorder="1" applyAlignment="1" applyProtection="1">
      <alignment horizontal="center" vertical="center"/>
      <protection locked="0"/>
    </xf>
    <xf numFmtId="0" fontId="46" fillId="0" borderId="1" xfId="0" applyFont="1" applyBorder="1" applyAlignment="1" applyProtection="1">
      <alignment horizontal="center" vertical="center"/>
      <protection locked="0"/>
    </xf>
    <xf numFmtId="0" fontId="54" fillId="0" borderId="1"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46" fillId="0" borderId="6" xfId="0" applyFont="1" applyBorder="1" applyAlignment="1">
      <alignment horizontal="center" vertical="center"/>
    </xf>
    <xf numFmtId="0" fontId="46" fillId="0" borderId="73" xfId="0" applyFont="1" applyBorder="1" applyAlignment="1">
      <alignment horizontal="center" vertical="center"/>
    </xf>
    <xf numFmtId="0" fontId="6" fillId="0" borderId="66" xfId="0" applyFont="1" applyBorder="1" applyAlignment="1">
      <alignment horizontal="center" vertical="top" wrapText="1"/>
    </xf>
    <xf numFmtId="0" fontId="55" fillId="0" borderId="66" xfId="0" applyFont="1" applyBorder="1" applyAlignment="1">
      <alignment vertical="center" wrapText="1"/>
    </xf>
    <xf numFmtId="0" fontId="6" fillId="0" borderId="66" xfId="0" applyFont="1" applyBorder="1" applyAlignment="1">
      <alignment horizontal="center" vertical="center" wrapText="1"/>
    </xf>
    <xf numFmtId="0" fontId="41" fillId="0" borderId="66" xfId="3" applyBorder="1" applyAlignment="1">
      <alignment vertical="center"/>
    </xf>
    <xf numFmtId="0" fontId="53" fillId="0" borderId="66" xfId="0" applyFont="1" applyBorder="1" applyAlignment="1">
      <alignment vertical="center"/>
    </xf>
    <xf numFmtId="0" fontId="56" fillId="0" borderId="66" xfId="0" applyFont="1" applyBorder="1" applyAlignment="1">
      <alignment vertical="center" wrapText="1"/>
    </xf>
    <xf numFmtId="0" fontId="33" fillId="3" borderId="66" xfId="0" applyFont="1" applyFill="1" applyBorder="1" applyAlignment="1">
      <alignment horizontal="center" vertical="center"/>
    </xf>
    <xf numFmtId="0" fontId="6" fillId="0" borderId="4" xfId="0" applyFont="1" applyBorder="1" applyAlignment="1">
      <alignment vertical="top" wrapText="1"/>
    </xf>
    <xf numFmtId="0" fontId="33" fillId="0" borderId="71" xfId="0" applyFont="1" applyBorder="1" applyAlignment="1">
      <alignment horizontal="center" vertical="center"/>
    </xf>
    <xf numFmtId="0" fontId="33" fillId="0" borderId="72" xfId="0" applyFont="1" applyBorder="1" applyAlignment="1">
      <alignment horizontal="center" vertical="center"/>
    </xf>
    <xf numFmtId="0" fontId="6" fillId="0" borderId="4" xfId="0" applyFont="1" applyBorder="1" applyAlignment="1">
      <alignment horizontal="center" vertical="center"/>
    </xf>
    <xf numFmtId="0" fontId="51" fillId="0" borderId="2" xfId="0" applyFont="1" applyBorder="1" applyAlignment="1">
      <alignment horizontal="justify" vertical="center" wrapText="1"/>
    </xf>
    <xf numFmtId="0" fontId="51" fillId="0" borderId="1" xfId="0" applyFont="1" applyBorder="1" applyAlignment="1" applyProtection="1">
      <alignment horizontal="center" vertical="center" wrapText="1"/>
      <protection locked="0"/>
    </xf>
    <xf numFmtId="9" fontId="51" fillId="0" borderId="1" xfId="2" applyFont="1" applyFill="1" applyBorder="1" applyAlignment="1" applyProtection="1">
      <alignment horizontal="center" vertical="center" wrapText="1"/>
      <protection locked="0"/>
    </xf>
    <xf numFmtId="9" fontId="51" fillId="0" borderId="1" xfId="2" applyFont="1" applyFill="1" applyBorder="1" applyAlignment="1" applyProtection="1">
      <alignment horizontal="center" vertical="center" wrapText="1"/>
    </xf>
    <xf numFmtId="0" fontId="58" fillId="0" borderId="1" xfId="0" applyFont="1" applyBorder="1" applyAlignment="1">
      <alignment horizontal="center" vertical="center" wrapText="1"/>
    </xf>
    <xf numFmtId="0" fontId="51" fillId="0" borderId="1" xfId="0" applyFont="1" applyBorder="1" applyAlignment="1" applyProtection="1">
      <alignment horizontal="justify" vertical="center" wrapText="1"/>
      <protection locked="0"/>
    </xf>
    <xf numFmtId="0" fontId="51" fillId="0" borderId="65" xfId="0" applyFont="1" applyBorder="1" applyAlignment="1">
      <alignment horizontal="center" vertical="center"/>
    </xf>
    <xf numFmtId="0" fontId="51" fillId="0" borderId="65" xfId="0" applyFont="1" applyBorder="1" applyAlignment="1">
      <alignment horizontal="center" vertical="center" wrapText="1"/>
    </xf>
    <xf numFmtId="9" fontId="51" fillId="0" borderId="2" xfId="2" applyFont="1" applyFill="1" applyBorder="1" applyAlignment="1" applyProtection="1">
      <alignment horizontal="center" vertical="center" wrapText="1"/>
      <protection locked="0"/>
    </xf>
    <xf numFmtId="0" fontId="51" fillId="0" borderId="2" xfId="0" applyFont="1" applyBorder="1" applyAlignment="1">
      <alignment horizontal="center" vertical="center" wrapText="1"/>
    </xf>
    <xf numFmtId="0" fontId="51" fillId="0" borderId="2" xfId="0" applyFont="1" applyBorder="1" applyAlignment="1">
      <alignment horizontal="center" vertical="center"/>
    </xf>
    <xf numFmtId="0" fontId="51" fillId="0" borderId="65" xfId="0" applyFont="1" applyBorder="1" applyAlignment="1">
      <alignment horizontal="justify" vertical="center" wrapText="1"/>
    </xf>
    <xf numFmtId="0" fontId="51" fillId="0" borderId="72" xfId="0" applyFont="1" applyBorder="1" applyAlignment="1">
      <alignment horizontal="center" vertical="center" wrapText="1"/>
    </xf>
    <xf numFmtId="0" fontId="51" fillId="0" borderId="66" xfId="0" applyFont="1" applyBorder="1" applyAlignment="1">
      <alignment horizontal="center" vertical="center" wrapText="1"/>
    </xf>
    <xf numFmtId="0" fontId="41" fillId="0" borderId="66" xfId="5" applyBorder="1" applyAlignment="1">
      <alignment vertical="center" wrapText="1"/>
    </xf>
    <xf numFmtId="164" fontId="51" fillId="0" borderId="1" xfId="0" applyNumberFormat="1" applyFont="1" applyBorder="1" applyAlignment="1">
      <alignment horizontal="center" vertical="center" wrapText="1"/>
    </xf>
    <xf numFmtId="0" fontId="14" fillId="3" borderId="7" xfId="0" applyFont="1" applyFill="1" applyBorder="1" applyAlignment="1">
      <alignment horizontal="center" vertical="center" wrapText="1"/>
    </xf>
    <xf numFmtId="0" fontId="7" fillId="0" borderId="0" xfId="0" applyFont="1" applyAlignment="1">
      <alignment horizontal="center" vertical="center"/>
    </xf>
    <xf numFmtId="0" fontId="49" fillId="0" borderId="0" xfId="0" applyFont="1" applyAlignment="1">
      <alignment horizontal="center" vertical="center" wrapText="1"/>
    </xf>
    <xf numFmtId="0" fontId="7" fillId="0" borderId="0" xfId="0" applyFont="1" applyAlignment="1">
      <alignment horizontal="center" vertical="center" wrapText="1"/>
    </xf>
    <xf numFmtId="0" fontId="6" fillId="0" borderId="0" xfId="0" applyFont="1" applyAlignment="1">
      <alignment horizontal="center" wrapText="1"/>
    </xf>
    <xf numFmtId="0" fontId="60" fillId="0" borderId="0" xfId="0" applyFont="1" applyAlignment="1">
      <alignment horizontal="left" vertical="center" wrapText="1"/>
    </xf>
    <xf numFmtId="0" fontId="44" fillId="0" borderId="0" xfId="0" applyFont="1" applyAlignment="1" applyProtection="1">
      <alignment vertical="center"/>
      <protection locked="0"/>
    </xf>
    <xf numFmtId="0" fontId="44" fillId="0" borderId="0" xfId="0" applyFont="1" applyAlignment="1" applyProtection="1">
      <alignment horizontal="center" vertical="center"/>
      <protection locked="0"/>
    </xf>
    <xf numFmtId="0" fontId="33" fillId="0" borderId="0" xfId="0" applyFont="1" applyAlignment="1">
      <alignment horizontal="justify" vertical="center" wrapText="1"/>
    </xf>
    <xf numFmtId="9" fontId="33" fillId="0" borderId="0" xfId="2" applyFont="1" applyFill="1" applyBorder="1" applyAlignment="1">
      <alignment horizontal="center" vertical="center" wrapText="1"/>
    </xf>
    <xf numFmtId="9" fontId="44" fillId="0" borderId="0" xfId="2" applyFont="1" applyFill="1" applyBorder="1" applyAlignment="1" applyProtection="1">
      <alignment vertical="center"/>
      <protection locked="0"/>
    </xf>
    <xf numFmtId="0" fontId="44" fillId="0" borderId="0" xfId="0" applyFont="1" applyAlignment="1" applyProtection="1">
      <alignment horizontal="left" vertical="center"/>
      <protection locked="0"/>
    </xf>
    <xf numFmtId="0" fontId="44" fillId="0" borderId="0" xfId="0" applyFont="1" applyAlignment="1" applyProtection="1">
      <alignment horizontal="center" vertical="center" wrapText="1"/>
      <protection locked="0"/>
    </xf>
    <xf numFmtId="0" fontId="33" fillId="0" borderId="0" xfId="0" applyFont="1" applyAlignment="1">
      <alignment horizontal="left" vertical="center" wrapText="1"/>
    </xf>
    <xf numFmtId="0" fontId="14" fillId="0" borderId="0" xfId="0" applyFont="1" applyAlignment="1">
      <alignment horizontal="center" vertical="center"/>
    </xf>
    <xf numFmtId="0" fontId="14" fillId="0" borderId="0" xfId="0" applyFont="1" applyAlignment="1">
      <alignment horizontal="left" vertical="center"/>
    </xf>
    <xf numFmtId="0" fontId="33" fillId="0" borderId="0" xfId="0" applyFont="1" applyAlignment="1">
      <alignment vertical="center" wrapText="1"/>
    </xf>
    <xf numFmtId="164" fontId="51" fillId="0" borderId="1" xfId="0" applyNumberFormat="1" applyFont="1" applyBorder="1" applyAlignment="1">
      <alignment horizontal="justify" vertical="center" wrapText="1"/>
    </xf>
    <xf numFmtId="164" fontId="33" fillId="0" borderId="1" xfId="0" applyNumberFormat="1" applyFont="1" applyBorder="1" applyAlignment="1">
      <alignment horizontal="justify" vertical="center" wrapText="1"/>
    </xf>
    <xf numFmtId="0" fontId="53" fillId="0" borderId="1" xfId="0" applyFont="1" applyBorder="1" applyAlignment="1" applyProtection="1">
      <alignment horizontal="justify" vertical="center" wrapText="1"/>
      <protection locked="0"/>
    </xf>
    <xf numFmtId="0" fontId="33" fillId="0" borderId="6" xfId="0" applyFont="1" applyBorder="1" applyAlignment="1">
      <alignment horizontal="justify" vertical="center" wrapText="1"/>
    </xf>
    <xf numFmtId="0" fontId="33" fillId="0" borderId="73" xfId="0" applyFont="1" applyBorder="1" applyAlignment="1">
      <alignment horizontal="justify" vertical="center" wrapText="1"/>
    </xf>
    <xf numFmtId="164" fontId="33" fillId="3" borderId="1" xfId="0" applyNumberFormat="1" applyFont="1" applyFill="1" applyBorder="1" applyAlignment="1" applyProtection="1">
      <alignment horizontal="justify" vertical="center" wrapText="1"/>
      <protection locked="0"/>
    </xf>
    <xf numFmtId="0" fontId="51" fillId="0" borderId="0" xfId="0" applyFont="1" applyAlignment="1">
      <alignment horizontal="justify" vertical="center"/>
    </xf>
    <xf numFmtId="0" fontId="33" fillId="0" borderId="1" xfId="0" applyFont="1" applyBorder="1" applyAlignment="1" applyProtection="1">
      <alignment horizontal="justify" vertical="center"/>
      <protection locked="0"/>
    </xf>
    <xf numFmtId="0" fontId="53" fillId="0" borderId="1" xfId="0" applyFont="1" applyBorder="1" applyAlignment="1" applyProtection="1">
      <alignment horizontal="justify" vertical="center"/>
      <protection locked="0"/>
    </xf>
    <xf numFmtId="0" fontId="45" fillId="0" borderId="1" xfId="3" applyFont="1" applyFill="1" applyBorder="1" applyAlignment="1" applyProtection="1">
      <alignment horizontal="justify" vertical="center"/>
      <protection locked="0"/>
    </xf>
    <xf numFmtId="0" fontId="33" fillId="0" borderId="1" xfId="3" applyFont="1" applyFill="1" applyBorder="1" applyAlignment="1" applyProtection="1">
      <alignment horizontal="justify" vertical="center" wrapText="1"/>
      <protection locked="0"/>
    </xf>
    <xf numFmtId="0" fontId="51" fillId="0" borderId="6" xfId="0" applyFont="1" applyBorder="1" applyAlignment="1">
      <alignment horizontal="justify" vertical="center" wrapText="1"/>
    </xf>
    <xf numFmtId="0" fontId="51" fillId="0" borderId="73" xfId="0" applyFont="1" applyBorder="1" applyAlignment="1">
      <alignment horizontal="justify" vertical="center" wrapText="1"/>
    </xf>
    <xf numFmtId="0" fontId="59" fillId="0" borderId="1" xfId="0" applyFont="1" applyBorder="1" applyAlignment="1">
      <alignment horizontal="center" vertical="center" wrapText="1"/>
    </xf>
    <xf numFmtId="0" fontId="47" fillId="0" borderId="1" xfId="0" applyFont="1" applyBorder="1" applyAlignment="1">
      <alignment horizontal="center" vertical="center" wrapText="1"/>
    </xf>
    <xf numFmtId="0" fontId="2" fillId="0" borderId="1" xfId="0" applyFont="1" applyBorder="1" applyAlignment="1">
      <alignment horizontal="justify" vertical="center" wrapText="1"/>
    </xf>
    <xf numFmtId="9" fontId="12" fillId="0" borderId="1" xfId="0" applyNumberFormat="1" applyFont="1" applyBorder="1" applyAlignment="1">
      <alignment horizontal="center" vertical="center" wrapText="1"/>
    </xf>
    <xf numFmtId="9" fontId="2" fillId="0" borderId="1" xfId="0" applyNumberFormat="1" applyFont="1" applyBorder="1" applyAlignment="1">
      <alignment horizontal="center" vertical="center"/>
    </xf>
    <xf numFmtId="0" fontId="2" fillId="0" borderId="1" xfId="0" applyFont="1" applyBorder="1" applyAlignment="1">
      <alignment horizontal="center" vertical="center"/>
    </xf>
    <xf numFmtId="9" fontId="2" fillId="0" borderId="1" xfId="2" applyFont="1" applyFill="1" applyBorder="1" applyAlignment="1" applyProtection="1">
      <alignment horizontal="center" vertical="center" wrapText="1"/>
      <protection locked="0"/>
    </xf>
    <xf numFmtId="0" fontId="2" fillId="0" borderId="1" xfId="0" applyFont="1" applyBorder="1" applyAlignment="1">
      <alignment horizontal="center" vertical="center" wrapText="1"/>
    </xf>
    <xf numFmtId="0" fontId="2" fillId="0" borderId="1" xfId="0" applyFont="1" applyBorder="1" applyAlignment="1" applyProtection="1">
      <alignment horizontal="justify" vertical="center" wrapText="1"/>
      <protection locked="0"/>
    </xf>
    <xf numFmtId="0" fontId="2" fillId="0" borderId="1" xfId="0" applyFont="1" applyBorder="1" applyAlignment="1" applyProtection="1">
      <alignment horizontal="center" vertical="center" wrapText="1"/>
      <protection locked="0"/>
    </xf>
    <xf numFmtId="0" fontId="2" fillId="3" borderId="1" xfId="1" applyFill="1" applyBorder="1" applyAlignment="1" applyProtection="1">
      <alignment horizontal="center" vertical="center" wrapText="1"/>
      <protection locked="0"/>
    </xf>
    <xf numFmtId="0" fontId="2" fillId="0" borderId="1" xfId="0" applyFont="1" applyBorder="1" applyAlignment="1" applyProtection="1">
      <alignment horizontal="center" vertical="center"/>
      <protection locked="0"/>
    </xf>
    <xf numFmtId="0" fontId="17" fillId="0" borderId="1" xfId="0" applyFont="1" applyBorder="1" applyAlignment="1">
      <alignment horizontal="left" vertical="center" wrapText="1"/>
    </xf>
    <xf numFmtId="9" fontId="2" fillId="0" borderId="1" xfId="2" applyFont="1" applyFill="1" applyBorder="1" applyAlignment="1" applyProtection="1">
      <alignment horizontal="center" vertical="center" wrapText="1"/>
    </xf>
    <xf numFmtId="0" fontId="10" fillId="0" borderId="1" xfId="0" applyFont="1" applyBorder="1" applyAlignment="1">
      <alignment horizontal="center" vertical="center" wrapText="1"/>
    </xf>
    <xf numFmtId="0" fontId="15" fillId="0" borderId="1" xfId="0" applyFont="1" applyBorder="1" applyAlignment="1">
      <alignment horizontal="center" vertical="center"/>
    </xf>
    <xf numFmtId="0" fontId="8" fillId="0" borderId="1" xfId="0" applyFont="1" applyBorder="1" applyAlignment="1">
      <alignment horizontal="center" vertical="center"/>
    </xf>
    <xf numFmtId="0" fontId="8" fillId="0" borderId="1" xfId="0" applyFont="1" applyBorder="1" applyAlignment="1">
      <alignment horizontal="center" vertical="center" wrapText="1"/>
    </xf>
    <xf numFmtId="0" fontId="2" fillId="23" borderId="1" xfId="0" applyFont="1" applyFill="1" applyBorder="1" applyAlignment="1">
      <alignment horizontal="center" vertical="center" wrapText="1"/>
    </xf>
    <xf numFmtId="0" fontId="10" fillId="14" borderId="3" xfId="0" applyFont="1" applyFill="1" applyBorder="1" applyAlignment="1">
      <alignment horizontal="center" vertical="center" wrapText="1"/>
    </xf>
    <xf numFmtId="0" fontId="10" fillId="12" borderId="1" xfId="0" applyFont="1" applyFill="1" applyBorder="1" applyAlignment="1">
      <alignment horizontal="center" vertical="center" wrapText="1"/>
    </xf>
    <xf numFmtId="0" fontId="13" fillId="12" borderId="1" xfId="0" applyFont="1" applyFill="1" applyBorder="1" applyAlignment="1">
      <alignment horizontal="center" vertical="center" wrapText="1"/>
    </xf>
    <xf numFmtId="0" fontId="14" fillId="18" borderId="1" xfId="0" applyFont="1" applyFill="1" applyBorder="1" applyAlignment="1">
      <alignment horizontal="center" vertical="center" wrapText="1"/>
    </xf>
    <xf numFmtId="0" fontId="10" fillId="14" borderId="1" xfId="0" applyFont="1" applyFill="1" applyBorder="1" applyAlignment="1">
      <alignment horizontal="center" vertical="center" wrapText="1"/>
    </xf>
    <xf numFmtId="0" fontId="41" fillId="0" borderId="2" xfId="3" applyBorder="1" applyAlignment="1" applyProtection="1">
      <alignment horizontal="center" vertical="center" wrapText="1"/>
      <protection locked="0"/>
    </xf>
    <xf numFmtId="0" fontId="41" fillId="0" borderId="3" xfId="3" applyBorder="1" applyAlignment="1" applyProtection="1">
      <alignment horizontal="center" vertical="center" wrapText="1"/>
      <protection locked="0"/>
    </xf>
    <xf numFmtId="164" fontId="2" fillId="0" borderId="1" xfId="0" applyNumberFormat="1" applyFont="1" applyBorder="1" applyAlignment="1">
      <alignment horizontal="center" vertical="center"/>
    </xf>
    <xf numFmtId="0" fontId="8" fillId="3" borderId="0" xfId="0" applyFont="1" applyFill="1" applyAlignment="1">
      <alignment horizontal="center"/>
    </xf>
    <xf numFmtId="0" fontId="9" fillId="3" borderId="0" xfId="0" applyFont="1" applyFill="1" applyAlignment="1">
      <alignment horizontal="justify" vertical="center"/>
    </xf>
    <xf numFmtId="0" fontId="15" fillId="3" borderId="0" xfId="0" applyFont="1" applyFill="1" applyAlignment="1">
      <alignment horizontal="right"/>
    </xf>
    <xf numFmtId="0" fontId="15" fillId="3" borderId="7" xfId="0" applyFont="1" applyFill="1" applyBorder="1" applyAlignment="1">
      <alignment horizontal="left" vertical="center" wrapText="1"/>
    </xf>
    <xf numFmtId="0" fontId="14" fillId="10" borderId="1" xfId="0" applyFont="1" applyFill="1" applyBorder="1" applyAlignment="1">
      <alignment horizontal="center" vertical="center" wrapText="1"/>
    </xf>
    <xf numFmtId="0" fontId="7" fillId="15" borderId="1" xfId="0" applyFont="1" applyFill="1" applyBorder="1" applyAlignment="1">
      <alignment horizontal="center" vertical="center"/>
    </xf>
    <xf numFmtId="0" fontId="10" fillId="17" borderId="1" xfId="0" applyFont="1" applyFill="1" applyBorder="1" applyAlignment="1">
      <alignment horizontal="center" vertical="center" wrapText="1"/>
    </xf>
    <xf numFmtId="0" fontId="6" fillId="0" borderId="66" xfId="0" applyFont="1" applyBorder="1" applyAlignment="1">
      <alignment horizontal="center"/>
    </xf>
    <xf numFmtId="0" fontId="6" fillId="0" borderId="71" xfId="0" applyFont="1" applyBorder="1" applyAlignment="1">
      <alignment horizontal="center"/>
    </xf>
    <xf numFmtId="0" fontId="10" fillId="3" borderId="0" xfId="0" applyFont="1" applyFill="1" applyAlignment="1">
      <alignment horizontal="center" vertical="center" wrapText="1"/>
    </xf>
    <xf numFmtId="0" fontId="11" fillId="3" borderId="0" xfId="0" applyFont="1" applyFill="1" applyAlignment="1" applyProtection="1">
      <alignment horizontal="right" vertical="center"/>
      <protection locked="0"/>
    </xf>
    <xf numFmtId="0" fontId="15" fillId="3" borderId="18" xfId="0" applyFont="1" applyFill="1" applyBorder="1" applyAlignment="1">
      <alignment horizontal="right" vertical="center"/>
    </xf>
    <xf numFmtId="0" fontId="15" fillId="3" borderId="0" xfId="0" applyFont="1" applyFill="1" applyAlignment="1">
      <alignment horizontal="right" vertical="center"/>
    </xf>
    <xf numFmtId="0" fontId="7" fillId="3" borderId="7" xfId="0" applyFont="1" applyFill="1" applyBorder="1" applyAlignment="1">
      <alignment horizontal="center" vertical="center"/>
    </xf>
    <xf numFmtId="0" fontId="23" fillId="12" borderId="1" xfId="0" applyFont="1" applyFill="1" applyBorder="1" applyAlignment="1">
      <alignment horizontal="center" vertical="center" wrapText="1"/>
    </xf>
    <xf numFmtId="0" fontId="10" fillId="18" borderId="1" xfId="0" applyFont="1" applyFill="1" applyBorder="1" applyAlignment="1">
      <alignment horizontal="center" vertical="center" wrapText="1"/>
    </xf>
    <xf numFmtId="0" fontId="10" fillId="14" borderId="74" xfId="0" applyFont="1" applyFill="1" applyBorder="1" applyAlignment="1">
      <alignment horizontal="center" vertical="center" wrapText="1"/>
    </xf>
    <xf numFmtId="0" fontId="2" fillId="14" borderId="73" xfId="0" applyFont="1" applyFill="1" applyBorder="1" applyAlignment="1">
      <alignment horizontal="center" vertical="center" wrapText="1"/>
    </xf>
    <xf numFmtId="0" fontId="2" fillId="14" borderId="1" xfId="0" applyFont="1" applyFill="1" applyBorder="1" applyAlignment="1">
      <alignment horizontal="center" vertical="center" wrapText="1"/>
    </xf>
    <xf numFmtId="0" fontId="10" fillId="16" borderId="1" xfId="0" applyFont="1" applyFill="1" applyBorder="1" applyAlignment="1">
      <alignment horizontal="center" vertical="center" wrapText="1"/>
    </xf>
    <xf numFmtId="9" fontId="23" fillId="16" borderId="1" xfId="2" applyFont="1" applyFill="1" applyBorder="1" applyAlignment="1">
      <alignment horizontal="center" vertical="center" wrapText="1"/>
    </xf>
    <xf numFmtId="0" fontId="7" fillId="24" borderId="1" xfId="0" applyFont="1" applyFill="1" applyBorder="1" applyAlignment="1">
      <alignment horizontal="center" vertical="center" wrapText="1"/>
    </xf>
    <xf numFmtId="0" fontId="18" fillId="17" borderId="1" xfId="0" applyFont="1" applyFill="1" applyBorder="1" applyAlignment="1">
      <alignment horizontal="center" vertical="center" wrapText="1"/>
    </xf>
    <xf numFmtId="0" fontId="15" fillId="17" borderId="1" xfId="0" applyFont="1" applyFill="1" applyBorder="1" applyAlignment="1">
      <alignment horizontal="center" vertical="center" wrapText="1"/>
    </xf>
    <xf numFmtId="0" fontId="17" fillId="23" borderId="1" xfId="0" applyFont="1" applyFill="1" applyBorder="1" applyAlignment="1">
      <alignment horizontal="center" vertical="center" wrapText="1"/>
    </xf>
    <xf numFmtId="0" fontId="10" fillId="14" borderId="75" xfId="0" applyFont="1" applyFill="1" applyBorder="1" applyAlignment="1">
      <alignment horizontal="center" vertical="center" wrapText="1"/>
    </xf>
    <xf numFmtId="0" fontId="15" fillId="3" borderId="0" xfId="0" applyFont="1" applyFill="1" applyAlignment="1">
      <alignment horizontal="right" vertical="center" wrapText="1"/>
    </xf>
    <xf numFmtId="0" fontId="9" fillId="3" borderId="0" xfId="0" applyFont="1" applyFill="1" applyAlignment="1" applyProtection="1">
      <alignment horizontal="justify" vertical="center"/>
      <protection locked="0"/>
    </xf>
    <xf numFmtId="0" fontId="12" fillId="17" borderId="1" xfId="0" applyFont="1" applyFill="1" applyBorder="1" applyAlignment="1">
      <alignment horizontal="center" vertical="center" wrapText="1"/>
    </xf>
    <xf numFmtId="0" fontId="12" fillId="16" borderId="1" xfId="0" applyFont="1" applyFill="1" applyBorder="1" applyAlignment="1">
      <alignment horizontal="center" vertical="center" wrapText="1"/>
    </xf>
    <xf numFmtId="0" fontId="12" fillId="14" borderId="1" xfId="0" applyFont="1" applyFill="1" applyBorder="1" applyAlignment="1">
      <alignment horizontal="center" vertical="center" wrapText="1"/>
    </xf>
    <xf numFmtId="0" fontId="12" fillId="12" borderId="1" xfId="0" applyFont="1" applyFill="1" applyBorder="1" applyAlignment="1">
      <alignment horizontal="center" vertical="center" wrapText="1"/>
    </xf>
    <xf numFmtId="164" fontId="2" fillId="23" borderId="1" xfId="0" applyNumberFormat="1" applyFont="1" applyFill="1" applyBorder="1" applyAlignment="1">
      <alignment horizontal="center" vertical="center" wrapText="1"/>
    </xf>
    <xf numFmtId="0" fontId="10" fillId="19" borderId="1" xfId="0" applyFont="1" applyFill="1" applyBorder="1" applyAlignment="1">
      <alignment horizontal="center" vertical="center" wrapText="1"/>
    </xf>
    <xf numFmtId="0" fontId="10" fillId="23" borderId="1" xfId="0" applyFont="1" applyFill="1" applyBorder="1" applyAlignment="1">
      <alignment horizontal="center" vertical="center" wrapText="1"/>
    </xf>
    <xf numFmtId="0" fontId="13" fillId="14" borderId="1" xfId="0" applyFont="1" applyFill="1" applyBorder="1" applyAlignment="1">
      <alignment horizontal="center" vertical="center" wrapText="1"/>
    </xf>
    <xf numFmtId="0" fontId="44" fillId="0" borderId="0" xfId="0" applyFont="1" applyAlignment="1" applyProtection="1">
      <alignment horizontal="justify" vertical="center"/>
      <protection locked="0"/>
    </xf>
    <xf numFmtId="0" fontId="6" fillId="0" borderId="1" xfId="0" applyFont="1" applyBorder="1" applyAlignment="1">
      <alignment horizontal="justify" vertical="center" wrapText="1"/>
    </xf>
    <xf numFmtId="0" fontId="33" fillId="3" borderId="2" xfId="1" applyFont="1" applyFill="1" applyBorder="1" applyAlignment="1" applyProtection="1">
      <alignment horizontal="center" vertical="center" wrapText="1"/>
      <protection locked="0"/>
    </xf>
    <xf numFmtId="0" fontId="33" fillId="3" borderId="63" xfId="1" applyFont="1" applyFill="1" applyBorder="1" applyAlignment="1" applyProtection="1">
      <alignment horizontal="center" vertical="center" wrapText="1"/>
      <protection locked="0"/>
    </xf>
    <xf numFmtId="9" fontId="6" fillId="0" borderId="2" xfId="0" applyNumberFormat="1" applyFont="1" applyBorder="1" applyAlignment="1">
      <alignment horizontal="center" vertical="top"/>
    </xf>
    <xf numFmtId="9" fontId="6" fillId="0" borderId="63" xfId="0" applyNumberFormat="1" applyFont="1" applyBorder="1" applyAlignment="1">
      <alignment horizontal="center" vertical="top"/>
    </xf>
    <xf numFmtId="0" fontId="51" fillId="0" borderId="2" xfId="0" applyFont="1" applyBorder="1" applyAlignment="1" applyProtection="1">
      <alignment horizontal="center" vertical="center" wrapText="1"/>
      <protection locked="0"/>
    </xf>
    <xf numFmtId="0" fontId="33" fillId="0" borderId="63" xfId="0" applyFont="1" applyBorder="1" applyAlignment="1" applyProtection="1">
      <alignment horizontal="center" vertical="center" wrapText="1"/>
      <protection locked="0"/>
    </xf>
    <xf numFmtId="0" fontId="33" fillId="0" borderId="3" xfId="0" applyFont="1" applyBorder="1" applyAlignment="1" applyProtection="1">
      <alignment horizontal="center" vertical="center" wrapText="1"/>
      <protection locked="0"/>
    </xf>
    <xf numFmtId="0" fontId="58" fillId="0" borderId="2" xfId="0" applyFont="1" applyBorder="1" applyAlignment="1">
      <alignment horizontal="center" vertical="center" wrapText="1"/>
    </xf>
    <xf numFmtId="0" fontId="14" fillId="0" borderId="63" xfId="0" applyFont="1" applyBorder="1" applyAlignment="1">
      <alignment horizontal="center" vertical="center" wrapText="1"/>
    </xf>
    <xf numFmtId="0" fontId="14" fillId="0" borderId="3" xfId="0" applyFont="1" applyBorder="1" applyAlignment="1">
      <alignment horizontal="center" vertical="center" wrapText="1"/>
    </xf>
    <xf numFmtId="0" fontId="33" fillId="0" borderId="2" xfId="0" applyFont="1" applyBorder="1" applyAlignment="1" applyProtection="1">
      <alignment horizontal="center" vertical="center" wrapText="1"/>
      <protection locked="0"/>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63" xfId="0" applyFont="1" applyBorder="1" applyAlignment="1">
      <alignment horizontal="center" vertical="center"/>
    </xf>
    <xf numFmtId="0" fontId="6" fillId="0" borderId="2" xfId="0" applyFont="1" applyBorder="1" applyAlignment="1">
      <alignment horizontal="center" vertical="center" wrapText="1"/>
    </xf>
    <xf numFmtId="0" fontId="6" fillId="0" borderId="63" xfId="0" applyFont="1" applyBorder="1" applyAlignment="1">
      <alignment horizontal="center" vertical="center" wrapText="1"/>
    </xf>
    <xf numFmtId="0" fontId="6" fillId="0" borderId="3" xfId="0" applyFont="1" applyBorder="1" applyAlignment="1">
      <alignment horizontal="center" vertical="center" wrapText="1"/>
    </xf>
    <xf numFmtId="0" fontId="33" fillId="3" borderId="2" xfId="0" applyFont="1" applyFill="1" applyBorder="1" applyAlignment="1">
      <alignment horizontal="center" vertical="center" wrapText="1"/>
    </xf>
    <xf numFmtId="0" fontId="33" fillId="3" borderId="3" xfId="0" applyFont="1" applyFill="1" applyBorder="1" applyAlignment="1">
      <alignment horizontal="center" vertical="center" wrapText="1"/>
    </xf>
    <xf numFmtId="0" fontId="33" fillId="3" borderId="63" xfId="0" applyFont="1" applyFill="1" applyBorder="1" applyAlignment="1">
      <alignment horizontal="center" vertical="center" wrapText="1"/>
    </xf>
    <xf numFmtId="0" fontId="14" fillId="14" borderId="4" xfId="0" applyFont="1" applyFill="1" applyBorder="1" applyAlignment="1">
      <alignment horizontal="center" vertical="center" wrapText="1"/>
    </xf>
    <xf numFmtId="0" fontId="14" fillId="14" borderId="5" xfId="0" applyFont="1" applyFill="1" applyBorder="1" applyAlignment="1">
      <alignment horizontal="center" vertical="center" wrapText="1"/>
    </xf>
    <xf numFmtId="0" fontId="14" fillId="14" borderId="6" xfId="0" applyFont="1" applyFill="1" applyBorder="1" applyAlignment="1">
      <alignment horizontal="center" vertical="center" wrapText="1"/>
    </xf>
    <xf numFmtId="0" fontId="14" fillId="23" borderId="1" xfId="0" applyFont="1" applyFill="1" applyBorder="1" applyAlignment="1">
      <alignment horizontal="center" vertical="center" wrapText="1"/>
    </xf>
    <xf numFmtId="0" fontId="33" fillId="23" borderId="1" xfId="0" applyFont="1" applyFill="1" applyBorder="1" applyAlignment="1">
      <alignment horizontal="center" vertical="center" wrapText="1"/>
    </xf>
    <xf numFmtId="0" fontId="14" fillId="12" borderId="2" xfId="0" applyFont="1" applyFill="1" applyBorder="1" applyAlignment="1">
      <alignment horizontal="center" vertical="top" wrapText="1"/>
    </xf>
    <xf numFmtId="0" fontId="14" fillId="12" borderId="63" xfId="0" applyFont="1" applyFill="1" applyBorder="1" applyAlignment="1">
      <alignment horizontal="center" vertical="top" wrapText="1"/>
    </xf>
    <xf numFmtId="164" fontId="33" fillId="23" borderId="1" xfId="0" applyNumberFormat="1" applyFont="1" applyFill="1" applyBorder="1" applyAlignment="1">
      <alignment horizontal="center" vertical="center" wrapText="1"/>
    </xf>
    <xf numFmtId="0" fontId="14" fillId="18" borderId="2" xfId="0" applyFont="1" applyFill="1" applyBorder="1" applyAlignment="1">
      <alignment horizontal="center" vertical="center" wrapText="1"/>
    </xf>
    <xf numFmtId="0" fontId="14" fillId="18" borderId="63" xfId="0" applyFont="1" applyFill="1" applyBorder="1" applyAlignment="1">
      <alignment horizontal="center" vertical="center" wrapText="1"/>
    </xf>
    <xf numFmtId="0" fontId="14" fillId="18" borderId="8" xfId="0" applyFont="1" applyFill="1" applyBorder="1" applyAlignment="1">
      <alignment horizontal="center" vertical="top" wrapText="1"/>
    </xf>
    <xf numFmtId="0" fontId="14" fillId="18" borderId="64" xfId="0" applyFont="1" applyFill="1" applyBorder="1" applyAlignment="1">
      <alignment horizontal="center" vertical="top" wrapText="1"/>
    </xf>
    <xf numFmtId="9" fontId="14" fillId="16" borderId="2" xfId="2" applyFont="1" applyFill="1" applyBorder="1" applyAlignment="1">
      <alignment horizontal="center" vertical="center" wrapText="1"/>
    </xf>
    <xf numFmtId="9" fontId="14" fillId="16" borderId="63" xfId="2" applyFont="1" applyFill="1" applyBorder="1" applyAlignment="1">
      <alignment horizontal="center" vertical="center" wrapText="1"/>
    </xf>
    <xf numFmtId="0" fontId="14" fillId="16" borderId="2" xfId="0" applyFont="1" applyFill="1" applyBorder="1" applyAlignment="1">
      <alignment horizontal="center" vertical="center" wrapText="1"/>
    </xf>
    <xf numFmtId="0" fontId="14" fillId="16" borderId="63" xfId="0" applyFont="1" applyFill="1" applyBorder="1" applyAlignment="1">
      <alignment horizontal="center" vertical="center" wrapText="1"/>
    </xf>
    <xf numFmtId="0" fontId="14" fillId="14" borderId="1" xfId="0" applyFont="1" applyFill="1" applyBorder="1" applyAlignment="1">
      <alignment horizontal="center" vertical="center" wrapText="1"/>
    </xf>
    <xf numFmtId="0" fontId="33" fillId="14" borderId="8" xfId="0" applyFont="1" applyFill="1" applyBorder="1" applyAlignment="1">
      <alignment horizontal="center" vertical="center" wrapText="1"/>
    </xf>
    <xf numFmtId="0" fontId="33" fillId="14" borderId="9" xfId="0" applyFont="1" applyFill="1" applyBorder="1" applyAlignment="1">
      <alignment horizontal="center" vertical="center" wrapText="1"/>
    </xf>
    <xf numFmtId="0" fontId="14" fillId="14" borderId="8" xfId="0" applyFont="1" applyFill="1" applyBorder="1" applyAlignment="1">
      <alignment horizontal="center" vertical="center"/>
    </xf>
    <xf numFmtId="0" fontId="14" fillId="14" borderId="9" xfId="0" applyFont="1" applyFill="1" applyBorder="1" applyAlignment="1">
      <alignment horizontal="center" vertical="center"/>
    </xf>
    <xf numFmtId="0" fontId="14" fillId="14" borderId="2" xfId="0" applyFont="1" applyFill="1" applyBorder="1" applyAlignment="1">
      <alignment horizontal="center" vertical="center" wrapText="1"/>
    </xf>
    <xf numFmtId="0" fontId="14" fillId="14" borderId="63" xfId="0" applyFont="1" applyFill="1" applyBorder="1" applyAlignment="1">
      <alignment horizontal="center" vertical="center" wrapText="1"/>
    </xf>
    <xf numFmtId="0" fontId="14" fillId="14" borderId="3" xfId="0" applyFont="1" applyFill="1" applyBorder="1" applyAlignment="1">
      <alignment horizontal="center" vertical="center" wrapText="1"/>
    </xf>
    <xf numFmtId="0" fontId="14" fillId="17" borderId="66" xfId="0" applyFont="1" applyFill="1" applyBorder="1" applyAlignment="1">
      <alignment horizontal="center" vertical="center" wrapText="1"/>
    </xf>
    <xf numFmtId="0" fontId="14" fillId="16" borderId="5" xfId="0" applyFont="1" applyFill="1" applyBorder="1" applyAlignment="1">
      <alignment horizontal="center" vertical="center" wrapText="1"/>
    </xf>
    <xf numFmtId="0" fontId="14" fillId="16" borderId="6" xfId="0" applyFont="1" applyFill="1" applyBorder="1" applyAlignment="1">
      <alignment horizontal="center" vertical="center" wrapText="1"/>
    </xf>
    <xf numFmtId="0" fontId="14" fillId="12" borderId="1" xfId="0" applyFont="1" applyFill="1" applyBorder="1" applyAlignment="1">
      <alignment horizontal="center" vertical="top" wrapText="1"/>
    </xf>
    <xf numFmtId="0" fontId="7" fillId="17" borderId="63" xfId="0" applyFont="1" applyFill="1" applyBorder="1" applyAlignment="1">
      <alignment horizontal="center" vertical="center" wrapText="1"/>
    </xf>
    <xf numFmtId="0" fontId="7" fillId="17" borderId="3" xfId="0" applyFont="1" applyFill="1" applyBorder="1" applyAlignment="1">
      <alignment horizontal="center" vertical="center" wrapText="1"/>
    </xf>
    <xf numFmtId="0" fontId="14" fillId="17" borderId="63" xfId="0" applyFont="1" applyFill="1" applyBorder="1" applyAlignment="1">
      <alignment horizontal="center" vertical="center" wrapText="1"/>
    </xf>
    <xf numFmtId="0" fontId="14" fillId="10" borderId="2" xfId="0" applyFont="1" applyFill="1" applyBorder="1" applyAlignment="1">
      <alignment horizontal="center" vertical="center" wrapText="1"/>
    </xf>
    <xf numFmtId="0" fontId="14" fillId="10" borderId="63" xfId="0" applyFont="1" applyFill="1" applyBorder="1" applyAlignment="1">
      <alignment horizontal="center" vertical="center" wrapText="1"/>
    </xf>
    <xf numFmtId="0" fontId="7" fillId="15" borderId="63" xfId="0" applyFont="1" applyFill="1" applyBorder="1" applyAlignment="1">
      <alignment horizontal="center" vertical="center" wrapText="1"/>
    </xf>
    <xf numFmtId="0" fontId="33" fillId="14" borderId="1" xfId="0" applyFont="1" applyFill="1" applyBorder="1" applyAlignment="1">
      <alignment horizontal="center" vertical="top" wrapText="1"/>
    </xf>
    <xf numFmtId="0" fontId="33" fillId="14" borderId="2" xfId="0" applyFont="1" applyFill="1" applyBorder="1" applyAlignment="1">
      <alignment horizontal="center" vertical="top" wrapText="1"/>
    </xf>
    <xf numFmtId="0" fontId="33" fillId="12" borderId="2" xfId="0" applyFont="1" applyFill="1" applyBorder="1" applyAlignment="1">
      <alignment horizontal="center" vertical="top" wrapText="1"/>
    </xf>
    <xf numFmtId="0" fontId="33" fillId="12" borderId="63" xfId="0" applyFont="1" applyFill="1" applyBorder="1" applyAlignment="1">
      <alignment horizontal="center" vertical="top" wrapText="1"/>
    </xf>
    <xf numFmtId="0" fontId="7" fillId="15" borderId="3" xfId="0" applyFont="1" applyFill="1" applyBorder="1" applyAlignment="1">
      <alignment horizontal="center" vertical="center" wrapText="1"/>
    </xf>
    <xf numFmtId="0" fontId="6" fillId="0" borderId="1" xfId="0" applyFont="1" applyBorder="1" applyAlignment="1">
      <alignment horizontal="center"/>
    </xf>
    <xf numFmtId="0" fontId="6" fillId="3" borderId="2" xfId="0" applyFont="1" applyFill="1" applyBorder="1" applyAlignment="1">
      <alignment horizontal="center" vertical="center" wrapText="1"/>
    </xf>
    <xf numFmtId="0" fontId="6" fillId="3" borderId="63" xfId="0" applyFont="1" applyFill="1" applyBorder="1" applyAlignment="1">
      <alignment horizontal="center" vertical="center" wrapText="1"/>
    </xf>
    <xf numFmtId="0" fontId="33" fillId="0" borderId="2" xfId="0" applyFont="1" applyBorder="1" applyAlignment="1">
      <alignment horizontal="center" vertical="center" wrapText="1"/>
    </xf>
    <xf numFmtId="0" fontId="33" fillId="0" borderId="63" xfId="0" applyFont="1" applyBorder="1" applyAlignment="1">
      <alignment horizontal="center" vertical="center" wrapText="1"/>
    </xf>
    <xf numFmtId="0" fontId="33" fillId="0" borderId="3" xfId="0" applyFont="1" applyBorder="1" applyAlignment="1">
      <alignment horizontal="center" vertical="center" wrapText="1"/>
    </xf>
    <xf numFmtId="0" fontId="33" fillId="3" borderId="2" xfId="0" applyFont="1" applyFill="1" applyBorder="1" applyAlignment="1" applyProtection="1">
      <alignment horizontal="center" vertical="center" wrapText="1"/>
      <protection locked="0"/>
    </xf>
    <xf numFmtId="0" fontId="33" fillId="3" borderId="63" xfId="0" applyFont="1" applyFill="1" applyBorder="1" applyAlignment="1" applyProtection="1">
      <alignment horizontal="center" vertical="center" wrapText="1"/>
      <protection locked="0"/>
    </xf>
    <xf numFmtId="0" fontId="33" fillId="3" borderId="3" xfId="0" applyFont="1" applyFill="1" applyBorder="1" applyAlignment="1" applyProtection="1">
      <alignment horizontal="center" vertical="center" wrapText="1"/>
      <protection locked="0"/>
    </xf>
    <xf numFmtId="0" fontId="33" fillId="0" borderId="68" xfId="0" applyFont="1" applyBorder="1" applyAlignment="1" applyProtection="1">
      <alignment horizontal="center" vertical="center" wrapText="1"/>
      <protection locked="0"/>
    </xf>
    <xf numFmtId="0" fontId="33" fillId="0" borderId="69" xfId="0" applyFont="1" applyBorder="1" applyAlignment="1" applyProtection="1">
      <alignment horizontal="center" vertical="center" wrapText="1"/>
      <protection locked="0"/>
    </xf>
    <xf numFmtId="14" fontId="14" fillId="3" borderId="7" xfId="0" applyNumberFormat="1" applyFont="1" applyFill="1" applyBorder="1" applyAlignment="1">
      <alignment horizontal="center" vertical="center"/>
    </xf>
    <xf numFmtId="0" fontId="14" fillId="3" borderId="7" xfId="0" applyFont="1" applyFill="1" applyBorder="1" applyAlignment="1">
      <alignment horizontal="center" vertical="center"/>
    </xf>
    <xf numFmtId="0" fontId="7" fillId="0" borderId="0" xfId="0" applyFont="1" applyAlignment="1">
      <alignment horizontal="center" vertical="center" wrapText="1"/>
    </xf>
    <xf numFmtId="0" fontId="33" fillId="0" borderId="2" xfId="0" applyFont="1" applyBorder="1" applyAlignment="1" applyProtection="1">
      <alignment horizontal="justify" vertical="center" wrapText="1"/>
      <protection locked="0"/>
    </xf>
    <xf numFmtId="0" fontId="33" fillId="0" borderId="63" xfId="0" applyFont="1" applyBorder="1" applyAlignment="1" applyProtection="1">
      <alignment horizontal="justify" vertical="center" wrapText="1"/>
      <protection locked="0"/>
    </xf>
    <xf numFmtId="0" fontId="57" fillId="0" borderId="1" xfId="0" applyFont="1" applyBorder="1" applyAlignment="1">
      <alignment horizontal="justify" vertical="center" wrapText="1"/>
    </xf>
    <xf numFmtId="14" fontId="33" fillId="0" borderId="2" xfId="0" applyNumberFormat="1" applyFont="1" applyBorder="1" applyAlignment="1">
      <alignment horizontal="center" vertical="center"/>
    </xf>
    <xf numFmtId="14" fontId="33" fillId="0" borderId="63" xfId="0" applyNumberFormat="1" applyFont="1" applyBorder="1" applyAlignment="1">
      <alignment horizontal="center" vertical="center"/>
    </xf>
    <xf numFmtId="14" fontId="33" fillId="0" borderId="3" xfId="0" applyNumberFormat="1" applyFont="1" applyBorder="1" applyAlignment="1">
      <alignment horizontal="center" vertical="center"/>
    </xf>
    <xf numFmtId="164" fontId="33" fillId="0" borderId="2" xfId="0" applyNumberFormat="1" applyFont="1" applyBorder="1" applyAlignment="1" applyProtection="1">
      <alignment horizontal="center" vertical="center"/>
      <protection locked="0"/>
    </xf>
    <xf numFmtId="164" fontId="33" fillId="0" borderId="3" xfId="0" applyNumberFormat="1" applyFont="1" applyBorder="1" applyAlignment="1" applyProtection="1">
      <alignment horizontal="center" vertical="center"/>
      <protection locked="0"/>
    </xf>
    <xf numFmtId="164" fontId="33" fillId="0" borderId="2" xfId="0" applyNumberFormat="1" applyFont="1" applyBorder="1" applyAlignment="1" applyProtection="1">
      <alignment horizontal="center" vertical="center" wrapText="1" indent="1"/>
      <protection locked="0"/>
    </xf>
    <xf numFmtId="164" fontId="33" fillId="0" borderId="63" xfId="0" applyNumberFormat="1" applyFont="1" applyBorder="1" applyAlignment="1" applyProtection="1">
      <alignment horizontal="center" vertical="center" wrapText="1" indent="1"/>
      <protection locked="0"/>
    </xf>
    <xf numFmtId="164" fontId="33" fillId="0" borderId="3" xfId="0" applyNumberFormat="1" applyFont="1" applyBorder="1" applyAlignment="1" applyProtection="1">
      <alignment horizontal="center" vertical="center" wrapText="1" indent="1"/>
      <protection locked="0"/>
    </xf>
    <xf numFmtId="164" fontId="33" fillId="0" borderId="2" xfId="0" applyNumberFormat="1" applyFont="1" applyBorder="1" applyAlignment="1" applyProtection="1">
      <alignment horizontal="center" vertical="center" wrapText="1"/>
      <protection locked="0"/>
    </xf>
    <xf numFmtId="164" fontId="33" fillId="0" borderId="63" xfId="0" applyNumberFormat="1" applyFont="1" applyBorder="1" applyAlignment="1" applyProtection="1">
      <alignment horizontal="center" vertical="center"/>
      <protection locked="0"/>
    </xf>
    <xf numFmtId="0" fontId="33" fillId="0" borderId="2" xfId="0" applyFont="1" applyBorder="1" applyAlignment="1" applyProtection="1">
      <alignment horizontal="center" vertical="top" wrapText="1"/>
      <protection locked="0"/>
    </xf>
    <xf numFmtId="0" fontId="33" fillId="0" borderId="63" xfId="0" applyFont="1" applyBorder="1" applyAlignment="1" applyProtection="1">
      <alignment horizontal="center" vertical="top" wrapText="1"/>
      <protection locked="0"/>
    </xf>
    <xf numFmtId="0" fontId="33" fillId="0" borderId="3" xfId="0" applyFont="1" applyBorder="1" applyAlignment="1" applyProtection="1">
      <alignment horizontal="center" vertical="top" wrapText="1"/>
      <protection locked="0"/>
    </xf>
    <xf numFmtId="0" fontId="33" fillId="3" borderId="2" xfId="0" applyFont="1" applyFill="1" applyBorder="1" applyAlignment="1" applyProtection="1">
      <alignment horizontal="justify" vertical="center" wrapText="1"/>
      <protection locked="0"/>
    </xf>
    <xf numFmtId="0" fontId="33" fillId="3" borderId="63" xfId="0" applyFont="1" applyFill="1" applyBorder="1" applyAlignment="1" applyProtection="1">
      <alignment horizontal="justify" vertical="center" wrapText="1"/>
      <protection locked="0"/>
    </xf>
    <xf numFmtId="0" fontId="33" fillId="3" borderId="70" xfId="0" applyFont="1" applyFill="1" applyBorder="1" applyAlignment="1" applyProtection="1">
      <alignment horizontal="justify" vertical="center" wrapText="1"/>
      <protection locked="0"/>
    </xf>
    <xf numFmtId="0" fontId="33" fillId="3" borderId="63" xfId="0" applyFont="1" applyFill="1" applyBorder="1" applyAlignment="1">
      <alignment horizontal="justify" vertical="center" wrapText="1"/>
    </xf>
    <xf numFmtId="0" fontId="33" fillId="3" borderId="3" xfId="0" applyFont="1" applyFill="1" applyBorder="1" applyAlignment="1">
      <alignment horizontal="justify" vertical="center" wrapText="1"/>
    </xf>
    <xf numFmtId="9" fontId="6" fillId="0" borderId="3" xfId="0" applyNumberFormat="1" applyFont="1" applyBorder="1" applyAlignment="1">
      <alignment horizontal="center" vertical="top"/>
    </xf>
    <xf numFmtId="0" fontId="14" fillId="0" borderId="2" xfId="0" applyFont="1" applyBorder="1" applyAlignment="1">
      <alignment horizontal="center" vertical="center" wrapText="1"/>
    </xf>
    <xf numFmtId="0" fontId="33" fillId="4" borderId="63" xfId="0" applyFont="1" applyFill="1" applyBorder="1" applyAlignment="1">
      <alignment horizontal="justify" vertical="center" wrapText="1"/>
    </xf>
    <xf numFmtId="0" fontId="33" fillId="4" borderId="3" xfId="0" applyFont="1" applyFill="1" applyBorder="1" applyAlignment="1">
      <alignment horizontal="justify" vertical="center" wrapText="1"/>
    </xf>
    <xf numFmtId="0" fontId="7" fillId="0" borderId="1" xfId="0" applyFont="1" applyBorder="1" applyAlignment="1">
      <alignment horizontal="center" vertical="center" wrapText="1"/>
    </xf>
    <xf numFmtId="0" fontId="60" fillId="0" borderId="4" xfId="0" applyFont="1" applyBorder="1" applyAlignment="1">
      <alignment horizontal="center" vertical="center" wrapText="1"/>
    </xf>
    <xf numFmtId="0" fontId="60" fillId="0" borderId="5" xfId="0" applyFont="1" applyBorder="1" applyAlignment="1">
      <alignment horizontal="center" vertical="center" wrapText="1"/>
    </xf>
    <xf numFmtId="0" fontId="7" fillId="19" borderId="1" xfId="0" applyFont="1" applyFill="1" applyBorder="1" applyAlignment="1">
      <alignment horizontal="center" vertical="center" wrapText="1"/>
    </xf>
    <xf numFmtId="0" fontId="7" fillId="19" borderId="2" xfId="0" applyFont="1" applyFill="1" applyBorder="1" applyAlignment="1">
      <alignment horizontal="center" vertical="center" wrapText="1"/>
    </xf>
    <xf numFmtId="0" fontId="33" fillId="0" borderId="3" xfId="0" applyFont="1" applyBorder="1" applyAlignment="1" applyProtection="1">
      <alignment horizontal="justify" vertical="center" wrapText="1"/>
      <protection locked="0"/>
    </xf>
    <xf numFmtId="0" fontId="33" fillId="0" borderId="65" xfId="0" applyFont="1" applyBorder="1" applyAlignment="1">
      <alignment horizontal="justify" vertical="center" wrapText="1"/>
    </xf>
    <xf numFmtId="0" fontId="33" fillId="0" borderId="67" xfId="0" applyFont="1" applyBorder="1" applyAlignment="1">
      <alignment horizontal="justify" vertical="center" wrapText="1"/>
    </xf>
    <xf numFmtId="0" fontId="33" fillId="0" borderId="67" xfId="0" applyFont="1" applyBorder="1" applyAlignment="1">
      <alignment horizontal="justify" vertical="center"/>
    </xf>
    <xf numFmtId="0" fontId="33" fillId="0" borderId="1" xfId="0" applyFont="1" applyBorder="1" applyAlignment="1">
      <alignment horizontal="justify" vertical="center" wrapText="1"/>
    </xf>
    <xf numFmtId="0" fontId="51" fillId="0" borderId="1" xfId="0" applyFont="1" applyBorder="1" applyAlignment="1">
      <alignment horizontal="justify" vertical="center" wrapText="1"/>
    </xf>
    <xf numFmtId="0" fontId="51" fillId="3" borderId="2" xfId="1" applyFont="1" applyFill="1" applyBorder="1" applyAlignment="1" applyProtection="1">
      <alignment horizontal="center" vertical="center" wrapText="1"/>
      <protection locked="0"/>
    </xf>
    <xf numFmtId="0" fontId="33" fillId="3" borderId="3" xfId="1" applyFont="1" applyFill="1" applyBorder="1" applyAlignment="1" applyProtection="1">
      <alignment horizontal="center" vertical="center" wrapText="1"/>
      <protection locked="0"/>
    </xf>
    <xf numFmtId="0" fontId="33" fillId="3" borderId="1" xfId="0" applyFont="1" applyFill="1" applyBorder="1" applyAlignment="1" applyProtection="1">
      <alignment horizontal="justify" vertical="center" wrapText="1"/>
      <protection locked="0"/>
    </xf>
    <xf numFmtId="0" fontId="15" fillId="8" borderId="7" xfId="0" applyFont="1" applyFill="1" applyBorder="1" applyAlignment="1">
      <alignment horizontal="center" vertical="center"/>
    </xf>
    <xf numFmtId="0" fontId="11" fillId="2" borderId="4" xfId="0" applyFont="1" applyFill="1" applyBorder="1" applyAlignment="1">
      <alignment horizontal="center" vertical="center" wrapText="1"/>
    </xf>
    <xf numFmtId="0" fontId="11" fillId="2" borderId="6" xfId="0" applyFont="1" applyFill="1" applyBorder="1" applyAlignment="1">
      <alignment horizontal="center" vertical="center" wrapText="1"/>
    </xf>
    <xf numFmtId="0" fontId="10" fillId="8" borderId="4" xfId="0" applyFont="1" applyFill="1" applyBorder="1" applyAlignment="1">
      <alignment horizontal="center" vertical="center" wrapText="1"/>
    </xf>
    <xf numFmtId="0" fontId="10" fillId="8" borderId="6" xfId="0" applyFont="1" applyFill="1" applyBorder="1" applyAlignment="1">
      <alignment horizontal="center" vertical="center" wrapText="1"/>
    </xf>
    <xf numFmtId="0" fontId="10" fillId="0" borderId="10" xfId="0" applyFont="1" applyBorder="1" applyAlignment="1">
      <alignment horizontal="center" vertical="center" wrapText="1"/>
    </xf>
    <xf numFmtId="0" fontId="10" fillId="0" borderId="12" xfId="0" applyFont="1" applyBorder="1" applyAlignment="1">
      <alignment horizontal="center" vertical="center" wrapText="1"/>
    </xf>
    <xf numFmtId="0" fontId="2" fillId="0" borderId="10" xfId="0" applyFont="1" applyBorder="1" applyAlignment="1">
      <alignment horizontal="justify" vertical="center" wrapText="1"/>
    </xf>
    <xf numFmtId="0" fontId="2" fillId="0" borderId="12" xfId="0" applyFont="1" applyBorder="1" applyAlignment="1">
      <alignment horizontal="justify" vertical="center" wrapText="1"/>
    </xf>
    <xf numFmtId="0" fontId="7" fillId="0" borderId="0" xfId="0" applyFont="1" applyAlignment="1">
      <alignment horizontal="center" vertical="center"/>
    </xf>
    <xf numFmtId="0" fontId="10" fillId="0" borderId="18" xfId="0" applyFont="1" applyBorder="1" applyAlignment="1">
      <alignment horizontal="center" vertical="center" wrapText="1"/>
    </xf>
    <xf numFmtId="0" fontId="10" fillId="0" borderId="20" xfId="0" applyFont="1" applyBorder="1" applyAlignment="1">
      <alignment horizontal="center" vertical="center" wrapText="1"/>
    </xf>
    <xf numFmtId="0" fontId="10" fillId="0" borderId="22" xfId="0" applyFont="1" applyBorder="1" applyAlignment="1">
      <alignment horizontal="center" vertical="center" wrapText="1"/>
    </xf>
    <xf numFmtId="0" fontId="10" fillId="0" borderId="17" xfId="0" applyFont="1" applyBorder="1" applyAlignment="1">
      <alignment horizontal="center" vertical="center" wrapText="1"/>
    </xf>
    <xf numFmtId="0" fontId="2" fillId="0" borderId="14" xfId="0" applyFont="1" applyBorder="1" applyAlignment="1">
      <alignment horizontal="justify" vertical="center" wrapText="1"/>
    </xf>
    <xf numFmtId="0" fontId="2" fillId="0" borderId="15" xfId="0" applyFont="1" applyBorder="1" applyAlignment="1">
      <alignment horizontal="justify" vertical="center" wrapText="1"/>
    </xf>
    <xf numFmtId="0" fontId="10" fillId="0" borderId="13" xfId="0" applyFont="1" applyBorder="1" applyAlignment="1">
      <alignment horizontal="center" vertical="center" wrapText="1"/>
    </xf>
    <xf numFmtId="0" fontId="10" fillId="0" borderId="15" xfId="0" applyFont="1" applyBorder="1" applyAlignment="1">
      <alignment horizontal="center" vertical="center" wrapText="1"/>
    </xf>
    <xf numFmtId="0" fontId="10" fillId="20" borderId="10" xfId="0" applyFont="1" applyFill="1" applyBorder="1" applyAlignment="1">
      <alignment horizontal="center" vertical="center" wrapText="1"/>
    </xf>
    <xf numFmtId="0" fontId="10" fillId="20" borderId="12" xfId="0" applyFont="1" applyFill="1" applyBorder="1" applyAlignment="1">
      <alignment horizontal="center" vertical="center" wrapText="1"/>
    </xf>
    <xf numFmtId="0" fontId="10" fillId="0" borderId="14" xfId="0" applyFont="1" applyBorder="1" applyAlignment="1">
      <alignment horizontal="center" vertical="center" wrapText="1"/>
    </xf>
    <xf numFmtId="0" fontId="2" fillId="0" borderId="21" xfId="0" applyFont="1" applyBorder="1" applyAlignment="1">
      <alignment horizontal="justify" vertical="center" wrapText="1"/>
    </xf>
    <xf numFmtId="0" fontId="2" fillId="0" borderId="23" xfId="0" applyFont="1" applyBorder="1" applyAlignment="1">
      <alignment horizontal="justify" vertical="center" wrapText="1"/>
    </xf>
    <xf numFmtId="0" fontId="20" fillId="11" borderId="16" xfId="0" applyFont="1" applyFill="1" applyBorder="1" applyAlignment="1">
      <alignment horizontal="center" vertical="center" wrapText="1"/>
    </xf>
    <xf numFmtId="0" fontId="15" fillId="11" borderId="16" xfId="0" applyFont="1" applyFill="1" applyBorder="1" applyAlignment="1">
      <alignment horizontal="center" vertical="center" wrapText="1"/>
    </xf>
    <xf numFmtId="0" fontId="8" fillId="0" borderId="21" xfId="0" applyFont="1" applyBorder="1" applyAlignment="1">
      <alignment horizontal="left" vertical="center" wrapText="1"/>
    </xf>
    <xf numFmtId="0" fontId="8" fillId="0" borderId="23" xfId="0" applyFont="1" applyBorder="1" applyAlignment="1">
      <alignment horizontal="left" vertical="center" wrapText="1"/>
    </xf>
    <xf numFmtId="0" fontId="8" fillId="0" borderId="18" xfId="0" applyFont="1" applyBorder="1" applyAlignment="1">
      <alignment horizontal="left" vertical="center" wrapText="1"/>
    </xf>
    <xf numFmtId="0" fontId="8" fillId="0" borderId="20" xfId="0" applyFont="1" applyBorder="1" applyAlignment="1">
      <alignment horizontal="left" vertical="center" wrapText="1"/>
    </xf>
    <xf numFmtId="0" fontId="8" fillId="0" borderId="22" xfId="0" applyFont="1" applyBorder="1" applyAlignment="1">
      <alignment horizontal="left" vertical="center" wrapText="1"/>
    </xf>
    <xf numFmtId="0" fontId="8" fillId="0" borderId="17" xfId="0" applyFont="1" applyBorder="1" applyAlignment="1">
      <alignment horizontal="left" vertical="center" wrapText="1"/>
    </xf>
    <xf numFmtId="0" fontId="15" fillId="0" borderId="13" xfId="0" applyFont="1" applyBorder="1" applyAlignment="1">
      <alignment horizontal="center" vertical="center" wrapText="1"/>
    </xf>
    <xf numFmtId="0" fontId="15" fillId="0" borderId="14" xfId="0" applyFont="1" applyBorder="1" applyAlignment="1">
      <alignment horizontal="center" vertical="center" wrapText="1"/>
    </xf>
    <xf numFmtId="0" fontId="15" fillId="0" borderId="15" xfId="0" applyFont="1" applyBorder="1" applyAlignment="1">
      <alignment horizontal="center" vertical="center" wrapText="1"/>
    </xf>
    <xf numFmtId="0" fontId="5" fillId="0" borderId="22" xfId="0" applyFont="1" applyBorder="1" applyAlignment="1">
      <alignment horizontal="left" vertical="center" wrapText="1"/>
    </xf>
    <xf numFmtId="0" fontId="5" fillId="0" borderId="17" xfId="0" applyFont="1" applyBorder="1" applyAlignment="1">
      <alignment horizontal="left" vertical="center" wrapText="1"/>
    </xf>
    <xf numFmtId="0" fontId="17" fillId="0" borderId="61" xfId="0" applyFont="1" applyBorder="1" applyAlignment="1">
      <alignment horizontal="center" vertical="center" wrapText="1"/>
    </xf>
    <xf numFmtId="0" fontId="17" fillId="0" borderId="62" xfId="0" applyFont="1" applyBorder="1" applyAlignment="1">
      <alignment horizontal="center" vertical="center" wrapText="1"/>
    </xf>
    <xf numFmtId="0" fontId="7" fillId="11" borderId="56" xfId="0" applyFont="1" applyFill="1" applyBorder="1" applyAlignment="1">
      <alignment horizontal="center" vertical="center" wrapText="1"/>
    </xf>
    <xf numFmtId="0" fontId="7" fillId="11" borderId="57" xfId="0" applyFont="1" applyFill="1" applyBorder="1" applyAlignment="1">
      <alignment horizontal="center" vertical="center" wrapText="1"/>
    </xf>
    <xf numFmtId="0" fontId="17" fillId="0" borderId="61" xfId="0" applyFont="1" applyBorder="1" applyAlignment="1">
      <alignment horizontal="left" vertical="center" wrapText="1"/>
    </xf>
    <xf numFmtId="0" fontId="7" fillId="0" borderId="0" xfId="0" applyFont="1" applyAlignment="1">
      <alignment horizontal="center" wrapText="1"/>
    </xf>
    <xf numFmtId="0" fontId="7" fillId="0" borderId="10" xfId="0" applyFont="1" applyBorder="1" applyAlignment="1">
      <alignment horizontal="right" vertical="center"/>
    </xf>
    <xf numFmtId="0" fontId="7" fillId="0" borderId="12" xfId="0" applyFont="1" applyBorder="1" applyAlignment="1">
      <alignment horizontal="right" vertical="center"/>
    </xf>
    <xf numFmtId="0" fontId="17" fillId="0" borderId="56" xfId="0" applyFont="1" applyBorder="1" applyAlignment="1">
      <alignment horizontal="left" vertical="center" wrapText="1"/>
    </xf>
    <xf numFmtId="0" fontId="7" fillId="11" borderId="13" xfId="0" applyFont="1" applyFill="1" applyBorder="1" applyAlignment="1">
      <alignment horizontal="center" vertical="center" wrapText="1"/>
    </xf>
    <xf numFmtId="0" fontId="7" fillId="11" borderId="15" xfId="0" applyFont="1" applyFill="1" applyBorder="1" applyAlignment="1">
      <alignment horizontal="center" vertical="center" wrapText="1"/>
    </xf>
    <xf numFmtId="0" fontId="7" fillId="11" borderId="16" xfId="0" applyFont="1" applyFill="1" applyBorder="1" applyAlignment="1">
      <alignment horizontal="center" vertical="center" wrapText="1"/>
    </xf>
    <xf numFmtId="0" fontId="17" fillId="0" borderId="1" xfId="0" applyFont="1" applyBorder="1" applyAlignment="1">
      <alignment horizontal="center" vertical="center" wrapText="1"/>
    </xf>
    <xf numFmtId="0" fontId="17" fillId="0" borderId="59" xfId="0" applyFont="1" applyBorder="1" applyAlignment="1">
      <alignment horizontal="center" vertical="center" wrapText="1"/>
    </xf>
    <xf numFmtId="0" fontId="19" fillId="0" borderId="0" xfId="0" applyFont="1" applyAlignment="1">
      <alignment horizontal="center"/>
    </xf>
    <xf numFmtId="0" fontId="22" fillId="11" borderId="16" xfId="0" applyFont="1" applyFill="1" applyBorder="1" applyAlignment="1">
      <alignment horizontal="center" vertical="center" wrapText="1"/>
    </xf>
    <xf numFmtId="0" fontId="33" fillId="0" borderId="16" xfId="0" applyFont="1" applyBorder="1" applyAlignment="1">
      <alignment horizontal="center" vertical="center" wrapText="1"/>
    </xf>
    <xf numFmtId="0" fontId="15" fillId="9" borderId="11" xfId="0" applyFont="1" applyFill="1" applyBorder="1" applyAlignment="1">
      <alignment horizontal="center" vertical="center" wrapText="1"/>
    </xf>
    <xf numFmtId="0" fontId="15" fillId="9" borderId="12" xfId="0" applyFont="1" applyFill="1" applyBorder="1" applyAlignment="1">
      <alignment horizontal="center" vertical="center" wrapText="1"/>
    </xf>
    <xf numFmtId="0" fontId="39" fillId="0" borderId="22" xfId="0" applyFont="1" applyBorder="1" applyAlignment="1">
      <alignment vertical="center" wrapText="1"/>
    </xf>
    <xf numFmtId="0" fontId="39" fillId="0" borderId="54" xfId="0" applyFont="1" applyBorder="1" applyAlignment="1">
      <alignment vertical="center" wrapText="1"/>
    </xf>
    <xf numFmtId="0" fontId="39" fillId="0" borderId="17" xfId="0" applyFont="1" applyBorder="1" applyAlignment="1">
      <alignment vertical="center" wrapText="1"/>
    </xf>
    <xf numFmtId="0" fontId="7" fillId="0" borderId="0" xfId="0" applyFont="1" applyAlignment="1">
      <alignment horizontal="center"/>
    </xf>
    <xf numFmtId="0" fontId="10" fillId="0" borderId="13" xfId="0" applyFont="1" applyBorder="1" applyAlignment="1">
      <alignment horizontal="left" vertical="center" wrapText="1" indent="2"/>
    </xf>
    <xf numFmtId="0" fontId="10" fillId="0" borderId="15" xfId="0" applyFont="1" applyBorder="1" applyAlignment="1">
      <alignment horizontal="left" vertical="center" wrapText="1" indent="2"/>
    </xf>
    <xf numFmtId="0" fontId="15" fillId="0" borderId="13" xfId="0" applyFont="1" applyBorder="1" applyAlignment="1">
      <alignment horizontal="left" vertical="center" wrapText="1"/>
    </xf>
    <xf numFmtId="0" fontId="15" fillId="0" borderId="15" xfId="0" applyFont="1" applyBorder="1" applyAlignment="1">
      <alignment horizontal="left" vertical="center" wrapText="1"/>
    </xf>
    <xf numFmtId="0" fontId="26" fillId="0" borderId="21" xfId="0" applyFont="1" applyBorder="1" applyAlignment="1">
      <alignment vertical="center" wrapText="1"/>
    </xf>
    <xf numFmtId="0" fontId="26" fillId="0" borderId="19" xfId="0" applyFont="1" applyBorder="1" applyAlignment="1">
      <alignment vertical="center" wrapText="1"/>
    </xf>
    <xf numFmtId="0" fontId="26" fillId="0" borderId="23" xfId="0" applyFont="1" applyBorder="1" applyAlignment="1">
      <alignment vertical="center" wrapText="1"/>
    </xf>
    <xf numFmtId="0" fontId="26" fillId="0" borderId="18" xfId="0" applyFont="1" applyBorder="1" applyAlignment="1">
      <alignment vertical="center" wrapText="1"/>
    </xf>
    <xf numFmtId="0" fontId="26" fillId="0" borderId="0" xfId="0" applyFont="1" applyAlignment="1">
      <alignment vertical="center" wrapText="1"/>
    </xf>
    <xf numFmtId="0" fontId="26" fillId="0" borderId="20" xfId="0" applyFont="1" applyBorder="1" applyAlignment="1">
      <alignment vertical="center" wrapText="1"/>
    </xf>
    <xf numFmtId="0" fontId="15" fillId="0" borderId="13" xfId="0" applyFont="1" applyBorder="1" applyAlignment="1">
      <alignment horizontal="left" vertical="center" wrapText="1" indent="2"/>
    </xf>
    <xf numFmtId="0" fontId="15" fillId="0" borderId="15" xfId="0" applyFont="1" applyBorder="1" applyAlignment="1">
      <alignment horizontal="left" vertical="center" wrapText="1" indent="2"/>
    </xf>
    <xf numFmtId="0" fontId="8" fillId="0" borderId="13" xfId="0" applyFont="1" applyBorder="1" applyAlignment="1">
      <alignment horizontal="justify" vertical="center" wrapText="1"/>
    </xf>
    <xf numFmtId="0" fontId="8" fillId="0" borderId="15" xfId="0" applyFont="1" applyBorder="1" applyAlignment="1">
      <alignment horizontal="justify" vertical="center" wrapText="1"/>
    </xf>
    <xf numFmtId="0" fontId="15" fillId="0" borderId="14" xfId="0" applyFont="1" applyBorder="1" applyAlignment="1">
      <alignment horizontal="left" vertical="center" wrapText="1" indent="2"/>
    </xf>
    <xf numFmtId="0" fontId="8" fillId="4" borderId="16" xfId="0" applyFont="1" applyFill="1" applyBorder="1" applyAlignment="1">
      <alignment horizontal="center" vertical="center" wrapText="1"/>
    </xf>
    <xf numFmtId="0" fontId="34" fillId="4" borderId="16" xfId="0" applyFont="1" applyFill="1" applyBorder="1" applyAlignment="1">
      <alignment horizontal="center" vertical="center" wrapText="1"/>
    </xf>
    <xf numFmtId="0" fontId="35" fillId="4" borderId="16" xfId="0" applyFont="1" applyFill="1" applyBorder="1" applyAlignment="1">
      <alignment horizontal="center" vertical="center" wrapText="1"/>
    </xf>
    <xf numFmtId="0" fontId="7" fillId="13" borderId="42" xfId="0" applyFont="1" applyFill="1" applyBorder="1" applyAlignment="1">
      <alignment horizontal="center" vertical="center" wrapText="1"/>
    </xf>
    <xf numFmtId="0" fontId="7" fillId="13" borderId="36" xfId="0" applyFont="1" applyFill="1" applyBorder="1" applyAlignment="1">
      <alignment horizontal="center" vertical="center" wrapText="1"/>
    </xf>
    <xf numFmtId="0" fontId="7" fillId="13" borderId="37" xfId="0" applyFont="1" applyFill="1" applyBorder="1" applyAlignment="1">
      <alignment horizontal="center" vertical="center" wrapText="1"/>
    </xf>
    <xf numFmtId="0" fontId="7" fillId="13" borderId="43" xfId="0" applyFont="1" applyFill="1" applyBorder="1" applyAlignment="1">
      <alignment horizontal="center" vertical="center" wrapText="1"/>
    </xf>
    <xf numFmtId="0" fontId="7" fillId="13" borderId="38" xfId="0" applyFont="1" applyFill="1" applyBorder="1" applyAlignment="1">
      <alignment horizontal="center" vertical="center" wrapText="1"/>
    </xf>
    <xf numFmtId="0" fontId="7" fillId="13" borderId="39" xfId="0" applyFont="1" applyFill="1" applyBorder="1" applyAlignment="1">
      <alignment horizontal="center" vertical="center" wrapText="1"/>
    </xf>
    <xf numFmtId="0" fontId="7" fillId="13" borderId="44" xfId="0" applyFont="1" applyFill="1" applyBorder="1" applyAlignment="1">
      <alignment horizontal="center" vertical="center" wrapText="1"/>
    </xf>
    <xf numFmtId="0" fontId="7" fillId="13" borderId="41" xfId="0" applyFont="1" applyFill="1" applyBorder="1" applyAlignment="1">
      <alignment horizontal="center" vertical="center" wrapText="1"/>
    </xf>
    <xf numFmtId="0" fontId="7" fillId="9" borderId="1" xfId="0" applyFont="1" applyFill="1" applyBorder="1" applyAlignment="1">
      <alignment horizontal="center" vertical="center" wrapText="1"/>
    </xf>
    <xf numFmtId="0" fontId="7" fillId="13" borderId="24" xfId="0" applyFont="1" applyFill="1" applyBorder="1" applyAlignment="1">
      <alignment horizontal="center" vertical="center" wrapText="1"/>
    </xf>
    <xf numFmtId="0" fontId="7" fillId="13" borderId="25" xfId="0" applyFont="1" applyFill="1" applyBorder="1" applyAlignment="1">
      <alignment horizontal="center" vertical="center" wrapText="1"/>
    </xf>
    <xf numFmtId="0" fontId="7" fillId="13" borderId="31" xfId="0" applyFont="1" applyFill="1" applyBorder="1" applyAlignment="1">
      <alignment horizontal="center" vertical="center" wrapText="1"/>
    </xf>
    <xf numFmtId="0" fontId="7" fillId="13" borderId="26" xfId="0" applyFont="1" applyFill="1" applyBorder="1" applyAlignment="1">
      <alignment horizontal="center" vertical="center" wrapText="1"/>
    </xf>
    <xf numFmtId="0" fontId="7" fillId="13" borderId="27" xfId="0" applyFont="1" applyFill="1" applyBorder="1" applyAlignment="1">
      <alignment horizontal="center" vertical="center" wrapText="1"/>
    </xf>
    <xf numFmtId="0" fontId="7" fillId="13" borderId="32" xfId="0" applyFont="1" applyFill="1" applyBorder="1" applyAlignment="1">
      <alignment horizontal="center" vertical="center" wrapText="1"/>
    </xf>
    <xf numFmtId="0" fontId="7" fillId="13" borderId="28" xfId="0" applyFont="1" applyFill="1" applyBorder="1" applyAlignment="1">
      <alignment horizontal="center" vertical="center" wrapText="1"/>
    </xf>
    <xf numFmtId="0" fontId="7" fillId="13" borderId="29" xfId="0" applyFont="1" applyFill="1" applyBorder="1" applyAlignment="1">
      <alignment horizontal="center" vertical="center" wrapText="1"/>
    </xf>
    <xf numFmtId="0" fontId="7" fillId="13" borderId="33" xfId="0" applyFont="1" applyFill="1" applyBorder="1" applyAlignment="1">
      <alignment horizontal="center" vertical="center" wrapText="1"/>
    </xf>
    <xf numFmtId="0" fontId="7" fillId="13" borderId="30" xfId="0" applyFont="1" applyFill="1" applyBorder="1" applyAlignment="1">
      <alignment horizontal="center" vertical="center" wrapText="1"/>
    </xf>
    <xf numFmtId="0" fontId="7" fillId="13" borderId="34" xfId="0" applyFont="1" applyFill="1" applyBorder="1" applyAlignment="1">
      <alignment horizontal="center" vertical="center" wrapText="1"/>
    </xf>
    <xf numFmtId="0" fontId="7" fillId="13" borderId="35" xfId="0" applyFont="1" applyFill="1" applyBorder="1" applyAlignment="1">
      <alignment horizontal="center" vertical="center" wrapText="1"/>
    </xf>
    <xf numFmtId="0" fontId="15" fillId="20" borderId="16" xfId="0" applyFont="1" applyFill="1" applyBorder="1" applyAlignment="1">
      <alignment horizontal="center" vertical="center" wrapText="1"/>
    </xf>
    <xf numFmtId="0" fontId="16" fillId="20" borderId="16" xfId="0" applyFont="1" applyFill="1" applyBorder="1" applyAlignment="1">
      <alignment horizontal="center" vertical="center" wrapText="1"/>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0" fontId="61" fillId="0" borderId="66" xfId="3" applyFont="1" applyBorder="1" applyAlignment="1">
      <alignment vertical="center" wrapText="1"/>
    </xf>
  </cellXfs>
  <cellStyles count="6">
    <cellStyle name="Hipervínculo" xfId="3" builtinId="8"/>
    <cellStyle name="Hyperlink" xfId="5" xr:uid="{00000000-000B-0000-0000-000008000000}"/>
    <cellStyle name="Millares [0] 2" xfId="4" xr:uid="{8F9A2EF2-6F74-4BB9-9CC3-462B1B948613}"/>
    <cellStyle name="Normal" xfId="0" builtinId="0"/>
    <cellStyle name="Normal 2" xfId="1" xr:uid="{00000000-0005-0000-0000-000001000000}"/>
    <cellStyle name="Porcentaje" xfId="2" builtinId="5"/>
  </cellStyles>
  <dxfs count="545">
    <dxf>
      <font>
        <color auto="1"/>
      </font>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ill>
        <patternFill>
          <bgColor rgb="FFFFC000"/>
        </patternFill>
      </fill>
    </dxf>
    <dxf>
      <font>
        <color rgb="FF9C0006"/>
      </font>
      <fill>
        <patternFill>
          <bgColor rgb="FFFFC7CE"/>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FF99"/>
        </patternFill>
      </fill>
    </dxf>
    <dxf>
      <fill>
        <patternFill>
          <bgColor rgb="FFFFC000"/>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FFCC"/>
        </patternFill>
      </fill>
    </dxf>
    <dxf>
      <fill>
        <patternFill>
          <bgColor theme="1"/>
        </patternFill>
      </fill>
    </dxf>
    <dxf>
      <fill>
        <patternFill>
          <bgColor rgb="FFFFC000"/>
        </patternFill>
      </fill>
    </dxf>
    <dxf>
      <font>
        <color auto="1"/>
      </font>
      <fill>
        <patternFill>
          <bgColor rgb="FFFF0000"/>
        </patternFill>
      </fill>
    </dxf>
    <dxf>
      <fill>
        <patternFill>
          <bgColor rgb="FF92D050"/>
        </patternFill>
      </fill>
    </dxf>
    <dxf>
      <fill>
        <patternFill>
          <bgColor rgb="FFFF0000"/>
        </patternFill>
      </fill>
    </dxf>
    <dxf>
      <fill>
        <patternFill>
          <bgColor rgb="FFFFC000"/>
        </patternFill>
      </fill>
    </dxf>
    <dxf>
      <fill>
        <patternFill>
          <bgColor rgb="FFFF0000"/>
        </patternFill>
      </fill>
    </dxf>
    <dxf>
      <fill>
        <patternFill>
          <bgColor rgb="FFFFFF99"/>
        </patternFill>
      </fill>
    </dxf>
    <dxf>
      <fill>
        <patternFill>
          <bgColor rgb="FFFFFFCC"/>
        </patternFill>
      </fill>
    </dxf>
    <dxf>
      <fill>
        <patternFill>
          <bgColor rgb="FFFF0000"/>
        </patternFill>
      </fill>
    </dxf>
    <dxf>
      <fill>
        <patternFill>
          <bgColor rgb="FFFFFF99"/>
        </patternFill>
      </fill>
    </dxf>
    <dxf>
      <fill>
        <patternFill>
          <bgColor rgb="FFFF0000"/>
        </patternFill>
      </fill>
    </dxf>
    <dxf>
      <fill>
        <patternFill>
          <bgColor rgb="FFFFC000"/>
        </patternFill>
      </fill>
    </dxf>
    <dxf>
      <fill>
        <patternFill>
          <bgColor rgb="FFFFFF99"/>
        </patternFill>
      </fill>
    </dxf>
    <dxf>
      <fill>
        <patternFill>
          <bgColor rgb="FFFFC000"/>
        </patternFill>
      </fill>
    </dxf>
    <dxf>
      <font>
        <color theme="1"/>
      </font>
      <fill>
        <patternFill>
          <bgColor rgb="FFFFC000"/>
        </patternFill>
      </fill>
    </dxf>
    <dxf>
      <font>
        <color rgb="FF9C0006"/>
      </font>
      <fill>
        <patternFill>
          <bgColor rgb="FFFFC7CE"/>
        </patternFill>
      </fill>
    </dxf>
    <dxf>
      <fill>
        <patternFill>
          <bgColor rgb="FFFFC000"/>
        </patternFill>
      </fill>
    </dxf>
    <dxf>
      <fill>
        <patternFill>
          <bgColor rgb="FFFFFF99"/>
        </patternFill>
      </fill>
    </dxf>
    <dxf>
      <fill>
        <patternFill>
          <bgColor rgb="FF92D050"/>
        </patternFill>
      </fill>
    </dxf>
    <dxf>
      <fill>
        <patternFill>
          <bgColor rgb="FFFFC000"/>
        </patternFill>
      </fill>
    </dxf>
    <dxf>
      <fill>
        <patternFill>
          <bgColor rgb="FF00B050"/>
        </patternFill>
      </fill>
    </dxf>
    <dxf>
      <font>
        <color theme="1"/>
      </font>
      <fill>
        <patternFill>
          <bgColor rgb="FFFFFF99"/>
        </patternFill>
      </fill>
    </dxf>
    <dxf>
      <fill>
        <patternFill>
          <bgColor theme="1"/>
        </patternFill>
      </fill>
    </dxf>
    <dxf>
      <fill>
        <patternFill>
          <bgColor rgb="FFFFFF99"/>
        </patternFill>
      </fill>
    </dxf>
    <dxf>
      <fill>
        <patternFill>
          <bgColor rgb="FFFFFFCC"/>
        </patternFill>
      </fill>
    </dxf>
    <dxf>
      <font>
        <color rgb="FF9C0006"/>
      </font>
      <fill>
        <patternFill>
          <bgColor rgb="FFFFC7CE"/>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92D05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C000"/>
        </patternFill>
      </fill>
    </dxf>
    <dxf>
      <fill>
        <patternFill>
          <bgColor rgb="FFFF0000"/>
        </patternFill>
      </fill>
    </dxf>
    <dxf>
      <fill>
        <patternFill>
          <bgColor rgb="FFFFFF99"/>
        </patternFill>
      </fill>
    </dxf>
    <dxf>
      <fill>
        <patternFill>
          <bgColor rgb="FF00B05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FFC000"/>
        </patternFill>
      </fill>
    </dxf>
    <dxf>
      <fill>
        <patternFill>
          <bgColor rgb="FFFFFF99"/>
        </patternFill>
      </fill>
    </dxf>
    <dxf>
      <fill>
        <patternFill>
          <bgColor rgb="FFFF0000"/>
        </patternFill>
      </fill>
    </dxf>
    <dxf>
      <fill>
        <patternFill>
          <bgColor rgb="FF92D050"/>
        </patternFill>
      </fill>
    </dxf>
    <dxf>
      <fill>
        <patternFill>
          <bgColor rgb="FFFFC000"/>
        </patternFill>
      </fill>
    </dxf>
    <dxf>
      <fill>
        <patternFill>
          <bgColor rgb="FFFF0000"/>
        </patternFill>
      </fill>
    </dxf>
    <dxf>
      <font>
        <color auto="1"/>
      </font>
      <fill>
        <patternFill>
          <bgColor rgb="FFFF0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FF99"/>
        </patternFill>
      </fill>
    </dxf>
    <dxf>
      <fill>
        <patternFill>
          <bgColor rgb="FFFF0000"/>
        </patternFill>
      </fill>
    </dxf>
    <dxf>
      <fill>
        <patternFill>
          <bgColor rgb="FF92D050"/>
        </patternFill>
      </fill>
    </dxf>
    <dxf>
      <fill>
        <patternFill>
          <bgColor rgb="FFFFFF99"/>
        </patternFill>
      </fill>
    </dxf>
    <dxf>
      <fill>
        <patternFill>
          <bgColor rgb="FFFF0000"/>
        </patternFill>
      </fill>
    </dxf>
    <dxf>
      <fill>
        <patternFill>
          <bgColor rgb="FFFFC000"/>
        </patternFill>
      </fill>
    </dxf>
    <dxf>
      <fill>
        <patternFill>
          <bgColor rgb="FFFFFF99"/>
        </patternFill>
      </fill>
    </dxf>
    <dxf>
      <font>
        <color theme="1"/>
      </font>
      <fill>
        <patternFill>
          <bgColor rgb="FFFFC000"/>
        </patternFill>
      </fill>
    </dxf>
    <dxf>
      <font>
        <color rgb="FF9C0006"/>
      </font>
      <fill>
        <patternFill>
          <bgColor rgb="FFFFC7CE"/>
        </patternFill>
      </fill>
    </dxf>
    <dxf>
      <fill>
        <patternFill>
          <bgColor rgb="FFFFC000"/>
        </patternFill>
      </fill>
    </dxf>
    <dxf>
      <fill>
        <patternFill>
          <bgColor rgb="FFFFFF99"/>
        </patternFill>
      </fill>
    </dxf>
    <dxf>
      <fill>
        <patternFill>
          <bgColor rgb="FF92D050"/>
        </patternFill>
      </fill>
    </dxf>
    <dxf>
      <fill>
        <patternFill>
          <bgColor rgb="FFFFC000"/>
        </patternFill>
      </fill>
    </dxf>
    <dxf>
      <font>
        <color theme="1"/>
      </font>
      <fill>
        <patternFill>
          <bgColor rgb="FFFFFF99"/>
        </patternFill>
      </fill>
    </dxf>
    <dxf>
      <fill>
        <patternFill>
          <bgColor theme="1"/>
        </patternFill>
      </fill>
    </dxf>
    <dxf>
      <fill>
        <patternFill>
          <bgColor rgb="FFFFFF99"/>
        </patternFill>
      </fill>
    </dxf>
    <dxf>
      <fill>
        <patternFill>
          <bgColor rgb="FFFFFFCC"/>
        </patternFill>
      </fill>
    </dxf>
    <dxf>
      <font>
        <color rgb="FF9C0006"/>
      </font>
      <fill>
        <patternFill>
          <bgColor rgb="FFFFC7CE"/>
        </patternFill>
      </fill>
    </dxf>
    <dxf>
      <fill>
        <patternFill>
          <bgColor rgb="FFFFFFCC"/>
        </patternFill>
      </fill>
    </dxf>
    <dxf>
      <fill>
        <patternFill>
          <bgColor rgb="FF00B05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ont>
        <color rgb="FF9C0006"/>
      </font>
      <fill>
        <patternFill>
          <bgColor rgb="FFFFC7CE"/>
        </patternFill>
      </fill>
    </dxf>
    <dxf>
      <fill>
        <patternFill>
          <bgColor rgb="FFFFFFCC"/>
        </patternFill>
      </fill>
    </dxf>
    <dxf>
      <font>
        <color auto="1"/>
      </font>
      <fill>
        <patternFill>
          <bgColor rgb="FFFF0000"/>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92D050"/>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92D05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patternType="solid">
          <fgColor rgb="FFFFC000"/>
          <bgColor rgb="FFFFC000"/>
        </patternFill>
      </fill>
    </dxf>
    <dxf>
      <fill>
        <patternFill patternType="solid">
          <fgColor rgb="FF92D050"/>
          <bgColor rgb="FF92D050"/>
        </patternFill>
      </fill>
    </dxf>
    <dxf>
      <fill>
        <patternFill patternType="solid">
          <fgColor rgb="FFFFC000"/>
          <bgColor rgb="FFFFC000"/>
        </patternFill>
      </fill>
    </dxf>
    <dxf>
      <font>
        <color auto="1"/>
      </font>
      <fill>
        <patternFill patternType="solid">
          <fgColor rgb="FFFFFF99"/>
          <bgColor rgb="FFFFFF99"/>
        </patternFill>
      </fill>
    </dxf>
    <dxf>
      <fill>
        <patternFill patternType="solid">
          <fgColor rgb="FFFFFF99"/>
          <bgColor rgb="FFFFFF99"/>
        </patternFill>
      </fill>
    </dxf>
    <dxf>
      <fill>
        <patternFill patternType="none"/>
      </fill>
    </dxf>
    <dxf>
      <fill>
        <patternFill patternType="solid">
          <fgColor rgb="FFFFFF99"/>
          <bgColor rgb="FFFFFF99"/>
        </patternFill>
      </fill>
    </dxf>
    <dxf>
      <fill>
        <patternFill patternType="solid">
          <fgColor rgb="FFFFC000"/>
          <bgColor rgb="FFFFC000"/>
        </patternFill>
      </fill>
    </dxf>
    <dxf>
      <font>
        <color rgb="FF9C0006"/>
      </font>
      <fill>
        <patternFill patternType="solid">
          <fgColor rgb="FFFFC7CE"/>
          <bgColor rgb="FFFFC7CE"/>
        </patternFill>
      </fill>
    </dxf>
    <dxf>
      <fill>
        <patternFill patternType="solid">
          <fgColor rgb="FFFFFFCC"/>
          <bgColor rgb="FFFFFFCC"/>
        </patternFill>
      </fill>
    </dxf>
    <dxf>
      <font>
        <color rgb="FF9C0006"/>
      </font>
      <fill>
        <patternFill patternType="solid">
          <fgColor rgb="FFFFC7CE"/>
          <bgColor rgb="FFFFC7CE"/>
        </patternFill>
      </fill>
    </dxf>
    <dxf>
      <fill>
        <patternFill patternType="solid">
          <fgColor rgb="FFFFFFCC"/>
          <bgColor rgb="FFFFFFCC"/>
        </patternFill>
      </fill>
    </dxf>
    <dxf>
      <fill>
        <patternFill patternType="solid">
          <fgColor rgb="FF92D050"/>
          <bgColor rgb="FF92D050"/>
        </patternFill>
      </fill>
    </dxf>
    <dxf>
      <fill>
        <patternFill patternType="solid">
          <fgColor rgb="FF00B050"/>
          <bgColor rgb="FF00B050"/>
        </patternFill>
      </fill>
    </dxf>
    <dxf>
      <fill>
        <patternFill patternType="solid">
          <fgColor rgb="FFFF0000"/>
          <bgColor rgb="FFFF0000"/>
        </patternFill>
      </fill>
    </dxf>
    <dxf>
      <fill>
        <patternFill patternType="solid">
          <fgColor rgb="FFFFC000"/>
          <bgColor rgb="FFFFC000"/>
        </patternFill>
      </fill>
    </dxf>
    <dxf>
      <fill>
        <patternFill patternType="solid">
          <fgColor rgb="FFFF0000"/>
          <bgColor rgb="FFFF0000"/>
        </patternFill>
      </fill>
    </dxf>
    <dxf>
      <fill>
        <patternFill patternType="solid">
          <fgColor rgb="FFFFFF99"/>
          <bgColor rgb="FFFFFF99"/>
        </patternFill>
      </fill>
    </dxf>
    <dxf>
      <fill>
        <patternFill patternType="solid">
          <fgColor rgb="FFFFC000"/>
          <bgColor rgb="FFFFC000"/>
        </patternFill>
      </fill>
    </dxf>
    <dxf>
      <fill>
        <patternFill patternType="solid">
          <fgColor rgb="FFFFC000"/>
          <bgColor rgb="FFFFC000"/>
        </patternFill>
      </fill>
    </dxf>
    <dxf>
      <fill>
        <patternFill patternType="solid">
          <fgColor rgb="FFFFC000"/>
          <bgColor rgb="FFFFC000"/>
        </patternFill>
      </fill>
    </dxf>
    <dxf>
      <fill>
        <patternFill patternType="solid">
          <fgColor rgb="FFFF0000"/>
          <bgColor rgb="FFFF0000"/>
        </patternFill>
      </fill>
    </dxf>
    <dxf>
      <fill>
        <patternFill patternType="solid">
          <fgColor rgb="FFFF0000"/>
          <bgColor rgb="FFFF0000"/>
        </patternFill>
      </fill>
    </dxf>
    <dxf>
      <fill>
        <patternFill patternType="solid">
          <fgColor rgb="FF92D050"/>
          <bgColor rgb="FF92D050"/>
        </patternFill>
      </fill>
    </dxf>
    <dxf>
      <fill>
        <patternFill patternType="solid">
          <fgColor rgb="FFFFFF99"/>
          <bgColor rgb="FFFFFF99"/>
        </patternFill>
      </fill>
    </dxf>
    <dxf>
      <fill>
        <patternFill patternType="solid">
          <fgColor rgb="FFFF0000"/>
          <bgColor rgb="FFFF0000"/>
        </patternFill>
      </fill>
    </dxf>
    <dxf>
      <fill>
        <patternFill patternType="solid">
          <fgColor rgb="FFFFFF99"/>
          <bgColor rgb="FFFFFF99"/>
        </patternFill>
      </fill>
    </dxf>
    <dxf>
      <fill>
        <patternFill patternType="solid">
          <fgColor rgb="FFFFC000"/>
          <bgColor rgb="FFFFC000"/>
        </patternFill>
      </fill>
    </dxf>
    <dxf>
      <fill>
        <patternFill patternType="solid">
          <fgColor rgb="FFFF0000"/>
          <bgColor rgb="FFFF0000"/>
        </patternFill>
      </fill>
    </dxf>
    <dxf>
      <fill>
        <patternFill patternType="solid">
          <fgColor rgb="FFFF0000"/>
          <bgColor rgb="FFFF0000"/>
        </patternFill>
      </fill>
    </dxf>
    <dxf>
      <font>
        <color auto="1"/>
      </font>
      <fill>
        <patternFill patternType="solid">
          <fgColor rgb="FFFFC000"/>
          <bgColor rgb="FFFFC000"/>
        </patternFill>
      </fill>
    </dxf>
    <dxf>
      <fill>
        <patternFill patternType="solid">
          <fgColor rgb="FFFFFF99"/>
          <bgColor rgb="FFFFFF99"/>
        </patternFill>
      </fill>
    </dxf>
    <dxf>
      <fill>
        <patternFill>
          <bgColor rgb="FFFF0000"/>
        </patternFill>
      </fill>
    </dxf>
    <dxf>
      <fill>
        <patternFill>
          <bgColor rgb="FFFFC000"/>
        </patternFill>
      </fill>
    </dxf>
    <dxf>
      <fill>
        <patternFill>
          <bgColor rgb="FFFFFF99"/>
        </patternFill>
      </fill>
    </dxf>
    <dxf>
      <fill>
        <patternFill>
          <bgColor rgb="FFFF0000"/>
        </patternFill>
      </fill>
    </dxf>
    <dxf>
      <fill>
        <patternFill>
          <bgColor rgb="FF92D050"/>
        </patternFill>
      </fill>
    </dxf>
    <dxf>
      <fill>
        <patternFill>
          <bgColor rgb="FFFFC000"/>
        </patternFill>
      </fill>
    </dxf>
    <dxf>
      <fill>
        <patternFill>
          <bgColor rgb="FFFF0000"/>
        </patternFill>
      </fill>
    </dxf>
    <dxf>
      <font>
        <color auto="1"/>
      </font>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FF99"/>
        </patternFill>
      </fill>
    </dxf>
    <dxf>
      <fill>
        <patternFill>
          <bgColor rgb="FFFF0000"/>
        </patternFill>
      </fill>
    </dxf>
    <dxf>
      <fill>
        <patternFill>
          <bgColor rgb="FFFFFF99"/>
        </patternFill>
      </fill>
    </dxf>
    <dxf>
      <fill>
        <patternFill>
          <bgColor rgb="FFFF0000"/>
        </patternFill>
      </fill>
    </dxf>
    <dxf>
      <fill>
        <patternFill>
          <bgColor rgb="FFFFC00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ill>
        <patternFill>
          <bgColor rgb="FFFFFF99"/>
        </patternFill>
      </fill>
    </dxf>
    <dxf>
      <fill>
        <patternFill>
          <bgColor rgb="FF92D050"/>
        </patternFill>
      </fill>
    </dxf>
    <dxf>
      <fill>
        <patternFill>
          <bgColor rgb="FFFFC000"/>
        </patternFill>
      </fill>
    </dxf>
    <dxf>
      <fill>
        <patternFill>
          <bgColor theme="1"/>
        </patternFill>
      </fill>
    </dxf>
    <dxf>
      <fill>
        <patternFill>
          <bgColor rgb="FFFFFF99"/>
        </patternFill>
      </fill>
    </dxf>
    <dxf>
      <fill>
        <patternFill>
          <bgColor rgb="FFFFFFCC"/>
        </patternFill>
      </fill>
    </dxf>
    <dxf>
      <font>
        <color rgb="FF9C0006"/>
      </font>
      <fill>
        <patternFill>
          <bgColor rgb="FFFFC7CE"/>
        </patternFill>
      </fill>
    </dxf>
    <dxf>
      <fill>
        <patternFill>
          <bgColor rgb="FFFFFFCC"/>
        </patternFill>
      </fill>
    </dxf>
    <dxf>
      <fill>
        <patternFill>
          <bgColor rgb="FF92D050"/>
        </patternFill>
      </fill>
    </dxf>
    <dxf>
      <fill>
        <patternFill>
          <bgColor rgb="FF00B050"/>
        </patternFill>
      </fill>
    </dxf>
    <dxf>
      <fill>
        <patternFill>
          <bgColor rgb="FFFF0000"/>
        </patternFill>
      </fill>
    </dxf>
    <dxf>
      <font>
        <color theme="1"/>
      </font>
      <fill>
        <patternFill>
          <bgColor rgb="FFFFFF99"/>
        </patternFill>
      </fill>
    </dxf>
    <dxf>
      <font>
        <color theme="1"/>
      </font>
      <fill>
        <patternFill>
          <bgColor rgb="FFFFC000"/>
        </patternFill>
      </fill>
    </dxf>
    <dxf>
      <font>
        <color auto="1"/>
      </font>
      <fill>
        <patternFill>
          <bgColor rgb="FFFF0000"/>
        </patternFill>
      </fill>
    </dxf>
    <dxf>
      <fill>
        <patternFill>
          <bgColor rgb="FFFF0000"/>
        </patternFill>
      </fill>
    </dxf>
    <dxf>
      <fill>
        <patternFill>
          <bgColor rgb="FFFFC000"/>
        </patternFill>
      </fill>
    </dxf>
    <dxf>
      <fill>
        <patternFill>
          <bgColor rgb="FFFF0000"/>
        </patternFill>
      </fill>
    </dxf>
    <dxf>
      <font>
        <color rgb="FF9C0006"/>
      </font>
      <fill>
        <patternFill>
          <bgColor rgb="FFFFC7CE"/>
        </patternFill>
      </fill>
    </dxf>
    <dxf>
      <fill>
        <patternFill>
          <bgColor rgb="FFFFFFCC"/>
        </patternFill>
      </fill>
    </dxf>
    <dxf>
      <fill>
        <patternFill>
          <bgColor rgb="FFFFFFCC"/>
        </patternFill>
      </fill>
    </dxf>
    <dxf>
      <fill>
        <patternFill>
          <bgColor rgb="FFFFC000"/>
        </patternFill>
      </fill>
    </dxf>
    <dxf>
      <fill>
        <patternFill>
          <bgColor rgb="FF00B050"/>
        </patternFill>
      </fill>
    </dxf>
    <dxf>
      <fill>
        <patternFill>
          <bgColor rgb="FF92D050"/>
        </patternFill>
      </fill>
    </dxf>
    <dxf>
      <fill>
        <patternFill>
          <bgColor rgb="FFFFFF99"/>
        </patternFill>
      </fill>
    </dxf>
    <dxf>
      <fill>
        <patternFill>
          <bgColor rgb="FFFF0000"/>
        </patternFill>
      </fill>
    </dxf>
    <dxf>
      <fill>
        <patternFill>
          <bgColor rgb="FFFFFF99"/>
        </patternFill>
      </fill>
    </dxf>
    <dxf>
      <fill>
        <patternFill>
          <bgColor rgb="FFFF0000"/>
        </patternFill>
      </fill>
    </dxf>
    <dxf>
      <fill>
        <patternFill>
          <bgColor rgb="FFFFC000"/>
        </patternFill>
      </fill>
    </dxf>
    <dxf>
      <fill>
        <patternFill>
          <bgColor rgb="FFFFFF99"/>
        </patternFill>
      </fill>
    </dxf>
    <dxf>
      <fill>
        <patternFill>
          <bgColor rgb="FFFFC000"/>
        </patternFill>
      </fill>
    </dxf>
    <dxf>
      <font>
        <color theme="1"/>
      </font>
      <fill>
        <patternFill>
          <bgColor rgb="FFFFC000"/>
        </patternFill>
      </fill>
    </dxf>
    <dxf>
      <font>
        <color rgb="FF9C0006"/>
      </font>
      <fill>
        <patternFill>
          <bgColor rgb="FFFFC7CE"/>
        </patternFill>
      </fill>
    </dxf>
    <dxf>
      <fill>
        <patternFill>
          <bgColor rgb="FFFFC000"/>
        </patternFill>
      </fill>
    </dxf>
    <dxf>
      <fill>
        <patternFill>
          <bgColor rgb="FFFFFF99"/>
        </patternFill>
      </fill>
    </dxf>
    <dxf>
      <fill>
        <patternFill>
          <bgColor rgb="FF92D050"/>
        </patternFill>
      </fill>
    </dxf>
    <dxf>
      <fill>
        <patternFill>
          <bgColor rgb="FFFFC000"/>
        </patternFill>
      </fill>
    </dxf>
    <dxf>
      <font>
        <color theme="1"/>
      </font>
      <fill>
        <patternFill>
          <bgColor rgb="FFFFFF99"/>
        </patternFill>
      </fill>
    </dxf>
    <dxf>
      <fill>
        <patternFill>
          <bgColor theme="1"/>
        </patternFill>
      </fill>
    </dxf>
    <dxf>
      <fill>
        <patternFill>
          <bgColor rgb="FFFFFF99"/>
        </patternFill>
      </fill>
    </dxf>
    <dxf>
      <fill>
        <patternFill>
          <bgColor rgb="FF92D05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FF99"/>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patternType="solid">
          <fgColor rgb="FFFFFF99"/>
          <bgColor rgb="FFFFFF99"/>
        </patternFill>
      </fill>
    </dxf>
    <dxf>
      <fill>
        <patternFill patternType="solid">
          <fgColor rgb="FFFFC000"/>
          <bgColor rgb="FFFFC000"/>
        </patternFill>
      </fill>
    </dxf>
    <dxf>
      <fill>
        <patternFill patternType="solid">
          <fgColor rgb="FFFFFF99"/>
          <bgColor rgb="FFFFFF99"/>
        </patternFill>
      </fill>
    </dxf>
    <dxf>
      <fill>
        <patternFill patternType="solid">
          <fgColor rgb="FFFF0000"/>
          <bgColor rgb="FFFF0000"/>
        </patternFill>
      </fill>
    </dxf>
    <dxf>
      <fill>
        <patternFill patternType="solid">
          <fgColor rgb="FFFFFF99"/>
          <bgColor rgb="FFFFFF99"/>
        </patternFill>
      </fill>
    </dxf>
    <dxf>
      <fill>
        <patternFill patternType="solid">
          <fgColor rgb="FFFFC000"/>
          <bgColor rgb="FFFFC000"/>
        </patternFill>
      </fill>
    </dxf>
    <dxf>
      <fill>
        <patternFill patternType="solid">
          <fgColor rgb="FFFFFF99"/>
          <bgColor rgb="FFFFFF99"/>
        </patternFill>
      </fill>
    </dxf>
    <dxf>
      <fill>
        <patternFill patternType="solid">
          <fgColor rgb="FFFFC000"/>
          <bgColor rgb="FFFFC000"/>
        </patternFill>
      </fill>
    </dxf>
    <dxf>
      <fill>
        <patternFill patternType="solid">
          <fgColor rgb="FF92D050"/>
          <bgColor rgb="FF92D050"/>
        </patternFill>
      </fill>
    </dxf>
    <dxf>
      <fill>
        <patternFill patternType="solid">
          <fgColor rgb="FFFF0000"/>
          <bgColor rgb="FFFF0000"/>
        </patternFill>
      </fill>
    </dxf>
    <dxf>
      <fill>
        <patternFill patternType="solid">
          <fgColor rgb="FFFFFFCC"/>
          <bgColor rgb="FFFFFFCC"/>
        </patternFill>
      </fill>
    </dxf>
    <dxf>
      <font>
        <color rgb="FF9C0006"/>
      </font>
      <fill>
        <patternFill patternType="solid">
          <fgColor rgb="FFFFC7CE"/>
          <bgColor rgb="FFFFC7CE"/>
        </patternFill>
      </fill>
    </dxf>
    <dxf>
      <fill>
        <patternFill patternType="solid">
          <fgColor rgb="FFFFFFCC"/>
          <bgColor rgb="FFFFFFCC"/>
        </patternFill>
      </fill>
    </dxf>
    <dxf>
      <font>
        <color auto="1"/>
      </font>
      <fill>
        <patternFill patternType="solid">
          <fgColor rgb="FFFFC000"/>
          <bgColor rgb="FFFFC000"/>
        </patternFill>
      </fill>
    </dxf>
    <dxf>
      <fill>
        <patternFill patternType="solid">
          <fgColor rgb="FF00B050"/>
          <bgColor rgb="FF00B050"/>
        </patternFill>
      </fill>
    </dxf>
    <dxf>
      <fill>
        <patternFill patternType="solid">
          <fgColor rgb="FF92D050"/>
          <bgColor rgb="FF92D050"/>
        </patternFill>
      </fill>
    </dxf>
    <dxf>
      <fill>
        <patternFill patternType="solid">
          <fgColor rgb="FFFFFF99"/>
          <bgColor rgb="FFFFFF99"/>
        </patternFill>
      </fill>
    </dxf>
    <dxf>
      <fill>
        <patternFill patternType="solid">
          <fgColor rgb="FFFFC000"/>
          <bgColor rgb="FFFFC000"/>
        </patternFill>
      </fill>
    </dxf>
    <dxf>
      <font>
        <color rgb="FF9C0006"/>
      </font>
      <fill>
        <patternFill patternType="solid">
          <fgColor rgb="FFFFC7CE"/>
          <bgColor rgb="FFFFC7CE"/>
        </patternFill>
      </fill>
    </dxf>
    <dxf>
      <fill>
        <patternFill patternType="none"/>
      </fill>
    </dxf>
    <dxf>
      <fill>
        <patternFill patternType="solid">
          <fgColor rgb="FFFFFF99"/>
          <bgColor rgb="FFFFFF99"/>
        </patternFill>
      </fill>
    </dxf>
    <dxf>
      <fill>
        <patternFill patternType="solid">
          <fgColor rgb="FFFFC000"/>
          <bgColor rgb="FFFFC000"/>
        </patternFill>
      </fill>
    </dxf>
    <dxf>
      <font>
        <color auto="1"/>
      </font>
      <fill>
        <patternFill patternType="solid">
          <fgColor rgb="FFFFFF99"/>
          <bgColor rgb="FFFFFF99"/>
        </patternFill>
      </fill>
    </dxf>
    <dxf>
      <fill>
        <patternFill patternType="solid">
          <fgColor rgb="FFFF0000"/>
          <bgColor rgb="FFFF0000"/>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FFC000"/>
          <bgColor rgb="FFFFC000"/>
        </patternFill>
      </fill>
    </dxf>
    <dxf>
      <fill>
        <patternFill patternType="solid">
          <fgColor rgb="FFFFFF99"/>
          <bgColor rgb="FFFFFF99"/>
        </patternFill>
      </fill>
    </dxf>
    <dxf>
      <fill>
        <patternFill patternType="solid">
          <fgColor rgb="FFFFC000"/>
          <bgColor rgb="FFFFC000"/>
        </patternFill>
      </fill>
    </dxf>
    <dxf>
      <fill>
        <patternFill patternType="solid">
          <fgColor rgb="FFFF0000"/>
          <bgColor rgb="FFFF0000"/>
        </patternFill>
      </fill>
    </dxf>
    <dxf>
      <fill>
        <patternFill>
          <bgColor theme="1"/>
        </patternFill>
      </fill>
    </dxf>
    <dxf>
      <fill>
        <patternFill>
          <bgColor rgb="FFFFFF99"/>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92D050"/>
        </patternFill>
      </fill>
    </dxf>
    <dxf>
      <fill>
        <patternFill>
          <bgColor rgb="FFFF0000"/>
        </patternFill>
      </fill>
    </dxf>
    <dxf>
      <fill>
        <patternFill>
          <bgColor rgb="FFFFC000"/>
        </patternFill>
      </fill>
    </dxf>
    <dxf>
      <fill>
        <patternFill>
          <bgColor rgb="FFFFFF99"/>
        </patternFill>
      </fill>
    </dxf>
    <dxf>
      <fill>
        <patternFill>
          <bgColor rgb="FFFF0000"/>
        </patternFill>
      </fill>
    </dxf>
    <dxf>
      <fill>
        <patternFill>
          <bgColor rgb="FFFFFF99"/>
        </patternFill>
      </fill>
    </dxf>
    <dxf>
      <fill>
        <patternFill>
          <bgColor rgb="FFFF0000"/>
        </patternFill>
      </fill>
    </dxf>
    <dxf>
      <fill>
        <patternFill>
          <bgColor rgb="FFFFC000"/>
        </patternFill>
      </fill>
    </dxf>
    <dxf>
      <fill>
        <patternFill>
          <bgColor rgb="FFFFFF99"/>
        </patternFill>
      </fill>
    </dxf>
    <dxf>
      <fill>
        <patternFill>
          <bgColor rgb="FFFFC000"/>
        </patternFill>
      </fill>
    </dxf>
    <dxf>
      <font>
        <color theme="1"/>
      </font>
      <fill>
        <patternFill>
          <bgColor rgb="FFFFC000"/>
        </patternFill>
      </fill>
    </dxf>
    <dxf>
      <font>
        <color rgb="FF9C0006"/>
      </font>
      <fill>
        <patternFill>
          <bgColor rgb="FFFFC7CE"/>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FF99"/>
        </patternFill>
      </fill>
    </dxf>
    <dxf>
      <fill>
        <patternFill>
          <bgColor rgb="FFFFC000"/>
        </patternFill>
      </fill>
    </dxf>
    <dxf>
      <fill>
        <patternFill>
          <bgColor rgb="FF00B050"/>
        </patternFill>
      </fill>
    </dxf>
    <dxf>
      <fill>
        <patternFill>
          <bgColor rgb="FF92D050"/>
        </patternFill>
      </fill>
    </dxf>
    <dxf>
      <fill>
        <patternFill>
          <bgColor rgb="FF92D050"/>
        </patternFill>
      </fill>
    </dxf>
    <dxf>
      <font>
        <color auto="1"/>
      </font>
      <fill>
        <patternFill>
          <bgColor rgb="FFFF0000"/>
        </patternFill>
      </fill>
    </dxf>
    <dxf>
      <fill>
        <patternFill>
          <bgColor rgb="FFFFC000"/>
        </patternFill>
      </fill>
    </dxf>
    <dxf>
      <font>
        <color theme="1"/>
      </font>
      <fill>
        <patternFill>
          <bgColor rgb="FFFFFF99"/>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99"/>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FF99"/>
        </patternFill>
      </fill>
    </dxf>
    <dxf>
      <fill>
        <patternFill>
          <bgColor rgb="FFFFC000"/>
        </patternFill>
      </fill>
    </dxf>
    <dxf>
      <fill>
        <patternFill>
          <bgColor rgb="FF00B050"/>
        </patternFill>
      </fill>
    </dxf>
    <dxf>
      <fill>
        <patternFill>
          <bgColor rgb="FFFFFF99"/>
        </patternFill>
      </fill>
    </dxf>
    <dxf>
      <fill>
        <patternFill>
          <bgColor rgb="FFFFC000"/>
        </patternFill>
      </fill>
    </dxf>
    <dxf>
      <fill>
        <patternFill>
          <bgColor rgb="FFFFFF99"/>
        </patternFill>
      </fill>
    </dxf>
    <dxf>
      <fill>
        <patternFill>
          <bgColor rgb="FFFFC000"/>
        </patternFill>
      </fill>
    </dxf>
    <dxf>
      <font>
        <color theme="1"/>
      </font>
      <fill>
        <patternFill>
          <bgColor rgb="FFFFC000"/>
        </patternFill>
      </fill>
    </dxf>
    <dxf>
      <font>
        <color rgb="FF9C0006"/>
      </font>
      <fill>
        <patternFill>
          <bgColor rgb="FFFFC7CE"/>
        </patternFill>
      </fill>
    </dxf>
    <dxf>
      <fill>
        <patternFill>
          <bgColor rgb="FFFFC000"/>
        </patternFill>
      </fill>
    </dxf>
    <dxf>
      <fill>
        <patternFill>
          <bgColor rgb="FFFFFF99"/>
        </patternFill>
      </fill>
    </dxf>
    <dxf>
      <fill>
        <patternFill>
          <bgColor rgb="FF92D050"/>
        </patternFill>
      </fill>
    </dxf>
    <dxf>
      <font>
        <color theme="1"/>
      </font>
      <fill>
        <patternFill>
          <bgColor rgb="FFFFFF99"/>
        </patternFill>
      </fill>
    </dxf>
    <dxf>
      <fill>
        <patternFill>
          <bgColor theme="1"/>
        </patternFill>
      </fill>
    </dxf>
    <dxf>
      <fill>
        <patternFill>
          <bgColor rgb="FFFFFF99"/>
        </patternFill>
      </fill>
    </dxf>
    <dxf>
      <fill>
        <patternFill>
          <bgColor rgb="FFFFFFCC"/>
        </patternFill>
      </fill>
    </dxf>
    <dxf>
      <fill>
        <patternFill>
          <bgColor rgb="FFFFFFCC"/>
        </patternFill>
      </fill>
    </dxf>
    <dxf>
      <fill>
        <patternFill>
          <bgColor rgb="FF92D050"/>
        </patternFill>
      </fill>
    </dxf>
    <dxf>
      <font>
        <color rgb="FF9C0006"/>
      </font>
      <fill>
        <patternFill>
          <bgColor rgb="FFFFC7CE"/>
        </patternFill>
      </fill>
    </dxf>
    <dxf>
      <fill>
        <patternFill>
          <bgColor rgb="FFFF0000"/>
        </patternFill>
      </fill>
    </dxf>
    <dxf>
      <fill>
        <patternFill>
          <bgColor rgb="FFFFC000"/>
        </patternFill>
      </fill>
    </dxf>
    <dxf>
      <fill>
        <patternFill>
          <bgColor rgb="FFFFC000"/>
        </patternFill>
      </fill>
    </dxf>
    <dxf>
      <fill>
        <patternFill>
          <bgColor rgb="FFFFFF99"/>
        </patternFill>
      </fill>
    </dxf>
    <dxf>
      <font>
        <color auto="1"/>
      </font>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C000"/>
        </patternFill>
      </fill>
    </dxf>
    <dxf>
      <fill>
        <patternFill>
          <bgColor rgb="FFFFFF99"/>
        </patternFill>
      </fill>
    </dxf>
    <dxf>
      <font>
        <color theme="1"/>
      </font>
      <fill>
        <patternFill>
          <bgColor rgb="FFFFC000"/>
        </patternFill>
      </fill>
    </dxf>
    <dxf>
      <fill>
        <patternFill>
          <bgColor rgb="FFFFFF99"/>
        </patternFill>
      </fill>
    </dxf>
    <dxf>
      <fill>
        <patternFill>
          <bgColor rgb="FFFFC000"/>
        </patternFill>
      </fill>
    </dxf>
    <dxf>
      <font>
        <color theme="1"/>
      </font>
      <fill>
        <patternFill>
          <bgColor rgb="FFFFFF99"/>
        </patternFill>
      </fill>
    </dxf>
    <dxf>
      <fill>
        <patternFill>
          <bgColor rgb="FF92D050"/>
        </patternFill>
      </fill>
    </dxf>
    <dxf>
      <fill>
        <patternFill>
          <bgColor rgb="FFFFFF99"/>
        </patternFill>
      </fill>
    </dxf>
    <dxf>
      <fill>
        <patternFill>
          <bgColor rgb="FFFFC000"/>
        </patternFill>
      </fill>
    </dxf>
    <dxf>
      <fill>
        <patternFill>
          <bgColor rgb="FFFFC000"/>
        </patternFill>
      </fill>
    </dxf>
    <dxf>
      <fill>
        <patternFill>
          <bgColor rgb="FFFF0000"/>
        </patternFill>
      </fill>
    </dxf>
    <dxf>
      <fill>
        <patternFill>
          <bgColor rgb="FFFFC000"/>
        </patternFill>
      </fill>
    </dxf>
    <dxf>
      <fill>
        <patternFill>
          <bgColor rgb="FFFFFF99"/>
        </patternFill>
      </fill>
    </dxf>
    <dxf>
      <fill>
        <patternFill>
          <bgColor theme="1"/>
        </patternFill>
      </fill>
    </dxf>
    <dxf>
      <font>
        <color rgb="FF9C0006"/>
      </font>
      <fill>
        <patternFill>
          <bgColor rgb="FFFFC7CE"/>
        </patternFill>
      </fill>
    </dxf>
    <dxf>
      <fill>
        <patternFill>
          <bgColor rgb="FFFFFFCC"/>
        </patternFill>
      </fill>
    </dxf>
    <dxf>
      <font>
        <color rgb="FF9C0006"/>
      </font>
      <fill>
        <patternFill>
          <bgColor rgb="FFFFC7CE"/>
        </patternFill>
      </fill>
    </dxf>
    <dxf>
      <fill>
        <patternFill>
          <bgColor rgb="FFFFFFCC"/>
        </patternFill>
      </fill>
    </dxf>
    <dxf>
      <fill>
        <patternFill>
          <bgColor rgb="FF92D050"/>
        </patternFill>
      </fill>
    </dxf>
    <dxf>
      <fill>
        <patternFill>
          <bgColor rgb="FF00B050"/>
        </patternFill>
      </fill>
    </dxf>
    <dxf>
      <fill>
        <patternFill>
          <bgColor rgb="FFFF0000"/>
        </patternFill>
      </fill>
    </dxf>
    <dxf>
      <font>
        <color rgb="FF9C0006"/>
      </font>
      <fill>
        <patternFill>
          <bgColor rgb="FFFFC7CE"/>
        </patternFill>
      </fill>
    </dxf>
    <dxf>
      <fill>
        <patternFill>
          <bgColor rgb="FF92D050"/>
        </patternFill>
      </fill>
    </dxf>
    <dxf>
      <fill>
        <patternFill>
          <bgColor rgb="FF00B050"/>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FF99"/>
        </patternFill>
      </fill>
    </dxf>
    <dxf>
      <font>
        <color rgb="FF9C0006"/>
      </font>
      <fill>
        <patternFill>
          <bgColor rgb="FFFFC7CE"/>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FF99"/>
        </patternFill>
      </fill>
    </dxf>
    <dxf>
      <fill>
        <patternFill>
          <bgColor rgb="FF00B05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FFC000"/>
        </patternFill>
      </fill>
    </dxf>
    <dxf>
      <fill>
        <patternFill>
          <bgColor rgb="FFFF0000"/>
        </patternFill>
      </fill>
    </dxf>
    <dxf>
      <font>
        <color auto="1"/>
      </font>
      <fill>
        <patternFill>
          <bgColor rgb="FFFF0000"/>
        </patternFill>
      </fill>
    </dxf>
    <dxf>
      <font>
        <color rgb="FF9C0006"/>
      </font>
      <fill>
        <patternFill>
          <bgColor rgb="FFFFC7CE"/>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00B05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s>
  <tableStyles count="0" defaultTableStyle="TableStyleMedium2" defaultPivotStyle="PivotStyleLight16"/>
  <colors>
    <mruColors>
      <color rgb="FF0000FF"/>
      <color rgb="FFCCFFFF"/>
      <color rgb="FFFFE599"/>
      <color rgb="FFFFFF99"/>
      <color rgb="FFFFFF00"/>
      <color rgb="FF92D050"/>
      <color rgb="FFFFFFCC"/>
      <color rgb="FFFFFF66"/>
      <color rgb="FFFFCC66"/>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oneCellAnchor>
    <xdr:from>
      <xdr:col>5</xdr:col>
      <xdr:colOff>0</xdr:colOff>
      <xdr:row>13</xdr:row>
      <xdr:rowOff>0</xdr:rowOff>
    </xdr:from>
    <xdr:ext cx="304800" cy="304800"/>
    <xdr:sp macro="" textlink="">
      <xdr:nvSpPr>
        <xdr:cNvPr id="2" name="avatar">
          <a:extLst>
            <a:ext uri="{FF2B5EF4-FFF2-40B4-BE49-F238E27FC236}">
              <a16:creationId xmlns:a16="http://schemas.microsoft.com/office/drawing/2014/main" id="{17CF348D-EE98-4DB1-8DAC-10B16953680B}"/>
            </a:ext>
          </a:extLst>
        </xdr:cNvPr>
        <xdr:cNvSpPr>
          <a:spLocks noChangeAspect="1" noChangeArrowheads="1"/>
        </xdr:cNvSpPr>
      </xdr:nvSpPr>
      <xdr:spPr bwMode="auto">
        <a:xfrm>
          <a:off x="7353300" y="219284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304800"/>
    <xdr:sp macro="" textlink="">
      <xdr:nvSpPr>
        <xdr:cNvPr id="3" name="avatar">
          <a:extLst>
            <a:ext uri="{FF2B5EF4-FFF2-40B4-BE49-F238E27FC236}">
              <a16:creationId xmlns:a16="http://schemas.microsoft.com/office/drawing/2014/main" id="{B717E965-4CC1-41C9-A131-FBBE2CCA6528}"/>
            </a:ext>
          </a:extLst>
        </xdr:cNvPr>
        <xdr:cNvSpPr>
          <a:spLocks noChangeAspect="1" noChangeArrowheads="1"/>
        </xdr:cNvSpPr>
      </xdr:nvSpPr>
      <xdr:spPr bwMode="auto">
        <a:xfrm>
          <a:off x="7353300" y="219284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8</xdr:col>
      <xdr:colOff>0</xdr:colOff>
      <xdr:row>11</xdr:row>
      <xdr:rowOff>0</xdr:rowOff>
    </xdr:from>
    <xdr:to>
      <xdr:col>8</xdr:col>
      <xdr:colOff>0</xdr:colOff>
      <xdr:row>12</xdr:row>
      <xdr:rowOff>168274</xdr:rowOff>
    </xdr:to>
    <xdr:sp macro="" textlink="">
      <xdr:nvSpPr>
        <xdr:cNvPr id="4" name="Text Box 214">
          <a:extLst>
            <a:ext uri="{FF2B5EF4-FFF2-40B4-BE49-F238E27FC236}">
              <a16:creationId xmlns:a16="http://schemas.microsoft.com/office/drawing/2014/main" id="{89065D13-96D1-4C99-85DB-7EC0068081E7}"/>
            </a:ext>
          </a:extLst>
        </xdr:cNvPr>
        <xdr:cNvSpPr txBox="1">
          <a:spLocks noChangeArrowheads="1"/>
        </xdr:cNvSpPr>
      </xdr:nvSpPr>
      <xdr:spPr bwMode="auto">
        <a:xfrm rot="-1090354">
          <a:off x="12147550" y="87382350"/>
          <a:ext cx="0"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8100" algn="ctr">
              <a:solidFill>
                <a:srgbClr val="000000"/>
              </a:solidFill>
              <a:miter lim="800000"/>
              <a:headEnd/>
              <a:tailEnd/>
            </a14:hiddenLine>
          </a:ext>
        </a:extLst>
      </xdr:spPr>
    </xdr:sp>
    <xdr:clientData/>
  </xdr:twoCellAnchor>
  <xdr:twoCellAnchor editAs="oneCell">
    <xdr:from>
      <xdr:col>8</xdr:col>
      <xdr:colOff>0</xdr:colOff>
      <xdr:row>11</xdr:row>
      <xdr:rowOff>0</xdr:rowOff>
    </xdr:from>
    <xdr:to>
      <xdr:col>8</xdr:col>
      <xdr:colOff>0</xdr:colOff>
      <xdr:row>12</xdr:row>
      <xdr:rowOff>168274</xdr:rowOff>
    </xdr:to>
    <xdr:sp macro="" textlink="">
      <xdr:nvSpPr>
        <xdr:cNvPr id="5" name="Text Box 215">
          <a:extLst>
            <a:ext uri="{FF2B5EF4-FFF2-40B4-BE49-F238E27FC236}">
              <a16:creationId xmlns:a16="http://schemas.microsoft.com/office/drawing/2014/main" id="{6C38F79F-CC47-41A4-85DA-E89426C2B59C}"/>
            </a:ext>
          </a:extLst>
        </xdr:cNvPr>
        <xdr:cNvSpPr txBox="1">
          <a:spLocks noChangeArrowheads="1"/>
        </xdr:cNvSpPr>
      </xdr:nvSpPr>
      <xdr:spPr bwMode="auto">
        <a:xfrm rot="-1090354">
          <a:off x="12147550" y="87382350"/>
          <a:ext cx="0"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8100" algn="ctr">
              <a:solidFill>
                <a:srgbClr val="000000"/>
              </a:solidFill>
              <a:miter lim="800000"/>
              <a:headEnd/>
              <a:tailEnd/>
            </a14:hiddenLine>
          </a:ext>
        </a:extLst>
      </xdr:spPr>
    </xdr:sp>
    <xdr:clientData/>
  </xdr:twoCellAnchor>
  <xdr:twoCellAnchor editAs="oneCell">
    <xdr:from>
      <xdr:col>8</xdr:col>
      <xdr:colOff>0</xdr:colOff>
      <xdr:row>11</xdr:row>
      <xdr:rowOff>0</xdr:rowOff>
    </xdr:from>
    <xdr:to>
      <xdr:col>8</xdr:col>
      <xdr:colOff>0</xdr:colOff>
      <xdr:row>11</xdr:row>
      <xdr:rowOff>777875</xdr:rowOff>
    </xdr:to>
    <xdr:sp macro="" textlink="">
      <xdr:nvSpPr>
        <xdr:cNvPr id="6" name="Text Box 214">
          <a:extLst>
            <a:ext uri="{FF2B5EF4-FFF2-40B4-BE49-F238E27FC236}">
              <a16:creationId xmlns:a16="http://schemas.microsoft.com/office/drawing/2014/main" id="{F1348608-F0D1-4A70-AB01-8D32E9272096}"/>
            </a:ext>
          </a:extLst>
        </xdr:cNvPr>
        <xdr:cNvSpPr txBox="1">
          <a:spLocks noChangeArrowheads="1"/>
        </xdr:cNvSpPr>
      </xdr:nvSpPr>
      <xdr:spPr bwMode="auto">
        <a:xfrm rot="-1090354">
          <a:off x="12147550" y="89623900"/>
          <a:ext cx="0"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8100" algn="ctr">
              <a:solidFill>
                <a:srgbClr val="000000"/>
              </a:solidFill>
              <a:miter lim="800000"/>
              <a:headEnd/>
              <a:tailEnd/>
            </a14:hiddenLine>
          </a:ext>
        </a:extLst>
      </xdr:spPr>
    </xdr:sp>
    <xdr:clientData/>
  </xdr:twoCellAnchor>
  <xdr:twoCellAnchor editAs="oneCell">
    <xdr:from>
      <xdr:col>8</xdr:col>
      <xdr:colOff>0</xdr:colOff>
      <xdr:row>11</xdr:row>
      <xdr:rowOff>0</xdr:rowOff>
    </xdr:from>
    <xdr:to>
      <xdr:col>8</xdr:col>
      <xdr:colOff>0</xdr:colOff>
      <xdr:row>11</xdr:row>
      <xdr:rowOff>777875</xdr:rowOff>
    </xdr:to>
    <xdr:sp macro="" textlink="">
      <xdr:nvSpPr>
        <xdr:cNvPr id="7" name="Text Box 215">
          <a:extLst>
            <a:ext uri="{FF2B5EF4-FFF2-40B4-BE49-F238E27FC236}">
              <a16:creationId xmlns:a16="http://schemas.microsoft.com/office/drawing/2014/main" id="{FE56D363-9E5D-4873-9D44-308BCFDF14EA}"/>
            </a:ext>
          </a:extLst>
        </xdr:cNvPr>
        <xdr:cNvSpPr txBox="1">
          <a:spLocks noChangeArrowheads="1"/>
        </xdr:cNvSpPr>
      </xdr:nvSpPr>
      <xdr:spPr bwMode="auto">
        <a:xfrm rot="-1090354">
          <a:off x="12147550" y="89623900"/>
          <a:ext cx="0"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8100" algn="ctr">
              <a:solidFill>
                <a:srgbClr val="000000"/>
              </a:solidFill>
              <a:miter lim="800000"/>
              <a:headEnd/>
              <a:tailEnd/>
            </a14:hiddenLine>
          </a:ext>
        </a:extLst>
      </xdr:spPr>
    </xdr:sp>
    <xdr:clientData/>
  </xdr:twoCellAnchor>
  <xdr:twoCellAnchor>
    <xdr:from>
      <xdr:col>1</xdr:col>
      <xdr:colOff>444501</xdr:colOff>
      <xdr:row>0</xdr:row>
      <xdr:rowOff>50800</xdr:rowOff>
    </xdr:from>
    <xdr:to>
      <xdr:col>3</xdr:col>
      <xdr:colOff>190501</xdr:colOff>
      <xdr:row>0</xdr:row>
      <xdr:rowOff>1193800</xdr:rowOff>
    </xdr:to>
    <xdr:pic>
      <xdr:nvPicPr>
        <xdr:cNvPr id="8" name="Imagen 2" descr="Logo MinCIT_Mesa de trabajo 1">
          <a:extLst>
            <a:ext uri="{FF2B5EF4-FFF2-40B4-BE49-F238E27FC236}">
              <a16:creationId xmlns:a16="http://schemas.microsoft.com/office/drawing/2014/main" id="{CF2B4FF1-9A4A-490B-8711-CE338B99884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5201" y="50800"/>
          <a:ext cx="2133600" cy="1143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9</xdr:col>
      <xdr:colOff>0</xdr:colOff>
      <xdr:row>31</xdr:row>
      <xdr:rowOff>0</xdr:rowOff>
    </xdr:from>
    <xdr:ext cx="304800" cy="304800"/>
    <xdr:sp macro="" textlink="">
      <xdr:nvSpPr>
        <xdr:cNvPr id="2" name="avatar">
          <a:extLst>
            <a:ext uri="{FF2B5EF4-FFF2-40B4-BE49-F238E27FC236}">
              <a16:creationId xmlns:a16="http://schemas.microsoft.com/office/drawing/2014/main" id="{D2ED36A2-ED32-4CB8-9705-64EDF221832A}"/>
            </a:ext>
          </a:extLst>
        </xdr:cNvPr>
        <xdr:cNvSpPr>
          <a:spLocks noChangeAspect="1" noChangeArrowheads="1"/>
        </xdr:cNvSpPr>
      </xdr:nvSpPr>
      <xdr:spPr bwMode="auto">
        <a:xfrm>
          <a:off x="7112000" y="236747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31</xdr:row>
      <xdr:rowOff>0</xdr:rowOff>
    </xdr:from>
    <xdr:ext cx="304800" cy="304800"/>
    <xdr:sp macro="" textlink="">
      <xdr:nvSpPr>
        <xdr:cNvPr id="4" name="avatar">
          <a:extLst>
            <a:ext uri="{FF2B5EF4-FFF2-40B4-BE49-F238E27FC236}">
              <a16:creationId xmlns:a16="http://schemas.microsoft.com/office/drawing/2014/main" id="{A4137583-E483-49C8-98F4-DDA7FDD1FDB7}"/>
            </a:ext>
            <a:ext uri="{147F2762-F138-4A5C-976F-8EAC2B608ADB}">
              <a16:predDERef xmlns:a16="http://schemas.microsoft.com/office/drawing/2014/main" pred="{D2ED36A2-ED32-4CB8-9705-64EDF221832A}"/>
            </a:ext>
          </a:extLst>
        </xdr:cNvPr>
        <xdr:cNvSpPr>
          <a:spLocks noChangeAspect="1" noChangeArrowheads="1"/>
        </xdr:cNvSpPr>
      </xdr:nvSpPr>
      <xdr:spPr bwMode="auto">
        <a:xfrm>
          <a:off x="7112000" y="236747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9</xdr:col>
      <xdr:colOff>0</xdr:colOff>
      <xdr:row>31</xdr:row>
      <xdr:rowOff>0</xdr:rowOff>
    </xdr:from>
    <xdr:to>
      <xdr:col>9</xdr:col>
      <xdr:colOff>0</xdr:colOff>
      <xdr:row>37</xdr:row>
      <xdr:rowOff>86792</xdr:rowOff>
    </xdr:to>
    <xdr:sp macro="" textlink="">
      <xdr:nvSpPr>
        <xdr:cNvPr id="6" name="Text Box 214">
          <a:extLst>
            <a:ext uri="{FF2B5EF4-FFF2-40B4-BE49-F238E27FC236}">
              <a16:creationId xmlns:a16="http://schemas.microsoft.com/office/drawing/2014/main" id="{BC2546FA-6AC4-4D6B-B9F3-6B89183C2E2A}"/>
            </a:ext>
            <a:ext uri="{147F2762-F138-4A5C-976F-8EAC2B608ADB}">
              <a16:predDERef xmlns:a16="http://schemas.microsoft.com/office/drawing/2014/main" pred="{A4137583-E483-49C8-98F4-DDA7FDD1FDB7}"/>
            </a:ext>
          </a:extLst>
        </xdr:cNvPr>
        <xdr:cNvSpPr txBox="1">
          <a:spLocks noChangeArrowheads="1"/>
        </xdr:cNvSpPr>
      </xdr:nvSpPr>
      <xdr:spPr bwMode="auto">
        <a:xfrm rot="-1090354">
          <a:off x="11912600" y="88995250"/>
          <a:ext cx="0"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8100" algn="ctr">
              <a:solidFill>
                <a:srgbClr val="000000"/>
              </a:solidFill>
              <a:miter lim="800000"/>
              <a:headEnd/>
              <a:tailEnd/>
            </a14:hiddenLine>
          </a:ext>
        </a:extLst>
      </xdr:spPr>
    </xdr:sp>
    <xdr:clientData/>
  </xdr:twoCellAnchor>
  <xdr:twoCellAnchor editAs="oneCell">
    <xdr:from>
      <xdr:col>9</xdr:col>
      <xdr:colOff>0</xdr:colOff>
      <xdr:row>31</xdr:row>
      <xdr:rowOff>0</xdr:rowOff>
    </xdr:from>
    <xdr:to>
      <xdr:col>9</xdr:col>
      <xdr:colOff>0</xdr:colOff>
      <xdr:row>37</xdr:row>
      <xdr:rowOff>86792</xdr:rowOff>
    </xdr:to>
    <xdr:sp macro="" textlink="">
      <xdr:nvSpPr>
        <xdr:cNvPr id="7" name="Text Box 215">
          <a:extLst>
            <a:ext uri="{FF2B5EF4-FFF2-40B4-BE49-F238E27FC236}">
              <a16:creationId xmlns:a16="http://schemas.microsoft.com/office/drawing/2014/main" id="{268F5994-F429-4F47-98B5-E9E2FF45FB09}"/>
            </a:ext>
            <a:ext uri="{147F2762-F138-4A5C-976F-8EAC2B608ADB}">
              <a16:predDERef xmlns:a16="http://schemas.microsoft.com/office/drawing/2014/main" pred="{BC2546FA-6AC4-4D6B-B9F3-6B89183C2E2A}"/>
            </a:ext>
          </a:extLst>
        </xdr:cNvPr>
        <xdr:cNvSpPr txBox="1">
          <a:spLocks noChangeArrowheads="1"/>
        </xdr:cNvSpPr>
      </xdr:nvSpPr>
      <xdr:spPr bwMode="auto">
        <a:xfrm rot="-1090354">
          <a:off x="11912600" y="88995250"/>
          <a:ext cx="0"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8100" algn="ctr">
              <a:solidFill>
                <a:srgbClr val="000000"/>
              </a:solidFill>
              <a:miter lim="800000"/>
              <a:headEnd/>
              <a:tailEnd/>
            </a14:hiddenLine>
          </a:ext>
        </a:extLst>
      </xdr:spPr>
    </xdr:sp>
    <xdr:clientData/>
  </xdr:twoCellAnchor>
  <xdr:twoCellAnchor editAs="oneCell">
    <xdr:from>
      <xdr:col>9</xdr:col>
      <xdr:colOff>0</xdr:colOff>
      <xdr:row>31</xdr:row>
      <xdr:rowOff>0</xdr:rowOff>
    </xdr:from>
    <xdr:to>
      <xdr:col>9</xdr:col>
      <xdr:colOff>0</xdr:colOff>
      <xdr:row>35</xdr:row>
      <xdr:rowOff>27528</xdr:rowOff>
    </xdr:to>
    <xdr:sp macro="" textlink="">
      <xdr:nvSpPr>
        <xdr:cNvPr id="8" name="Text Box 214">
          <a:extLst>
            <a:ext uri="{FF2B5EF4-FFF2-40B4-BE49-F238E27FC236}">
              <a16:creationId xmlns:a16="http://schemas.microsoft.com/office/drawing/2014/main" id="{7FCB4A5F-1F6A-46A0-8AE2-C95BF27AFA18}"/>
            </a:ext>
            <a:ext uri="{147F2762-F138-4A5C-976F-8EAC2B608ADB}">
              <a16:predDERef xmlns:a16="http://schemas.microsoft.com/office/drawing/2014/main" pred="{268F5994-F429-4F47-98B5-E9E2FF45FB09}"/>
            </a:ext>
          </a:extLst>
        </xdr:cNvPr>
        <xdr:cNvSpPr txBox="1">
          <a:spLocks noChangeArrowheads="1"/>
        </xdr:cNvSpPr>
      </xdr:nvSpPr>
      <xdr:spPr bwMode="auto">
        <a:xfrm rot="-1090354">
          <a:off x="11912600" y="91236800"/>
          <a:ext cx="0"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8100" algn="ctr">
              <a:solidFill>
                <a:srgbClr val="000000"/>
              </a:solidFill>
              <a:miter lim="800000"/>
              <a:headEnd/>
              <a:tailEnd/>
            </a14:hiddenLine>
          </a:ext>
        </a:extLst>
      </xdr:spPr>
    </xdr:sp>
    <xdr:clientData/>
  </xdr:twoCellAnchor>
  <xdr:twoCellAnchor editAs="oneCell">
    <xdr:from>
      <xdr:col>9</xdr:col>
      <xdr:colOff>0</xdr:colOff>
      <xdr:row>31</xdr:row>
      <xdr:rowOff>0</xdr:rowOff>
    </xdr:from>
    <xdr:to>
      <xdr:col>9</xdr:col>
      <xdr:colOff>0</xdr:colOff>
      <xdr:row>35</xdr:row>
      <xdr:rowOff>27528</xdr:rowOff>
    </xdr:to>
    <xdr:sp macro="" textlink="">
      <xdr:nvSpPr>
        <xdr:cNvPr id="9" name="Text Box 215">
          <a:extLst>
            <a:ext uri="{FF2B5EF4-FFF2-40B4-BE49-F238E27FC236}">
              <a16:creationId xmlns:a16="http://schemas.microsoft.com/office/drawing/2014/main" id="{32A518E0-0A3E-44AC-8068-4736AE216449}"/>
            </a:ext>
            <a:ext uri="{147F2762-F138-4A5C-976F-8EAC2B608ADB}">
              <a16:predDERef xmlns:a16="http://schemas.microsoft.com/office/drawing/2014/main" pred="{7FCB4A5F-1F6A-46A0-8AE2-C95BF27AFA18}"/>
            </a:ext>
          </a:extLst>
        </xdr:cNvPr>
        <xdr:cNvSpPr txBox="1">
          <a:spLocks noChangeArrowheads="1"/>
        </xdr:cNvSpPr>
      </xdr:nvSpPr>
      <xdr:spPr bwMode="auto">
        <a:xfrm rot="-1090354">
          <a:off x="11912600" y="91236800"/>
          <a:ext cx="0"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8100" algn="ctr">
              <a:solidFill>
                <a:srgbClr val="000000"/>
              </a:solidFill>
              <a:miter lim="800000"/>
              <a:headEnd/>
              <a:tailEnd/>
            </a14:hiddenLine>
          </a:ext>
        </a:extLst>
      </xdr:spPr>
    </xdr:sp>
    <xdr:clientData/>
  </xdr:twoCellAnchor>
  <xdr:twoCellAnchor editAs="oneCell">
    <xdr:from>
      <xdr:col>9</xdr:col>
      <xdr:colOff>0</xdr:colOff>
      <xdr:row>9</xdr:row>
      <xdr:rowOff>0</xdr:rowOff>
    </xdr:from>
    <xdr:to>
      <xdr:col>9</xdr:col>
      <xdr:colOff>0</xdr:colOff>
      <xdr:row>9</xdr:row>
      <xdr:rowOff>1384608</xdr:rowOff>
    </xdr:to>
    <xdr:sp macro="" textlink="">
      <xdr:nvSpPr>
        <xdr:cNvPr id="5" name="Text Box 214">
          <a:extLst>
            <a:ext uri="{FF2B5EF4-FFF2-40B4-BE49-F238E27FC236}">
              <a16:creationId xmlns:a16="http://schemas.microsoft.com/office/drawing/2014/main" id="{A14CFD1E-E668-4EB4-B4BB-29660DC50911}"/>
            </a:ext>
            <a:ext uri="{147F2762-F138-4A5C-976F-8EAC2B608ADB}">
              <a16:predDERef xmlns:a16="http://schemas.microsoft.com/office/drawing/2014/main" pred="{32A518E0-0A3E-44AC-8068-4736AE216449}"/>
            </a:ext>
          </a:extLst>
        </xdr:cNvPr>
        <xdr:cNvSpPr txBox="1">
          <a:spLocks noChangeArrowheads="1"/>
        </xdr:cNvSpPr>
      </xdr:nvSpPr>
      <xdr:spPr bwMode="auto">
        <a:xfrm rot="-1090354">
          <a:off x="16002000" y="6426200"/>
          <a:ext cx="0" cy="14057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8100" algn="ctr">
              <a:solidFill>
                <a:srgbClr val="000000"/>
              </a:solidFill>
              <a:miter lim="800000"/>
              <a:headEnd/>
              <a:tailEnd/>
            </a14:hiddenLine>
          </a:ext>
        </a:extLst>
      </xdr:spPr>
    </xdr:sp>
    <xdr:clientData/>
  </xdr:twoCellAnchor>
  <xdr:twoCellAnchor editAs="oneCell">
    <xdr:from>
      <xdr:col>9</xdr:col>
      <xdr:colOff>1962149</xdr:colOff>
      <xdr:row>9</xdr:row>
      <xdr:rowOff>0</xdr:rowOff>
    </xdr:from>
    <xdr:to>
      <xdr:col>9</xdr:col>
      <xdr:colOff>1962149</xdr:colOff>
      <xdr:row>9</xdr:row>
      <xdr:rowOff>1385429</xdr:rowOff>
    </xdr:to>
    <xdr:sp macro="" textlink="">
      <xdr:nvSpPr>
        <xdr:cNvPr id="10" name="Text Box 215">
          <a:extLst>
            <a:ext uri="{FF2B5EF4-FFF2-40B4-BE49-F238E27FC236}">
              <a16:creationId xmlns:a16="http://schemas.microsoft.com/office/drawing/2014/main" id="{A960E2F3-49F8-45A3-8E28-16EBE9E6257C}"/>
            </a:ext>
            <a:ext uri="{147F2762-F138-4A5C-976F-8EAC2B608ADB}">
              <a16:predDERef xmlns:a16="http://schemas.microsoft.com/office/drawing/2014/main" pred="{A14CFD1E-E668-4EB4-B4BB-29660DC50911}"/>
            </a:ext>
          </a:extLst>
        </xdr:cNvPr>
        <xdr:cNvSpPr txBox="1">
          <a:spLocks noChangeArrowheads="1"/>
        </xdr:cNvSpPr>
      </xdr:nvSpPr>
      <xdr:spPr bwMode="auto">
        <a:xfrm rot="-1090354">
          <a:off x="16001999" y="6426200"/>
          <a:ext cx="2164" cy="14065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8100" algn="ctr">
              <a:solidFill>
                <a:srgbClr val="000000"/>
              </a:solidFill>
              <a:miter lim="800000"/>
              <a:headEnd/>
              <a:tailEnd/>
            </a14:hiddenLine>
          </a:ext>
        </a:extLst>
      </xdr:spPr>
    </xdr:sp>
    <xdr:clientData/>
  </xdr:twoCellAnchor>
  <xdr:twoCellAnchor editAs="oneCell">
    <xdr:from>
      <xdr:col>9</xdr:col>
      <xdr:colOff>0</xdr:colOff>
      <xdr:row>9</xdr:row>
      <xdr:rowOff>0</xdr:rowOff>
    </xdr:from>
    <xdr:to>
      <xdr:col>9</xdr:col>
      <xdr:colOff>0</xdr:colOff>
      <xdr:row>9</xdr:row>
      <xdr:rowOff>766389</xdr:rowOff>
    </xdr:to>
    <xdr:sp macro="" textlink="">
      <xdr:nvSpPr>
        <xdr:cNvPr id="11" name="Text Box 214">
          <a:extLst>
            <a:ext uri="{FF2B5EF4-FFF2-40B4-BE49-F238E27FC236}">
              <a16:creationId xmlns:a16="http://schemas.microsoft.com/office/drawing/2014/main" id="{8C948A14-6EAC-423F-9888-D7FB5A555F57}"/>
            </a:ext>
            <a:ext uri="{147F2762-F138-4A5C-976F-8EAC2B608ADB}">
              <a16:predDERef xmlns:a16="http://schemas.microsoft.com/office/drawing/2014/main" pred="{A960E2F3-49F8-45A3-8E28-16EBE9E6257C}"/>
            </a:ext>
          </a:extLst>
        </xdr:cNvPr>
        <xdr:cNvSpPr txBox="1">
          <a:spLocks noChangeArrowheads="1"/>
        </xdr:cNvSpPr>
      </xdr:nvSpPr>
      <xdr:spPr bwMode="auto">
        <a:xfrm rot="-1090354">
          <a:off x="16002000" y="6426200"/>
          <a:ext cx="0" cy="7695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8100" algn="ctr">
              <a:solidFill>
                <a:srgbClr val="000000"/>
              </a:solidFill>
              <a:miter lim="800000"/>
              <a:headEnd/>
              <a:tailEnd/>
            </a14:hiddenLine>
          </a:ext>
        </a:extLst>
      </xdr:spPr>
    </xdr:sp>
    <xdr:clientData/>
  </xdr:twoCellAnchor>
  <xdr:twoCellAnchor editAs="oneCell">
    <xdr:from>
      <xdr:col>9</xdr:col>
      <xdr:colOff>0</xdr:colOff>
      <xdr:row>9</xdr:row>
      <xdr:rowOff>0</xdr:rowOff>
    </xdr:from>
    <xdr:to>
      <xdr:col>9</xdr:col>
      <xdr:colOff>0</xdr:colOff>
      <xdr:row>9</xdr:row>
      <xdr:rowOff>766389</xdr:rowOff>
    </xdr:to>
    <xdr:sp macro="" textlink="">
      <xdr:nvSpPr>
        <xdr:cNvPr id="12" name="Text Box 215">
          <a:extLst>
            <a:ext uri="{FF2B5EF4-FFF2-40B4-BE49-F238E27FC236}">
              <a16:creationId xmlns:a16="http://schemas.microsoft.com/office/drawing/2014/main" id="{50124DBF-E869-47D2-A693-48097016D9E9}"/>
            </a:ext>
            <a:ext uri="{147F2762-F138-4A5C-976F-8EAC2B608ADB}">
              <a16:predDERef xmlns:a16="http://schemas.microsoft.com/office/drawing/2014/main" pred="{8C948A14-6EAC-423F-9888-D7FB5A555F57}"/>
            </a:ext>
          </a:extLst>
        </xdr:cNvPr>
        <xdr:cNvSpPr txBox="1">
          <a:spLocks noChangeArrowheads="1"/>
        </xdr:cNvSpPr>
      </xdr:nvSpPr>
      <xdr:spPr bwMode="auto">
        <a:xfrm rot="-1090354">
          <a:off x="16002000" y="6426200"/>
          <a:ext cx="0" cy="7695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8100" algn="ctr">
              <a:solidFill>
                <a:srgbClr val="000000"/>
              </a:solidFill>
              <a:miter lim="800000"/>
              <a:headEnd/>
              <a:tailEnd/>
            </a14:hiddenLine>
          </a:ext>
        </a:extLst>
      </xdr:spPr>
    </xdr:sp>
    <xdr:clientData/>
  </xdr:twoCellAnchor>
  <xdr:twoCellAnchor editAs="oneCell">
    <xdr:from>
      <xdr:col>0</xdr:col>
      <xdr:colOff>743855</xdr:colOff>
      <xdr:row>0</xdr:row>
      <xdr:rowOff>200629</xdr:rowOff>
    </xdr:from>
    <xdr:to>
      <xdr:col>2</xdr:col>
      <xdr:colOff>805486</xdr:colOff>
      <xdr:row>0</xdr:row>
      <xdr:rowOff>1079500</xdr:rowOff>
    </xdr:to>
    <xdr:pic>
      <xdr:nvPicPr>
        <xdr:cNvPr id="3" name="Imagen 2">
          <a:extLst>
            <a:ext uri="{FF2B5EF4-FFF2-40B4-BE49-F238E27FC236}">
              <a16:creationId xmlns:a16="http://schemas.microsoft.com/office/drawing/2014/main" id="{62A6DE3E-C37C-464A-B345-1D1A4F5E08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43855" y="200629"/>
          <a:ext cx="3189006" cy="878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Planeacion%20Sectorial\2017\SG%20FT%20043%20Identificaci&#243;n%20y%20Seguimiento%20a%20los%20Riesgos%20Institucionales_v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mincitco-my.sharepoint.com/Users/jhon%20montes/Documents/MINISTERIO%20CIT/RIESGOS/Seguimiento%20de%20Riesgos/Riesgos%20de%20Gesti&#243;n/1er.%20Seguimiento%20Riesgos%20de%20Gesti&#243;n/Matriz%20Riesgos%20Gestion%20Documental%20V2.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mincitco-my.sharepoint.com/Users/EXITO/Desktop/Informaci&#243;n%20Yamith/Seguimiento%20Riesgos%20de%20Gesti&#243;n%20primer%20corte%20abril%20%20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procedim-objetivos"/>
      <sheetName val="Identifica Riesgos G - C"/>
      <sheetName val="Descripcion RGC"/>
      <sheetName val="Conceptos"/>
      <sheetName val="Tablas - Mapa de Calor"/>
      <sheetName val="Ej Ficha Tecnica Indicador"/>
      <sheetName val="FT Existentes_Informativo"/>
      <sheetName val="Hoja2"/>
    </sheetNames>
    <sheetDataSet>
      <sheetData sheetId="0">
        <row r="3">
          <cell r="B3" t="str">
            <v>Adquisicion_de_Bienes_y_Servicios</v>
          </cell>
        </row>
        <row r="4">
          <cell r="B4" t="str">
            <v>Asesoria_Capacitación_y_Asistencia_Técnica</v>
          </cell>
        </row>
        <row r="5">
          <cell r="B5" t="str">
            <v>Fomento_y_Promoción</v>
          </cell>
        </row>
        <row r="6">
          <cell r="B6" t="str">
            <v>Gestión_Documental</v>
          </cell>
        </row>
        <row r="7">
          <cell r="B7" t="str">
            <v>Gestión_de_Información_y_Comunicaciones</v>
          </cell>
        </row>
        <row r="8">
          <cell r="B8" t="str">
            <v>Gestion_de_Políticas</v>
          </cell>
        </row>
        <row r="9">
          <cell r="B9" t="str">
            <v>Gestión_del_Talento_Humano</v>
          </cell>
        </row>
        <row r="10">
          <cell r="B10" t="str">
            <v>Gestión_Jurídica</v>
          </cell>
        </row>
        <row r="11">
          <cell r="B11" t="str">
            <v>Gestión_Recursos_Financieros</v>
          </cell>
        </row>
        <row r="12">
          <cell r="B12" t="str">
            <v>Gestión_Recursos_Físicos</v>
          </cell>
        </row>
        <row r="13">
          <cell r="B13" t="str">
            <v>Negociación_y_Administración_de_Relaciones_Comerciales</v>
          </cell>
        </row>
        <row r="14">
          <cell r="B14" t="str">
            <v>Sistemas_de_ Gestión</v>
          </cell>
        </row>
        <row r="15">
          <cell r="B15" t="str">
            <v>Planeación_Estrátegica</v>
          </cell>
        </row>
        <row r="16">
          <cell r="B16" t="str">
            <v>Evaluación_y_Seguimiento</v>
          </cell>
        </row>
      </sheetData>
      <sheetData sheetId="1" refreshError="1"/>
      <sheetData sheetId="2">
        <row r="10">
          <cell r="AK10">
            <v>0</v>
          </cell>
        </row>
      </sheetData>
      <sheetData sheetId="3" refreshError="1"/>
      <sheetData sheetId="4" refreshError="1"/>
      <sheetData sheetId="5" refreshError="1"/>
      <sheetData sheetId="6" refreshError="1"/>
      <sheetData sheetId="7" refreshError="1"/>
      <sheetData sheetId="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triz Riesgos "/>
      <sheetName val="Mapa Riesgos"/>
      <sheetName val="Datos Validacion"/>
      <sheetName val="Tipos de riesgos"/>
      <sheetName val="Tablas Prob-Imp"/>
      <sheetName val="Eval Controles"/>
      <sheetName val="ZONAS DE RIESGO"/>
      <sheetName val="Plantilla Indicador R"/>
    </sheetNames>
    <sheetDataSet>
      <sheetData sheetId="0"/>
      <sheetData sheetId="1"/>
      <sheetData sheetId="2">
        <row r="6">
          <cell r="C6" t="str">
            <v>MUY BAJA</v>
          </cell>
          <cell r="D6">
            <v>0.2</v>
          </cell>
          <cell r="E6" t="str">
            <v>LEVE</v>
          </cell>
          <cell r="F6">
            <v>0.2</v>
          </cell>
          <cell r="K6" t="str">
            <v>Prevenir</v>
          </cell>
          <cell r="L6">
            <v>0.25</v>
          </cell>
          <cell r="M6" t="str">
            <v>Automático</v>
          </cell>
          <cell r="N6">
            <v>0.25</v>
          </cell>
        </row>
        <row r="7">
          <cell r="C7" t="str">
            <v>BAJA</v>
          </cell>
          <cell r="D7">
            <v>0.4</v>
          </cell>
          <cell r="E7" t="str">
            <v>MENOR</v>
          </cell>
          <cell r="F7">
            <v>0.4</v>
          </cell>
          <cell r="K7" t="str">
            <v>Detectar</v>
          </cell>
          <cell r="L7">
            <v>0.15</v>
          </cell>
          <cell r="M7" t="str">
            <v>Manual</v>
          </cell>
          <cell r="N7">
            <v>0.15</v>
          </cell>
        </row>
        <row r="8">
          <cell r="C8" t="str">
            <v>MEDIA</v>
          </cell>
          <cell r="D8">
            <v>0.6</v>
          </cell>
          <cell r="E8" t="str">
            <v>MODERADO</v>
          </cell>
          <cell r="F8">
            <v>0.6</v>
          </cell>
          <cell r="K8" t="str">
            <v>Corregir</v>
          </cell>
          <cell r="L8">
            <v>0.1</v>
          </cell>
        </row>
        <row r="9">
          <cell r="C9" t="str">
            <v>ALTA</v>
          </cell>
          <cell r="D9">
            <v>0.8</v>
          </cell>
          <cell r="E9" t="str">
            <v>MAYOR</v>
          </cell>
          <cell r="F9">
            <v>0.8</v>
          </cell>
        </row>
        <row r="10">
          <cell r="C10" t="str">
            <v>MUY ALTA</v>
          </cell>
          <cell r="D10">
            <v>1</v>
          </cell>
          <cell r="E10" t="str">
            <v>CATASTRÓFICO</v>
          </cell>
          <cell r="F10">
            <v>1</v>
          </cell>
        </row>
        <row r="11">
          <cell r="E11" t="str">
            <v>MODERADO (RC-F)</v>
          </cell>
          <cell r="F11">
            <v>0.6</v>
          </cell>
        </row>
        <row r="12">
          <cell r="E12" t="str">
            <v>MAYOR (RC-F)</v>
          </cell>
          <cell r="F12">
            <v>0.8</v>
          </cell>
        </row>
        <row r="13">
          <cell r="E13" t="str">
            <v>CATASTRÓFICO (RC-F)</v>
          </cell>
          <cell r="F13">
            <v>1</v>
          </cell>
        </row>
      </sheetData>
      <sheetData sheetId="3"/>
      <sheetData sheetId="4"/>
      <sheetData sheetId="5"/>
      <sheetData sheetId="6"/>
      <sheetData sheetId="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triz Riesgos "/>
      <sheetName val="Mapa Riesgos"/>
      <sheetName val="AP-R1 - R6"/>
      <sheetName val="GR-R1 - R4"/>
      <sheetName val="SG-R1 - R5"/>
      <sheetName val="FP-R1 - R7"/>
      <sheetName val="IC-R1 - R3"/>
      <sheetName val="GTI-R1 - R6"/>
      <sheetName val="PE-R1 - R6"/>
      <sheetName val="BS-R1 - R5"/>
      <sheetName val="TH-R1 - R6"/>
      <sheetName val="GJ-R1 - R4"/>
      <sheetName val="GRF-R1 - R5"/>
      <sheetName val="FC-R1 - R4"/>
      <sheetName val="ES-R1 - R3"/>
      <sheetName val="DE-R1 - R8"/>
      <sheetName val="GD-R1 - GD-R2"/>
      <sheetName val="PI-R1 - R16"/>
      <sheetName val="AP-R1 - R6 (2)"/>
      <sheetName val="GR-R1 - R4 (2)"/>
      <sheetName val="Datos Validacion"/>
      <sheetName val="Tipos de riesgos"/>
      <sheetName val="Tablas Prob-Imp"/>
      <sheetName val="Eval Controles"/>
      <sheetName val="ZONAS DE RIESGO"/>
      <sheetName val="Plantilla Indicador 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row r="6">
          <cell r="C6" t="str">
            <v>MUY BAJA</v>
          </cell>
          <cell r="D6">
            <v>0.2</v>
          </cell>
          <cell r="E6" t="str">
            <v>LEVE</v>
          </cell>
          <cell r="F6">
            <v>0.2</v>
          </cell>
          <cell r="K6" t="str">
            <v>Prevenir</v>
          </cell>
          <cell r="L6">
            <v>0.25</v>
          </cell>
          <cell r="M6" t="str">
            <v>Automático</v>
          </cell>
          <cell r="N6">
            <v>0.25</v>
          </cell>
        </row>
        <row r="7">
          <cell r="C7" t="str">
            <v>BAJA</v>
          </cell>
          <cell r="D7">
            <v>0.4</v>
          </cell>
          <cell r="E7" t="str">
            <v>MENOR</v>
          </cell>
          <cell r="F7">
            <v>0.4</v>
          </cell>
          <cell r="K7" t="str">
            <v>Detectar</v>
          </cell>
          <cell r="L7">
            <v>0.15</v>
          </cell>
          <cell r="M7" t="str">
            <v>Manual</v>
          </cell>
          <cell r="N7">
            <v>0.15</v>
          </cell>
        </row>
        <row r="8">
          <cell r="C8" t="str">
            <v>MEDIA</v>
          </cell>
          <cell r="D8">
            <v>0.6</v>
          </cell>
          <cell r="E8" t="str">
            <v>MODERADO</v>
          </cell>
          <cell r="F8">
            <v>0.6</v>
          </cell>
          <cell r="K8" t="str">
            <v>Corregir</v>
          </cell>
          <cell r="L8">
            <v>0.1</v>
          </cell>
        </row>
        <row r="9">
          <cell r="C9" t="str">
            <v>ALTA</v>
          </cell>
          <cell r="D9">
            <v>0.8</v>
          </cell>
          <cell r="E9" t="str">
            <v>MAYOR</v>
          </cell>
          <cell r="F9">
            <v>0.8</v>
          </cell>
        </row>
        <row r="10">
          <cell r="C10" t="str">
            <v>MUY ALTA</v>
          </cell>
          <cell r="D10">
            <v>1</v>
          </cell>
          <cell r="E10" t="str">
            <v>CATASTRÓFICO</v>
          </cell>
          <cell r="F10">
            <v>1</v>
          </cell>
        </row>
        <row r="11">
          <cell r="E11" t="str">
            <v>MODERADO (RC-F)</v>
          </cell>
          <cell r="F11">
            <v>0.6</v>
          </cell>
        </row>
        <row r="12">
          <cell r="E12" t="str">
            <v>MAYOR (RC-F)</v>
          </cell>
          <cell r="F12">
            <v>0.8</v>
          </cell>
        </row>
        <row r="13">
          <cell r="E13" t="str">
            <v>CATASTRÓFICO (RC-F)</v>
          </cell>
          <cell r="F13">
            <v>1</v>
          </cell>
        </row>
      </sheetData>
      <sheetData sheetId="21" refreshError="1"/>
      <sheetData sheetId="22" refreshError="1"/>
      <sheetData sheetId="23" refreshError="1"/>
      <sheetData sheetId="24" refreshError="1"/>
      <sheetData sheetId="2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hyperlink" Target="https://mincitco-my.sharepoint.com/:f:/g/personal/cguerrat_mincit_gov_co/EiE5pgutkzNInzkLUCDTgm8BcdHZV4ijqmEaT6WNQs96UQ?e=OkWCoj" TargetMode="Externa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8" Type="http://schemas.openxmlformats.org/officeDocument/2006/relationships/hyperlink" Target="https://mincitco-my.sharepoint.com/:f:/g/personal/lsantafe_mincit_gov_co/EkYjDCrwGg5OoZ1YGnQA_3EB9MAPDWEUdL_n6hPT_SZ2_Q?e=cPLae0" TargetMode="External"/><Relationship Id="rId13" Type="http://schemas.openxmlformats.org/officeDocument/2006/relationships/hyperlink" Target="https://mincitco-my.sharepoint.com/:x:/g/personal/evillarreal_mincit_gov_co/EULWx3nR9j9HrWG29E4EIgYBY732NNlOiZUDpaf0dmfjgw?e=jnCG5z" TargetMode="External"/><Relationship Id="rId18" Type="http://schemas.openxmlformats.org/officeDocument/2006/relationships/vmlDrawing" Target="../drawings/vmlDrawing2.vml"/><Relationship Id="rId3" Type="http://schemas.openxmlformats.org/officeDocument/2006/relationships/hyperlink" Target="https://mincitco-my.sharepoint.com/:b:/g/personal/evillarreal_mincit_gov_co/EcBqEsDTGo9JrDrcuIanQ-cBeRUh-moJ7MxaHHGHZnpGow?e=vcHFWF" TargetMode="External"/><Relationship Id="rId7" Type="http://schemas.openxmlformats.org/officeDocument/2006/relationships/hyperlink" Target="https://mincitco-my.sharepoint.com/:f:/g/personal/lsantafe_mincit_gov_co/EkYjDCrwGg5OoZ1YGnQA_3EB9MAPDWEUdL_n6hPT_SZ2_Q?e=cPLae0" TargetMode="External"/><Relationship Id="rId12" Type="http://schemas.openxmlformats.org/officeDocument/2006/relationships/hyperlink" Target="https://mincitco-my.sharepoint.com/:f:/g/personal/jmurcia_mincit_gov_co/EowmpNE6MVVLmC5qbeBOYKkBEIMcyC08H5L1D0u44JhGEA?e=ocmYMA" TargetMode="External"/><Relationship Id="rId17" Type="http://schemas.openxmlformats.org/officeDocument/2006/relationships/drawing" Target="../drawings/drawing2.xml"/><Relationship Id="rId2" Type="http://schemas.openxmlformats.org/officeDocument/2006/relationships/hyperlink" Target="https://mincitco.sharepoint.com/:f:/s/GDOCE/EvJQN1nLXd9ClwhndMrRMEEBqT2kThCYRuWayyXH_MAGKw" TargetMode="External"/><Relationship Id="rId16" Type="http://schemas.openxmlformats.org/officeDocument/2006/relationships/printerSettings" Target="../printerSettings/printerSettings1.bin"/><Relationship Id="rId20" Type="http://schemas.openxmlformats.org/officeDocument/2006/relationships/comments" Target="../comments2.xml"/><Relationship Id="rId1" Type="http://schemas.openxmlformats.org/officeDocument/2006/relationships/hyperlink" Target="https://mincitco-my.sharepoint.com/:f:/g/personal/mrchacon_mincit_gov_co/Ej2ljwPWX0RKlJCoGYnZcY0BK9pptLDsGIcOMHfr3XIhSg?e=R282Dv" TargetMode="External"/><Relationship Id="rId6" Type="http://schemas.openxmlformats.org/officeDocument/2006/relationships/hyperlink" Target="https://mincitco-my.sharepoint.com/:f:/g/personal/ypenagos_mincit_gov_co/Ekw-MaWwn-hFkLkKoRowmVMBsPYdGPVtaQEeqdaA7YOhCA?e=gMjGx0" TargetMode="External"/><Relationship Id="rId11" Type="http://schemas.openxmlformats.org/officeDocument/2006/relationships/hyperlink" Target="https://mincitco-my.sharepoint.com/:f:/g/personal/jmurcia_mincit_gov_co/EowmpNE6MVVLmC5qbeBOYKkBEIMcyC08H5L1D0u44JhGEA?e=ocmYMA" TargetMode="External"/><Relationship Id="rId5" Type="http://schemas.openxmlformats.org/officeDocument/2006/relationships/hyperlink" Target="https://www.mincit.gov.co/getattachment/participa/politica-de-participacion-ciudadana/informes-de-seguimiento/vigencia-2024/informe-consolidado-politica-de-participacion-ciud/informe-consolidado-de-la-politica-de-participacion-ciudadana-2024.pdf.aspx" TargetMode="External"/><Relationship Id="rId15" Type="http://schemas.openxmlformats.org/officeDocument/2006/relationships/hyperlink" Target="https://mincitco-my.sharepoint.com/:f:/g/personal/mapachon_mincit_gov_co/Et84lDirkthOkK7sVKKrl94B5r3nd3jtBstDTxXlcLKMhg?e=zXOniX" TargetMode="External"/><Relationship Id="rId10" Type="http://schemas.openxmlformats.org/officeDocument/2006/relationships/hyperlink" Target="https://mincitco-my.sharepoint.com/:f:/g/personal/jmurcia_mincit_gov_co/EowmpNE6MVVLmC5qbeBOYKkBEIMcyC08H5L1D0u44JhGEA?e=ocmYMA" TargetMode="External"/><Relationship Id="rId19" Type="http://schemas.openxmlformats.org/officeDocument/2006/relationships/vmlDrawing" Target="../drawings/vmlDrawing3.vml"/><Relationship Id="rId4" Type="http://schemas.openxmlformats.org/officeDocument/2006/relationships/hyperlink" Target="https://mincitco.sharepoint.com/:f:/s/GAC/ErdrAUmp3L1EnQKv2O6XPOMBFxOk_1Wh80TRGXNOTJTDIg?e=BvTETF" TargetMode="External"/><Relationship Id="rId9" Type="http://schemas.openxmlformats.org/officeDocument/2006/relationships/hyperlink" Target="https://mincitco-my.sharepoint.com/:f:/g/personal/lsantafe_mincit_gov_co/EkYjDCrwGg5OoZ1YGnQA_3EB9MAPDWEUdL_n6hPT_SZ2_Q?e=cPLae0" TargetMode="External"/><Relationship Id="rId14" Type="http://schemas.openxmlformats.org/officeDocument/2006/relationships/hyperlink" Target="https://mincitco-my.sharepoint.com/:f:/g/personal/mapachon_mincit_gov_co/ElpA413YrlBJuIbamuSE-ZoBLzSpKv5RWdjVFUoHEeWl2w?e=TrxmfP"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2635AF-5417-444B-A565-AAD0CA0F31AC}">
  <sheetPr>
    <tabColor rgb="FFFFFF00"/>
  </sheetPr>
  <dimension ref="A1:BI14"/>
  <sheetViews>
    <sheetView zoomScale="50" zoomScaleNormal="50" workbookViewId="0">
      <selection activeCell="BH1" sqref="BH1:BI1"/>
    </sheetView>
  </sheetViews>
  <sheetFormatPr baseColWidth="10" defaultColWidth="11.453125" defaultRowHeight="14" x14ac:dyDescent="0.3"/>
  <cols>
    <col min="1" max="1" width="7.453125" style="123" customWidth="1"/>
    <col min="2" max="2" width="9.54296875" style="6" customWidth="1"/>
    <col min="3" max="3" width="24.54296875" style="51" customWidth="1"/>
    <col min="4" max="4" width="21.1796875" style="6" customWidth="1"/>
    <col min="5" max="5" width="24.81640625" style="51" customWidth="1"/>
    <col min="6" max="6" width="21.81640625" style="27" customWidth="1"/>
    <col min="7" max="7" width="50.54296875" style="6" customWidth="1"/>
    <col min="8" max="8" width="9.81640625" style="51" customWidth="1"/>
    <col min="9" max="9" width="59.1796875" style="51" customWidth="1"/>
    <col min="10" max="10" width="26.54296875" style="51" customWidth="1"/>
    <col min="11" max="11" width="33" style="51" customWidth="1"/>
    <col min="12" max="12" width="24.6328125" style="51" customWidth="1"/>
    <col min="13" max="13" width="27.453125" style="56" hidden="1" customWidth="1"/>
    <col min="14" max="14" width="18.81640625" style="51" customWidth="1"/>
    <col min="15" max="15" width="11.54296875" style="57" hidden="1" customWidth="1"/>
    <col min="16" max="16" width="35.1796875" style="6" customWidth="1"/>
    <col min="17" max="17" width="17.36328125" style="51" customWidth="1"/>
    <col min="18" max="18" width="61.1796875" style="6" customWidth="1"/>
    <col min="19" max="19" width="24.453125" style="6" customWidth="1"/>
    <col min="20" max="20" width="26" style="51" customWidth="1"/>
    <col min="21" max="21" width="21.1796875" style="6" customWidth="1"/>
    <col min="22" max="22" width="38.54296875" style="6" customWidth="1"/>
    <col min="23" max="23" width="4.81640625" style="56" hidden="1" customWidth="1"/>
    <col min="24" max="24" width="31.1796875" style="6" customWidth="1"/>
    <col min="25" max="25" width="2.26953125" style="56" hidden="1" customWidth="1"/>
    <col min="26" max="26" width="30.453125" style="6" customWidth="1"/>
    <col min="27" max="27" width="36.7265625" style="114" customWidth="1"/>
    <col min="28" max="28" width="17.81640625" style="51" customWidth="1"/>
    <col min="29" max="29" width="40.81640625" style="4" customWidth="1"/>
    <col min="30" max="30" width="50.7265625" style="4" customWidth="1"/>
    <col min="31" max="31" width="16.1796875" style="6" hidden="1" customWidth="1"/>
    <col min="32" max="32" width="20.26953125" style="51" hidden="1" customWidth="1"/>
    <col min="33" max="33" width="15" style="6" hidden="1" customWidth="1"/>
    <col min="34" max="34" width="16" style="6" hidden="1" customWidth="1"/>
    <col min="35" max="35" width="17.54296875" style="6" hidden="1" customWidth="1"/>
    <col min="36" max="36" width="30.26953125" style="6" customWidth="1"/>
    <col min="37" max="37" width="18.453125" style="6" hidden="1" customWidth="1"/>
    <col min="38" max="38" width="14" style="6" hidden="1" customWidth="1"/>
    <col min="39" max="39" width="24.26953125" style="6" hidden="1" customWidth="1"/>
    <col min="40" max="40" width="17.81640625" style="117" customWidth="1"/>
    <col min="41" max="41" width="18.7265625" style="118" customWidth="1"/>
    <col min="42" max="43" width="5.7265625" style="119" customWidth="1"/>
    <col min="44" max="44" width="39" style="118" customWidth="1"/>
    <col min="45" max="46" width="5.7265625" style="119" customWidth="1"/>
    <col min="47" max="47" width="55.54296875" style="125" customWidth="1"/>
    <col min="48" max="49" width="5.7265625" style="119" customWidth="1"/>
    <col min="50" max="50" width="44.1796875" style="118" customWidth="1"/>
    <col min="51" max="52" width="5.7265625" style="119" customWidth="1"/>
    <col min="53" max="53" width="39.1796875" style="118" customWidth="1"/>
    <col min="54" max="55" width="5.7265625" style="119" hidden="1" customWidth="1"/>
    <col min="56" max="56" width="30.7265625" style="118" hidden="1" customWidth="1"/>
    <col min="57" max="58" width="5.7265625" style="119" customWidth="1"/>
    <col min="59" max="59" width="35.453125" style="5" customWidth="1"/>
    <col min="60" max="60" width="46.54296875" style="119" customWidth="1"/>
    <col min="61" max="61" width="62.81640625" style="6" customWidth="1"/>
    <col min="62" max="16384" width="11.453125" style="6"/>
  </cols>
  <sheetData>
    <row r="1" spans="1:61" ht="96.75" customHeight="1" x14ac:dyDescent="0.3">
      <c r="A1" s="366"/>
      <c r="B1" s="366"/>
      <c r="C1" s="366"/>
      <c r="D1" s="367"/>
      <c r="E1" s="333" t="s">
        <v>0</v>
      </c>
      <c r="F1" s="333"/>
      <c r="G1" s="333"/>
      <c r="H1" s="333"/>
      <c r="I1" s="333"/>
      <c r="J1" s="333"/>
      <c r="K1" s="333"/>
      <c r="L1" s="333"/>
      <c r="M1" s="333"/>
      <c r="N1" s="333"/>
      <c r="O1" s="333"/>
      <c r="P1" s="333"/>
      <c r="Q1" s="333"/>
      <c r="R1" s="333"/>
      <c r="S1" s="333"/>
      <c r="T1" s="333"/>
      <c r="U1" s="333"/>
      <c r="V1" s="333"/>
      <c r="W1" s="333"/>
      <c r="X1" s="333"/>
      <c r="Y1" s="333"/>
      <c r="Z1" s="333"/>
      <c r="AA1" s="333"/>
      <c r="AB1" s="333"/>
      <c r="AC1" s="333"/>
      <c r="AD1" s="333"/>
      <c r="AE1" s="333"/>
      <c r="AF1" s="333"/>
      <c r="AG1" s="333"/>
      <c r="AH1" s="333"/>
      <c r="AI1" s="333"/>
      <c r="AJ1" s="333"/>
      <c r="AK1" s="333"/>
      <c r="AL1" s="333"/>
      <c r="AM1" s="333"/>
      <c r="AN1" s="333"/>
      <c r="AO1" s="333"/>
      <c r="AP1" s="333"/>
      <c r="AQ1" s="333"/>
      <c r="AR1" s="333"/>
      <c r="AS1" s="333"/>
      <c r="AT1" s="333"/>
      <c r="AU1" s="333"/>
      <c r="AV1" s="333"/>
      <c r="AW1" s="333"/>
      <c r="AX1" s="333"/>
      <c r="AY1" s="333"/>
      <c r="AZ1" s="333"/>
      <c r="BA1" s="333"/>
      <c r="BB1" s="333"/>
      <c r="BC1" s="333"/>
      <c r="BD1" s="333"/>
      <c r="BE1" s="333"/>
      <c r="BF1" s="333"/>
      <c r="BG1" s="333"/>
      <c r="BH1" s="332" t="s">
        <v>1</v>
      </c>
      <c r="BI1" s="332"/>
    </row>
    <row r="2" spans="1:61" s="3" customFormat="1" ht="24.75" customHeight="1" thickBot="1" x14ac:dyDescent="0.3">
      <c r="A2" s="115"/>
      <c r="B2" s="115"/>
      <c r="C2" s="115"/>
      <c r="D2" s="359"/>
      <c r="E2" s="359"/>
      <c r="F2" s="359"/>
      <c r="G2" s="359"/>
      <c r="H2" s="359"/>
      <c r="I2" s="115"/>
      <c r="J2" s="126"/>
      <c r="K2" s="115"/>
      <c r="L2" s="126"/>
      <c r="M2" s="127"/>
      <c r="N2" s="126"/>
      <c r="O2" s="128"/>
      <c r="P2" s="115"/>
      <c r="Q2" s="126"/>
      <c r="R2" s="115"/>
      <c r="S2" s="115"/>
      <c r="T2" s="115"/>
      <c r="U2" s="115"/>
      <c r="V2" s="115"/>
      <c r="W2" s="127"/>
      <c r="X2" s="360"/>
      <c r="Y2" s="360"/>
      <c r="Z2" s="360"/>
      <c r="AA2" s="360"/>
      <c r="AB2" s="360"/>
      <c r="AC2" s="360"/>
      <c r="AD2" s="360"/>
      <c r="AE2" s="360"/>
      <c r="AF2" s="360"/>
      <c r="AG2" s="360"/>
      <c r="AH2" s="360"/>
      <c r="AI2" s="360"/>
      <c r="AJ2" s="360"/>
      <c r="AK2" s="360"/>
      <c r="AL2" s="126"/>
      <c r="AM2" s="115"/>
      <c r="AN2" s="126"/>
      <c r="AO2" s="129"/>
      <c r="AP2" s="129"/>
      <c r="AQ2" s="129"/>
      <c r="AR2" s="55"/>
      <c r="AS2" s="55"/>
      <c r="AT2" s="129"/>
      <c r="AU2" s="126"/>
      <c r="AV2" s="115"/>
      <c r="AW2" s="126"/>
      <c r="AX2" s="55"/>
      <c r="AY2" s="55"/>
      <c r="AZ2" s="130"/>
      <c r="BA2" s="126"/>
      <c r="BB2" s="126"/>
      <c r="BC2" s="115"/>
      <c r="BD2" s="115"/>
      <c r="BE2" s="126"/>
      <c r="BF2" s="115"/>
      <c r="BG2" s="130"/>
      <c r="BH2" s="126"/>
      <c r="BI2" s="115"/>
    </row>
    <row r="3" spans="1:61" s="3" customFormat="1" ht="24.75" customHeight="1" thickBot="1" x14ac:dyDescent="0.3">
      <c r="A3" s="115"/>
      <c r="B3" s="115"/>
      <c r="C3" s="368" t="s">
        <v>2</v>
      </c>
      <c r="D3" s="369" t="s">
        <v>3</v>
      </c>
      <c r="E3" s="369"/>
      <c r="F3" s="133" t="s">
        <v>4</v>
      </c>
      <c r="G3" s="370" t="s">
        <v>5</v>
      </c>
      <c r="H3" s="371"/>
      <c r="I3" s="372" t="s">
        <v>6</v>
      </c>
      <c r="J3" s="372"/>
      <c r="K3" s="372"/>
      <c r="L3" s="135"/>
      <c r="M3" s="136"/>
      <c r="N3" s="135"/>
      <c r="O3" s="137"/>
      <c r="P3" s="138"/>
      <c r="Q3" s="135"/>
      <c r="R3" s="138"/>
      <c r="S3" s="115"/>
      <c r="T3" s="138"/>
      <c r="U3" s="138"/>
      <c r="V3" s="139"/>
      <c r="W3" s="140"/>
      <c r="X3" s="141"/>
      <c r="Y3" s="142"/>
      <c r="Z3" s="141"/>
      <c r="AA3" s="143"/>
      <c r="AB3" s="144"/>
      <c r="AC3" s="144"/>
      <c r="AD3" s="144"/>
      <c r="AE3" s="141"/>
      <c r="AF3" s="126"/>
      <c r="AG3" s="138"/>
      <c r="AH3" s="138"/>
      <c r="AI3" s="138"/>
      <c r="AJ3" s="138"/>
      <c r="AK3" s="141"/>
      <c r="AL3" s="55"/>
      <c r="AM3" s="55"/>
      <c r="AN3" s="55"/>
      <c r="AO3" s="129"/>
      <c r="AP3" s="129"/>
      <c r="AQ3" s="129"/>
      <c r="AR3" s="55"/>
      <c r="AS3" s="55"/>
      <c r="AT3" s="129"/>
      <c r="AU3" s="55"/>
      <c r="AV3" s="55"/>
      <c r="AW3" s="55"/>
      <c r="AX3" s="55"/>
      <c r="AY3" s="55"/>
      <c r="AZ3" s="130"/>
      <c r="BA3" s="55"/>
      <c r="BB3" s="55"/>
      <c r="BC3" s="55"/>
      <c r="BD3" s="55"/>
      <c r="BE3" s="55"/>
      <c r="BF3" s="55"/>
      <c r="BG3" s="130"/>
      <c r="BH3" s="126"/>
      <c r="BI3" s="115"/>
    </row>
    <row r="4" spans="1:61" s="3" customFormat="1" ht="24.75" hidden="1" customHeight="1" x14ac:dyDescent="0.3">
      <c r="A4" s="115"/>
      <c r="B4" s="115"/>
      <c r="C4" s="368"/>
      <c r="D4" s="132"/>
      <c r="E4" s="132"/>
      <c r="F4" s="145"/>
      <c r="G4" s="361" t="s">
        <v>7</v>
      </c>
      <c r="H4" s="361"/>
      <c r="I4" s="362"/>
      <c r="J4" s="362"/>
      <c r="K4" s="362"/>
      <c r="L4" s="362"/>
      <c r="M4" s="362"/>
      <c r="N4" s="362"/>
      <c r="O4" s="362"/>
      <c r="P4" s="362"/>
      <c r="Q4" s="135"/>
      <c r="R4" s="138"/>
      <c r="S4" s="115"/>
      <c r="T4" s="138"/>
      <c r="U4" s="138"/>
      <c r="V4" s="139"/>
      <c r="W4" s="140"/>
      <c r="X4" s="146"/>
      <c r="Y4" s="147"/>
      <c r="Z4" s="146"/>
      <c r="AA4" s="143"/>
      <c r="AB4" s="144"/>
      <c r="AC4" s="144"/>
      <c r="AD4" s="144"/>
      <c r="AE4" s="146"/>
      <c r="AF4" s="144"/>
      <c r="AG4" s="146"/>
      <c r="AH4" s="115"/>
      <c r="AI4" s="138"/>
      <c r="AJ4" s="138"/>
      <c r="AK4" s="146"/>
      <c r="AL4" s="55"/>
      <c r="AM4" s="55"/>
      <c r="AN4" s="55"/>
      <c r="AO4" s="129"/>
      <c r="AP4" s="129"/>
      <c r="AQ4" s="129"/>
      <c r="AR4" s="55"/>
      <c r="AS4" s="55"/>
      <c r="AT4" s="129"/>
      <c r="AU4" s="55"/>
      <c r="AV4" s="55"/>
      <c r="AW4" s="55"/>
      <c r="AX4" s="55"/>
      <c r="AY4" s="55"/>
      <c r="AZ4" s="130"/>
      <c r="BA4" s="55"/>
      <c r="BB4" s="55"/>
      <c r="BC4" s="55"/>
      <c r="BD4" s="55"/>
      <c r="BE4" s="55"/>
      <c r="BF4" s="55"/>
      <c r="BG4" s="130"/>
      <c r="BH4" s="126"/>
      <c r="BI4" s="115"/>
    </row>
    <row r="5" spans="1:61" s="3" customFormat="1" ht="15" customHeight="1" x14ac:dyDescent="0.25">
      <c r="A5" s="115"/>
      <c r="B5" s="115"/>
      <c r="C5" s="368"/>
      <c r="D5" s="132"/>
      <c r="E5" s="132"/>
      <c r="F5" s="145"/>
      <c r="G5" s="141"/>
      <c r="H5" s="134"/>
      <c r="I5" s="126"/>
      <c r="J5" s="126"/>
      <c r="K5" s="138"/>
      <c r="L5" s="135"/>
      <c r="M5" s="136"/>
      <c r="N5" s="135"/>
      <c r="O5" s="137"/>
      <c r="P5" s="138"/>
      <c r="Q5" s="135"/>
      <c r="R5" s="138"/>
      <c r="S5" s="115"/>
      <c r="T5" s="138"/>
      <c r="U5" s="138"/>
      <c r="V5" s="139"/>
      <c r="W5" s="140"/>
      <c r="X5" s="146"/>
      <c r="Y5" s="147"/>
      <c r="Z5" s="146"/>
      <c r="AA5" s="143"/>
      <c r="AB5" s="144"/>
      <c r="AC5" s="144"/>
      <c r="AD5" s="144"/>
      <c r="AE5" s="146"/>
      <c r="AF5" s="126"/>
      <c r="AG5" s="138"/>
      <c r="AH5" s="138"/>
      <c r="AI5" s="138"/>
      <c r="AJ5" s="138"/>
      <c r="AK5" s="146"/>
      <c r="AL5" s="55"/>
      <c r="AM5" s="55"/>
      <c r="AN5" s="55"/>
      <c r="AO5" s="129"/>
      <c r="AP5" s="129"/>
      <c r="AQ5" s="129"/>
      <c r="AR5" s="55"/>
      <c r="AS5" s="55"/>
      <c r="AT5" s="129"/>
      <c r="AU5" s="55"/>
      <c r="AV5" s="55"/>
      <c r="AW5" s="55"/>
      <c r="AX5" s="55"/>
      <c r="AY5" s="55"/>
      <c r="AZ5" s="130"/>
      <c r="BA5" s="55"/>
      <c r="BB5" s="55"/>
      <c r="BC5" s="55"/>
      <c r="BD5" s="55"/>
      <c r="BE5" s="55"/>
      <c r="BF5" s="55"/>
      <c r="BG5" s="130"/>
      <c r="BH5" s="126"/>
      <c r="BI5" s="115"/>
    </row>
    <row r="6" spans="1:61" s="3" customFormat="1" ht="11.25" customHeight="1" x14ac:dyDescent="0.25">
      <c r="A6" s="115"/>
      <c r="B6" s="115"/>
      <c r="C6" s="152"/>
      <c r="D6" s="141"/>
      <c r="E6" s="141"/>
      <c r="F6" s="144"/>
      <c r="G6" s="141"/>
      <c r="H6" s="141"/>
      <c r="I6" s="54"/>
      <c r="J6" s="131"/>
      <c r="K6" s="153"/>
      <c r="L6" s="148"/>
      <c r="M6" s="154"/>
      <c r="N6" s="148"/>
      <c r="O6" s="155"/>
      <c r="P6" s="153"/>
      <c r="Q6" s="148"/>
      <c r="R6" s="153"/>
      <c r="S6" s="153"/>
      <c r="T6" s="153"/>
      <c r="U6" s="153"/>
      <c r="V6" s="148"/>
      <c r="W6" s="155"/>
      <c r="X6" s="141"/>
      <c r="Y6" s="142"/>
      <c r="Z6" s="141"/>
      <c r="AA6" s="143"/>
      <c r="AB6" s="144"/>
      <c r="AC6" s="144"/>
      <c r="AD6" s="144"/>
      <c r="AE6" s="141"/>
      <c r="AF6" s="148"/>
      <c r="AG6" s="153"/>
      <c r="AH6" s="153"/>
      <c r="AI6" s="153"/>
      <c r="AJ6" s="153"/>
      <c r="AK6" s="141"/>
      <c r="AL6" s="148"/>
      <c r="AM6" s="148"/>
      <c r="AN6" s="148"/>
      <c r="AO6" s="149"/>
      <c r="AP6" s="149"/>
      <c r="AQ6" s="149"/>
      <c r="AR6" s="148"/>
      <c r="AS6" s="148"/>
      <c r="AT6" s="149"/>
      <c r="AU6" s="150"/>
      <c r="AV6" s="150"/>
      <c r="AW6" s="150"/>
      <c r="AX6" s="150"/>
      <c r="AY6" s="150"/>
      <c r="AZ6" s="151"/>
      <c r="BA6" s="150"/>
      <c r="BB6" s="150"/>
      <c r="BC6" s="150"/>
      <c r="BD6" s="150"/>
      <c r="BE6" s="150"/>
      <c r="BF6" s="115"/>
      <c r="BG6" s="130"/>
      <c r="BH6" s="126"/>
      <c r="BI6" s="115"/>
    </row>
    <row r="7" spans="1:61" s="3" customFormat="1" ht="24.75" customHeight="1" x14ac:dyDescent="0.3">
      <c r="A7" s="115"/>
      <c r="B7" s="115"/>
      <c r="C7" s="156" t="s">
        <v>8</v>
      </c>
      <c r="D7" s="156"/>
      <c r="E7" s="156"/>
      <c r="F7" s="121">
        <v>45777</v>
      </c>
      <c r="G7" s="385" t="s">
        <v>9</v>
      </c>
      <c r="H7" s="385"/>
      <c r="I7" s="124">
        <v>16</v>
      </c>
      <c r="J7" s="126"/>
      <c r="K7" s="157"/>
      <c r="L7" s="148"/>
      <c r="M7" s="158"/>
      <c r="N7" s="148"/>
      <c r="O7" s="155"/>
      <c r="P7" s="157"/>
      <c r="Q7" s="148"/>
      <c r="R7" s="157"/>
      <c r="S7" s="153"/>
      <c r="T7" s="153"/>
      <c r="U7" s="148"/>
      <c r="V7" s="386"/>
      <c r="W7" s="386"/>
      <c r="X7" s="386"/>
      <c r="Y7" s="386"/>
      <c r="Z7" s="386"/>
      <c r="AA7" s="386"/>
      <c r="AB7" s="386"/>
      <c r="AC7" s="386"/>
      <c r="AD7" s="386"/>
      <c r="AE7" s="386"/>
      <c r="AF7" s="386"/>
      <c r="AG7" s="386"/>
      <c r="AH7" s="386"/>
      <c r="AI7" s="386"/>
      <c r="AJ7" s="386"/>
      <c r="AK7" s="148"/>
      <c r="AL7" s="148"/>
      <c r="AM7" s="148"/>
      <c r="AN7" s="148"/>
      <c r="AO7" s="149"/>
      <c r="AP7" s="149"/>
      <c r="AQ7" s="149"/>
      <c r="AR7" s="148"/>
      <c r="AS7" s="148"/>
      <c r="AT7" s="149"/>
      <c r="AU7" s="150"/>
      <c r="AV7" s="150"/>
      <c r="AW7" s="150"/>
      <c r="AX7" s="150"/>
      <c r="AY7" s="150"/>
      <c r="AZ7" s="151"/>
      <c r="BA7" s="150"/>
      <c r="BB7" s="150"/>
      <c r="BC7" s="150"/>
      <c r="BD7" s="150"/>
      <c r="BE7" s="126"/>
      <c r="BF7" s="115"/>
      <c r="BG7" s="130"/>
      <c r="BH7" s="126"/>
      <c r="BI7" s="115"/>
    </row>
    <row r="8" spans="1:61" s="3" customFormat="1" ht="24.75" customHeight="1" x14ac:dyDescent="0.25">
      <c r="A8" s="115"/>
      <c r="B8" s="115"/>
      <c r="C8" s="156"/>
      <c r="D8" s="129"/>
      <c r="E8" s="148"/>
      <c r="F8" s="148"/>
      <c r="G8" s="148"/>
      <c r="H8" s="148"/>
      <c r="I8" s="148"/>
      <c r="J8" s="148"/>
      <c r="K8" s="148"/>
      <c r="L8" s="148"/>
      <c r="M8" s="155"/>
      <c r="N8" s="148"/>
      <c r="O8" s="155"/>
      <c r="P8" s="148"/>
      <c r="Q8" s="148"/>
      <c r="R8" s="148"/>
      <c r="S8" s="148"/>
      <c r="T8" s="148"/>
      <c r="U8" s="148"/>
      <c r="V8" s="148"/>
      <c r="W8" s="155"/>
      <c r="X8" s="148"/>
      <c r="Y8" s="155"/>
      <c r="Z8" s="148"/>
      <c r="AA8" s="149"/>
      <c r="AB8" s="148"/>
      <c r="AC8" s="148"/>
      <c r="AD8" s="148"/>
      <c r="AE8" s="148"/>
      <c r="AF8" s="148"/>
      <c r="AG8" s="148"/>
      <c r="AH8" s="148"/>
      <c r="AI8" s="148"/>
      <c r="AJ8" s="148"/>
      <c r="AK8" s="148"/>
      <c r="AL8" s="148"/>
      <c r="AM8" s="148"/>
      <c r="AN8" s="148"/>
      <c r="AO8" s="149"/>
      <c r="AP8" s="149"/>
      <c r="AQ8" s="149"/>
      <c r="AR8" s="148"/>
      <c r="AS8" s="148"/>
      <c r="AT8" s="149"/>
      <c r="AU8" s="150"/>
      <c r="AV8" s="150"/>
      <c r="AW8" s="150"/>
      <c r="AX8" s="150"/>
      <c r="AY8" s="150"/>
      <c r="AZ8" s="151"/>
      <c r="BA8" s="150"/>
      <c r="BB8" s="150"/>
      <c r="BC8" s="150"/>
      <c r="BD8" s="150"/>
      <c r="BE8" s="126"/>
      <c r="BF8" s="115"/>
      <c r="BG8" s="130"/>
      <c r="BH8" s="126"/>
      <c r="BI8" s="115"/>
    </row>
    <row r="9" spans="1:61" ht="50.25" customHeight="1" x14ac:dyDescent="0.3">
      <c r="A9" s="387" t="s">
        <v>10</v>
      </c>
      <c r="B9" s="387"/>
      <c r="C9" s="387"/>
      <c r="D9" s="387"/>
      <c r="E9" s="387"/>
      <c r="F9" s="387"/>
      <c r="G9" s="387"/>
      <c r="H9" s="387"/>
      <c r="I9" s="387"/>
      <c r="J9" s="387"/>
      <c r="K9" s="387"/>
      <c r="L9" s="388" t="s">
        <v>11</v>
      </c>
      <c r="M9" s="388"/>
      <c r="N9" s="388"/>
      <c r="O9" s="388"/>
      <c r="P9" s="388"/>
      <c r="Q9" s="388"/>
      <c r="R9" s="389" t="s">
        <v>12</v>
      </c>
      <c r="S9" s="389"/>
      <c r="T9" s="389"/>
      <c r="U9" s="389"/>
      <c r="V9" s="389"/>
      <c r="W9" s="389"/>
      <c r="X9" s="389"/>
      <c r="Y9" s="389"/>
      <c r="Z9" s="389"/>
      <c r="AA9" s="389"/>
      <c r="AB9" s="389"/>
      <c r="AC9" s="389"/>
      <c r="AD9" s="389"/>
      <c r="AE9" s="389"/>
      <c r="AF9" s="390" t="s">
        <v>13</v>
      </c>
      <c r="AG9" s="390"/>
      <c r="AH9" s="390"/>
      <c r="AI9" s="390"/>
      <c r="AJ9" s="390"/>
      <c r="AK9" s="390"/>
      <c r="AL9" s="392" t="s">
        <v>14</v>
      </c>
      <c r="AM9" s="392" t="s">
        <v>15</v>
      </c>
      <c r="AN9" s="393" t="s">
        <v>16</v>
      </c>
      <c r="AO9" s="393"/>
      <c r="AP9" s="393"/>
      <c r="AQ9" s="393"/>
      <c r="AR9" s="393"/>
      <c r="AS9" s="393"/>
      <c r="AT9" s="393"/>
      <c r="AU9" s="393"/>
      <c r="AV9" s="393"/>
      <c r="AW9" s="393"/>
      <c r="AX9" s="393"/>
      <c r="AY9" s="393"/>
      <c r="AZ9" s="393"/>
      <c r="BA9" s="393"/>
      <c r="BB9" s="393"/>
      <c r="BC9" s="393"/>
      <c r="BD9" s="393"/>
      <c r="BE9" s="393"/>
      <c r="BF9" s="393"/>
      <c r="BG9" s="393"/>
      <c r="BH9" s="393"/>
      <c r="BI9" s="380" t="s">
        <v>17</v>
      </c>
    </row>
    <row r="10" spans="1:61" ht="32.5" customHeight="1" x14ac:dyDescent="0.3">
      <c r="A10" s="381" t="s">
        <v>18</v>
      </c>
      <c r="B10" s="381"/>
      <c r="C10" s="382" t="s">
        <v>19</v>
      </c>
      <c r="D10" s="365" t="s">
        <v>20</v>
      </c>
      <c r="E10" s="365" t="s">
        <v>21</v>
      </c>
      <c r="F10" s="365" t="s">
        <v>22</v>
      </c>
      <c r="G10" s="365" t="s">
        <v>23</v>
      </c>
      <c r="H10" s="364" t="s">
        <v>24</v>
      </c>
      <c r="I10" s="365" t="s">
        <v>25</v>
      </c>
      <c r="J10" s="365" t="s">
        <v>26</v>
      </c>
      <c r="K10" s="365" t="s">
        <v>27</v>
      </c>
      <c r="L10" s="378" t="s">
        <v>28</v>
      </c>
      <c r="M10" s="379" t="s">
        <v>29</v>
      </c>
      <c r="N10" s="378" t="s">
        <v>30</v>
      </c>
      <c r="O10" s="379" t="s">
        <v>31</v>
      </c>
      <c r="P10" s="378" t="s">
        <v>32</v>
      </c>
      <c r="Q10" s="363" t="s">
        <v>33</v>
      </c>
      <c r="R10" s="351" t="s">
        <v>34</v>
      </c>
      <c r="S10" s="351" t="s">
        <v>35</v>
      </c>
      <c r="T10" s="351"/>
      <c r="U10" s="351" t="s">
        <v>36</v>
      </c>
      <c r="V10" s="351" t="s">
        <v>37</v>
      </c>
      <c r="W10" s="351"/>
      <c r="X10" s="351" t="s">
        <v>38</v>
      </c>
      <c r="Y10" s="351"/>
      <c r="Z10" s="351" t="s">
        <v>39</v>
      </c>
      <c r="AA10" s="375"/>
      <c r="AB10" s="384" t="s">
        <v>40</v>
      </c>
      <c r="AC10" s="384"/>
      <c r="AD10" s="384"/>
      <c r="AE10" s="376" t="s">
        <v>41</v>
      </c>
      <c r="AF10" s="352" t="s">
        <v>28</v>
      </c>
      <c r="AG10" s="353" t="s">
        <v>29</v>
      </c>
      <c r="AH10" s="352" t="s">
        <v>30</v>
      </c>
      <c r="AI10" s="373" t="s">
        <v>31</v>
      </c>
      <c r="AJ10" s="374" t="s">
        <v>42</v>
      </c>
      <c r="AK10" s="354" t="s">
        <v>43</v>
      </c>
      <c r="AL10" s="392"/>
      <c r="AM10" s="392"/>
      <c r="AN10" s="391" t="s">
        <v>44</v>
      </c>
      <c r="AO10" s="350" t="s">
        <v>45</v>
      </c>
      <c r="AP10" s="350" t="s">
        <v>46</v>
      </c>
      <c r="AQ10" s="350"/>
      <c r="AR10" s="350"/>
      <c r="AS10" s="383" t="s">
        <v>47</v>
      </c>
      <c r="AT10" s="350"/>
      <c r="AU10" s="350"/>
      <c r="AV10" s="350" t="s">
        <v>48</v>
      </c>
      <c r="AW10" s="350"/>
      <c r="AX10" s="350"/>
      <c r="AY10" s="350" t="s">
        <v>49</v>
      </c>
      <c r="AZ10" s="350"/>
      <c r="BA10" s="350"/>
      <c r="BB10" s="350" t="s">
        <v>50</v>
      </c>
      <c r="BC10" s="350"/>
      <c r="BD10" s="350"/>
      <c r="BE10" s="350" t="s">
        <v>51</v>
      </c>
      <c r="BF10" s="350"/>
      <c r="BG10" s="350"/>
      <c r="BH10" s="350" t="s">
        <v>52</v>
      </c>
      <c r="BI10" s="380"/>
    </row>
    <row r="11" spans="1:61" s="27" customFormat="1" ht="51.75" customHeight="1" x14ac:dyDescent="0.35">
      <c r="A11" s="162" t="s">
        <v>53</v>
      </c>
      <c r="B11" s="162" t="s">
        <v>54</v>
      </c>
      <c r="C11" s="382"/>
      <c r="D11" s="365"/>
      <c r="E11" s="365"/>
      <c r="F11" s="365"/>
      <c r="G11" s="365"/>
      <c r="H11" s="364"/>
      <c r="I11" s="365"/>
      <c r="J11" s="365"/>
      <c r="K11" s="365"/>
      <c r="L11" s="378"/>
      <c r="M11" s="379"/>
      <c r="N11" s="378"/>
      <c r="O11" s="379"/>
      <c r="P11" s="378"/>
      <c r="Q11" s="363"/>
      <c r="R11" s="355"/>
      <c r="S11" s="163" t="s">
        <v>55</v>
      </c>
      <c r="T11" s="163" t="s">
        <v>56</v>
      </c>
      <c r="U11" s="355"/>
      <c r="V11" s="394" t="s">
        <v>57</v>
      </c>
      <c r="W11" s="394"/>
      <c r="X11" s="394" t="s">
        <v>58</v>
      </c>
      <c r="Y11" s="394"/>
      <c r="Z11" s="163" t="s">
        <v>59</v>
      </c>
      <c r="AA11" s="163" t="s">
        <v>60</v>
      </c>
      <c r="AB11" s="165" t="s">
        <v>61</v>
      </c>
      <c r="AC11" s="165" t="s">
        <v>62</v>
      </c>
      <c r="AD11" s="166" t="s">
        <v>63</v>
      </c>
      <c r="AE11" s="377"/>
      <c r="AF11" s="352"/>
      <c r="AG11" s="353"/>
      <c r="AH11" s="352"/>
      <c r="AI11" s="373"/>
      <c r="AJ11" s="374"/>
      <c r="AK11" s="354"/>
      <c r="AL11" s="392"/>
      <c r="AM11" s="392"/>
      <c r="AN11" s="391" t="s">
        <v>44</v>
      </c>
      <c r="AO11" s="350"/>
      <c r="AP11" s="161" t="s">
        <v>64</v>
      </c>
      <c r="AQ11" s="161" t="s">
        <v>65</v>
      </c>
      <c r="AR11" s="161" t="s">
        <v>66</v>
      </c>
      <c r="AS11" s="161" t="s">
        <v>64</v>
      </c>
      <c r="AT11" s="161" t="s">
        <v>65</v>
      </c>
      <c r="AU11" s="161" t="s">
        <v>66</v>
      </c>
      <c r="AV11" s="161" t="s">
        <v>64</v>
      </c>
      <c r="AW11" s="161" t="s">
        <v>65</v>
      </c>
      <c r="AX11" s="161" t="s">
        <v>66</v>
      </c>
      <c r="AY11" s="161" t="s">
        <v>64</v>
      </c>
      <c r="AZ11" s="161" t="s">
        <v>65</v>
      </c>
      <c r="BA11" s="161" t="s">
        <v>66</v>
      </c>
      <c r="BB11" s="161" t="s">
        <v>64</v>
      </c>
      <c r="BC11" s="161" t="s">
        <v>65</v>
      </c>
      <c r="BD11" s="161" t="s">
        <v>66</v>
      </c>
      <c r="BE11" s="161" t="s">
        <v>64</v>
      </c>
      <c r="BF11" s="161" t="s">
        <v>65</v>
      </c>
      <c r="BG11" s="161" t="s">
        <v>66</v>
      </c>
      <c r="BH11" s="350"/>
      <c r="BI11" s="380"/>
    </row>
    <row r="12" spans="1:61" ht="93.75" customHeight="1" x14ac:dyDescent="0.3">
      <c r="A12" s="347" t="s">
        <v>4</v>
      </c>
      <c r="B12" s="348"/>
      <c r="C12" s="348" t="s">
        <v>67</v>
      </c>
      <c r="D12" s="349" t="s">
        <v>68</v>
      </c>
      <c r="E12" s="349" t="s">
        <v>69</v>
      </c>
      <c r="F12" s="26" t="s">
        <v>70</v>
      </c>
      <c r="G12" s="122" t="s">
        <v>71</v>
      </c>
      <c r="H12" s="341" t="s">
        <v>72</v>
      </c>
      <c r="I12" s="340" t="s">
        <v>73</v>
      </c>
      <c r="J12" s="341" t="s">
        <v>74</v>
      </c>
      <c r="K12" s="341" t="s">
        <v>75</v>
      </c>
      <c r="L12" s="341" t="s">
        <v>76</v>
      </c>
      <c r="M12" s="338">
        <f>VLOOKUP(L12,'[2]Datos Validacion'!$C$6:$D$10,2,0)</f>
        <v>0.6</v>
      </c>
      <c r="N12" s="342" t="s">
        <v>77</v>
      </c>
      <c r="O12" s="345">
        <f>VLOOKUP(N12,'[2]Datos Validacion'!$E$6:$F$15,2,0)</f>
        <v>0.8</v>
      </c>
      <c r="P12" s="339" t="s">
        <v>78</v>
      </c>
      <c r="Q12" s="346" t="s">
        <v>79</v>
      </c>
      <c r="R12" s="340" t="s">
        <v>80</v>
      </c>
      <c r="S12" s="337" t="s">
        <v>81</v>
      </c>
      <c r="T12" s="339" t="s">
        <v>82</v>
      </c>
      <c r="U12" s="337" t="s">
        <v>83</v>
      </c>
      <c r="V12" s="337" t="s">
        <v>84</v>
      </c>
      <c r="W12" s="338">
        <f>VLOOKUP(V12,'[2]Datos Validacion'!$K$6:$L$8,2,0)</f>
        <v>0.25</v>
      </c>
      <c r="X12" s="339" t="s">
        <v>85</v>
      </c>
      <c r="Y12" s="338">
        <f>VLOOKUP(X12,'[2]Datos Validacion'!$M$6:$N$7,2,0)</f>
        <v>0.25</v>
      </c>
      <c r="Z12" s="337" t="s">
        <v>86</v>
      </c>
      <c r="AA12" s="344" t="s">
        <v>87</v>
      </c>
      <c r="AB12" s="337" t="s">
        <v>88</v>
      </c>
      <c r="AC12" s="167" t="s">
        <v>89</v>
      </c>
      <c r="AD12" s="356" t="s">
        <v>90</v>
      </c>
      <c r="AE12" s="335">
        <f>+W12+Y12</f>
        <v>0.5</v>
      </c>
      <c r="AF12" s="336" t="str">
        <f>IF(AG12&lt;=20%,"MUY BAJA",IF(AG12&lt;=40%,"BAJA",IF(AG12&lt;=60%,"media",IF(AG12&lt;=80%,"alta","MUY alta"))))</f>
        <v>BAJA</v>
      </c>
      <c r="AG12" s="336">
        <f>IF(OR(V12="prevenir",V12="detectar"),(M12-(M12*AE12)), M12)</f>
        <v>0.3</v>
      </c>
      <c r="AH12" s="336" t="str">
        <f>IF(AI12&lt;=20%,"LEVE",IF(AI12&lt;=40%,"MENOR",IF(AI12&lt;=60%,"MODERADO",IF(AI12&lt;=80%,"MAYOR","CATASTROFICO"))))</f>
        <v>MAYOR</v>
      </c>
      <c r="AI12" s="336">
        <f>IF(V12="corregir",(O12-(O12*AE12)), O12)</f>
        <v>0.8</v>
      </c>
      <c r="AJ12" s="346" t="s">
        <v>79</v>
      </c>
      <c r="AK12" s="341" t="s">
        <v>91</v>
      </c>
      <c r="AL12" s="343">
        <v>179</v>
      </c>
      <c r="AM12" s="343"/>
      <c r="AN12" s="358">
        <v>45772</v>
      </c>
      <c r="AO12" s="339" t="s">
        <v>92</v>
      </c>
      <c r="AP12" s="339"/>
      <c r="AQ12" s="339" t="s">
        <v>4</v>
      </c>
      <c r="AR12" s="334" t="s">
        <v>93</v>
      </c>
      <c r="AS12" s="339" t="s">
        <v>4</v>
      </c>
      <c r="AT12" s="339"/>
      <c r="AU12" s="334" t="s">
        <v>94</v>
      </c>
      <c r="AV12" s="339" t="s">
        <v>4</v>
      </c>
      <c r="AW12" s="339"/>
      <c r="AX12" s="334" t="s">
        <v>95</v>
      </c>
      <c r="AY12" s="339" t="s">
        <v>4</v>
      </c>
      <c r="AZ12" s="339"/>
      <c r="BA12" s="334" t="s">
        <v>96</v>
      </c>
      <c r="BB12" s="339" t="s">
        <v>4</v>
      </c>
      <c r="BC12" s="339"/>
      <c r="BD12" s="339" t="s">
        <v>97</v>
      </c>
      <c r="BE12" s="339" t="s">
        <v>4</v>
      </c>
      <c r="BF12" s="339"/>
      <c r="BG12" s="334" t="s">
        <v>98</v>
      </c>
      <c r="BH12" s="334" t="s">
        <v>99</v>
      </c>
      <c r="BI12" s="334" t="s">
        <v>100</v>
      </c>
    </row>
    <row r="13" spans="1:61" ht="90.75" customHeight="1" x14ac:dyDescent="0.3">
      <c r="A13" s="347"/>
      <c r="B13" s="348"/>
      <c r="C13" s="348"/>
      <c r="D13" s="349"/>
      <c r="E13" s="349"/>
      <c r="F13" s="26" t="s">
        <v>70</v>
      </c>
      <c r="G13" s="122" t="s">
        <v>102</v>
      </c>
      <c r="H13" s="341"/>
      <c r="I13" s="340"/>
      <c r="J13" s="341"/>
      <c r="K13" s="341"/>
      <c r="L13" s="341"/>
      <c r="M13" s="338"/>
      <c r="N13" s="342"/>
      <c r="O13" s="345"/>
      <c r="P13" s="339"/>
      <c r="Q13" s="346"/>
      <c r="R13" s="340"/>
      <c r="S13" s="337"/>
      <c r="T13" s="339"/>
      <c r="U13" s="337"/>
      <c r="V13" s="337"/>
      <c r="W13" s="338"/>
      <c r="X13" s="339"/>
      <c r="Y13" s="338"/>
      <c r="Z13" s="337"/>
      <c r="AA13" s="344"/>
      <c r="AB13" s="337"/>
      <c r="AC13" s="167" t="s">
        <v>103</v>
      </c>
      <c r="AD13" s="357"/>
      <c r="AE13" s="335"/>
      <c r="AF13" s="336"/>
      <c r="AG13" s="336"/>
      <c r="AH13" s="336"/>
      <c r="AI13" s="336"/>
      <c r="AJ13" s="346"/>
      <c r="AK13" s="341"/>
      <c r="AL13" s="343"/>
      <c r="AM13" s="343"/>
      <c r="AN13" s="358"/>
      <c r="AO13" s="339"/>
      <c r="AP13" s="339"/>
      <c r="AQ13" s="339"/>
      <c r="AR13" s="334"/>
      <c r="AS13" s="339"/>
      <c r="AT13" s="339"/>
      <c r="AU13" s="334"/>
      <c r="AV13" s="339"/>
      <c r="AW13" s="339"/>
      <c r="AX13" s="334"/>
      <c r="AY13" s="339"/>
      <c r="AZ13" s="339"/>
      <c r="BA13" s="334"/>
      <c r="BB13" s="339"/>
      <c r="BC13" s="339"/>
      <c r="BD13" s="339"/>
      <c r="BE13" s="339"/>
      <c r="BF13" s="339"/>
      <c r="BG13" s="334"/>
      <c r="BH13" s="334"/>
      <c r="BI13" s="334"/>
    </row>
    <row r="14" spans="1:61" x14ac:dyDescent="0.3">
      <c r="H14" s="164">
        <f>COUNTA(H12:H13)</f>
        <v>1</v>
      </c>
    </row>
  </sheetData>
  <autoFilter ref="A9:BI14" xr:uid="{E52635AF-5417-444B-A565-AAD0CA0F31AC}">
    <filterColumn colId="0" showButton="0"/>
    <filterColumn colId="1" showButton="0"/>
    <filterColumn colId="2" showButton="0"/>
    <filterColumn colId="3" showButton="0"/>
    <filterColumn colId="4" showButton="0"/>
    <filterColumn colId="5" showButton="0"/>
    <filterColumn colId="6" showButton="0"/>
    <filterColumn colId="7" showButton="0"/>
    <filterColumn colId="8" showButton="0"/>
    <filterColumn colId="9" showButton="0"/>
    <filterColumn colId="11" showButton="0"/>
    <filterColumn colId="12" showButton="0"/>
    <filterColumn colId="13" showButton="0"/>
    <filterColumn colId="14" showButton="0"/>
    <filterColumn colId="15" showButton="0"/>
    <filterColumn colId="17" showButton="0"/>
    <filterColumn colId="18" showButton="0"/>
    <filterColumn colId="19" showButton="0"/>
    <filterColumn colId="20" showButton="0"/>
    <filterColumn colId="21" showButton="0"/>
    <filterColumn colId="22" showButton="0"/>
    <filterColumn colId="23" showButton="0"/>
    <filterColumn colId="24" showButton="0"/>
    <filterColumn colId="25" showButton="0"/>
    <filterColumn colId="26" showButton="0"/>
    <filterColumn colId="27" showButton="0"/>
    <filterColumn colId="28" showButton="0"/>
    <filterColumn colId="29" showButton="0"/>
    <filterColumn colId="31" showButton="0"/>
    <filterColumn colId="32" showButton="0"/>
    <filterColumn colId="33" showButton="0"/>
    <filterColumn colId="34" showButton="0"/>
    <filterColumn colId="35" showButton="0"/>
    <filterColumn colId="39" showButton="0"/>
    <filterColumn colId="40" showButton="0"/>
    <filterColumn colId="41" showButton="0"/>
    <filterColumn colId="42" showButton="0"/>
    <filterColumn colId="43" showButton="0"/>
    <filterColumn colId="44" showButton="0"/>
    <filterColumn colId="45" showButton="0"/>
    <filterColumn colId="46" showButton="0"/>
    <filterColumn colId="47" showButton="0"/>
    <filterColumn colId="48" showButton="0"/>
    <filterColumn colId="49" showButton="0"/>
    <filterColumn colId="50" showButton="0"/>
    <filterColumn colId="51" showButton="0"/>
    <filterColumn colId="52" showButton="0"/>
    <filterColumn colId="53" showButton="0"/>
    <filterColumn colId="54" showButton="0"/>
    <filterColumn colId="55" showButton="0"/>
    <filterColumn colId="56" showButton="0"/>
    <filterColumn colId="57" showButton="0"/>
    <filterColumn colId="58" showButton="0"/>
  </autoFilter>
  <mergeCells count="120">
    <mergeCell ref="BI9:BI11"/>
    <mergeCell ref="A10:B10"/>
    <mergeCell ref="C10:C11"/>
    <mergeCell ref="D10:D11"/>
    <mergeCell ref="E10:E11"/>
    <mergeCell ref="F10:F11"/>
    <mergeCell ref="G10:G11"/>
    <mergeCell ref="AS10:AU10"/>
    <mergeCell ref="AV10:AX10"/>
    <mergeCell ref="AY10:BA10"/>
    <mergeCell ref="BH10:BH11"/>
    <mergeCell ref="AB10:AD10"/>
    <mergeCell ref="A9:K9"/>
    <mergeCell ref="L9:Q9"/>
    <mergeCell ref="R9:AE9"/>
    <mergeCell ref="AF9:AK9"/>
    <mergeCell ref="AN10:AN11"/>
    <mergeCell ref="AO10:AO11"/>
    <mergeCell ref="AP10:AR10"/>
    <mergeCell ref="AL9:AL11"/>
    <mergeCell ref="AM9:AM11"/>
    <mergeCell ref="AN9:BH9"/>
    <mergeCell ref="BB10:BD10"/>
    <mergeCell ref="P10:P11"/>
    <mergeCell ref="A1:D1"/>
    <mergeCell ref="C3:C5"/>
    <mergeCell ref="D3:E3"/>
    <mergeCell ref="G3:H3"/>
    <mergeCell ref="I3:K3"/>
    <mergeCell ref="AI10:AI11"/>
    <mergeCell ref="AJ10:AJ11"/>
    <mergeCell ref="Z10:AA10"/>
    <mergeCell ref="AE10:AE11"/>
    <mergeCell ref="N10:N11"/>
    <mergeCell ref="O10:O11"/>
    <mergeCell ref="G7:H7"/>
    <mergeCell ref="V7:AJ7"/>
    <mergeCell ref="V11:W11"/>
    <mergeCell ref="X11:Y11"/>
    <mergeCell ref="K10:K11"/>
    <mergeCell ref="L10:L11"/>
    <mergeCell ref="M10:M11"/>
    <mergeCell ref="D2:H2"/>
    <mergeCell ref="X2:AK2"/>
    <mergeCell ref="G4:H4"/>
    <mergeCell ref="I4:P4"/>
    <mergeCell ref="Q10:Q11"/>
    <mergeCell ref="R10:R11"/>
    <mergeCell ref="S10:T10"/>
    <mergeCell ref="H10:H11"/>
    <mergeCell ref="I10:I11"/>
    <mergeCell ref="J10:J11"/>
    <mergeCell ref="A12:A13"/>
    <mergeCell ref="B12:B13"/>
    <mergeCell ref="C12:C13"/>
    <mergeCell ref="D12:D13"/>
    <mergeCell ref="E12:E13"/>
    <mergeCell ref="H12:H13"/>
    <mergeCell ref="BE10:BG10"/>
    <mergeCell ref="V10:W10"/>
    <mergeCell ref="X10:Y10"/>
    <mergeCell ref="AF10:AF11"/>
    <mergeCell ref="AG10:AG11"/>
    <mergeCell ref="AH10:AH11"/>
    <mergeCell ref="AK10:AK11"/>
    <mergeCell ref="U10:U11"/>
    <mergeCell ref="AD12:AD13"/>
    <mergeCell ref="AH12:AH13"/>
    <mergeCell ref="AI12:AI13"/>
    <mergeCell ref="AJ12:AJ13"/>
    <mergeCell ref="AK12:AK13"/>
    <mergeCell ref="AL12:AL13"/>
    <mergeCell ref="BG12:BG13"/>
    <mergeCell ref="AN12:AN13"/>
    <mergeCell ref="AO12:AO13"/>
    <mergeCell ref="AP12:AP13"/>
    <mergeCell ref="AY12:AY13"/>
    <mergeCell ref="BF12:BF13"/>
    <mergeCell ref="I12:I13"/>
    <mergeCell ref="J12:J13"/>
    <mergeCell ref="K12:K13"/>
    <mergeCell ref="L12:L13"/>
    <mergeCell ref="M12:M13"/>
    <mergeCell ref="N12:N13"/>
    <mergeCell ref="AQ12:AQ13"/>
    <mergeCell ref="AR12:AR13"/>
    <mergeCell ref="AS12:AS13"/>
    <mergeCell ref="AM12:AM13"/>
    <mergeCell ref="AA12:AA13"/>
    <mergeCell ref="AB12:AB13"/>
    <mergeCell ref="O12:O13"/>
    <mergeCell ref="P12:P13"/>
    <mergeCell ref="Q12:Q13"/>
    <mergeCell ref="R12:R13"/>
    <mergeCell ref="S12:S13"/>
    <mergeCell ref="T12:T13"/>
    <mergeCell ref="BH1:BI1"/>
    <mergeCell ref="E1:BG1"/>
    <mergeCell ref="BI12:BI13"/>
    <mergeCell ref="AE12:AE13"/>
    <mergeCell ref="AF12:AF13"/>
    <mergeCell ref="AG12:AG13"/>
    <mergeCell ref="U12:U13"/>
    <mergeCell ref="V12:V13"/>
    <mergeCell ref="W12:W13"/>
    <mergeCell ref="X12:X13"/>
    <mergeCell ref="Y12:Y13"/>
    <mergeCell ref="Z12:Z13"/>
    <mergeCell ref="BH12:BH13"/>
    <mergeCell ref="AZ12:AZ13"/>
    <mergeCell ref="BA12:BA13"/>
    <mergeCell ref="BB12:BB13"/>
    <mergeCell ref="BC12:BC13"/>
    <mergeCell ref="BD12:BD13"/>
    <mergeCell ref="BE12:BE13"/>
    <mergeCell ref="AT12:AT13"/>
    <mergeCell ref="AU12:AU13"/>
    <mergeCell ref="AV12:AV13"/>
    <mergeCell ref="AW12:AW13"/>
    <mergeCell ref="AX12:AX13"/>
  </mergeCells>
  <conditionalFormatting sqref="L12">
    <cfRule type="cellIs" dxfId="544" priority="677" operator="equal">
      <formula>"ALTA"</formula>
    </cfRule>
    <cfRule type="cellIs" dxfId="543" priority="678" operator="equal">
      <formula>"MUY ALTA"</formula>
    </cfRule>
    <cfRule type="cellIs" dxfId="542" priority="679" operator="equal">
      <formula>"MEDIA"</formula>
    </cfRule>
    <cfRule type="cellIs" dxfId="541" priority="680" operator="equal">
      <formula>"BAJA"</formula>
    </cfRule>
    <cfRule type="cellIs" dxfId="540" priority="681" operator="equal">
      <formula>"MUY BAJA"</formula>
    </cfRule>
  </conditionalFormatting>
  <conditionalFormatting sqref="N12 I12">
    <cfRule type="cellIs" dxfId="539" priority="683" operator="equal">
      <formula>#REF!</formula>
    </cfRule>
  </conditionalFormatting>
  <conditionalFormatting sqref="N12">
    <cfRule type="cellIs" dxfId="538" priority="669" operator="equal">
      <formula>"CATASTRÓFICO (RC-F)"</formula>
    </cfRule>
    <cfRule type="cellIs" dxfId="537" priority="670" operator="equal">
      <formula>"MAYOR (RC-F)"</formula>
    </cfRule>
    <cfRule type="cellIs" dxfId="536" priority="671" operator="equal">
      <formula>"MODERADO (RC-F)"</formula>
    </cfRule>
    <cfRule type="cellIs" dxfId="535" priority="672" operator="equal">
      <formula>"CATASTRÓFICO"</formula>
    </cfRule>
    <cfRule type="cellIs" dxfId="534" priority="673" operator="equal">
      <formula>"MAYOR"</formula>
    </cfRule>
    <cfRule type="cellIs" dxfId="533" priority="674" operator="equal">
      <formula>"MODERADO"</formula>
    </cfRule>
    <cfRule type="cellIs" dxfId="532" priority="675" operator="equal">
      <formula>"MENOR"</formula>
    </cfRule>
    <cfRule type="cellIs" dxfId="531" priority="676" operator="equal">
      <formula>"LEVE"</formula>
    </cfRule>
  </conditionalFormatting>
  <conditionalFormatting sqref="Q12">
    <cfRule type="cellIs" dxfId="530" priority="712" operator="equal">
      <formula>#REF!</formula>
    </cfRule>
    <cfRule type="cellIs" dxfId="529" priority="714" operator="equal">
      <formula>#REF!</formula>
    </cfRule>
    <cfRule type="cellIs" dxfId="528" priority="715" operator="equal">
      <formula>#REF!</formula>
    </cfRule>
    <cfRule type="cellIs" dxfId="527" priority="716" operator="equal">
      <formula>#REF!</formula>
    </cfRule>
    <cfRule type="cellIs" dxfId="526" priority="696" operator="equal">
      <formula>#REF!</formula>
    </cfRule>
    <cfRule type="cellIs" dxfId="525" priority="717" operator="equal">
      <formula>#REF!</formula>
    </cfRule>
    <cfRule type="cellIs" dxfId="524" priority="682" operator="equal">
      <formula>#REF!</formula>
    </cfRule>
    <cfRule type="cellIs" dxfId="523" priority="684" operator="equal">
      <formula>#REF!</formula>
    </cfRule>
    <cfRule type="cellIs" dxfId="522" priority="687" operator="equal">
      <formula>#REF!</formula>
    </cfRule>
    <cfRule type="cellIs" dxfId="521" priority="689" operator="equal">
      <formula>#REF!</formula>
    </cfRule>
    <cfRule type="cellIs" dxfId="520" priority="690" operator="equal">
      <formula>#REF!</formula>
    </cfRule>
    <cfRule type="cellIs" dxfId="519" priority="691" operator="equal">
      <formula>#REF!</formula>
    </cfRule>
    <cfRule type="cellIs" dxfId="518" priority="693" operator="equal">
      <formula>#REF!</formula>
    </cfRule>
    <cfRule type="cellIs" dxfId="517" priority="719" operator="equal">
      <formula>#REF!</formula>
    </cfRule>
    <cfRule type="cellIs" dxfId="516" priority="706" operator="equal">
      <formula>#REF!</formula>
    </cfRule>
    <cfRule type="cellIs" dxfId="515" priority="697" operator="equal">
      <formula>#REF!</formula>
    </cfRule>
    <cfRule type="cellIs" dxfId="514" priority="698" operator="equal">
      <formula>#REF!</formula>
    </cfRule>
    <cfRule type="cellIs" dxfId="513" priority="701" operator="equal">
      <formula>#REF!</formula>
    </cfRule>
    <cfRule type="cellIs" dxfId="512" priority="702" operator="equal">
      <formula>#REF!</formula>
    </cfRule>
    <cfRule type="cellIs" dxfId="511" priority="703" operator="equal">
      <formula>#REF!</formula>
    </cfRule>
    <cfRule type="cellIs" dxfId="510" priority="705" operator="equal">
      <formula>#REF!</formula>
    </cfRule>
    <cfRule type="cellIs" dxfId="509" priority="707" operator="equal">
      <formula>#REF!</formula>
    </cfRule>
    <cfRule type="cellIs" dxfId="508" priority="708" operator="equal">
      <formula>#REF!</formula>
    </cfRule>
    <cfRule type="cellIs" dxfId="507" priority="709" operator="equal">
      <formula>#REF!</formula>
    </cfRule>
    <cfRule type="cellIs" dxfId="506" priority="710" operator="equal">
      <formula>#REF!</formula>
    </cfRule>
    <cfRule type="cellIs" dxfId="505" priority="711" operator="equal">
      <formula>#REF!</formula>
    </cfRule>
  </conditionalFormatting>
  <conditionalFormatting sqref="AF12">
    <cfRule type="cellIs" dxfId="504" priority="1508" operator="equal">
      <formula>"MUY ALTA"</formula>
    </cfRule>
    <cfRule type="cellIs" dxfId="503" priority="1509" operator="equal">
      <formula>"ALTA"</formula>
    </cfRule>
    <cfRule type="cellIs" dxfId="502" priority="1510" operator="equal">
      <formula>"MEDIA"</formula>
    </cfRule>
    <cfRule type="cellIs" dxfId="501" priority="1511" operator="equal">
      <formula>"BAJA"</formula>
    </cfRule>
    <cfRule type="cellIs" dxfId="500" priority="1512" operator="equal">
      <formula>"MUY BAJA"</formula>
    </cfRule>
  </conditionalFormatting>
  <conditionalFormatting sqref="AH12">
    <cfRule type="cellIs" dxfId="499" priority="4794" operator="equal">
      <formula>"CATASTROFICO"</formula>
    </cfRule>
    <cfRule type="cellIs" dxfId="498" priority="4795" operator="equal">
      <formula>"MAYOR"</formula>
    </cfRule>
    <cfRule type="cellIs" dxfId="497" priority="4796" operator="equal">
      <formula>"MODERADO"</formula>
    </cfRule>
    <cfRule type="cellIs" dxfId="496" priority="4797" operator="equal">
      <formula>"MENOR"</formula>
    </cfRule>
    <cfRule type="cellIs" dxfId="495" priority="4798" operator="equal">
      <formula>"LEVE"</formula>
    </cfRule>
  </conditionalFormatting>
  <conditionalFormatting sqref="AJ12 Q12">
    <cfRule type="cellIs" dxfId="494" priority="665" operator="equal">
      <formula>"EXTREMO"</formula>
    </cfRule>
    <cfRule type="cellIs" dxfId="493" priority="666" operator="equal">
      <formula>"ALTO"</formula>
    </cfRule>
    <cfRule type="cellIs" dxfId="492" priority="667" operator="equal">
      <formula>"MODERADO"</formula>
    </cfRule>
    <cfRule type="cellIs" dxfId="491" priority="668" operator="equal">
      <formula>"BAJO"</formula>
    </cfRule>
    <cfRule type="cellIs" dxfId="490" priority="662" operator="equal">
      <formula>"EXTREMO (RC/F)"</formula>
    </cfRule>
    <cfRule type="cellIs" dxfId="489" priority="663" operator="equal">
      <formula>"ALTO (RC/F)"</formula>
    </cfRule>
    <cfRule type="cellIs" dxfId="488" priority="664" operator="equal">
      <formula>"MODERADO (RC/F)"</formula>
    </cfRule>
  </conditionalFormatting>
  <conditionalFormatting sqref="AJ12">
    <cfRule type="cellIs" dxfId="487" priority="622" operator="equal">
      <formula>#REF!</formula>
    </cfRule>
    <cfRule type="cellIs" dxfId="486" priority="623" operator="equal">
      <formula>#REF!</formula>
    </cfRule>
    <cfRule type="cellIs" dxfId="485" priority="624" operator="equal">
      <formula>#REF!</formula>
    </cfRule>
    <cfRule type="cellIs" dxfId="484" priority="626" operator="equal">
      <formula>#REF!</formula>
    </cfRule>
    <cfRule type="cellIs" dxfId="483" priority="629" operator="equal">
      <formula>#REF!</formula>
    </cfRule>
    <cfRule type="cellIs" dxfId="482" priority="630" operator="equal">
      <formula>#REF!</formula>
    </cfRule>
    <cfRule type="cellIs" dxfId="481" priority="631" operator="equal">
      <formula>#REF!</formula>
    </cfRule>
    <cfRule type="cellIs" dxfId="480" priority="634" operator="equal">
      <formula>#REF!</formula>
    </cfRule>
    <cfRule type="cellIs" dxfId="479" priority="635" operator="equal">
      <formula>#REF!</formula>
    </cfRule>
    <cfRule type="cellIs" dxfId="478" priority="636" operator="equal">
      <formula>#REF!</formula>
    </cfRule>
    <cfRule type="cellIs" dxfId="477" priority="639" operator="equal">
      <formula>#REF!</formula>
    </cfRule>
    <cfRule type="cellIs" dxfId="476" priority="640" operator="equal">
      <formula>#REF!</formula>
    </cfRule>
    <cfRule type="cellIs" dxfId="475" priority="641" operator="equal">
      <formula>#REF!</formula>
    </cfRule>
    <cfRule type="cellIs" dxfId="474" priority="642" operator="equal">
      <formula>#REF!</formula>
    </cfRule>
    <cfRule type="cellIs" dxfId="473" priority="643" operator="equal">
      <formula>#REF!</formula>
    </cfRule>
    <cfRule type="cellIs" dxfId="472" priority="644" operator="equal">
      <formula>#REF!</formula>
    </cfRule>
    <cfRule type="cellIs" dxfId="471" priority="645" operator="equal">
      <formula>#REF!</formula>
    </cfRule>
    <cfRule type="cellIs" dxfId="470" priority="647" operator="equal">
      <formula>#REF!</formula>
    </cfRule>
    <cfRule type="cellIs" dxfId="469" priority="648" operator="equal">
      <formula>#REF!</formula>
    </cfRule>
    <cfRule type="cellIs" dxfId="468" priority="649" operator="equal">
      <formula>#REF!</formula>
    </cfRule>
    <cfRule type="cellIs" dxfId="467" priority="650" operator="equal">
      <formula>#REF!</formula>
    </cfRule>
    <cfRule type="cellIs" dxfId="466" priority="652" operator="equal">
      <formula>#REF!</formula>
    </cfRule>
    <cfRule type="cellIs" dxfId="465" priority="638" operator="equal">
      <formula>#REF!</formula>
    </cfRule>
    <cfRule type="cellIs" dxfId="464" priority="616" operator="equal">
      <formula>#REF!</formula>
    </cfRule>
    <cfRule type="cellIs" dxfId="463" priority="617" operator="equal">
      <formula>#REF!</formula>
    </cfRule>
    <cfRule type="cellIs" dxfId="462" priority="620" operator="equal">
      <formula>#REF!</formula>
    </cfRule>
    <cfRule type="cellIs" dxfId="461" priority="4966" operator="equal">
      <formula>#REF!</formula>
    </cfRule>
    <cfRule type="cellIs" dxfId="460" priority="4968" operator="equal">
      <formula>#REF!</formula>
    </cfRule>
    <cfRule type="cellIs" dxfId="459" priority="4971" operator="equal">
      <formula>#REF!</formula>
    </cfRule>
    <cfRule type="cellIs" dxfId="458" priority="4973" operator="equal">
      <formula>#REF!</formula>
    </cfRule>
    <cfRule type="cellIs" dxfId="457" priority="4974" operator="equal">
      <formula>#REF!</formula>
    </cfRule>
    <cfRule type="cellIs" dxfId="456" priority="4975" operator="equal">
      <formula>#REF!</formula>
    </cfRule>
    <cfRule type="cellIs" dxfId="455" priority="4977" operator="equal">
      <formula>#REF!</formula>
    </cfRule>
    <cfRule type="cellIs" dxfId="454" priority="4980" operator="equal">
      <formula>#REF!</formula>
    </cfRule>
    <cfRule type="cellIs" dxfId="453" priority="4981" operator="equal">
      <formula>#REF!</formula>
    </cfRule>
    <cfRule type="cellIs" dxfId="452" priority="4982" operator="equal">
      <formula>#REF!</formula>
    </cfRule>
    <cfRule type="cellIs" dxfId="451" priority="4985" operator="equal">
      <formula>#REF!</formula>
    </cfRule>
    <cfRule type="cellIs" dxfId="450" priority="4986" operator="equal">
      <formula>#REF!</formula>
    </cfRule>
    <cfRule type="cellIs" dxfId="449" priority="4987" operator="equal">
      <formula>#REF!</formula>
    </cfRule>
    <cfRule type="cellIs" dxfId="448" priority="4989" operator="equal">
      <formula>#REF!</formula>
    </cfRule>
    <cfRule type="cellIs" dxfId="447" priority="4990" operator="equal">
      <formula>#REF!</formula>
    </cfRule>
    <cfRule type="cellIs" dxfId="446" priority="4991" operator="equal">
      <formula>#REF!</formula>
    </cfRule>
    <cfRule type="cellIs" dxfId="445" priority="4992" operator="equal">
      <formula>#REF!</formula>
    </cfRule>
    <cfRule type="cellIs" dxfId="444" priority="4993" operator="equal">
      <formula>#REF!</formula>
    </cfRule>
    <cfRule type="cellIs" dxfId="443" priority="4994" operator="equal">
      <formula>#REF!</formula>
    </cfRule>
    <cfRule type="cellIs" dxfId="442" priority="4995" operator="equal">
      <formula>#REF!</formula>
    </cfRule>
    <cfRule type="cellIs" dxfId="441" priority="4996" operator="equal">
      <formula>#REF!</formula>
    </cfRule>
    <cfRule type="cellIs" dxfId="440" priority="4998" operator="equal">
      <formula>#REF!</formula>
    </cfRule>
    <cfRule type="cellIs" dxfId="439" priority="4999" operator="equal">
      <formula>#REF!</formula>
    </cfRule>
    <cfRule type="cellIs" dxfId="438" priority="5000" operator="equal">
      <formula>#REF!</formula>
    </cfRule>
    <cfRule type="cellIs" dxfId="437" priority="5001" operator="equal">
      <formula>#REF!</formula>
    </cfRule>
    <cfRule type="cellIs" dxfId="436" priority="5003" operator="equal">
      <formula>#REF!</formula>
    </cfRule>
  </conditionalFormatting>
  <hyperlinks>
    <hyperlink ref="AD12:AD13" r:id="rId1" display="https://mincitco-my.sharepoint.com/:f:/g/personal/cguerrat_mincit_gov_co/EiE5pgutkzNInzkLUCDTgm8BcdHZV4ijqmEaT6WNQs96UQ?e=OkWCoj" xr:uid="{94AB9107-E5DC-4A3E-8B1A-D9CAB65AAE02}"/>
  </hyperlinks>
  <pageMargins left="0.7" right="0.7" top="0.75" bottom="0.75" header="0.3" footer="0.3"/>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CFFFF"/>
  </sheetPr>
  <dimension ref="A1:BB32"/>
  <sheetViews>
    <sheetView showGridLines="0" tabSelected="1" showRuler="0" showWhiteSpace="0" topLeftCell="AT11" zoomScale="50" zoomScaleNormal="50" zoomScaleSheetLayoutView="110" workbookViewId="0">
      <selection activeCell="BB11" sqref="BB11:BB13"/>
    </sheetView>
  </sheetViews>
  <sheetFormatPr baseColWidth="10" defaultColWidth="11.453125" defaultRowHeight="14.25" customHeight="1" x14ac:dyDescent="0.35"/>
  <cols>
    <col min="1" max="1" width="18.7265625" style="27" customWidth="1"/>
    <col min="2" max="2" width="26.08984375" style="170" customWidth="1"/>
    <col min="3" max="3" width="22.08984375" style="169" customWidth="1"/>
    <col min="4" max="4" width="29.81640625" style="170" customWidth="1"/>
    <col min="5" max="5" width="14.26953125" style="170" customWidth="1"/>
    <col min="6" max="6" width="18.26953125" style="170" customWidth="1"/>
    <col min="7" max="7" width="26.81640625" style="170" customWidth="1"/>
    <col min="8" max="8" width="60.36328125" style="170" customWidth="1"/>
    <col min="9" max="9" width="56.81640625" style="170" customWidth="1"/>
    <col min="10" max="10" width="29.453125" style="170" customWidth="1"/>
    <col min="11" max="11" width="43" style="170" customWidth="1"/>
    <col min="12" max="12" width="30.1796875" style="170" customWidth="1"/>
    <col min="13" max="13" width="22.1796875" style="171" hidden="1" customWidth="1"/>
    <col min="14" max="14" width="28.7265625" style="170" customWidth="1"/>
    <col min="15" max="15" width="19.1796875" style="171" hidden="1" customWidth="1"/>
    <col min="16" max="16" width="25.54296875" style="170" customWidth="1"/>
    <col min="17" max="17" width="22.453125" style="170" customWidth="1"/>
    <col min="18" max="18" width="86.453125" style="169" customWidth="1"/>
    <col min="19" max="19" width="24.26953125" style="169" hidden="1" customWidth="1"/>
    <col min="20" max="20" width="43.1796875" style="170" customWidth="1"/>
    <col min="21" max="21" width="32" style="170" customWidth="1"/>
    <col min="22" max="22" width="22.08984375" style="170" customWidth="1"/>
    <col min="23" max="23" width="33.26953125" style="170" customWidth="1"/>
    <col min="24" max="24" width="6.81640625" style="171" hidden="1" customWidth="1"/>
    <col min="25" max="25" width="25.453125" style="170" customWidth="1"/>
    <col min="26" max="26" width="2.453125" style="171" hidden="1" customWidth="1"/>
    <col min="27" max="27" width="25.81640625" style="169" customWidth="1"/>
    <col min="28" max="28" width="48.81640625" style="172" customWidth="1"/>
    <col min="29" max="29" width="20.1796875" style="173" customWidth="1"/>
    <col min="30" max="30" width="28.7265625" style="170" customWidth="1"/>
    <col min="31" max="31" width="40.54296875" style="170" customWidth="1"/>
    <col min="32" max="32" width="24.7265625" style="170" hidden="1" customWidth="1"/>
    <col min="33" max="33" width="26.81640625" style="170" hidden="1" customWidth="1"/>
    <col min="34" max="34" width="22.54296875" style="170" hidden="1" customWidth="1"/>
    <col min="35" max="35" width="23.7265625" style="170" hidden="1" customWidth="1"/>
    <col min="36" max="36" width="18.26953125" style="170" hidden="1" customWidth="1"/>
    <col min="37" max="37" width="32.81640625" style="27" customWidth="1"/>
    <col min="38" max="38" width="25.26953125" style="170" hidden="1" customWidth="1"/>
    <col min="39" max="39" width="25.1796875" style="214" customWidth="1"/>
    <col min="40" max="40" width="29.453125" style="221" customWidth="1"/>
    <col min="41" max="42" width="5.7265625" style="174" customWidth="1"/>
    <col min="43" max="43" width="115.90625" style="200" customWidth="1"/>
    <col min="44" max="45" width="5.7265625" style="174" customWidth="1"/>
    <col min="46" max="46" width="66" style="200" customWidth="1"/>
    <col min="47" max="48" width="5.7265625" style="174" customWidth="1"/>
    <col min="49" max="49" width="58.6328125" style="200" customWidth="1"/>
    <col min="50" max="51" width="5.7265625" style="174" customWidth="1"/>
    <col min="52" max="52" width="63.453125" style="174" customWidth="1"/>
    <col min="53" max="53" width="66.08984375" style="174" customWidth="1"/>
    <col min="54" max="54" width="75.1796875" style="169" customWidth="1"/>
    <col min="55" max="16384" width="11.453125" style="169"/>
  </cols>
  <sheetData>
    <row r="1" spans="1:54" s="6" customFormat="1" ht="96" customHeight="1" x14ac:dyDescent="0.3">
      <c r="A1" s="456"/>
      <c r="B1" s="456"/>
      <c r="C1" s="456"/>
      <c r="D1" s="496" t="s">
        <v>104</v>
      </c>
      <c r="E1" s="497"/>
      <c r="F1" s="497"/>
      <c r="G1" s="497"/>
      <c r="H1" s="497"/>
      <c r="I1" s="497"/>
      <c r="J1" s="497"/>
      <c r="K1" s="497"/>
      <c r="L1" s="497"/>
      <c r="M1" s="497"/>
      <c r="N1" s="497"/>
      <c r="O1" s="497"/>
      <c r="P1" s="497"/>
      <c r="Q1" s="497"/>
      <c r="R1" s="497"/>
      <c r="S1" s="497"/>
      <c r="T1" s="497"/>
      <c r="U1" s="497"/>
      <c r="V1" s="497"/>
      <c r="W1" s="497"/>
      <c r="X1" s="497"/>
      <c r="Y1" s="497"/>
      <c r="Z1" s="497"/>
      <c r="AA1" s="497"/>
      <c r="AB1" s="497"/>
      <c r="AC1" s="497"/>
      <c r="AD1" s="497"/>
      <c r="AE1" s="497"/>
      <c r="AF1" s="497"/>
      <c r="AG1" s="497"/>
      <c r="AH1" s="497"/>
      <c r="AI1" s="497"/>
      <c r="AJ1" s="497"/>
      <c r="AK1" s="497"/>
      <c r="AL1" s="497"/>
      <c r="AM1" s="497"/>
      <c r="AN1" s="497"/>
      <c r="AO1" s="497"/>
      <c r="AP1" s="497"/>
      <c r="AQ1" s="497"/>
      <c r="AR1" s="497"/>
      <c r="AS1" s="497"/>
      <c r="AT1" s="497"/>
      <c r="AU1" s="497"/>
      <c r="AV1" s="497"/>
      <c r="AW1" s="497"/>
      <c r="AX1" s="497"/>
      <c r="AY1" s="497"/>
      <c r="AZ1" s="497"/>
      <c r="BA1" s="495" t="s">
        <v>105</v>
      </c>
      <c r="BB1" s="495"/>
    </row>
    <row r="2" spans="1:54" s="6" customFormat="1" ht="11.15" customHeight="1" x14ac:dyDescent="0.3">
      <c r="A2" s="27"/>
      <c r="E2" s="27"/>
      <c r="F2" s="51"/>
      <c r="G2" s="27"/>
      <c r="J2" s="27"/>
      <c r="L2" s="51"/>
      <c r="M2" s="57"/>
      <c r="N2" s="51"/>
      <c r="O2" s="57"/>
      <c r="P2" s="51"/>
      <c r="Q2" s="51"/>
      <c r="V2" s="51"/>
      <c r="W2" s="51"/>
      <c r="X2" s="56"/>
      <c r="Y2" s="51"/>
      <c r="Z2" s="56"/>
      <c r="AB2" s="114"/>
      <c r="AC2" s="306"/>
      <c r="AD2" s="27"/>
      <c r="AE2" s="51"/>
      <c r="AF2" s="51"/>
      <c r="AG2" s="51"/>
      <c r="AH2" s="51"/>
      <c r="AI2" s="51"/>
      <c r="AJ2" s="51"/>
      <c r="AK2" s="51"/>
      <c r="AL2" s="51"/>
      <c r="AM2" s="114"/>
      <c r="AN2" s="114"/>
      <c r="AO2" s="114"/>
      <c r="AP2" s="27"/>
      <c r="AR2" s="51"/>
      <c r="AS2" s="27"/>
      <c r="AT2" s="27"/>
      <c r="AU2" s="303"/>
      <c r="AV2" s="51"/>
      <c r="AW2" s="51"/>
      <c r="AY2" s="303"/>
      <c r="AZ2" s="51"/>
    </row>
    <row r="3" spans="1:54" s="6" customFormat="1" ht="11.15" customHeight="1" x14ac:dyDescent="0.3">
      <c r="A3" s="27"/>
      <c r="B3" s="307"/>
      <c r="C3" s="308"/>
      <c r="D3" s="308"/>
      <c r="E3" s="309"/>
      <c r="F3" s="309"/>
      <c r="G3" s="309"/>
      <c r="H3" s="308"/>
      <c r="I3" s="308"/>
      <c r="J3" s="309"/>
      <c r="K3" s="310"/>
      <c r="L3" s="211"/>
      <c r="M3" s="311"/>
      <c r="N3" s="211"/>
      <c r="O3" s="311"/>
      <c r="P3" s="211"/>
      <c r="Q3" s="211"/>
      <c r="R3" s="310"/>
      <c r="S3" s="310"/>
      <c r="T3" s="310"/>
      <c r="U3" s="310"/>
      <c r="V3" s="211"/>
      <c r="W3" s="211"/>
      <c r="X3" s="311"/>
      <c r="Y3" s="309"/>
      <c r="Z3" s="312"/>
      <c r="AA3" s="308"/>
      <c r="AB3" s="313"/>
      <c r="AC3" s="314"/>
      <c r="AD3" s="309"/>
      <c r="AE3" s="309"/>
      <c r="AF3" s="211"/>
      <c r="AG3" s="211"/>
      <c r="AH3" s="211"/>
      <c r="AI3" s="211"/>
      <c r="AJ3" s="211"/>
      <c r="AK3" s="309"/>
      <c r="AL3" s="211"/>
      <c r="AM3" s="315"/>
      <c r="AN3" s="315"/>
      <c r="AO3" s="315"/>
      <c r="AP3" s="211"/>
      <c r="AQ3" s="221"/>
      <c r="AR3" s="221"/>
      <c r="AS3" s="221"/>
      <c r="AT3" s="221"/>
      <c r="AU3" s="316"/>
      <c r="AV3" s="221"/>
      <c r="AW3" s="221"/>
      <c r="AY3" s="303"/>
      <c r="AZ3" s="51"/>
    </row>
    <row r="4" spans="1:54" s="6" customFormat="1" ht="28" customHeight="1" x14ac:dyDescent="0.3">
      <c r="A4" s="317" t="s">
        <v>8</v>
      </c>
      <c r="C4" s="317"/>
      <c r="D4" s="467">
        <v>45777</v>
      </c>
      <c r="E4" s="468"/>
      <c r="F4" s="316"/>
      <c r="G4" s="316"/>
      <c r="H4" s="317"/>
      <c r="I4" s="469" t="s">
        <v>9</v>
      </c>
      <c r="J4" s="469"/>
      <c r="K4" s="302">
        <v>12</v>
      </c>
      <c r="L4" s="211"/>
      <c r="M4" s="311"/>
      <c r="N4" s="211"/>
      <c r="O4" s="311"/>
      <c r="P4" s="211"/>
      <c r="Q4" s="211"/>
      <c r="R4" s="318"/>
      <c r="S4" s="310"/>
      <c r="T4" s="310"/>
      <c r="U4" s="310"/>
      <c r="V4" s="211"/>
      <c r="W4" s="395"/>
      <c r="X4" s="395"/>
      <c r="Y4" s="395"/>
      <c r="Z4" s="395"/>
      <c r="AA4" s="395"/>
      <c r="AB4" s="395"/>
      <c r="AC4" s="395"/>
      <c r="AD4" s="395"/>
      <c r="AE4" s="395"/>
      <c r="AF4" s="395"/>
      <c r="AG4" s="395"/>
      <c r="AH4" s="395"/>
      <c r="AI4" s="395"/>
      <c r="AJ4" s="395"/>
      <c r="AK4" s="211"/>
      <c r="AL4" s="211"/>
      <c r="AM4" s="315"/>
      <c r="AN4" s="315"/>
      <c r="AO4" s="315"/>
      <c r="AP4" s="211"/>
      <c r="AQ4" s="221"/>
      <c r="AR4" s="221"/>
      <c r="AS4" s="221"/>
      <c r="AT4" s="221"/>
      <c r="AU4" s="316"/>
      <c r="AV4" s="221"/>
      <c r="AW4" s="51"/>
      <c r="AY4" s="303"/>
      <c r="AZ4" s="51"/>
    </row>
    <row r="5" spans="1:54" ht="18" customHeight="1" x14ac:dyDescent="0.35">
      <c r="C5" s="170"/>
      <c r="D5" s="304"/>
      <c r="E5" s="304"/>
      <c r="F5" s="304"/>
      <c r="G5" s="304"/>
      <c r="H5" s="304"/>
      <c r="I5" s="304"/>
      <c r="J5" s="304"/>
      <c r="K5" s="304"/>
      <c r="L5" s="304"/>
      <c r="M5" s="304"/>
      <c r="N5" s="304"/>
      <c r="O5" s="304"/>
      <c r="P5" s="304"/>
      <c r="Q5" s="304"/>
      <c r="R5" s="304"/>
      <c r="S5" s="304"/>
      <c r="T5" s="304"/>
      <c r="U5" s="304"/>
      <c r="V5" s="304"/>
      <c r="W5" s="304"/>
      <c r="X5" s="304"/>
      <c r="Y5" s="304"/>
      <c r="Z5" s="304"/>
      <c r="AA5" s="304"/>
      <c r="AB5" s="304"/>
      <c r="AC5" s="304"/>
      <c r="AD5" s="304"/>
      <c r="AE5" s="304"/>
      <c r="AF5" s="304"/>
      <c r="AG5" s="304"/>
      <c r="AH5" s="304"/>
      <c r="AI5" s="304"/>
      <c r="AJ5" s="304"/>
      <c r="AK5" s="304"/>
      <c r="AL5" s="304"/>
      <c r="AM5" s="304"/>
      <c r="AN5" s="304"/>
      <c r="AO5" s="304"/>
      <c r="AP5" s="304"/>
      <c r="AQ5" s="304"/>
      <c r="AR5" s="304"/>
      <c r="AS5" s="304"/>
      <c r="AT5" s="304"/>
      <c r="AU5" s="304"/>
      <c r="AV5" s="304"/>
      <c r="AW5" s="304"/>
      <c r="AX5" s="304"/>
      <c r="AY5" s="304"/>
      <c r="AZ5" s="304"/>
      <c r="BA5" s="305"/>
      <c r="BB5" s="305"/>
    </row>
    <row r="6" spans="1:54" ht="42.75" customHeight="1" x14ac:dyDescent="0.35">
      <c r="A6" s="441" t="s">
        <v>106</v>
      </c>
      <c r="B6" s="441"/>
      <c r="C6" s="441"/>
      <c r="D6" s="441"/>
      <c r="E6" s="441"/>
      <c r="F6" s="441"/>
      <c r="G6" s="441"/>
      <c r="H6" s="441"/>
      <c r="I6" s="441"/>
      <c r="J6" s="441"/>
      <c r="K6" s="441"/>
      <c r="L6" s="442" t="s">
        <v>107</v>
      </c>
      <c r="M6" s="442"/>
      <c r="N6" s="442"/>
      <c r="O6" s="442"/>
      <c r="P6" s="443"/>
      <c r="Q6" s="438" t="s">
        <v>108</v>
      </c>
      <c r="R6" s="433" t="s">
        <v>12</v>
      </c>
      <c r="S6" s="433"/>
      <c r="T6" s="433"/>
      <c r="U6" s="433"/>
      <c r="V6" s="433"/>
      <c r="W6" s="433"/>
      <c r="X6" s="433"/>
      <c r="Y6" s="433"/>
      <c r="Z6" s="433"/>
      <c r="AA6" s="433"/>
      <c r="AB6" s="433"/>
      <c r="AC6" s="433"/>
      <c r="AD6" s="433"/>
      <c r="AE6" s="433"/>
      <c r="AF6" s="433"/>
      <c r="AG6" s="444" t="s">
        <v>109</v>
      </c>
      <c r="AH6" s="444"/>
      <c r="AI6" s="444"/>
      <c r="AJ6" s="444"/>
      <c r="AK6" s="444"/>
      <c r="AL6" s="444"/>
      <c r="AM6" s="420" t="s">
        <v>110</v>
      </c>
      <c r="AN6" s="421"/>
      <c r="AO6" s="421"/>
      <c r="AP6" s="421"/>
      <c r="AQ6" s="421"/>
      <c r="AR6" s="421"/>
      <c r="AS6" s="421"/>
      <c r="AT6" s="421"/>
      <c r="AU6" s="421"/>
      <c r="AV6" s="421"/>
      <c r="AW6" s="421"/>
      <c r="AX6" s="421"/>
      <c r="AY6" s="421"/>
      <c r="AZ6" s="421"/>
      <c r="BA6" s="421"/>
      <c r="BB6" s="498" t="s">
        <v>111</v>
      </c>
    </row>
    <row r="7" spans="1:54" ht="27.75" customHeight="1" x14ac:dyDescent="0.35">
      <c r="A7" s="445" t="s">
        <v>112</v>
      </c>
      <c r="B7" s="445" t="s">
        <v>113</v>
      </c>
      <c r="C7" s="447" t="s">
        <v>20</v>
      </c>
      <c r="D7" s="447" t="s">
        <v>114</v>
      </c>
      <c r="E7" s="450" t="s">
        <v>115</v>
      </c>
      <c r="F7" s="450" t="s">
        <v>116</v>
      </c>
      <c r="G7" s="447" t="s">
        <v>117</v>
      </c>
      <c r="H7" s="447" t="s">
        <v>118</v>
      </c>
      <c r="I7" s="447" t="s">
        <v>119</v>
      </c>
      <c r="J7" s="447" t="s">
        <v>120</v>
      </c>
      <c r="K7" s="447" t="s">
        <v>121</v>
      </c>
      <c r="L7" s="431" t="s">
        <v>28</v>
      </c>
      <c r="M7" s="429" t="s">
        <v>29</v>
      </c>
      <c r="N7" s="431" t="s">
        <v>30</v>
      </c>
      <c r="O7" s="429" t="s">
        <v>31</v>
      </c>
      <c r="P7" s="448" t="s">
        <v>33</v>
      </c>
      <c r="Q7" s="439"/>
      <c r="R7" s="433" t="s">
        <v>122</v>
      </c>
      <c r="S7" s="436" t="s">
        <v>35</v>
      </c>
      <c r="T7" s="437"/>
      <c r="U7" s="433" t="s">
        <v>123</v>
      </c>
      <c r="V7" s="433"/>
      <c r="W7" s="433" t="s">
        <v>124</v>
      </c>
      <c r="X7" s="433"/>
      <c r="Y7" s="433" t="s">
        <v>38</v>
      </c>
      <c r="Z7" s="433"/>
      <c r="AA7" s="433" t="s">
        <v>39</v>
      </c>
      <c r="AB7" s="433"/>
      <c r="AC7" s="417" t="s">
        <v>40</v>
      </c>
      <c r="AD7" s="418"/>
      <c r="AE7" s="419"/>
      <c r="AF7" s="451" t="s">
        <v>41</v>
      </c>
      <c r="AG7" s="422" t="s">
        <v>28</v>
      </c>
      <c r="AH7" s="453" t="s">
        <v>29</v>
      </c>
      <c r="AI7" s="422" t="s">
        <v>30</v>
      </c>
      <c r="AJ7" s="422" t="s">
        <v>31</v>
      </c>
      <c r="AK7" s="425" t="s">
        <v>42</v>
      </c>
      <c r="AL7" s="427" t="s">
        <v>43</v>
      </c>
      <c r="AM7" s="424" t="s">
        <v>125</v>
      </c>
      <c r="AN7" s="421" t="s">
        <v>126</v>
      </c>
      <c r="AO7" s="421" t="s">
        <v>127</v>
      </c>
      <c r="AP7" s="421"/>
      <c r="AQ7" s="421"/>
      <c r="AR7" s="421" t="s">
        <v>128</v>
      </c>
      <c r="AS7" s="421"/>
      <c r="AT7" s="421"/>
      <c r="AU7" s="421" t="s">
        <v>129</v>
      </c>
      <c r="AV7" s="421"/>
      <c r="AW7" s="421"/>
      <c r="AX7" s="421" t="s">
        <v>130</v>
      </c>
      <c r="AY7" s="421"/>
      <c r="AZ7" s="421"/>
      <c r="BA7" s="421" t="s">
        <v>52</v>
      </c>
      <c r="BB7" s="498"/>
    </row>
    <row r="8" spans="1:54" s="170" customFormat="1" ht="39.65" customHeight="1" x14ac:dyDescent="0.35">
      <c r="A8" s="446"/>
      <c r="B8" s="445"/>
      <c r="C8" s="447"/>
      <c r="D8" s="447"/>
      <c r="E8" s="450"/>
      <c r="F8" s="455"/>
      <c r="G8" s="447"/>
      <c r="H8" s="447"/>
      <c r="I8" s="447"/>
      <c r="J8" s="447"/>
      <c r="K8" s="447"/>
      <c r="L8" s="432"/>
      <c r="M8" s="430"/>
      <c r="N8" s="432"/>
      <c r="O8" s="430"/>
      <c r="P8" s="449"/>
      <c r="Q8" s="440"/>
      <c r="R8" s="438"/>
      <c r="S8" s="265" t="s">
        <v>131</v>
      </c>
      <c r="T8" s="265" t="s">
        <v>132</v>
      </c>
      <c r="U8" s="266" t="s">
        <v>133</v>
      </c>
      <c r="V8" s="266" t="s">
        <v>134</v>
      </c>
      <c r="W8" s="434" t="s">
        <v>135</v>
      </c>
      <c r="X8" s="435"/>
      <c r="Y8" s="434" t="s">
        <v>136</v>
      </c>
      <c r="Z8" s="435"/>
      <c r="AA8" s="265" t="s">
        <v>137</v>
      </c>
      <c r="AB8" s="265" t="s">
        <v>138</v>
      </c>
      <c r="AC8" s="265" t="s">
        <v>139</v>
      </c>
      <c r="AD8" s="265" t="s">
        <v>140</v>
      </c>
      <c r="AE8" s="264" t="s">
        <v>63</v>
      </c>
      <c r="AF8" s="452"/>
      <c r="AG8" s="423"/>
      <c r="AH8" s="454"/>
      <c r="AI8" s="423"/>
      <c r="AJ8" s="423"/>
      <c r="AK8" s="426"/>
      <c r="AL8" s="428"/>
      <c r="AM8" s="424" t="s">
        <v>44</v>
      </c>
      <c r="AN8" s="421"/>
      <c r="AO8" s="222" t="s">
        <v>64</v>
      </c>
      <c r="AP8" s="222" t="s">
        <v>65</v>
      </c>
      <c r="AQ8" s="222" t="s">
        <v>66</v>
      </c>
      <c r="AR8" s="222" t="s">
        <v>64</v>
      </c>
      <c r="AS8" s="222" t="s">
        <v>65</v>
      </c>
      <c r="AT8" s="222" t="s">
        <v>66</v>
      </c>
      <c r="AU8" s="222" t="s">
        <v>64</v>
      </c>
      <c r="AV8" s="222" t="s">
        <v>65</v>
      </c>
      <c r="AW8" s="222" t="s">
        <v>66</v>
      </c>
      <c r="AX8" s="222" t="s">
        <v>64</v>
      </c>
      <c r="AY8" s="222" t="s">
        <v>65</v>
      </c>
      <c r="AZ8" s="222" t="s">
        <v>66</v>
      </c>
      <c r="BA8" s="421"/>
      <c r="BB8" s="499"/>
    </row>
    <row r="9" spans="1:54" ht="0.75" customHeight="1" x14ac:dyDescent="0.35">
      <c r="A9" s="229"/>
      <c r="B9" s="175"/>
      <c r="C9" s="176"/>
      <c r="D9" s="176"/>
      <c r="E9" s="177"/>
      <c r="F9" s="177"/>
      <c r="G9" s="177"/>
      <c r="H9" s="176"/>
      <c r="I9" s="176"/>
      <c r="J9" s="176"/>
      <c r="K9" s="176"/>
      <c r="L9" s="177"/>
      <c r="M9" s="178" t="e">
        <f>VLOOKUP(L9,'[3]Datos Validacion'!$C$6:$D$10,2,0)</f>
        <v>#N/A</v>
      </c>
      <c r="N9" s="179"/>
      <c r="O9" s="180" t="e">
        <f>VLOOKUP(N9,'[3]Datos Validacion'!$E$6:$F$15,2,0)</f>
        <v>#N/A</v>
      </c>
      <c r="P9" s="181"/>
      <c r="Q9" s="181"/>
      <c r="R9" s="176"/>
      <c r="S9" s="182"/>
      <c r="T9" s="176"/>
      <c r="U9" s="176"/>
      <c r="V9" s="168"/>
      <c r="W9" s="168"/>
      <c r="X9" s="178" t="e">
        <f>VLOOKUP(W9,'[3]Datos Validacion'!$K$6:$L$8,2,0)</f>
        <v>#N/A</v>
      </c>
      <c r="Y9" s="183"/>
      <c r="Z9" s="178" t="e">
        <f>VLOOKUP(Y9,'[3]Datos Validacion'!$M$6:$N$7,2,0)</f>
        <v>#N/A</v>
      </c>
      <c r="AA9" s="182"/>
      <c r="AB9" s="175"/>
      <c r="AC9" s="282"/>
      <c r="AD9" s="275"/>
      <c r="AE9" s="275"/>
      <c r="AF9" s="192" t="e">
        <f t="shared" ref="AF9:AF31" si="0">+X9+Z9</f>
        <v>#N/A</v>
      </c>
      <c r="AG9" s="184" t="e">
        <f>IF(AH9&lt;=20%,"MUY BAJA",IF(AH9&lt;=40%,"BAJA",IF(AH9&lt;=60%,"MEDIA",IF(AH9&lt;=80%,"ALTA","MUY ALTA"))))</f>
        <v>#N/A</v>
      </c>
      <c r="AH9" s="184" t="e">
        <f>IF(OR(W9="prevenir",W9="detectar"),(M9-(M9*AF9)), M9)</f>
        <v>#N/A</v>
      </c>
      <c r="AI9" s="184" t="e">
        <f>IF(AJ9&lt;=20%,"LEVE",IF(AJ9&lt;=40%,"MENOR",IF(AJ9&lt;=60%,"MODERADO",IF(AJ9&lt;=80%,"MAYOR","CATASTROFICO"))))</f>
        <v>#N/A</v>
      </c>
      <c r="AJ9" s="184" t="e">
        <f t="shared" ref="AJ9" si="1">IF(W9="corregir",(O9-(O9*AF9)), O9)</f>
        <v>#N/A</v>
      </c>
      <c r="AK9" s="215"/>
      <c r="AL9" s="177"/>
      <c r="AM9" s="160"/>
      <c r="AN9" s="217"/>
      <c r="AO9" s="185"/>
      <c r="AP9" s="186"/>
      <c r="AQ9" s="187"/>
      <c r="AR9" s="188"/>
      <c r="AS9" s="188"/>
      <c r="AT9" s="187"/>
      <c r="AU9" s="188"/>
      <c r="AV9" s="188"/>
      <c r="AW9" s="189"/>
      <c r="AX9" s="188"/>
      <c r="AY9" s="188"/>
      <c r="AZ9" s="190"/>
      <c r="BA9" s="191"/>
      <c r="BB9" s="182"/>
    </row>
    <row r="10" spans="1:54" ht="121.5" customHeight="1" x14ac:dyDescent="0.35">
      <c r="A10" s="229" t="s">
        <v>141</v>
      </c>
      <c r="B10" s="218" t="s">
        <v>142</v>
      </c>
      <c r="C10" s="218" t="s">
        <v>143</v>
      </c>
      <c r="D10" s="218" t="s">
        <v>144</v>
      </c>
      <c r="E10" s="218" t="s">
        <v>145</v>
      </c>
      <c r="F10" s="207" t="s">
        <v>146</v>
      </c>
      <c r="G10" s="207" t="s">
        <v>147</v>
      </c>
      <c r="H10" s="224" t="s">
        <v>148</v>
      </c>
      <c r="I10" s="224" t="s">
        <v>149</v>
      </c>
      <c r="J10" s="207" t="s">
        <v>150</v>
      </c>
      <c r="K10" s="205" t="s">
        <v>151</v>
      </c>
      <c r="L10" s="207" t="s">
        <v>152</v>
      </c>
      <c r="M10" s="225">
        <f>VLOOKUP(L10,'[3]Datos Validacion'!$C$6:$D$10,2,0)</f>
        <v>0.2</v>
      </c>
      <c r="N10" s="226" t="s">
        <v>153</v>
      </c>
      <c r="O10" s="227">
        <f>VLOOKUP(N10,'[3]Datos Validacion'!$E$6:$F$15,2,0)</f>
        <v>1</v>
      </c>
      <c r="P10" s="215" t="s">
        <v>154</v>
      </c>
      <c r="Q10" s="215" t="s">
        <v>155</v>
      </c>
      <c r="R10" s="228" t="s">
        <v>156</v>
      </c>
      <c r="S10" s="229" t="s">
        <v>157</v>
      </c>
      <c r="T10" s="218" t="s">
        <v>158</v>
      </c>
      <c r="U10" s="218" t="s">
        <v>159</v>
      </c>
      <c r="V10" s="229" t="s">
        <v>160</v>
      </c>
      <c r="W10" s="229" t="s">
        <v>161</v>
      </c>
      <c r="X10" s="230">
        <f>VLOOKUP(W10,'[3]Datos Validacion'!$K$6:$L$8,2,0)</f>
        <v>0.1</v>
      </c>
      <c r="Y10" s="231" t="s">
        <v>162</v>
      </c>
      <c r="Z10" s="230">
        <f>VLOOKUP(Y10,'[3]Datos Validacion'!$M$6:$N$7,2,0)</f>
        <v>0.15</v>
      </c>
      <c r="AA10" s="229" t="s">
        <v>163</v>
      </c>
      <c r="AB10" s="224" t="s">
        <v>164</v>
      </c>
      <c r="AC10" s="232" t="s">
        <v>165</v>
      </c>
      <c r="AD10" s="240" t="s">
        <v>166</v>
      </c>
      <c r="AE10" s="223" t="s">
        <v>167</v>
      </c>
      <c r="AF10" s="192">
        <f t="shared" ref="AF10" si="2">+X10+Z10</f>
        <v>0.25</v>
      </c>
      <c r="AG10" s="184" t="str">
        <f t="shared" ref="AG10:AG17" si="3">IF(AH10&lt;=20%,"MUY BAJA",IF(AH10&lt;=40%,"BAJA",IF(AH10&lt;=60%,"MEDIA",IF(AH10&lt;=80%,"ALTA","MUY ALTA"))))</f>
        <v>MUY BAJA</v>
      </c>
      <c r="AH10" s="184">
        <f>IF(OR(W10="prevenir",W10="detectar"),(M10-(M10*AF10)), M10)</f>
        <v>0.2</v>
      </c>
      <c r="AI10" s="184" t="str">
        <f t="shared" ref="AI10" si="4">IF(AJ10&lt;=20%,"LEVE",IF(AJ10&lt;=40%,"MENOR",IF(AJ10&lt;=60%,"MODERADO",IF(AJ10&lt;=80%,"MAYOR","CATASTROFICO"))))</f>
        <v>MAYOR</v>
      </c>
      <c r="AJ10" s="184">
        <f>IF(W10="corregir",(O10-(O10*AF10)), O10)</f>
        <v>0.75</v>
      </c>
      <c r="AK10" s="215" t="s">
        <v>79</v>
      </c>
      <c r="AL10" s="177" t="s">
        <v>91</v>
      </c>
      <c r="AM10" s="206">
        <v>45777</v>
      </c>
      <c r="AN10" s="218" t="s">
        <v>168</v>
      </c>
      <c r="AO10" s="269"/>
      <c r="AP10" s="269" t="s">
        <v>4</v>
      </c>
      <c r="AQ10" s="228" t="s">
        <v>169</v>
      </c>
      <c r="AR10" s="269" t="s">
        <v>101</v>
      </c>
      <c r="AS10" s="269"/>
      <c r="AT10" s="228" t="s">
        <v>170</v>
      </c>
      <c r="AU10" s="269"/>
      <c r="AV10" s="269" t="s">
        <v>4</v>
      </c>
      <c r="AW10" s="228" t="s">
        <v>171</v>
      </c>
      <c r="AX10" s="269"/>
      <c r="AY10" s="269" t="s">
        <v>4</v>
      </c>
      <c r="AZ10" s="228" t="s">
        <v>172</v>
      </c>
      <c r="BA10" s="228" t="s">
        <v>173</v>
      </c>
      <c r="BB10" s="101" t="s">
        <v>174</v>
      </c>
    </row>
    <row r="11" spans="1:54" s="194" customFormat="1" ht="299" customHeight="1" x14ac:dyDescent="0.35">
      <c r="A11" s="408" t="s">
        <v>141</v>
      </c>
      <c r="B11" s="457" t="s">
        <v>175</v>
      </c>
      <c r="C11" s="459" t="s">
        <v>176</v>
      </c>
      <c r="D11" s="407" t="s">
        <v>177</v>
      </c>
      <c r="E11" s="459" t="s">
        <v>178</v>
      </c>
      <c r="F11" s="407" t="s">
        <v>146</v>
      </c>
      <c r="G11" s="465" t="s">
        <v>147</v>
      </c>
      <c r="H11" s="501" t="s">
        <v>179</v>
      </c>
      <c r="I11" s="236" t="s">
        <v>180</v>
      </c>
      <c r="J11" s="207" t="s">
        <v>150</v>
      </c>
      <c r="K11" s="462" t="s">
        <v>181</v>
      </c>
      <c r="L11" s="234" t="s">
        <v>182</v>
      </c>
      <c r="M11" s="230">
        <f>VLOOKUP(L11,'[3]Datos Validacion'!$C$6:$D$10,2,0)</f>
        <v>0.4</v>
      </c>
      <c r="N11" s="226" t="s">
        <v>153</v>
      </c>
      <c r="O11" s="237">
        <f>VLOOKUP(N11,'[3]Datos Validacion'!$E$6:$F$15,2,0)</f>
        <v>1</v>
      </c>
      <c r="P11" s="216" t="s">
        <v>154</v>
      </c>
      <c r="Q11" s="238" t="s">
        <v>183</v>
      </c>
      <c r="R11" s="236" t="s">
        <v>184</v>
      </c>
      <c r="S11" s="239" t="s">
        <v>157</v>
      </c>
      <c r="T11" s="240" t="s">
        <v>185</v>
      </c>
      <c r="U11" s="240" t="s">
        <v>159</v>
      </c>
      <c r="V11" s="239" t="s">
        <v>186</v>
      </c>
      <c r="W11" s="229" t="s">
        <v>187</v>
      </c>
      <c r="X11" s="230">
        <f>VLOOKUP(W11,'[3]Datos Validacion'!$K$6:$L$8,2,0)</f>
        <v>0.25</v>
      </c>
      <c r="Y11" s="231" t="s">
        <v>162</v>
      </c>
      <c r="Z11" s="230">
        <f>VLOOKUP(Y11,'[3]Datos Validacion'!$M$6:$N$7,2,0)</f>
        <v>0.15</v>
      </c>
      <c r="AA11" s="239" t="s">
        <v>163</v>
      </c>
      <c r="AB11" s="236" t="s">
        <v>188</v>
      </c>
      <c r="AC11" s="283" t="s">
        <v>165</v>
      </c>
      <c r="AD11" s="240" t="s">
        <v>189</v>
      </c>
      <c r="AE11" s="210" t="s">
        <v>668</v>
      </c>
      <c r="AF11" s="192">
        <f t="shared" si="0"/>
        <v>0.4</v>
      </c>
      <c r="AG11" s="184" t="str">
        <f t="shared" si="3"/>
        <v>BAJA</v>
      </c>
      <c r="AH11" s="184">
        <f t="shared" ref="AH11:AH22" si="5">IF(OR(W11="prevenir",W11="detectar"),(M11-(M11*AF11)), M11)</f>
        <v>0.24</v>
      </c>
      <c r="AI11" s="184" t="str">
        <f t="shared" ref="AI11:AI13" si="6">IF(AJ11&lt;=20%,"LEVE",IF(AJ11&lt;=40%,"MENOR",IF(AJ11&lt;=60%,"MODERADO",IF(AJ11&lt;=80%,"MAYOR","CATASTROFICO"))))</f>
        <v>CATASTROFICO</v>
      </c>
      <c r="AJ11" s="184">
        <f t="shared" ref="AJ11:AJ25" si="7">IF(W11="corregir",(O11-(O11*AF11)), O11)</f>
        <v>1</v>
      </c>
      <c r="AK11" s="492" t="s">
        <v>79</v>
      </c>
      <c r="AL11" s="483" t="s">
        <v>91</v>
      </c>
      <c r="AM11" s="481" t="s">
        <v>190</v>
      </c>
      <c r="AN11" s="217" t="s">
        <v>191</v>
      </c>
      <c r="AO11" s="159"/>
      <c r="AP11" s="159" t="s">
        <v>4</v>
      </c>
      <c r="AQ11" s="247" t="s">
        <v>671</v>
      </c>
      <c r="AR11" s="159" t="s">
        <v>4</v>
      </c>
      <c r="AS11" s="159"/>
      <c r="AT11" s="247" t="s">
        <v>192</v>
      </c>
      <c r="AU11" s="159"/>
      <c r="AV11" s="159" t="s">
        <v>4</v>
      </c>
      <c r="AW11" s="247" t="s">
        <v>193</v>
      </c>
      <c r="AX11" s="159"/>
      <c r="AY11" s="159" t="s">
        <v>4</v>
      </c>
      <c r="AZ11" s="247" t="s">
        <v>194</v>
      </c>
      <c r="BA11" s="247" t="s">
        <v>674</v>
      </c>
      <c r="BB11" s="396" t="s">
        <v>675</v>
      </c>
    </row>
    <row r="12" spans="1:54" s="194" customFormat="1" ht="298.5" customHeight="1" x14ac:dyDescent="0.35">
      <c r="A12" s="410"/>
      <c r="B12" s="458"/>
      <c r="C12" s="460"/>
      <c r="D12" s="402"/>
      <c r="E12" s="460"/>
      <c r="F12" s="402"/>
      <c r="G12" s="466"/>
      <c r="H12" s="502"/>
      <c r="I12" s="236" t="s">
        <v>195</v>
      </c>
      <c r="J12" s="207" t="s">
        <v>150</v>
      </c>
      <c r="K12" s="463"/>
      <c r="L12" s="234" t="s">
        <v>182</v>
      </c>
      <c r="M12" s="230">
        <f>VLOOKUP(L12,'[3]Datos Validacion'!$C$6:$D$10,2,0)</f>
        <v>0.4</v>
      </c>
      <c r="N12" s="226" t="s">
        <v>153</v>
      </c>
      <c r="O12" s="237">
        <f>VLOOKUP(N12,'[3]Datos Validacion'!$E$6:$F$15,2,0)</f>
        <v>1</v>
      </c>
      <c r="P12" s="216" t="s">
        <v>154</v>
      </c>
      <c r="Q12" s="238" t="s">
        <v>196</v>
      </c>
      <c r="R12" s="236" t="s">
        <v>197</v>
      </c>
      <c r="S12" s="239" t="s">
        <v>157</v>
      </c>
      <c r="T12" s="240" t="s">
        <v>198</v>
      </c>
      <c r="U12" s="240" t="s">
        <v>159</v>
      </c>
      <c r="V12" s="239" t="s">
        <v>186</v>
      </c>
      <c r="W12" s="229" t="s">
        <v>161</v>
      </c>
      <c r="X12" s="230">
        <f>VLOOKUP(W12,'[3]Datos Validacion'!$K$6:$L$8,2,0)</f>
        <v>0.1</v>
      </c>
      <c r="Y12" s="231" t="s">
        <v>162</v>
      </c>
      <c r="Z12" s="230">
        <f>VLOOKUP(Y12,'[3]Datos Validacion'!$M$6:$N$7,2,0)</f>
        <v>0.15</v>
      </c>
      <c r="AA12" s="239" t="s">
        <v>163</v>
      </c>
      <c r="AB12" s="236" t="s">
        <v>188</v>
      </c>
      <c r="AC12" s="283" t="s">
        <v>165</v>
      </c>
      <c r="AD12" s="240" t="s">
        <v>199</v>
      </c>
      <c r="AE12" s="611" t="s">
        <v>669</v>
      </c>
      <c r="AF12" s="192">
        <f t="shared" si="0"/>
        <v>0.25</v>
      </c>
      <c r="AG12" s="184" t="str">
        <f t="shared" si="3"/>
        <v>BAJA</v>
      </c>
      <c r="AH12" s="184">
        <f t="shared" si="5"/>
        <v>0.4</v>
      </c>
      <c r="AI12" s="195" t="str">
        <f t="shared" si="6"/>
        <v>MAYOR</v>
      </c>
      <c r="AJ12" s="184">
        <f t="shared" si="7"/>
        <v>0.75</v>
      </c>
      <c r="AK12" s="405"/>
      <c r="AL12" s="484"/>
      <c r="AM12" s="482"/>
      <c r="AN12" s="217" t="s">
        <v>200</v>
      </c>
      <c r="AO12" s="159"/>
      <c r="AP12" s="159" t="s">
        <v>4</v>
      </c>
      <c r="AQ12" s="247" t="s">
        <v>672</v>
      </c>
      <c r="AR12" s="159" t="s">
        <v>4</v>
      </c>
      <c r="AS12" s="159"/>
      <c r="AT12" s="247" t="s">
        <v>201</v>
      </c>
      <c r="AU12" s="159"/>
      <c r="AV12" s="159" t="s">
        <v>4</v>
      </c>
      <c r="AW12" s="247" t="s">
        <v>202</v>
      </c>
      <c r="AX12" s="159"/>
      <c r="AY12" s="159" t="s">
        <v>4</v>
      </c>
      <c r="AZ12" s="247" t="s">
        <v>194</v>
      </c>
      <c r="BA12" s="247" t="s">
        <v>674</v>
      </c>
      <c r="BB12" s="396"/>
    </row>
    <row r="13" spans="1:54" s="194" customFormat="1" ht="309" customHeight="1" x14ac:dyDescent="0.35">
      <c r="A13" s="410"/>
      <c r="B13" s="458"/>
      <c r="C13" s="460"/>
      <c r="D13" s="402"/>
      <c r="E13" s="460"/>
      <c r="F13" s="402"/>
      <c r="G13" s="466"/>
      <c r="H13" s="503"/>
      <c r="I13" s="235" t="s">
        <v>203</v>
      </c>
      <c r="J13" s="207" t="s">
        <v>70</v>
      </c>
      <c r="K13" s="464"/>
      <c r="L13" s="234" t="s">
        <v>182</v>
      </c>
      <c r="M13" s="230">
        <f>VLOOKUP(L13,'[3]Datos Validacion'!$C$6:$D$10,2,0)</f>
        <v>0.4</v>
      </c>
      <c r="N13" s="226" t="s">
        <v>153</v>
      </c>
      <c r="O13" s="237">
        <f>VLOOKUP(N13,'[3]Datos Validacion'!$E$6:$F$15,2,0)</f>
        <v>1</v>
      </c>
      <c r="P13" s="216" t="s">
        <v>154</v>
      </c>
      <c r="Q13" s="243" t="s">
        <v>204</v>
      </c>
      <c r="R13" s="236" t="s">
        <v>205</v>
      </c>
      <c r="S13" s="244" t="s">
        <v>157</v>
      </c>
      <c r="T13" s="245" t="s">
        <v>198</v>
      </c>
      <c r="U13" s="245" t="s">
        <v>159</v>
      </c>
      <c r="V13" s="244" t="s">
        <v>186</v>
      </c>
      <c r="W13" s="229" t="s">
        <v>206</v>
      </c>
      <c r="X13" s="230">
        <f>VLOOKUP(W13,'[3]Datos Validacion'!$K$6:$L$8,2,0)</f>
        <v>0.15</v>
      </c>
      <c r="Y13" s="231" t="s">
        <v>162</v>
      </c>
      <c r="Z13" s="230">
        <f>VLOOKUP(Y13,'[3]Datos Validacion'!$M$6:$N$7,2,0)</f>
        <v>0.15</v>
      </c>
      <c r="AA13" s="229" t="s">
        <v>207</v>
      </c>
      <c r="AB13" s="224"/>
      <c r="AC13" s="284" t="s">
        <v>165</v>
      </c>
      <c r="AD13" s="240" t="s">
        <v>208</v>
      </c>
      <c r="AE13" s="611" t="s">
        <v>670</v>
      </c>
      <c r="AF13" s="192">
        <f>+X13+Z13</f>
        <v>0.3</v>
      </c>
      <c r="AG13" s="184" t="str">
        <f t="shared" si="3"/>
        <v>BAJA</v>
      </c>
      <c r="AH13" s="184">
        <f>+AH12-(AH12*AF13)</f>
        <v>0.28000000000000003</v>
      </c>
      <c r="AI13" s="195" t="str">
        <f t="shared" si="6"/>
        <v>CATASTROFICO</v>
      </c>
      <c r="AJ13" s="184">
        <f t="shared" si="7"/>
        <v>1</v>
      </c>
      <c r="AK13" s="406"/>
      <c r="AL13" s="485"/>
      <c r="AM13" s="477"/>
      <c r="AN13" s="217" t="s">
        <v>200</v>
      </c>
      <c r="AO13" s="159"/>
      <c r="AP13" s="159" t="s">
        <v>4</v>
      </c>
      <c r="AQ13" s="247" t="s">
        <v>673</v>
      </c>
      <c r="AR13" s="159" t="s">
        <v>4</v>
      </c>
      <c r="AS13" s="159"/>
      <c r="AT13" s="247" t="s">
        <v>209</v>
      </c>
      <c r="AU13" s="159"/>
      <c r="AV13" s="159" t="s">
        <v>4</v>
      </c>
      <c r="AW13" s="247" t="s">
        <v>202</v>
      </c>
      <c r="AX13" s="159"/>
      <c r="AY13" s="159" t="s">
        <v>4</v>
      </c>
      <c r="AZ13" s="247" t="s">
        <v>194</v>
      </c>
      <c r="BA13" s="247" t="s">
        <v>674</v>
      </c>
      <c r="BB13" s="396"/>
    </row>
    <row r="14" spans="1:54" s="199" customFormat="1" ht="98" x14ac:dyDescent="0.35">
      <c r="A14" s="408" t="s">
        <v>141</v>
      </c>
      <c r="B14" s="459" t="s">
        <v>210</v>
      </c>
      <c r="C14" s="407" t="s">
        <v>211</v>
      </c>
      <c r="D14" s="407" t="s">
        <v>212</v>
      </c>
      <c r="E14" s="462" t="s">
        <v>213</v>
      </c>
      <c r="F14" s="407" t="s">
        <v>146</v>
      </c>
      <c r="G14" s="407" t="s">
        <v>147</v>
      </c>
      <c r="H14" s="508" t="s">
        <v>214</v>
      </c>
      <c r="I14" s="286" t="s">
        <v>215</v>
      </c>
      <c r="J14" s="287" t="s">
        <v>216</v>
      </c>
      <c r="K14" s="401" t="s">
        <v>217</v>
      </c>
      <c r="L14" s="401" t="s">
        <v>218</v>
      </c>
      <c r="M14" s="288">
        <f>VLOOKUP(L14,'[3]Datos Validacion'!$C$6:$D$10,2,0)</f>
        <v>1</v>
      </c>
      <c r="N14" s="506" t="s">
        <v>219</v>
      </c>
      <c r="O14" s="289">
        <f>VLOOKUP(N14,'[3]Datos Validacion'!$E$6:$F$15,2,0)</f>
        <v>0.6</v>
      </c>
      <c r="P14" s="404" t="s">
        <v>79</v>
      </c>
      <c r="Q14" s="290" t="s">
        <v>220</v>
      </c>
      <c r="R14" s="291" t="s">
        <v>221</v>
      </c>
      <c r="S14" s="292" t="s">
        <v>157</v>
      </c>
      <c r="T14" s="293" t="s">
        <v>222</v>
      </c>
      <c r="U14" s="293" t="s">
        <v>159</v>
      </c>
      <c r="V14" s="292" t="s">
        <v>186</v>
      </c>
      <c r="W14" s="292" t="s">
        <v>161</v>
      </c>
      <c r="X14" s="294">
        <f>VLOOKUP(W14,'[3]Datos Validacion'!$K$6:$L$8,2,0)</f>
        <v>0.1</v>
      </c>
      <c r="Y14" s="295" t="s">
        <v>162</v>
      </c>
      <c r="Z14" s="294">
        <f>VLOOKUP(Y14,'[3]Datos Validacion'!$M$6:$N$7,2,0)</f>
        <v>0.15</v>
      </c>
      <c r="AA14" s="296" t="s">
        <v>163</v>
      </c>
      <c r="AB14" s="297" t="s">
        <v>223</v>
      </c>
      <c r="AC14" s="298" t="s">
        <v>165</v>
      </c>
      <c r="AD14" s="299" t="s">
        <v>224</v>
      </c>
      <c r="AE14" s="210" t="s">
        <v>225</v>
      </c>
      <c r="AF14" s="196">
        <f>+X14+Z14</f>
        <v>0.25</v>
      </c>
      <c r="AG14" s="197" t="str">
        <f t="shared" si="3"/>
        <v>MUY ALTA</v>
      </c>
      <c r="AH14" s="197">
        <f t="shared" si="5"/>
        <v>1</v>
      </c>
      <c r="AI14" s="198" t="str">
        <f t="shared" ref="AI14:AI22" si="8">IF(AJ14&lt;=20%,"LEVE",IF(AJ14&lt;=40%,"MENOR",IF(AJ14&lt;=60%,"MODERADO",IF(AJ14&lt;=80%,"MAYOR","CATASTROFICO"))))</f>
        <v>MODERADO</v>
      </c>
      <c r="AJ14" s="197">
        <f t="shared" si="7"/>
        <v>0.44999999999999996</v>
      </c>
      <c r="AK14" s="492" t="s">
        <v>79</v>
      </c>
      <c r="AL14" s="483" t="s">
        <v>91</v>
      </c>
      <c r="AM14" s="301">
        <v>45782</v>
      </c>
      <c r="AN14" s="301" t="s">
        <v>226</v>
      </c>
      <c r="AO14" s="301"/>
      <c r="AP14" s="301" t="s">
        <v>4</v>
      </c>
      <c r="AQ14" s="319" t="s">
        <v>227</v>
      </c>
      <c r="AR14" s="301" t="s">
        <v>4</v>
      </c>
      <c r="AS14" s="301"/>
      <c r="AT14" s="319" t="s">
        <v>227</v>
      </c>
      <c r="AU14" s="301" t="s">
        <v>4</v>
      </c>
      <c r="AV14" s="301"/>
      <c r="AW14" s="319" t="s">
        <v>228</v>
      </c>
      <c r="AX14" s="301"/>
      <c r="AY14" s="301" t="s">
        <v>101</v>
      </c>
      <c r="AZ14" s="319" t="s">
        <v>229</v>
      </c>
      <c r="BA14" s="319"/>
      <c r="BB14" s="505" t="s">
        <v>230</v>
      </c>
    </row>
    <row r="15" spans="1:54" ht="73.5" customHeight="1" x14ac:dyDescent="0.35">
      <c r="A15" s="410"/>
      <c r="B15" s="460"/>
      <c r="C15" s="402"/>
      <c r="D15" s="402"/>
      <c r="E15" s="463"/>
      <c r="F15" s="402"/>
      <c r="G15" s="402"/>
      <c r="H15" s="508"/>
      <c r="I15" s="224" t="s">
        <v>231</v>
      </c>
      <c r="J15" s="207" t="s">
        <v>70</v>
      </c>
      <c r="K15" s="402"/>
      <c r="L15" s="402"/>
      <c r="M15" s="230" t="e">
        <f>VLOOKUP(L15,'[3]Datos Validacion'!$C$6:$D$10,2,0)</f>
        <v>#N/A</v>
      </c>
      <c r="N15" s="398"/>
      <c r="O15" s="237" t="e">
        <f>VLOOKUP(N15,'[3]Datos Validacion'!$E$6:$F$15,2,0)</f>
        <v>#N/A</v>
      </c>
      <c r="P15" s="405"/>
      <c r="Q15" s="215"/>
      <c r="R15" s="228" t="s">
        <v>232</v>
      </c>
      <c r="S15" s="229"/>
      <c r="T15" s="231"/>
      <c r="U15" s="231"/>
      <c r="V15" s="229"/>
      <c r="W15" s="229"/>
      <c r="X15" s="230" t="e">
        <f>VLOOKUP(W15,'[3]Datos Validacion'!$K$6:$L$8,2,0)</f>
        <v>#N/A</v>
      </c>
      <c r="Y15" s="231"/>
      <c r="Z15" s="230" t="e">
        <f>VLOOKUP(Y15,'[3]Datos Validacion'!$M$6:$N$7,2,0)</f>
        <v>#N/A</v>
      </c>
      <c r="AA15" s="229"/>
      <c r="AB15" s="224"/>
      <c r="AC15" s="232"/>
      <c r="AD15" s="238"/>
      <c r="AE15" s="223" t="s">
        <v>167</v>
      </c>
      <c r="AF15" s="192" t="e">
        <f t="shared" si="0"/>
        <v>#N/A</v>
      </c>
      <c r="AG15" s="184" t="e">
        <f t="shared" si="3"/>
        <v>#N/A</v>
      </c>
      <c r="AH15" s="184" t="e">
        <f>+AH14-(AH14*AF15)</f>
        <v>#N/A</v>
      </c>
      <c r="AI15" s="195" t="e">
        <f t="shared" si="8"/>
        <v>#N/A</v>
      </c>
      <c r="AJ15" s="184" t="e">
        <f t="shared" si="7"/>
        <v>#N/A</v>
      </c>
      <c r="AK15" s="405"/>
      <c r="AL15" s="484"/>
      <c r="AM15" s="212"/>
      <c r="AN15" s="212"/>
      <c r="AO15" s="212"/>
      <c r="AP15" s="212"/>
      <c r="AQ15" s="320"/>
      <c r="AR15" s="212"/>
      <c r="AS15" s="212"/>
      <c r="AT15" s="320"/>
      <c r="AU15" s="212"/>
      <c r="AV15" s="212"/>
      <c r="AW15" s="320"/>
      <c r="AX15" s="212"/>
      <c r="AY15" s="212"/>
      <c r="AZ15" s="320"/>
      <c r="BA15" s="320"/>
      <c r="BB15" s="505"/>
    </row>
    <row r="16" spans="1:54" ht="73" customHeight="1" x14ac:dyDescent="0.35">
      <c r="A16" s="409"/>
      <c r="B16" s="461"/>
      <c r="C16" s="403"/>
      <c r="D16" s="403"/>
      <c r="E16" s="464"/>
      <c r="F16" s="403"/>
      <c r="G16" s="403"/>
      <c r="H16" s="508"/>
      <c r="I16" s="224" t="s">
        <v>233</v>
      </c>
      <c r="J16" s="207" t="s">
        <v>150</v>
      </c>
      <c r="K16" s="403"/>
      <c r="L16" s="403"/>
      <c r="M16" s="230" t="e">
        <f>VLOOKUP(L16,'[3]Datos Validacion'!$C$6:$D$10,2,0)</f>
        <v>#N/A</v>
      </c>
      <c r="N16" s="507"/>
      <c r="O16" s="237" t="e">
        <f>VLOOKUP(N16,'[3]Datos Validacion'!$E$6:$F$15,2,0)</f>
        <v>#N/A</v>
      </c>
      <c r="P16" s="406"/>
      <c r="Q16" s="215"/>
      <c r="R16" s="228" t="s">
        <v>232</v>
      </c>
      <c r="S16" s="229"/>
      <c r="T16" s="231"/>
      <c r="U16" s="231"/>
      <c r="V16" s="229"/>
      <c r="W16" s="229"/>
      <c r="X16" s="230" t="e">
        <f>VLOOKUP(W16,'[3]Datos Validacion'!$K$6:$L$8,2,0)</f>
        <v>#N/A</v>
      </c>
      <c r="Y16" s="231"/>
      <c r="Z16" s="230" t="e">
        <f>VLOOKUP(Y16,'[3]Datos Validacion'!$M$6:$N$7,2,0)</f>
        <v>#N/A</v>
      </c>
      <c r="AA16" s="229"/>
      <c r="AB16" s="224"/>
      <c r="AC16" s="232"/>
      <c r="AD16" s="238"/>
      <c r="AE16" s="223" t="s">
        <v>167</v>
      </c>
      <c r="AF16" s="192" t="e">
        <f t="shared" si="0"/>
        <v>#N/A</v>
      </c>
      <c r="AG16" s="184" t="e">
        <f t="shared" si="3"/>
        <v>#N/A</v>
      </c>
      <c r="AH16" s="184" t="e">
        <f>+AH15-(AH15*AF16)</f>
        <v>#N/A</v>
      </c>
      <c r="AI16" s="195" t="e">
        <f t="shared" si="8"/>
        <v>#N/A</v>
      </c>
      <c r="AJ16" s="184" t="e">
        <f t="shared" si="7"/>
        <v>#N/A</v>
      </c>
      <c r="AK16" s="406"/>
      <c r="AL16" s="485"/>
      <c r="AM16" s="212"/>
      <c r="AN16" s="212"/>
      <c r="AO16" s="212"/>
      <c r="AP16" s="212"/>
      <c r="AQ16" s="320"/>
      <c r="AR16" s="212"/>
      <c r="AS16" s="212"/>
      <c r="AT16" s="320"/>
      <c r="AU16" s="212"/>
      <c r="AV16" s="212"/>
      <c r="AW16" s="320"/>
      <c r="AX16" s="212"/>
      <c r="AY16" s="212"/>
      <c r="AZ16" s="320"/>
      <c r="BA16" s="320"/>
      <c r="BB16" s="505"/>
    </row>
    <row r="17" spans="1:54" ht="120" customHeight="1" x14ac:dyDescent="0.35">
      <c r="A17" s="229" t="s">
        <v>141</v>
      </c>
      <c r="B17" s="218" t="s">
        <v>210</v>
      </c>
      <c r="C17" s="207" t="s">
        <v>234</v>
      </c>
      <c r="D17" s="207" t="s">
        <v>235</v>
      </c>
      <c r="E17" s="207" t="s">
        <v>236</v>
      </c>
      <c r="F17" s="207" t="s">
        <v>146</v>
      </c>
      <c r="G17" s="207" t="s">
        <v>147</v>
      </c>
      <c r="H17" s="101" t="s">
        <v>237</v>
      </c>
      <c r="I17" s="101" t="s">
        <v>238</v>
      </c>
      <c r="J17" s="207" t="s">
        <v>216</v>
      </c>
      <c r="K17" s="208" t="s">
        <v>239</v>
      </c>
      <c r="L17" s="234" t="s">
        <v>182</v>
      </c>
      <c r="M17" s="230">
        <f>VLOOKUP(L17,'[3]Datos Validacion'!$C$6:$D$10,2,0)</f>
        <v>0.4</v>
      </c>
      <c r="N17" s="226" t="s">
        <v>153</v>
      </c>
      <c r="O17" s="237">
        <f>VLOOKUP(N17,'[3]Datos Validacion'!$E$6:$F$15,2,0)</f>
        <v>1</v>
      </c>
      <c r="P17" s="216" t="s">
        <v>154</v>
      </c>
      <c r="Q17" s="215" t="s">
        <v>240</v>
      </c>
      <c r="R17" s="228" t="s">
        <v>241</v>
      </c>
      <c r="S17" s="231" t="s">
        <v>157</v>
      </c>
      <c r="T17" s="231" t="s">
        <v>242</v>
      </c>
      <c r="U17" s="231" t="s">
        <v>159</v>
      </c>
      <c r="V17" s="229" t="s">
        <v>186</v>
      </c>
      <c r="W17" s="229" t="s">
        <v>161</v>
      </c>
      <c r="X17" s="230">
        <f>VLOOKUP(W17,'[3]Datos Validacion'!$K$6:$L$8,2,0)</f>
        <v>0.1</v>
      </c>
      <c r="Y17" s="231" t="s">
        <v>162</v>
      </c>
      <c r="Z17" s="230">
        <f>VLOOKUP(Y17,'[3]Datos Validacion'!$M$6:$N$7,2,0)</f>
        <v>0.15</v>
      </c>
      <c r="AA17" s="229" t="s">
        <v>207</v>
      </c>
      <c r="AB17" s="101"/>
      <c r="AC17" s="249" t="s">
        <v>165</v>
      </c>
      <c r="AD17" s="277" t="s">
        <v>243</v>
      </c>
      <c r="AE17" s="210" t="s">
        <v>244</v>
      </c>
      <c r="AF17" s="192">
        <f t="shared" si="0"/>
        <v>0.25</v>
      </c>
      <c r="AG17" s="195" t="str">
        <f t="shared" si="3"/>
        <v>BAJA</v>
      </c>
      <c r="AH17" s="184">
        <f t="shared" si="5"/>
        <v>0.4</v>
      </c>
      <c r="AI17" s="184" t="str">
        <f t="shared" si="8"/>
        <v>MAYOR</v>
      </c>
      <c r="AJ17" s="184">
        <f t="shared" si="7"/>
        <v>0.75</v>
      </c>
      <c r="AK17" s="216" t="s">
        <v>79</v>
      </c>
      <c r="AL17" s="193" t="s">
        <v>91</v>
      </c>
      <c r="AM17" s="212">
        <v>45782</v>
      </c>
      <c r="AN17" s="212" t="s">
        <v>245</v>
      </c>
      <c r="AO17" s="212"/>
      <c r="AP17" s="212" t="s">
        <v>4</v>
      </c>
      <c r="AQ17" s="320" t="s">
        <v>246</v>
      </c>
      <c r="AR17" s="212" t="s">
        <v>4</v>
      </c>
      <c r="AS17" s="212"/>
      <c r="AT17" s="320" t="s">
        <v>247</v>
      </c>
      <c r="AU17" s="212"/>
      <c r="AV17" s="212" t="s">
        <v>4</v>
      </c>
      <c r="AW17" s="325" t="s">
        <v>248</v>
      </c>
      <c r="AX17" s="212"/>
      <c r="AY17" s="212" t="s">
        <v>4</v>
      </c>
      <c r="AZ17" s="320" t="s">
        <v>249</v>
      </c>
      <c r="BA17" s="320"/>
      <c r="BB17" s="101" t="s">
        <v>250</v>
      </c>
    </row>
    <row r="18" spans="1:54" s="200" customFormat="1" ht="129.75" customHeight="1" x14ac:dyDescent="0.35">
      <c r="A18" s="408" t="s">
        <v>141</v>
      </c>
      <c r="B18" s="414" t="s">
        <v>210</v>
      </c>
      <c r="C18" s="414" t="s">
        <v>251</v>
      </c>
      <c r="D18" s="414" t="s">
        <v>235</v>
      </c>
      <c r="E18" s="414" t="s">
        <v>252</v>
      </c>
      <c r="F18" s="407" t="s">
        <v>146</v>
      </c>
      <c r="G18" s="407" t="s">
        <v>147</v>
      </c>
      <c r="H18" s="470" t="s">
        <v>253</v>
      </c>
      <c r="I18" s="470" t="s">
        <v>254</v>
      </c>
      <c r="J18" s="407" t="s">
        <v>216</v>
      </c>
      <c r="K18" s="459" t="s">
        <v>255</v>
      </c>
      <c r="L18" s="407" t="s">
        <v>218</v>
      </c>
      <c r="M18" s="230">
        <f>VLOOKUP(L18,'[3]Datos Validacion'!$C$6:$D$10,2,0)</f>
        <v>1</v>
      </c>
      <c r="N18" s="397" t="s">
        <v>153</v>
      </c>
      <c r="O18" s="237">
        <f>VLOOKUP(N18,'[3]Datos Validacion'!$E$6:$F$15,2,0)</f>
        <v>1</v>
      </c>
      <c r="P18" s="492" t="s">
        <v>154</v>
      </c>
      <c r="Q18" s="251" t="s">
        <v>256</v>
      </c>
      <c r="R18" s="228" t="s">
        <v>221</v>
      </c>
      <c r="S18" s="244" t="s">
        <v>157</v>
      </c>
      <c r="T18" s="245" t="s">
        <v>222</v>
      </c>
      <c r="U18" s="245" t="s">
        <v>159</v>
      </c>
      <c r="V18" s="244" t="s">
        <v>186</v>
      </c>
      <c r="W18" s="244" t="s">
        <v>161</v>
      </c>
      <c r="X18" s="225">
        <f>VLOOKUP(W18,'[3]Datos Validacion'!$K$6:$L$8,2,0)</f>
        <v>0.1</v>
      </c>
      <c r="Y18" s="233" t="s">
        <v>162</v>
      </c>
      <c r="Z18" s="225">
        <f>VLOOKUP(Y18,'[3]Datos Validacion'!$M$6:$N$7,2,0)</f>
        <v>0.15</v>
      </c>
      <c r="AA18" s="252" t="s">
        <v>163</v>
      </c>
      <c r="AB18" s="235" t="s">
        <v>223</v>
      </c>
      <c r="AC18" s="246" t="s">
        <v>165</v>
      </c>
      <c r="AD18" s="240" t="s">
        <v>224</v>
      </c>
      <c r="AE18" s="278" t="s">
        <v>257</v>
      </c>
      <c r="AF18" s="192">
        <f t="shared" si="0"/>
        <v>0.25</v>
      </c>
      <c r="AG18" s="399" t="str">
        <f>IF(AH18&lt;=20%,"MUY BAJA",IF(AH18&lt;=40%,"BAJA",IF(AH18&lt;=60%,"MEDIA",IF(AH18&lt;=80%,"ALTA","MUY ALTA"))))</f>
        <v>MUY ALTA</v>
      </c>
      <c r="AH18" s="201">
        <f t="shared" si="5"/>
        <v>1</v>
      </c>
      <c r="AI18" s="201" t="str">
        <f t="shared" si="8"/>
        <v>MAYOR</v>
      </c>
      <c r="AJ18" s="201">
        <f t="shared" si="7"/>
        <v>0.75</v>
      </c>
      <c r="AK18" s="492" t="s">
        <v>79</v>
      </c>
      <c r="AL18" s="483" t="s">
        <v>91</v>
      </c>
      <c r="AM18" s="478">
        <v>45782</v>
      </c>
      <c r="AN18" s="202" t="s">
        <v>258</v>
      </c>
      <c r="AO18" s="159"/>
      <c r="AP18" s="159" t="s">
        <v>4</v>
      </c>
      <c r="AQ18" s="247" t="s">
        <v>259</v>
      </c>
      <c r="AR18" s="159" t="s">
        <v>4</v>
      </c>
      <c r="AS18" s="159"/>
      <c r="AT18" s="247" t="s">
        <v>260</v>
      </c>
      <c r="AU18" s="159"/>
      <c r="AV18" s="159" t="s">
        <v>4</v>
      </c>
      <c r="AW18" s="247" t="s">
        <v>261</v>
      </c>
      <c r="AX18" s="159"/>
      <c r="AY18" s="159" t="s">
        <v>4</v>
      </c>
      <c r="AZ18" s="247" t="s">
        <v>262</v>
      </c>
      <c r="BA18" s="247"/>
      <c r="BB18" s="504" t="s">
        <v>250</v>
      </c>
    </row>
    <row r="19" spans="1:54" ht="103.5" customHeight="1" x14ac:dyDescent="0.35">
      <c r="A19" s="410"/>
      <c r="B19" s="416"/>
      <c r="C19" s="416"/>
      <c r="D19" s="416"/>
      <c r="E19" s="416"/>
      <c r="F19" s="402"/>
      <c r="G19" s="402"/>
      <c r="H19" s="471"/>
      <c r="I19" s="471"/>
      <c r="J19" s="402"/>
      <c r="K19" s="460"/>
      <c r="L19" s="402"/>
      <c r="M19" s="230" t="e">
        <f>VLOOKUP(L19,'[3]Datos Validacion'!$C$6:$D$10,2,0)</f>
        <v>#N/A</v>
      </c>
      <c r="N19" s="398"/>
      <c r="O19" s="237" t="e">
        <f>VLOOKUP(N19,'[3]Datos Validacion'!$E$6:$F$15,2,0)</f>
        <v>#N/A</v>
      </c>
      <c r="P19" s="405"/>
      <c r="Q19" s="251" t="s">
        <v>263</v>
      </c>
      <c r="R19" s="228" t="s">
        <v>264</v>
      </c>
      <c r="S19" s="229" t="s">
        <v>157</v>
      </c>
      <c r="T19" s="218" t="s">
        <v>265</v>
      </c>
      <c r="U19" s="207" t="s">
        <v>159</v>
      </c>
      <c r="V19" s="229" t="s">
        <v>186</v>
      </c>
      <c r="W19" s="229" t="s">
        <v>161</v>
      </c>
      <c r="X19" s="230">
        <f>VLOOKUP(W19,'[3]Datos Validacion'!$K$6:$L$8,2,0)</f>
        <v>0.1</v>
      </c>
      <c r="Y19" s="231" t="s">
        <v>162</v>
      </c>
      <c r="Z19" s="230">
        <f>VLOOKUP(Y19,'[3]Datos Validacion'!$M$6:$N$7,2,0)</f>
        <v>0.15</v>
      </c>
      <c r="AA19" s="229" t="s">
        <v>163</v>
      </c>
      <c r="AB19" s="101" t="s">
        <v>266</v>
      </c>
      <c r="AC19" s="249" t="s">
        <v>165</v>
      </c>
      <c r="AD19" s="240" t="s">
        <v>267</v>
      </c>
      <c r="AE19" s="210" t="s">
        <v>268</v>
      </c>
      <c r="AF19" s="192">
        <f t="shared" si="0"/>
        <v>0.25</v>
      </c>
      <c r="AG19" s="400"/>
      <c r="AH19" s="184" t="e">
        <f t="shared" si="5"/>
        <v>#N/A</v>
      </c>
      <c r="AI19" s="184" t="str">
        <f t="shared" si="8"/>
        <v>MODERADO</v>
      </c>
      <c r="AJ19" s="184">
        <f>+AJ18-(AJ18*AF19)</f>
        <v>0.5625</v>
      </c>
      <c r="AK19" s="405"/>
      <c r="AL19" s="484"/>
      <c r="AM19" s="479"/>
      <c r="AN19" s="203" t="s">
        <v>258</v>
      </c>
      <c r="AO19" s="159"/>
      <c r="AP19" s="159" t="s">
        <v>4</v>
      </c>
      <c r="AQ19" s="247" t="s">
        <v>269</v>
      </c>
      <c r="AR19" s="159" t="s">
        <v>4</v>
      </c>
      <c r="AS19" s="159"/>
      <c r="AT19" s="247" t="s">
        <v>270</v>
      </c>
      <c r="AU19" s="159"/>
      <c r="AV19" s="159" t="s">
        <v>4</v>
      </c>
      <c r="AW19" s="247" t="s">
        <v>271</v>
      </c>
      <c r="AX19" s="159"/>
      <c r="AY19" s="159" t="s">
        <v>4</v>
      </c>
      <c r="AZ19" s="247" t="s">
        <v>262</v>
      </c>
      <c r="BA19" s="247"/>
      <c r="BB19" s="504"/>
    </row>
    <row r="20" spans="1:54" ht="79.5" customHeight="1" x14ac:dyDescent="0.35">
      <c r="A20" s="410"/>
      <c r="B20" s="416"/>
      <c r="C20" s="416"/>
      <c r="D20" s="416"/>
      <c r="E20" s="416"/>
      <c r="F20" s="402"/>
      <c r="G20" s="402"/>
      <c r="H20" s="471"/>
      <c r="I20" s="500"/>
      <c r="J20" s="403"/>
      <c r="K20" s="460"/>
      <c r="L20" s="402"/>
      <c r="M20" s="230" t="e">
        <f>VLOOKUP(L20,'[3]Datos Validacion'!$C$6:$D$10,2,0)</f>
        <v>#N/A</v>
      </c>
      <c r="N20" s="398"/>
      <c r="O20" s="237" t="e">
        <f>VLOOKUP(N20,'[3]Datos Validacion'!$E$6:$F$15,2,0)</f>
        <v>#N/A</v>
      </c>
      <c r="P20" s="405"/>
      <c r="Q20" s="251" t="s">
        <v>272</v>
      </c>
      <c r="R20" s="228" t="s">
        <v>273</v>
      </c>
      <c r="S20" s="229" t="s">
        <v>157</v>
      </c>
      <c r="T20" s="218" t="s">
        <v>274</v>
      </c>
      <c r="U20" s="207" t="s">
        <v>159</v>
      </c>
      <c r="V20" s="229" t="s">
        <v>186</v>
      </c>
      <c r="W20" s="229" t="s">
        <v>161</v>
      </c>
      <c r="X20" s="230">
        <f>VLOOKUP(W20,'[3]Datos Validacion'!$K$6:$L$8,2,0)</f>
        <v>0.1</v>
      </c>
      <c r="Y20" s="231" t="s">
        <v>162</v>
      </c>
      <c r="Z20" s="230">
        <f>VLOOKUP(Y20,'[3]Datos Validacion'!$M$6:$N$7,2,0)</f>
        <v>0.15</v>
      </c>
      <c r="AA20" s="229" t="s">
        <v>163</v>
      </c>
      <c r="AB20" s="101" t="s">
        <v>266</v>
      </c>
      <c r="AC20" s="249" t="s">
        <v>165</v>
      </c>
      <c r="AD20" s="239" t="s">
        <v>275</v>
      </c>
      <c r="AE20" s="279" t="s">
        <v>276</v>
      </c>
      <c r="AF20" s="192">
        <f t="shared" si="0"/>
        <v>0.25</v>
      </c>
      <c r="AG20" s="400"/>
      <c r="AH20" s="184" t="e">
        <f t="shared" si="5"/>
        <v>#N/A</v>
      </c>
      <c r="AI20" s="184" t="str">
        <f t="shared" si="8"/>
        <v>MODERADO</v>
      </c>
      <c r="AJ20" s="184">
        <f>+AJ19-(AJ19*AF20)</f>
        <v>0.421875</v>
      </c>
      <c r="AK20" s="405"/>
      <c r="AL20" s="484"/>
      <c r="AM20" s="479"/>
      <c r="AN20" s="204" t="s">
        <v>258</v>
      </c>
      <c r="AO20" s="160"/>
      <c r="AP20" s="160" t="s">
        <v>4</v>
      </c>
      <c r="AQ20" s="262" t="s">
        <v>277</v>
      </c>
      <c r="AR20" s="160" t="s">
        <v>4</v>
      </c>
      <c r="AS20" s="160"/>
      <c r="AT20" s="324" t="s">
        <v>278</v>
      </c>
      <c r="AU20" s="160"/>
      <c r="AV20" s="160" t="s">
        <v>4</v>
      </c>
      <c r="AW20" s="324" t="s">
        <v>279</v>
      </c>
      <c r="AX20" s="160"/>
      <c r="AY20" s="160" t="s">
        <v>4</v>
      </c>
      <c r="AZ20" s="324" t="s">
        <v>280</v>
      </c>
      <c r="BA20" s="247"/>
      <c r="BB20" s="504"/>
    </row>
    <row r="21" spans="1:54" ht="109" customHeight="1" x14ac:dyDescent="0.35">
      <c r="A21" s="410"/>
      <c r="B21" s="416"/>
      <c r="C21" s="416"/>
      <c r="D21" s="416"/>
      <c r="E21" s="416"/>
      <c r="F21" s="402"/>
      <c r="G21" s="402"/>
      <c r="H21" s="471"/>
      <c r="I21" s="247" t="s">
        <v>281</v>
      </c>
      <c r="J21" s="207" t="s">
        <v>150</v>
      </c>
      <c r="K21" s="460"/>
      <c r="L21" s="402"/>
      <c r="M21" s="230" t="e">
        <f>VLOOKUP(L21,'[3]Datos Validacion'!$C$6:$D$10,2,0)</f>
        <v>#N/A</v>
      </c>
      <c r="N21" s="398"/>
      <c r="O21" s="237" t="e">
        <f>VLOOKUP(N21,'[3]Datos Validacion'!$E$6:$F$15,2,0)</f>
        <v>#N/A</v>
      </c>
      <c r="P21" s="405"/>
      <c r="Q21" s="251" t="s">
        <v>282</v>
      </c>
      <c r="R21" s="228" t="s">
        <v>283</v>
      </c>
      <c r="S21" s="229" t="s">
        <v>157</v>
      </c>
      <c r="T21" s="218" t="s">
        <v>284</v>
      </c>
      <c r="U21" s="218" t="s">
        <v>285</v>
      </c>
      <c r="V21" s="229" t="s">
        <v>186</v>
      </c>
      <c r="W21" s="229" t="s">
        <v>161</v>
      </c>
      <c r="X21" s="230">
        <f>VLOOKUP(W21,'[3]Datos Validacion'!$K$6:$L$8,2,0)</f>
        <v>0.1</v>
      </c>
      <c r="Y21" s="231" t="s">
        <v>162</v>
      </c>
      <c r="Z21" s="230">
        <f>VLOOKUP(Y21,'[3]Datos Validacion'!$M$6:$N$7,2,0)</f>
        <v>0.15</v>
      </c>
      <c r="AA21" s="229" t="s">
        <v>207</v>
      </c>
      <c r="AB21" s="224"/>
      <c r="AC21" s="232" t="s">
        <v>165</v>
      </c>
      <c r="AD21" s="240" t="s">
        <v>286</v>
      </c>
      <c r="AE21" s="276" t="s">
        <v>287</v>
      </c>
      <c r="AF21" s="192">
        <f t="shared" si="0"/>
        <v>0.25</v>
      </c>
      <c r="AG21" s="400"/>
      <c r="AH21" s="184" t="e">
        <f t="shared" si="5"/>
        <v>#N/A</v>
      </c>
      <c r="AI21" s="184" t="str">
        <f t="shared" si="8"/>
        <v>MENOR</v>
      </c>
      <c r="AJ21" s="184">
        <f>+AJ20-(AJ20*AF21)</f>
        <v>0.31640625</v>
      </c>
      <c r="AK21" s="405"/>
      <c r="AL21" s="484"/>
      <c r="AM21" s="479"/>
      <c r="AN21" s="204" t="s">
        <v>258</v>
      </c>
      <c r="AO21" s="160"/>
      <c r="AP21" s="160" t="s">
        <v>4</v>
      </c>
      <c r="AQ21" s="262" t="s">
        <v>288</v>
      </c>
      <c r="AR21" s="160" t="s">
        <v>4</v>
      </c>
      <c r="AS21" s="160"/>
      <c r="AT21" s="262" t="s">
        <v>289</v>
      </c>
      <c r="AU21" s="160"/>
      <c r="AV21" s="160" t="s">
        <v>4</v>
      </c>
      <c r="AW21" s="324" t="s">
        <v>290</v>
      </c>
      <c r="AX21" s="160"/>
      <c r="AY21" s="160" t="s">
        <v>4</v>
      </c>
      <c r="AZ21" s="324" t="s">
        <v>291</v>
      </c>
      <c r="BA21" s="247"/>
      <c r="BB21" s="504"/>
    </row>
    <row r="22" spans="1:54" ht="101.5" customHeight="1" x14ac:dyDescent="0.35">
      <c r="A22" s="410"/>
      <c r="B22" s="416"/>
      <c r="C22" s="416"/>
      <c r="D22" s="416"/>
      <c r="E22" s="416"/>
      <c r="F22" s="402"/>
      <c r="G22" s="402"/>
      <c r="H22" s="471"/>
      <c r="I22" s="247" t="s">
        <v>292</v>
      </c>
      <c r="J22" s="207" t="s">
        <v>150</v>
      </c>
      <c r="K22" s="460"/>
      <c r="L22" s="402"/>
      <c r="M22" s="230" t="e">
        <f>VLOOKUP(L22,'[3]Datos Validacion'!$C$6:$D$10,2,0)</f>
        <v>#N/A</v>
      </c>
      <c r="N22" s="398"/>
      <c r="O22" s="237" t="e">
        <f>VLOOKUP(N22,'[3]Datos Validacion'!$E$6:$F$15,2,0)</f>
        <v>#N/A</v>
      </c>
      <c r="P22" s="405"/>
      <c r="Q22" s="215"/>
      <c r="R22" s="228" t="s">
        <v>232</v>
      </c>
      <c r="S22" s="229"/>
      <c r="T22" s="207"/>
      <c r="U22" s="207"/>
      <c r="V22" s="229"/>
      <c r="W22" s="229"/>
      <c r="X22" s="230" t="e">
        <f>VLOOKUP(W22,'[3]Datos Validacion'!$K$6:$L$8,2,0)</f>
        <v>#N/A</v>
      </c>
      <c r="Y22" s="231"/>
      <c r="Z22" s="230" t="e">
        <f>VLOOKUP(Y22,'[3]Datos Validacion'!$M$6:$N$7,2,0)</f>
        <v>#N/A</v>
      </c>
      <c r="AA22" s="229"/>
      <c r="AB22" s="101"/>
      <c r="AC22" s="249"/>
      <c r="AD22" s="277"/>
      <c r="AE22" s="280" t="s">
        <v>167</v>
      </c>
      <c r="AF22" s="192" t="e">
        <f t="shared" si="0"/>
        <v>#N/A</v>
      </c>
      <c r="AG22" s="400"/>
      <c r="AH22" s="184" t="e">
        <f t="shared" si="5"/>
        <v>#N/A</v>
      </c>
      <c r="AI22" s="184" t="e">
        <f t="shared" si="8"/>
        <v>#N/A</v>
      </c>
      <c r="AJ22" s="184" t="e">
        <f t="shared" si="7"/>
        <v>#N/A</v>
      </c>
      <c r="AK22" s="405"/>
      <c r="AL22" s="485"/>
      <c r="AM22" s="480"/>
      <c r="AN22" s="217"/>
      <c r="AO22" s="159"/>
      <c r="AP22" s="159"/>
      <c r="AQ22" s="247"/>
      <c r="AR22" s="217"/>
      <c r="AS22" s="217"/>
      <c r="AT22" s="247"/>
      <c r="AU22" s="217"/>
      <c r="AV22" s="217"/>
      <c r="AW22" s="247"/>
      <c r="AX22" s="217"/>
      <c r="AY22" s="217"/>
      <c r="AZ22" s="247"/>
      <c r="BA22" s="247"/>
      <c r="BB22" s="504"/>
    </row>
    <row r="23" spans="1:54" ht="86.5" customHeight="1" x14ac:dyDescent="0.35">
      <c r="A23" s="408" t="s">
        <v>141</v>
      </c>
      <c r="B23" s="414" t="s">
        <v>210</v>
      </c>
      <c r="C23" s="414" t="s">
        <v>293</v>
      </c>
      <c r="D23" s="414" t="s">
        <v>235</v>
      </c>
      <c r="E23" s="414" t="s">
        <v>294</v>
      </c>
      <c r="F23" s="407" t="s">
        <v>146</v>
      </c>
      <c r="G23" s="407" t="s">
        <v>147</v>
      </c>
      <c r="H23" s="470" t="s">
        <v>295</v>
      </c>
      <c r="I23" s="228" t="s">
        <v>296</v>
      </c>
      <c r="J23" s="207" t="s">
        <v>150</v>
      </c>
      <c r="K23" s="459" t="s">
        <v>297</v>
      </c>
      <c r="L23" s="234" t="s">
        <v>218</v>
      </c>
      <c r="M23" s="230">
        <f>VLOOKUP(L23,'[3]Datos Validacion'!$C$6:$D$10,2,0)</f>
        <v>1</v>
      </c>
      <c r="N23" s="226" t="s">
        <v>153</v>
      </c>
      <c r="O23" s="237">
        <f>VLOOKUP(N23,'[3]Datos Validacion'!$E$6:$F$15,2,0)</f>
        <v>1</v>
      </c>
      <c r="P23" s="216" t="s">
        <v>154</v>
      </c>
      <c r="Q23" s="215"/>
      <c r="R23" s="254" t="s">
        <v>232</v>
      </c>
      <c r="S23" s="255"/>
      <c r="T23" s="241"/>
      <c r="U23" s="241"/>
      <c r="V23" s="255"/>
      <c r="W23" s="255"/>
      <c r="X23" s="230" t="e">
        <f>VLOOKUP(W23,'[3]Datos Validacion'!$K$6:$L$8,2,0)</f>
        <v>#N/A</v>
      </c>
      <c r="Y23" s="256"/>
      <c r="Z23" s="230" t="e">
        <f>VLOOKUP(Y23,'[3]Datos Validacion'!$M$6:$N$7,2,0)</f>
        <v>#N/A</v>
      </c>
      <c r="AA23" s="257"/>
      <c r="AB23" s="258"/>
      <c r="AC23" s="259"/>
      <c r="AD23" s="277"/>
      <c r="AE23" s="280" t="s">
        <v>167</v>
      </c>
      <c r="AF23" s="192" t="e">
        <f t="shared" si="0"/>
        <v>#N/A</v>
      </c>
      <c r="AG23" s="184" t="e">
        <f t="shared" ref="AG23:AG25" si="9">IF(AH23&lt;=20%,"MUY BAJA",IF(AH23&lt;=40%,"BAJA",IF(AH23&lt;=60%,"MEDIA",IF(AH23&lt;=80%,"ALTA","MUY ALTA"))))</f>
        <v>#REF!</v>
      </c>
      <c r="AH23" s="184" t="e">
        <f>+#REF!-(#REF!*AF23)</f>
        <v>#REF!</v>
      </c>
      <c r="AI23" s="195" t="str">
        <f>IF(AJ23&lt;=20%,"LEVE",IF(AJ23&lt;=40%,"MENOR",IF(AJ23&lt;=60%,"MODERADO",IF(AJ23&lt;=80%,"MAYOR","CATASTROFICO"))))</f>
        <v>CATASTROFICO</v>
      </c>
      <c r="AJ23" s="184">
        <f t="shared" si="7"/>
        <v>1</v>
      </c>
      <c r="AK23" s="492" t="s">
        <v>79</v>
      </c>
      <c r="AL23" s="483" t="s">
        <v>91</v>
      </c>
      <c r="AM23" s="160"/>
      <c r="AN23" s="217"/>
      <c r="AO23" s="159"/>
      <c r="AP23" s="159"/>
      <c r="AQ23" s="247"/>
      <c r="AR23" s="217"/>
      <c r="AS23" s="217"/>
      <c r="AT23" s="247"/>
      <c r="AU23" s="217"/>
      <c r="AV23" s="217"/>
      <c r="AW23" s="247"/>
      <c r="AX23" s="217"/>
      <c r="AY23" s="217"/>
      <c r="AZ23" s="247"/>
      <c r="BA23" s="247"/>
      <c r="BB23" s="396" t="s">
        <v>250</v>
      </c>
    </row>
    <row r="24" spans="1:54" ht="101.25" customHeight="1" x14ac:dyDescent="0.35">
      <c r="A24" s="409"/>
      <c r="B24" s="415"/>
      <c r="C24" s="415"/>
      <c r="D24" s="415"/>
      <c r="E24" s="415"/>
      <c r="F24" s="403"/>
      <c r="G24" s="403"/>
      <c r="H24" s="500"/>
      <c r="I24" s="247" t="s">
        <v>298</v>
      </c>
      <c r="J24" s="207" t="s">
        <v>70</v>
      </c>
      <c r="K24" s="461"/>
      <c r="L24" s="234" t="s">
        <v>218</v>
      </c>
      <c r="M24" s="230">
        <f>VLOOKUP(L24,'[3]Datos Validacion'!$C$6:$D$10,2,0)</f>
        <v>1</v>
      </c>
      <c r="N24" s="226" t="s">
        <v>153</v>
      </c>
      <c r="O24" s="237">
        <f>VLOOKUP(N24,'[3]Datos Validacion'!$E$6:$F$15,2,0)</f>
        <v>1</v>
      </c>
      <c r="P24" s="216" t="s">
        <v>154</v>
      </c>
      <c r="Q24" s="216" t="s">
        <v>299</v>
      </c>
      <c r="R24" s="228" t="s">
        <v>300</v>
      </c>
      <c r="S24" s="229" t="s">
        <v>157</v>
      </c>
      <c r="T24" s="231" t="s">
        <v>301</v>
      </c>
      <c r="U24" s="231" t="s">
        <v>302</v>
      </c>
      <c r="V24" s="229" t="s">
        <v>186</v>
      </c>
      <c r="W24" s="229" t="s">
        <v>161</v>
      </c>
      <c r="X24" s="230">
        <f>VLOOKUP(W24,'[3]Datos Validacion'!$K$6:$L$8,2,0)</f>
        <v>0.1</v>
      </c>
      <c r="Y24" s="231" t="s">
        <v>162</v>
      </c>
      <c r="Z24" s="230">
        <f>VLOOKUP(Y24,'[3]Datos Validacion'!$M$6:$N$7,2,0)</f>
        <v>0.15</v>
      </c>
      <c r="AA24" s="229" t="s">
        <v>207</v>
      </c>
      <c r="AB24" s="101"/>
      <c r="AC24" s="285" t="s">
        <v>165</v>
      </c>
      <c r="AD24" s="277" t="s">
        <v>303</v>
      </c>
      <c r="AE24" s="300" t="s">
        <v>304</v>
      </c>
      <c r="AF24" s="192">
        <f t="shared" si="0"/>
        <v>0.25</v>
      </c>
      <c r="AG24" s="184" t="str">
        <f t="shared" si="9"/>
        <v>MUY ALTA</v>
      </c>
      <c r="AH24" s="195">
        <f>IF(OR(W24="prevenir",W24="detectar"),(M24-(M24*AF24)), M24)</f>
        <v>1</v>
      </c>
      <c r="AI24" s="195" t="str">
        <f>IF(AJ24&lt;=20%,"LEVE",IF(AJ24&lt;=40%,"MENOR",IF(AJ24&lt;=60%,"MODERADO",IF(AJ24&lt;=80%,"MAYOR","CATASTROFICO"))))</f>
        <v>MAYOR</v>
      </c>
      <c r="AJ24" s="184">
        <f t="shared" si="7"/>
        <v>0.75</v>
      </c>
      <c r="AK24" s="406"/>
      <c r="AL24" s="485"/>
      <c r="AM24" s="160">
        <v>45782</v>
      </c>
      <c r="AN24" s="217" t="s">
        <v>305</v>
      </c>
      <c r="AO24" s="159"/>
      <c r="AP24" s="217" t="s">
        <v>101</v>
      </c>
      <c r="AQ24" s="247" t="s">
        <v>306</v>
      </c>
      <c r="AR24" s="217" t="s">
        <v>101</v>
      </c>
      <c r="AS24" s="217"/>
      <c r="AT24" s="247" t="s">
        <v>307</v>
      </c>
      <c r="AU24" s="217" t="s">
        <v>101</v>
      </c>
      <c r="AV24" s="217"/>
      <c r="AW24" s="247" t="s">
        <v>308</v>
      </c>
      <c r="AX24" s="217"/>
      <c r="AY24" s="217" t="s">
        <v>101</v>
      </c>
      <c r="AZ24" s="247" t="s">
        <v>309</v>
      </c>
      <c r="BA24" s="247"/>
      <c r="BB24" s="396"/>
    </row>
    <row r="25" spans="1:54" ht="125.5" customHeight="1" x14ac:dyDescent="0.35">
      <c r="A25" s="257" t="s">
        <v>141</v>
      </c>
      <c r="B25" s="250" t="s">
        <v>210</v>
      </c>
      <c r="C25" s="250" t="s">
        <v>293</v>
      </c>
      <c r="D25" s="250" t="s">
        <v>235</v>
      </c>
      <c r="E25" s="250" t="s">
        <v>310</v>
      </c>
      <c r="F25" s="234" t="s">
        <v>146</v>
      </c>
      <c r="G25" s="234" t="s">
        <v>147</v>
      </c>
      <c r="H25" s="247" t="s">
        <v>311</v>
      </c>
      <c r="I25" s="247" t="s">
        <v>312</v>
      </c>
      <c r="J25" s="207" t="s">
        <v>150</v>
      </c>
      <c r="K25" s="233" t="s">
        <v>297</v>
      </c>
      <c r="L25" s="234" t="s">
        <v>218</v>
      </c>
      <c r="M25" s="230">
        <f>VLOOKUP(L25,'[3]Datos Validacion'!$C$6:$D$10,2,0)</f>
        <v>1</v>
      </c>
      <c r="N25" s="226" t="s">
        <v>153</v>
      </c>
      <c r="O25" s="237">
        <f>VLOOKUP(N25,'[3]Datos Validacion'!$E$6:$F$15,2,0)</f>
        <v>1</v>
      </c>
      <c r="P25" s="216" t="s">
        <v>154</v>
      </c>
      <c r="Q25" s="216" t="s">
        <v>313</v>
      </c>
      <c r="R25" s="228" t="s">
        <v>314</v>
      </c>
      <c r="S25" s="260" t="s">
        <v>157</v>
      </c>
      <c r="T25" s="218" t="s">
        <v>315</v>
      </c>
      <c r="U25" s="218" t="s">
        <v>159</v>
      </c>
      <c r="V25" s="260" t="s">
        <v>186</v>
      </c>
      <c r="W25" s="260" t="s">
        <v>161</v>
      </c>
      <c r="X25" s="230">
        <f>VLOOKUP(W25,'[3]Datos Validacion'!$K$6:$L$8,2,0)</f>
        <v>0.1</v>
      </c>
      <c r="Y25" s="231" t="s">
        <v>162</v>
      </c>
      <c r="Z25" s="230">
        <f>VLOOKUP(Y25,'[3]Datos Validacion'!$M$6:$N$7,2,0)</f>
        <v>0.15</v>
      </c>
      <c r="AA25" s="261" t="s">
        <v>163</v>
      </c>
      <c r="AB25" s="262" t="s">
        <v>316</v>
      </c>
      <c r="AC25" s="249" t="s">
        <v>165</v>
      </c>
      <c r="AD25" s="281" t="s">
        <v>317</v>
      </c>
      <c r="AE25" s="300" t="s">
        <v>318</v>
      </c>
      <c r="AF25" s="192">
        <f t="shared" si="0"/>
        <v>0.25</v>
      </c>
      <c r="AG25" s="184" t="str">
        <f t="shared" si="9"/>
        <v>MUY ALTA</v>
      </c>
      <c r="AH25" s="195">
        <f>IF(OR(W25="prevenir",W25="detectar"),(M25-(M25*AF25)), M25)</f>
        <v>1</v>
      </c>
      <c r="AI25" s="195" t="str">
        <f t="shared" ref="AI25" si="10">IF(AJ25&lt;=20%,"LEVE",IF(AJ25&lt;=40%,"MENOR",IF(AJ25&lt;=60%,"MODERADO",IF(AJ25&lt;=80%,"MAYOR","CATASTROFICO"))))</f>
        <v>MAYOR</v>
      </c>
      <c r="AJ25" s="184">
        <f t="shared" si="7"/>
        <v>0.75</v>
      </c>
      <c r="AK25" s="215" t="s">
        <v>79</v>
      </c>
      <c r="AL25" s="193" t="s">
        <v>91</v>
      </c>
      <c r="AM25" s="160">
        <v>45782</v>
      </c>
      <c r="AN25" s="217" t="s">
        <v>305</v>
      </c>
      <c r="AO25" s="159"/>
      <c r="AP25" s="217" t="s">
        <v>101</v>
      </c>
      <c r="AQ25" s="247" t="s">
        <v>306</v>
      </c>
      <c r="AR25" s="217" t="s">
        <v>101</v>
      </c>
      <c r="AS25" s="217"/>
      <c r="AT25" s="247" t="s">
        <v>319</v>
      </c>
      <c r="AU25" s="217" t="s">
        <v>101</v>
      </c>
      <c r="AV25" s="217"/>
      <c r="AW25" s="247" t="s">
        <v>308</v>
      </c>
      <c r="AX25" s="217"/>
      <c r="AY25" s="217" t="s">
        <v>101</v>
      </c>
      <c r="AZ25" s="247" t="s">
        <v>309</v>
      </c>
      <c r="BA25" s="247"/>
      <c r="BB25" s="101" t="s">
        <v>250</v>
      </c>
    </row>
    <row r="26" spans="1:54" ht="127.5" customHeight="1" x14ac:dyDescent="0.35">
      <c r="A26" s="408" t="s">
        <v>141</v>
      </c>
      <c r="B26" s="407" t="s">
        <v>320</v>
      </c>
      <c r="C26" s="407" t="s">
        <v>321</v>
      </c>
      <c r="D26" s="407" t="s">
        <v>322</v>
      </c>
      <c r="E26" s="407" t="s">
        <v>323</v>
      </c>
      <c r="F26" s="407" t="s">
        <v>146</v>
      </c>
      <c r="G26" s="407" t="s">
        <v>147</v>
      </c>
      <c r="H26" s="489" t="s">
        <v>324</v>
      </c>
      <c r="I26" s="493" t="s">
        <v>325</v>
      </c>
      <c r="J26" s="234" t="s">
        <v>70</v>
      </c>
      <c r="K26" s="462" t="s">
        <v>326</v>
      </c>
      <c r="L26" s="234" t="s">
        <v>76</v>
      </c>
      <c r="M26" s="230">
        <f>VLOOKUP(L26,'[3]Datos Validacion'!$C$6:$D$10,2,0)</f>
        <v>0.6</v>
      </c>
      <c r="N26" s="226" t="s">
        <v>77</v>
      </c>
      <c r="O26" s="237">
        <f>VLOOKUP(N26,'[3]Datos Validacion'!$E$6:$F$15,2,0)</f>
        <v>0.8</v>
      </c>
      <c r="P26" s="216" t="s">
        <v>79</v>
      </c>
      <c r="Q26" s="216" t="s">
        <v>327</v>
      </c>
      <c r="R26" s="228" t="s">
        <v>328</v>
      </c>
      <c r="S26" s="229" t="s">
        <v>157</v>
      </c>
      <c r="T26" s="231" t="s">
        <v>321</v>
      </c>
      <c r="U26" s="231" t="s">
        <v>285</v>
      </c>
      <c r="V26" s="229" t="s">
        <v>186</v>
      </c>
      <c r="W26" s="229" t="s">
        <v>187</v>
      </c>
      <c r="X26" s="230">
        <f>VLOOKUP(W26,'[3]Datos Validacion'!$K$6:$L$8,2,0)</f>
        <v>0.25</v>
      </c>
      <c r="Y26" s="231" t="s">
        <v>162</v>
      </c>
      <c r="Z26" s="230">
        <f>VLOOKUP(Y26,'[3]Datos Validacion'!$M$6:$N$7,2,0)</f>
        <v>0.15</v>
      </c>
      <c r="AA26" s="229" t="s">
        <v>329</v>
      </c>
      <c r="AB26" s="101" t="s">
        <v>330</v>
      </c>
      <c r="AC26" s="232" t="s">
        <v>165</v>
      </c>
      <c r="AD26" s="277" t="s">
        <v>331</v>
      </c>
      <c r="AE26" s="278" t="s">
        <v>332</v>
      </c>
      <c r="AF26" s="192">
        <f t="shared" si="0"/>
        <v>0.4</v>
      </c>
      <c r="AG26" s="184" t="str">
        <f t="shared" ref="AG26:AG27" si="11">IF(AH26&lt;=20%,"MUY BAJA",IF(AH26&lt;=40%,"BAJA",IF(AH26&lt;=60%,"MEDIA",IF(AH26&lt;=80%,"ALTA","MUY ALTA"))))</f>
        <v>BAJA</v>
      </c>
      <c r="AH26" s="184">
        <f t="shared" ref="AH26:AH28" si="12">IF(OR(W26="prevenir",W26="detectar"),(M26-(M26*AF26)), M26)</f>
        <v>0.36</v>
      </c>
      <c r="AI26" s="399" t="str">
        <f t="shared" ref="AI26:AI28" si="13">IF(AJ26&lt;=20%,"LEVE",IF(AJ26&lt;=40%,"MENOR",IF(AJ26&lt;=60%,"MODERADO",IF(AJ26&lt;=80%,"MAYOR","CATASTROFICO"))))</f>
        <v>MAYOR</v>
      </c>
      <c r="AJ26" s="184">
        <f t="shared" ref="AJ26:AJ28" si="14">IF(W26="corregir",(O26-(O26*AF26)), O26)</f>
        <v>0.8</v>
      </c>
      <c r="AK26" s="492" t="s">
        <v>79</v>
      </c>
      <c r="AL26" s="483" t="s">
        <v>91</v>
      </c>
      <c r="AM26" s="476">
        <v>45782</v>
      </c>
      <c r="AN26" s="207" t="s">
        <v>333</v>
      </c>
      <c r="AO26" s="270"/>
      <c r="AP26" s="269" t="s">
        <v>4</v>
      </c>
      <c r="AQ26" s="228" t="s">
        <v>334</v>
      </c>
      <c r="AR26" s="269" t="s">
        <v>4</v>
      </c>
      <c r="AS26" s="269"/>
      <c r="AT26" s="228" t="s">
        <v>335</v>
      </c>
      <c r="AU26" s="269"/>
      <c r="AV26" s="269" t="s">
        <v>4</v>
      </c>
      <c r="AW26" s="228" t="s">
        <v>248</v>
      </c>
      <c r="AX26" s="269"/>
      <c r="AY26" s="269" t="s">
        <v>101</v>
      </c>
      <c r="AZ26" s="326" t="s">
        <v>249</v>
      </c>
      <c r="BA26" s="328" t="s">
        <v>336</v>
      </c>
      <c r="BB26" s="396" t="s">
        <v>250</v>
      </c>
    </row>
    <row r="27" spans="1:54" ht="165" customHeight="1" x14ac:dyDescent="0.35">
      <c r="A27" s="409"/>
      <c r="B27" s="403"/>
      <c r="C27" s="403"/>
      <c r="D27" s="403"/>
      <c r="E27" s="403"/>
      <c r="F27" s="403"/>
      <c r="G27" s="403"/>
      <c r="H27" s="490"/>
      <c r="I27" s="494"/>
      <c r="J27" s="234" t="s">
        <v>70</v>
      </c>
      <c r="K27" s="464"/>
      <c r="L27" s="234" t="s">
        <v>76</v>
      </c>
      <c r="M27" s="230">
        <f>VLOOKUP(L27,'[3]Datos Validacion'!$C$6:$D$10,2,0)</f>
        <v>0.6</v>
      </c>
      <c r="N27" s="226" t="s">
        <v>77</v>
      </c>
      <c r="O27" s="237">
        <f>VLOOKUP(N27,'[3]Datos Validacion'!$E$6:$F$15,2,0)</f>
        <v>0.8</v>
      </c>
      <c r="P27" s="216" t="s">
        <v>79</v>
      </c>
      <c r="Q27" s="216" t="s">
        <v>337</v>
      </c>
      <c r="R27" s="228" t="s">
        <v>338</v>
      </c>
      <c r="S27" s="229" t="s">
        <v>157</v>
      </c>
      <c r="T27" s="231" t="s">
        <v>321</v>
      </c>
      <c r="U27" s="231" t="s">
        <v>285</v>
      </c>
      <c r="V27" s="229" t="s">
        <v>186</v>
      </c>
      <c r="W27" s="229" t="s">
        <v>187</v>
      </c>
      <c r="X27" s="230">
        <f>VLOOKUP(W27,'[3]Datos Validacion'!$K$6:$L$8,2,0)</f>
        <v>0.25</v>
      </c>
      <c r="Y27" s="231" t="s">
        <v>162</v>
      </c>
      <c r="Z27" s="230">
        <f>VLOOKUP(Y27,'[3]Datos Validacion'!$M$6:$N$7,2,0)</f>
        <v>0.15</v>
      </c>
      <c r="AA27" s="229" t="s">
        <v>329</v>
      </c>
      <c r="AB27" s="101" t="s">
        <v>330</v>
      </c>
      <c r="AC27" s="232" t="s">
        <v>165</v>
      </c>
      <c r="AD27" s="277" t="s">
        <v>339</v>
      </c>
      <c r="AE27" s="210" t="s">
        <v>340</v>
      </c>
      <c r="AF27" s="192">
        <f t="shared" si="0"/>
        <v>0.4</v>
      </c>
      <c r="AG27" s="184" t="str">
        <f t="shared" si="11"/>
        <v>BAJA</v>
      </c>
      <c r="AH27" s="184">
        <f>+AH26-(AH26*AF27)</f>
        <v>0.216</v>
      </c>
      <c r="AI27" s="491"/>
      <c r="AJ27" s="184">
        <f t="shared" si="14"/>
        <v>0.8</v>
      </c>
      <c r="AK27" s="406"/>
      <c r="AL27" s="485"/>
      <c r="AM27" s="477"/>
      <c r="AN27" s="209" t="s">
        <v>333</v>
      </c>
      <c r="AO27" s="271"/>
      <c r="AP27" s="272" t="s">
        <v>4</v>
      </c>
      <c r="AQ27" s="321" t="s">
        <v>334</v>
      </c>
      <c r="AR27" s="272" t="s">
        <v>4</v>
      </c>
      <c r="AS27" s="272"/>
      <c r="AT27" s="321" t="s">
        <v>335</v>
      </c>
      <c r="AU27" s="272"/>
      <c r="AV27" s="272" t="s">
        <v>4</v>
      </c>
      <c r="AW27" s="321" t="s">
        <v>248</v>
      </c>
      <c r="AX27" s="272"/>
      <c r="AY27" s="272" t="s">
        <v>101</v>
      </c>
      <c r="AZ27" s="327" t="s">
        <v>249</v>
      </c>
      <c r="BA27" s="329" t="s">
        <v>341</v>
      </c>
      <c r="BB27" s="396"/>
    </row>
    <row r="28" spans="1:54" ht="118" customHeight="1" x14ac:dyDescent="0.35">
      <c r="A28" s="257" t="s">
        <v>141</v>
      </c>
      <c r="B28" s="248" t="s">
        <v>342</v>
      </c>
      <c r="C28" s="248" t="s">
        <v>343</v>
      </c>
      <c r="D28" s="248" t="s">
        <v>344</v>
      </c>
      <c r="E28" s="248" t="s">
        <v>345</v>
      </c>
      <c r="F28" s="234" t="s">
        <v>146</v>
      </c>
      <c r="G28" s="234" t="s">
        <v>147</v>
      </c>
      <c r="H28" s="224" t="s">
        <v>346</v>
      </c>
      <c r="I28" s="224" t="s">
        <v>347</v>
      </c>
      <c r="J28" s="207" t="s">
        <v>70</v>
      </c>
      <c r="K28" s="242" t="s">
        <v>348</v>
      </c>
      <c r="L28" s="234" t="s">
        <v>182</v>
      </c>
      <c r="M28" s="230">
        <f>VLOOKUP(L28,'[3]Datos Validacion'!$C$6:$D$10,2,0)</f>
        <v>0.4</v>
      </c>
      <c r="N28" s="226" t="s">
        <v>153</v>
      </c>
      <c r="O28" s="237">
        <f>VLOOKUP(N28,'[3]Datos Validacion'!$E$6:$F$15,2,0)</f>
        <v>1</v>
      </c>
      <c r="P28" s="216" t="s">
        <v>154</v>
      </c>
      <c r="Q28" s="216" t="s">
        <v>349</v>
      </c>
      <c r="R28" s="228" t="s">
        <v>350</v>
      </c>
      <c r="S28" s="229" t="s">
        <v>157</v>
      </c>
      <c r="T28" s="218" t="s">
        <v>344</v>
      </c>
      <c r="U28" s="218" t="s">
        <v>159</v>
      </c>
      <c r="V28" s="229" t="s">
        <v>186</v>
      </c>
      <c r="W28" s="229" t="s">
        <v>187</v>
      </c>
      <c r="X28" s="230">
        <f>VLOOKUP(W28,'[3]Datos Validacion'!$K$6:$L$8,2,0)</f>
        <v>0.25</v>
      </c>
      <c r="Y28" s="231" t="s">
        <v>162</v>
      </c>
      <c r="Z28" s="230">
        <f>VLOOKUP(Y28,'[3]Datos Validacion'!$M$6:$N$7,2,0)</f>
        <v>0.15</v>
      </c>
      <c r="AA28" s="229" t="s">
        <v>163</v>
      </c>
      <c r="AB28" s="101" t="s">
        <v>351</v>
      </c>
      <c r="AC28" s="232" t="s">
        <v>165</v>
      </c>
      <c r="AD28" s="240" t="s">
        <v>352</v>
      </c>
      <c r="AE28" s="210" t="s">
        <v>353</v>
      </c>
      <c r="AF28" s="192">
        <f t="shared" si="0"/>
        <v>0.4</v>
      </c>
      <c r="AG28" s="184" t="str">
        <f t="shared" ref="AG28" si="15">IF(AH28&lt;=20%,"MUY BAJA",IF(AH28&lt;=40%,"BAJA",IF(AH28&lt;=60%,"MEDIA",IF(AH28&lt;=80%,"ALTA","MUY ALTA"))))</f>
        <v>BAJA</v>
      </c>
      <c r="AH28" s="184">
        <f t="shared" si="12"/>
        <v>0.24</v>
      </c>
      <c r="AI28" s="195" t="str">
        <f t="shared" si="13"/>
        <v>CATASTROFICO</v>
      </c>
      <c r="AJ28" s="184">
        <f t="shared" si="14"/>
        <v>1</v>
      </c>
      <c r="AK28" s="216" t="s">
        <v>154</v>
      </c>
      <c r="AL28" s="193" t="s">
        <v>354</v>
      </c>
      <c r="AM28" s="206">
        <v>45782</v>
      </c>
      <c r="AN28" s="207" t="s">
        <v>355</v>
      </c>
      <c r="AO28" s="270"/>
      <c r="AP28" s="267" t="s">
        <v>4</v>
      </c>
      <c r="AQ28" s="228" t="s">
        <v>356</v>
      </c>
      <c r="AR28" s="267" t="s">
        <v>4</v>
      </c>
      <c r="AS28" s="269"/>
      <c r="AT28" s="228" t="s">
        <v>357</v>
      </c>
      <c r="AU28" s="269" t="s">
        <v>4</v>
      </c>
      <c r="AV28" s="269"/>
      <c r="AW28" s="228" t="s">
        <v>358</v>
      </c>
      <c r="AX28" s="269" t="s">
        <v>4</v>
      </c>
      <c r="AY28" s="269"/>
      <c r="AZ28" s="228" t="s">
        <v>358</v>
      </c>
      <c r="BA28" s="328" t="s">
        <v>359</v>
      </c>
      <c r="BB28" s="101" t="s">
        <v>250</v>
      </c>
    </row>
    <row r="29" spans="1:54" ht="93" customHeight="1" x14ac:dyDescent="0.35">
      <c r="A29" s="408" t="s">
        <v>141</v>
      </c>
      <c r="B29" s="411" t="s">
        <v>360</v>
      </c>
      <c r="C29" s="407" t="s">
        <v>361</v>
      </c>
      <c r="D29" s="407" t="s">
        <v>362</v>
      </c>
      <c r="E29" s="407" t="s">
        <v>363</v>
      </c>
      <c r="F29" s="407" t="s">
        <v>146</v>
      </c>
      <c r="G29" s="407" t="s">
        <v>147</v>
      </c>
      <c r="H29" s="486" t="s">
        <v>364</v>
      </c>
      <c r="I29" s="262" t="s">
        <v>365</v>
      </c>
      <c r="J29" s="207" t="s">
        <v>70</v>
      </c>
      <c r="K29" s="462" t="s">
        <v>366</v>
      </c>
      <c r="L29" s="207" t="s">
        <v>76</v>
      </c>
      <c r="M29" s="230">
        <f>VLOOKUP(L29,'[3]Datos Validacion'!$C$6:$D$10,2,0)</f>
        <v>0.6</v>
      </c>
      <c r="N29" s="263" t="s">
        <v>153</v>
      </c>
      <c r="O29" s="237">
        <f>VLOOKUP(N29,'[3]Datos Validacion'!$E$6:$F$15,2,0)</f>
        <v>1</v>
      </c>
      <c r="P29" s="216" t="s">
        <v>154</v>
      </c>
      <c r="Q29" s="215" t="s">
        <v>367</v>
      </c>
      <c r="R29" s="228" t="s">
        <v>368</v>
      </c>
      <c r="S29" s="229" t="s">
        <v>157</v>
      </c>
      <c r="T29" s="231" t="s">
        <v>369</v>
      </c>
      <c r="U29" s="231" t="s">
        <v>159</v>
      </c>
      <c r="V29" s="229" t="s">
        <v>186</v>
      </c>
      <c r="W29" s="229" t="s">
        <v>187</v>
      </c>
      <c r="X29" s="230">
        <f>VLOOKUP(W29,'[3]Datos Validacion'!$K$6:$L$8,2,0)</f>
        <v>0.25</v>
      </c>
      <c r="Y29" s="231" t="s">
        <v>162</v>
      </c>
      <c r="Z29" s="230">
        <f>VLOOKUP(Y29,'[3]Datos Validacion'!$M$6:$N$7,2,0)</f>
        <v>0.15</v>
      </c>
      <c r="AA29" s="229" t="s">
        <v>207</v>
      </c>
      <c r="AB29" s="101"/>
      <c r="AC29" s="253" t="s">
        <v>165</v>
      </c>
      <c r="AD29" s="240" t="s">
        <v>370</v>
      </c>
      <c r="AE29" s="210" t="s">
        <v>371</v>
      </c>
      <c r="AF29" s="192">
        <f t="shared" si="0"/>
        <v>0.4</v>
      </c>
      <c r="AG29" s="184" t="str">
        <f>IF(AH29&lt;=20%,"MUY BAJA",IF(AH29&lt;=40%,"BAJA",IF(AH29&lt;=60%,"MEDIA",IF(AH29&lt;=80%,"ALTA","MUY ALTA"))))</f>
        <v>BAJA</v>
      </c>
      <c r="AH29" s="184">
        <f t="shared" ref="AH29" si="16">IF(OR(W29="prevenir",W29="detectar"),(M29-(M29*AF29)), M29)</f>
        <v>0.36</v>
      </c>
      <c r="AI29" s="184" t="str">
        <f>IF(AJ29&lt;=20%,"LEVE",IF(AJ29&lt;=40%,"MENOR",IF(AJ29&lt;=60%,"MODERADO",IF(AJ29&lt;=80%,"MAYOR","CATASTROFICO"))))</f>
        <v>CATASTROFICO</v>
      </c>
      <c r="AJ29" s="184">
        <f t="shared" ref="AJ29:AJ31" si="17">IF(W29="corregir",(O29-(O29*AF29)), O29)</f>
        <v>1</v>
      </c>
      <c r="AK29" s="492" t="s">
        <v>154</v>
      </c>
      <c r="AL29" s="483" t="s">
        <v>354</v>
      </c>
      <c r="AM29" s="473">
        <v>45779</v>
      </c>
      <c r="AN29" s="219" t="s">
        <v>372</v>
      </c>
      <c r="AO29" s="273" t="s">
        <v>167</v>
      </c>
      <c r="AP29" s="267" t="s">
        <v>4</v>
      </c>
      <c r="AQ29" s="322" t="s">
        <v>373</v>
      </c>
      <c r="AR29" s="267" t="s">
        <v>4</v>
      </c>
      <c r="AS29" s="267" t="s">
        <v>167</v>
      </c>
      <c r="AT29" s="322" t="s">
        <v>374</v>
      </c>
      <c r="AU29" s="267" t="s">
        <v>167</v>
      </c>
      <c r="AV29" s="267" t="s">
        <v>4</v>
      </c>
      <c r="AW29" s="322" t="s">
        <v>375</v>
      </c>
      <c r="AX29" s="267" t="s">
        <v>167</v>
      </c>
      <c r="AY29" s="267" t="s">
        <v>4</v>
      </c>
      <c r="AZ29" s="322" t="s">
        <v>376</v>
      </c>
      <c r="BA29" s="330" t="s">
        <v>377</v>
      </c>
      <c r="BB29" s="472" t="s">
        <v>174</v>
      </c>
    </row>
    <row r="30" spans="1:54" ht="93" customHeight="1" x14ac:dyDescent="0.35">
      <c r="A30" s="410"/>
      <c r="B30" s="412"/>
      <c r="C30" s="402"/>
      <c r="D30" s="402"/>
      <c r="E30" s="402"/>
      <c r="F30" s="402"/>
      <c r="G30" s="402"/>
      <c r="H30" s="487"/>
      <c r="I30" s="262" t="s">
        <v>378</v>
      </c>
      <c r="J30" s="207" t="s">
        <v>150</v>
      </c>
      <c r="K30" s="463"/>
      <c r="L30" s="207" t="s">
        <v>76</v>
      </c>
      <c r="M30" s="230">
        <f>VLOOKUP(L30,'[3]Datos Validacion'!$C$6:$D$10,2,0)</f>
        <v>0.6</v>
      </c>
      <c r="N30" s="263" t="s">
        <v>153</v>
      </c>
      <c r="O30" s="237">
        <f>VLOOKUP(N30,'[3]Datos Validacion'!$E$6:$F$15,2,0)</f>
        <v>1</v>
      </c>
      <c r="P30" s="216" t="s">
        <v>154</v>
      </c>
      <c r="Q30" s="215" t="s">
        <v>379</v>
      </c>
      <c r="R30" s="228" t="s">
        <v>380</v>
      </c>
      <c r="S30" s="229" t="s">
        <v>157</v>
      </c>
      <c r="T30" s="231" t="s">
        <v>369</v>
      </c>
      <c r="U30" s="231" t="s">
        <v>159</v>
      </c>
      <c r="V30" s="229" t="s">
        <v>186</v>
      </c>
      <c r="W30" s="229" t="s">
        <v>206</v>
      </c>
      <c r="X30" s="230">
        <f>VLOOKUP(W30,'[3]Datos Validacion'!$K$6:$L$8,2,0)</f>
        <v>0.15</v>
      </c>
      <c r="Y30" s="231" t="s">
        <v>162</v>
      </c>
      <c r="Z30" s="230">
        <f>VLOOKUP(Y30,'[3]Datos Validacion'!$M$6:$N$7,2,0)</f>
        <v>0.15</v>
      </c>
      <c r="AA30" s="229" t="s">
        <v>207</v>
      </c>
      <c r="AB30" s="101"/>
      <c r="AC30" s="253" t="s">
        <v>165</v>
      </c>
      <c r="AD30" s="240" t="s">
        <v>381</v>
      </c>
      <c r="AE30" s="210" t="s">
        <v>371</v>
      </c>
      <c r="AF30" s="192">
        <f t="shared" si="0"/>
        <v>0.3</v>
      </c>
      <c r="AG30" s="184" t="str">
        <f>IF(AH30&lt;=20%,"MUY BAJA",IF(AH30&lt;=40%,"BAJA",IF(AH30&lt;=60%,"MEDIA",IF(AH30&lt;=80%,"ALTA","MUY ALTA"))))</f>
        <v>BAJA</v>
      </c>
      <c r="AH30" s="184">
        <f>+AH29-(AH29*AF30)</f>
        <v>0.252</v>
      </c>
      <c r="AI30" s="184" t="str">
        <f>IF(AJ30&lt;=20%,"LEVE",IF(AJ30&lt;=40%,"MENOR",IF(AJ30&lt;=60%,"MODERADO",IF(AJ30&lt;=80%,"MAYOR","CATASTROFICO"))))</f>
        <v>CATASTROFICO</v>
      </c>
      <c r="AJ30" s="184">
        <f t="shared" si="17"/>
        <v>1</v>
      </c>
      <c r="AK30" s="405"/>
      <c r="AL30" s="484"/>
      <c r="AM30" s="474"/>
      <c r="AN30" s="220" t="s">
        <v>372</v>
      </c>
      <c r="AO30" s="274" t="s">
        <v>167</v>
      </c>
      <c r="AP30" s="268" t="s">
        <v>4</v>
      </c>
      <c r="AQ30" s="323" t="s">
        <v>373</v>
      </c>
      <c r="AR30" s="268" t="s">
        <v>4</v>
      </c>
      <c r="AS30" s="268" t="s">
        <v>167</v>
      </c>
      <c r="AT30" s="323" t="s">
        <v>374</v>
      </c>
      <c r="AU30" s="268" t="s">
        <v>167</v>
      </c>
      <c r="AV30" s="268" t="s">
        <v>4</v>
      </c>
      <c r="AW30" s="323" t="s">
        <v>375</v>
      </c>
      <c r="AX30" s="268" t="s">
        <v>167</v>
      </c>
      <c r="AY30" s="268" t="s">
        <v>4</v>
      </c>
      <c r="AZ30" s="323" t="s">
        <v>376</v>
      </c>
      <c r="BA30" s="331" t="s">
        <v>377</v>
      </c>
      <c r="BB30" s="472"/>
    </row>
    <row r="31" spans="1:54" ht="100.5" customHeight="1" x14ac:dyDescent="0.35">
      <c r="A31" s="409"/>
      <c r="B31" s="413"/>
      <c r="C31" s="403"/>
      <c r="D31" s="403"/>
      <c r="E31" s="403"/>
      <c r="F31" s="403"/>
      <c r="G31" s="403"/>
      <c r="H31" s="488"/>
      <c r="I31" s="262" t="s">
        <v>382</v>
      </c>
      <c r="J31" s="207" t="s">
        <v>150</v>
      </c>
      <c r="K31" s="464"/>
      <c r="L31" s="207" t="s">
        <v>76</v>
      </c>
      <c r="M31" s="230">
        <f>VLOOKUP(L31,'[3]Datos Validacion'!$C$6:$D$10,2,0)</f>
        <v>0.6</v>
      </c>
      <c r="N31" s="263" t="s">
        <v>153</v>
      </c>
      <c r="O31" s="237">
        <f>VLOOKUP(N31,'[3]Datos Validacion'!$E$6:$F$15,2,0)</f>
        <v>1</v>
      </c>
      <c r="P31" s="216" t="s">
        <v>154</v>
      </c>
      <c r="Q31" s="215" t="s">
        <v>383</v>
      </c>
      <c r="R31" s="224" t="s">
        <v>384</v>
      </c>
      <c r="S31" s="229" t="s">
        <v>157</v>
      </c>
      <c r="T31" s="231" t="s">
        <v>369</v>
      </c>
      <c r="U31" s="231" t="s">
        <v>159</v>
      </c>
      <c r="V31" s="229" t="s">
        <v>186</v>
      </c>
      <c r="W31" s="229" t="s">
        <v>206</v>
      </c>
      <c r="X31" s="230">
        <f>VLOOKUP(W31,'[3]Datos Validacion'!$K$6:$L$8,2,0)</f>
        <v>0.15</v>
      </c>
      <c r="Y31" s="231" t="s">
        <v>162</v>
      </c>
      <c r="Z31" s="230">
        <f>VLOOKUP(Y31,'[3]Datos Validacion'!$M$6:$N$7,2,0)</f>
        <v>0.15</v>
      </c>
      <c r="AA31" s="229" t="s">
        <v>207</v>
      </c>
      <c r="AB31" s="101"/>
      <c r="AC31" s="253" t="s">
        <v>165</v>
      </c>
      <c r="AD31" s="240" t="s">
        <v>370</v>
      </c>
      <c r="AE31" s="210" t="s">
        <v>371</v>
      </c>
      <c r="AF31" s="192">
        <f t="shared" si="0"/>
        <v>0.3</v>
      </c>
      <c r="AG31" s="184" t="str">
        <f>IF(AH31&lt;=20%,"MUY BAJA",IF(AH31&lt;=40%,"BAJA",IF(AH31&lt;=60%,"MEDIA",IF(AH31&lt;=80%,"ALTA","MUY ALTA"))))</f>
        <v>MUY BAJA</v>
      </c>
      <c r="AH31" s="184">
        <f>+AH30-(AH30*AF31)</f>
        <v>0.1764</v>
      </c>
      <c r="AI31" s="184" t="str">
        <f>IF(AJ31&lt;=20%,"LEVE",IF(AJ31&lt;=40%,"MENOR",IF(AJ31&lt;=60%,"MODERADO",IF(AJ31&lt;=80%,"MAYOR","CATASTROFICO"))))</f>
        <v>CATASTROFICO</v>
      </c>
      <c r="AJ31" s="184">
        <f t="shared" si="17"/>
        <v>1</v>
      </c>
      <c r="AK31" s="406"/>
      <c r="AL31" s="485"/>
      <c r="AM31" s="475"/>
      <c r="AN31" s="220" t="s">
        <v>372</v>
      </c>
      <c r="AO31" s="268" t="s">
        <v>167</v>
      </c>
      <c r="AP31" s="268" t="s">
        <v>4</v>
      </c>
      <c r="AQ31" s="323" t="s">
        <v>373</v>
      </c>
      <c r="AR31" s="268" t="s">
        <v>4</v>
      </c>
      <c r="AS31" s="268" t="s">
        <v>167</v>
      </c>
      <c r="AT31" s="323" t="s">
        <v>374</v>
      </c>
      <c r="AU31" s="268" t="s">
        <v>167</v>
      </c>
      <c r="AV31" s="268" t="s">
        <v>4</v>
      </c>
      <c r="AW31" s="323" t="s">
        <v>375</v>
      </c>
      <c r="AX31" s="268" t="s">
        <v>167</v>
      </c>
      <c r="AY31" s="220" t="s">
        <v>4</v>
      </c>
      <c r="AZ31" s="323" t="s">
        <v>376</v>
      </c>
      <c r="BA31" s="331" t="s">
        <v>377</v>
      </c>
      <c r="BB31" s="472"/>
    </row>
    <row r="32" spans="1:54" ht="14.25" customHeight="1" x14ac:dyDescent="0.35">
      <c r="AM32" s="213"/>
    </row>
  </sheetData>
  <sheetProtection formatCells="0" insertRows="0" deleteRows="0"/>
  <autoFilter ref="B7:E8" xr:uid="{00000000-0001-0000-0000-000000000000}"/>
  <mergeCells count="139">
    <mergeCell ref="BA1:BB1"/>
    <mergeCell ref="D1:AZ1"/>
    <mergeCell ref="BB6:BB8"/>
    <mergeCell ref="F23:F24"/>
    <mergeCell ref="G23:G24"/>
    <mergeCell ref="H23:H24"/>
    <mergeCell ref="AL11:AL13"/>
    <mergeCell ref="AK23:AK24"/>
    <mergeCell ref="AL18:AL22"/>
    <mergeCell ref="J18:J20"/>
    <mergeCell ref="AL23:AL24"/>
    <mergeCell ref="L14:L16"/>
    <mergeCell ref="AK18:AK22"/>
    <mergeCell ref="K23:K24"/>
    <mergeCell ref="K11:K13"/>
    <mergeCell ref="G14:G16"/>
    <mergeCell ref="H11:H13"/>
    <mergeCell ref="F11:F13"/>
    <mergeCell ref="BB18:BB22"/>
    <mergeCell ref="BB14:BB16"/>
    <mergeCell ref="G18:G22"/>
    <mergeCell ref="I18:I20"/>
    <mergeCell ref="N14:N16"/>
    <mergeCell ref="H14:H16"/>
    <mergeCell ref="L18:L22"/>
    <mergeCell ref="H18:H22"/>
    <mergeCell ref="K18:K22"/>
    <mergeCell ref="BB11:BB13"/>
    <mergeCell ref="BB29:BB31"/>
    <mergeCell ref="AM29:AM31"/>
    <mergeCell ref="AM26:AM27"/>
    <mergeCell ref="AM18:AM22"/>
    <mergeCell ref="AM11:AM13"/>
    <mergeCell ref="AL29:AL31"/>
    <mergeCell ref="H29:H31"/>
    <mergeCell ref="H26:H27"/>
    <mergeCell ref="AI26:AI27"/>
    <mergeCell ref="AK26:AK27"/>
    <mergeCell ref="K29:K31"/>
    <mergeCell ref="AK29:AK31"/>
    <mergeCell ref="BB26:BB27"/>
    <mergeCell ref="AK11:AK13"/>
    <mergeCell ref="I26:I27"/>
    <mergeCell ref="K26:K27"/>
    <mergeCell ref="AL26:AL27"/>
    <mergeCell ref="AK14:AK16"/>
    <mergeCell ref="AL14:AL16"/>
    <mergeCell ref="P18:P22"/>
    <mergeCell ref="A1:C1"/>
    <mergeCell ref="N7:N8"/>
    <mergeCell ref="M7:M8"/>
    <mergeCell ref="B11:B13"/>
    <mergeCell ref="A14:A16"/>
    <mergeCell ref="B14:B16"/>
    <mergeCell ref="C14:C16"/>
    <mergeCell ref="E14:E16"/>
    <mergeCell ref="D11:D13"/>
    <mergeCell ref="C11:C13"/>
    <mergeCell ref="A11:A13"/>
    <mergeCell ref="E11:E13"/>
    <mergeCell ref="G11:G13"/>
    <mergeCell ref="D4:E4"/>
    <mergeCell ref="I4:J4"/>
    <mergeCell ref="A6:K6"/>
    <mergeCell ref="L6:P6"/>
    <mergeCell ref="R6:AF6"/>
    <mergeCell ref="AG6:AL6"/>
    <mergeCell ref="A7:A8"/>
    <mergeCell ref="W8:X8"/>
    <mergeCell ref="B7:B8"/>
    <mergeCell ref="C7:C8"/>
    <mergeCell ref="P7:P8"/>
    <mergeCell ref="R7:R8"/>
    <mergeCell ref="E7:E8"/>
    <mergeCell ref="G7:G8"/>
    <mergeCell ref="I7:I8"/>
    <mergeCell ref="H7:H8"/>
    <mergeCell ref="K7:K8"/>
    <mergeCell ref="AF7:AF8"/>
    <mergeCell ref="AH7:AH8"/>
    <mergeCell ref="AG7:AG8"/>
    <mergeCell ref="J7:J8"/>
    <mergeCell ref="D7:D8"/>
    <mergeCell ref="F7:F8"/>
    <mergeCell ref="AN7:AN8"/>
    <mergeCell ref="AO7:AQ7"/>
    <mergeCell ref="AR7:AT7"/>
    <mergeCell ref="BA7:BA8"/>
    <mergeCell ref="AM7:AM8"/>
    <mergeCell ref="AK7:AK8"/>
    <mergeCell ref="AL7:AL8"/>
    <mergeCell ref="O7:O8"/>
    <mergeCell ref="L7:L8"/>
    <mergeCell ref="W7:X7"/>
    <mergeCell ref="Y7:Z7"/>
    <mergeCell ref="AA7:AB7"/>
    <mergeCell ref="U7:V7"/>
    <mergeCell ref="Y8:Z8"/>
    <mergeCell ref="S7:T7"/>
    <mergeCell ref="Q6:Q8"/>
    <mergeCell ref="F29:F31"/>
    <mergeCell ref="E29:E31"/>
    <mergeCell ref="A29:A31"/>
    <mergeCell ref="B29:B31"/>
    <mergeCell ref="C29:C31"/>
    <mergeCell ref="D29:D31"/>
    <mergeCell ref="G29:G31"/>
    <mergeCell ref="B23:B24"/>
    <mergeCell ref="D26:D27"/>
    <mergeCell ref="E26:E27"/>
    <mergeCell ref="F26:F27"/>
    <mergeCell ref="C23:C24"/>
    <mergeCell ref="D23:D24"/>
    <mergeCell ref="E23:E24"/>
    <mergeCell ref="A23:A24"/>
    <mergeCell ref="W4:AJ4"/>
    <mergeCell ref="BB23:BB24"/>
    <mergeCell ref="N18:N22"/>
    <mergeCell ref="AG18:AG22"/>
    <mergeCell ref="K14:K16"/>
    <mergeCell ref="P14:P16"/>
    <mergeCell ref="G26:G27"/>
    <mergeCell ref="A26:A27"/>
    <mergeCell ref="B26:B27"/>
    <mergeCell ref="C26:C27"/>
    <mergeCell ref="D14:D16"/>
    <mergeCell ref="A18:A22"/>
    <mergeCell ref="B18:B22"/>
    <mergeCell ref="C18:C22"/>
    <mergeCell ref="F18:F22"/>
    <mergeCell ref="D18:D22"/>
    <mergeCell ref="F14:F16"/>
    <mergeCell ref="E18:E22"/>
    <mergeCell ref="AC7:AE7"/>
    <mergeCell ref="AM6:BA6"/>
    <mergeCell ref="AX7:AZ7"/>
    <mergeCell ref="AJ7:AJ8"/>
    <mergeCell ref="AI7:AI8"/>
    <mergeCell ref="AU7:AW7"/>
  </mergeCells>
  <phoneticPr fontId="42" type="noConversion"/>
  <conditionalFormatting sqref="L9:L14 L23:L31">
    <cfRule type="cellIs" dxfId="435" priority="134" operator="equal">
      <formula>"ALTA"</formula>
    </cfRule>
    <cfRule type="cellIs" dxfId="434" priority="135" operator="equal">
      <formula>"MUY ALTA"</formula>
    </cfRule>
    <cfRule type="cellIs" dxfId="433" priority="136" operator="equal">
      <formula>"MEDIA"</formula>
    </cfRule>
  </conditionalFormatting>
  <conditionalFormatting sqref="L9:L14 AG9:AG18 L23:L31 AG23:AG31">
    <cfRule type="cellIs" dxfId="432" priority="137" operator="equal">
      <formula>"BAJA"</formula>
    </cfRule>
    <cfRule type="cellIs" dxfId="431" priority="138" operator="equal">
      <formula>"MUY BAJA"</formula>
    </cfRule>
  </conditionalFormatting>
  <conditionalFormatting sqref="L17:L18">
    <cfRule type="cellIs" dxfId="430" priority="7051" operator="equal">
      <formula>"BAJA"</formula>
    </cfRule>
    <cfRule type="cellIs" dxfId="429" priority="7050" operator="equal">
      <formula>"MEDIA"</formula>
    </cfRule>
    <cfRule type="cellIs" dxfId="428" priority="7049" operator="equal">
      <formula>"MUY ALTA"</formula>
    </cfRule>
    <cfRule type="cellIs" dxfId="427" priority="7048" operator="equal">
      <formula>"ALTA"</formula>
    </cfRule>
    <cfRule type="cellIs" dxfId="426" priority="7052" operator="equal">
      <formula>"MUY BAJA"</formula>
    </cfRule>
  </conditionalFormatting>
  <conditionalFormatting sqref="N9:N14 N23:N31">
    <cfRule type="cellIs" dxfId="425" priority="70" operator="equal">
      <formula>"CATASTRÓFICO (RC-F)"</formula>
    </cfRule>
    <cfRule type="cellIs" dxfId="424" priority="71" operator="equal">
      <formula>"MAYOR (RC-F)"</formula>
    </cfRule>
    <cfRule type="cellIs" dxfId="423" priority="72" operator="equal">
      <formula>"MODERADO (RC-F)"</formula>
    </cfRule>
    <cfRule type="cellIs" dxfId="422" priority="73" operator="equal">
      <formula>"CATASTRÓFICO"</formula>
    </cfRule>
    <cfRule type="cellIs" dxfId="421" priority="74" operator="equal">
      <formula>"MAYOR"</formula>
    </cfRule>
    <cfRule type="cellIs" dxfId="420" priority="75" operator="equal">
      <formula>"MODERADO"</formula>
    </cfRule>
    <cfRule type="cellIs" dxfId="419" priority="76" operator="equal">
      <formula>"MENOR"</formula>
    </cfRule>
    <cfRule type="cellIs" dxfId="418" priority="77" operator="equal">
      <formula>"LEVE"</formula>
    </cfRule>
    <cfRule type="cellIs" dxfId="417" priority="78" operator="equal">
      <formula>#REF!</formula>
    </cfRule>
  </conditionalFormatting>
  <conditionalFormatting sqref="N17:N18">
    <cfRule type="cellIs" dxfId="416" priority="861" operator="equal">
      <formula>"MODERADO (RC-F)"</formula>
    </cfRule>
    <cfRule type="cellIs" dxfId="415" priority="860" operator="equal">
      <formula>"MAYOR (RC-F)"</formula>
    </cfRule>
    <cfRule type="cellIs" dxfId="414" priority="864" operator="equal">
      <formula>"MODERADO"</formula>
    </cfRule>
    <cfRule type="cellIs" dxfId="413" priority="859" operator="equal">
      <formula>"CATASTRÓFICO (RC-F)"</formula>
    </cfRule>
    <cfRule type="cellIs" dxfId="412" priority="863" operator="equal">
      <formula>"MAYOR"</formula>
    </cfRule>
    <cfRule type="cellIs" dxfId="411" priority="865" operator="equal">
      <formula>"MENOR"</formula>
    </cfRule>
    <cfRule type="cellIs" dxfId="410" priority="866" operator="equal">
      <formula>"LEVE"</formula>
    </cfRule>
    <cfRule type="cellIs" dxfId="409" priority="872" operator="equal">
      <formula>#REF!</formula>
    </cfRule>
    <cfRule type="cellIs" dxfId="408" priority="862" operator="equal">
      <formula>"CATASTRÓFICO"</formula>
    </cfRule>
  </conditionalFormatting>
  <conditionalFormatting sqref="P10">
    <cfRule type="cellIs" dxfId="407" priority="858" operator="equal">
      <formula>#REF!</formula>
    </cfRule>
    <cfRule type="cellIs" dxfId="406" priority="857" operator="equal">
      <formula>#REF!</formula>
    </cfRule>
    <cfRule type="cellIs" dxfId="405" priority="856" operator="equal">
      <formula>#REF!</formula>
    </cfRule>
    <cfRule type="cellIs" dxfId="404" priority="855" operator="equal">
      <formula>#REF!</formula>
    </cfRule>
    <cfRule type="cellIs" dxfId="403" priority="854" operator="equal">
      <formula>#REF!</formula>
    </cfRule>
    <cfRule type="cellIs" dxfId="402" priority="846" operator="equal">
      <formula>#REF!</formula>
    </cfRule>
    <cfRule type="cellIs" dxfId="401" priority="852" operator="equal">
      <formula>#REF!</formula>
    </cfRule>
    <cfRule type="cellIs" dxfId="400" priority="838" operator="equal">
      <formula>#REF!</formula>
    </cfRule>
    <cfRule type="cellIs" dxfId="399" priority="837" operator="equal">
      <formula>#REF!</formula>
    </cfRule>
    <cfRule type="cellIs" dxfId="398" priority="836" operator="equal">
      <formula>#REF!</formula>
    </cfRule>
    <cfRule type="cellIs" dxfId="397" priority="835" operator="equal">
      <formula>#REF!</formula>
    </cfRule>
    <cfRule type="cellIs" dxfId="396" priority="847" operator="equal">
      <formula>#REF!</formula>
    </cfRule>
    <cfRule type="cellIs" dxfId="395" priority="848" operator="equal">
      <formula>#REF!</formula>
    </cfRule>
    <cfRule type="cellIs" dxfId="394" priority="849" operator="equal">
      <formula>#REF!</formula>
    </cfRule>
    <cfRule type="cellIs" dxfId="393" priority="851" operator="equal">
      <formula>#REF!</formula>
    </cfRule>
    <cfRule type="cellIs" dxfId="392" priority="844" operator="equal">
      <formula>#REF!</formula>
    </cfRule>
    <cfRule type="cellIs" dxfId="391" priority="840" operator="equal">
      <formula>#REF!</formula>
    </cfRule>
    <cfRule type="cellIs" dxfId="390" priority="845" operator="equal">
      <formula>#REF!</formula>
    </cfRule>
    <cfRule type="cellIs" dxfId="389" priority="843" operator="equal">
      <formula>#REF!</formula>
    </cfRule>
    <cfRule type="cellIs" dxfId="388" priority="842" operator="equal">
      <formula>#REF!</formula>
    </cfRule>
    <cfRule type="cellIs" dxfId="387" priority="841" operator="equal">
      <formula>#REF!</formula>
    </cfRule>
    <cfRule type="cellIs" dxfId="386" priority="833" operator="equal">
      <formula>#REF!</formula>
    </cfRule>
  </conditionalFormatting>
  <conditionalFormatting sqref="P10:P14 P17:P18 P23:P31">
    <cfRule type="cellIs" dxfId="385" priority="839" operator="equal">
      <formula>#REF!</formula>
    </cfRule>
    <cfRule type="cellIs" dxfId="384" priority="832" operator="equal">
      <formula>#REF!</formula>
    </cfRule>
  </conditionalFormatting>
  <conditionalFormatting sqref="P10:P14">
    <cfRule type="cellIs" dxfId="383" priority="853" operator="equal">
      <formula>#REF!</formula>
    </cfRule>
    <cfRule type="cellIs" dxfId="382" priority="850" operator="equal">
      <formula>#REF!</formula>
    </cfRule>
  </conditionalFormatting>
  <conditionalFormatting sqref="P11:P14 P17:P18 P23:P28 P9:Q9">
    <cfRule type="cellIs" dxfId="381" priority="7029" operator="equal">
      <formula>#REF!</formula>
    </cfRule>
  </conditionalFormatting>
  <conditionalFormatting sqref="P11:P14 P17:P18 P23:P28">
    <cfRule type="cellIs" dxfId="380" priority="7017" operator="equal">
      <formula>#REF!</formula>
    </cfRule>
  </conditionalFormatting>
  <conditionalFormatting sqref="P11:P14 P17:P18 P23:P31">
    <cfRule type="cellIs" dxfId="379" priority="7035" operator="equal">
      <formula>#REF!</formula>
    </cfRule>
    <cfRule type="cellIs" dxfId="378" priority="7037" operator="equal">
      <formula>#REF!</formula>
    </cfRule>
    <cfRule type="cellIs" dxfId="377" priority="7036" operator="equal">
      <formula>#REF!</formula>
    </cfRule>
    <cfRule type="cellIs" dxfId="376" priority="7034" operator="equal">
      <formula>#REF!</formula>
    </cfRule>
    <cfRule type="cellIs" dxfId="375" priority="7032" operator="equal">
      <formula>#REF!</formula>
    </cfRule>
    <cfRule type="cellIs" dxfId="374" priority="7031" operator="equal">
      <formula>#REF!</formula>
    </cfRule>
    <cfRule type="cellIs" dxfId="373" priority="7030" operator="equal">
      <formula>#REF!</formula>
    </cfRule>
    <cfRule type="cellIs" dxfId="372" priority="7028" operator="equal">
      <formula>#REF!</formula>
    </cfRule>
    <cfRule type="cellIs" dxfId="371" priority="7027" operator="equal">
      <formula>#REF!</formula>
    </cfRule>
    <cfRule type="cellIs" dxfId="370" priority="7026" operator="equal">
      <formula>#REF!</formula>
    </cfRule>
    <cfRule type="cellIs" dxfId="369" priority="7025" operator="equal">
      <formula>#REF!</formula>
    </cfRule>
    <cfRule type="cellIs" dxfId="368" priority="7023" operator="equal">
      <formula>#REF!</formula>
    </cfRule>
    <cfRule type="cellIs" dxfId="367" priority="7022" operator="equal">
      <formula>#REF!</formula>
    </cfRule>
    <cfRule type="cellIs" dxfId="366" priority="7021" operator="equal">
      <formula>#REF!</formula>
    </cfRule>
    <cfRule type="cellIs" dxfId="365" priority="7018" operator="equal">
      <formula>#REF!</formula>
    </cfRule>
    <cfRule type="cellIs" dxfId="364" priority="7016" operator="equal">
      <formula>#REF!</formula>
    </cfRule>
    <cfRule type="cellIs" dxfId="363" priority="7039" operator="equal">
      <formula>#REF!</formula>
    </cfRule>
  </conditionalFormatting>
  <conditionalFormatting sqref="P17:P18 P23:P28">
    <cfRule type="cellIs" dxfId="362" priority="7007" operator="equal">
      <formula>#REF!</formula>
    </cfRule>
    <cfRule type="cellIs" dxfId="361" priority="7011" operator="equal">
      <formula>#REF!</formula>
    </cfRule>
  </conditionalFormatting>
  <conditionalFormatting sqref="P17:P18 P23:P31 P11:P14">
    <cfRule type="cellIs" dxfId="360" priority="7013" operator="equal">
      <formula>#REF!</formula>
    </cfRule>
  </conditionalFormatting>
  <conditionalFormatting sqref="P23:P31 P10:P14 P17:P18">
    <cfRule type="cellIs" dxfId="359" priority="831" operator="equal">
      <formula>"BAJO"</formula>
    </cfRule>
    <cfRule type="cellIs" dxfId="358" priority="829" operator="equal">
      <formula>"ALTO"</formula>
    </cfRule>
    <cfRule type="cellIs" dxfId="357" priority="828" operator="equal">
      <formula>"EXTREMO"</formula>
    </cfRule>
    <cfRule type="cellIs" dxfId="356" priority="827" operator="equal">
      <formula>"MODERADO (RC/F)"</formula>
    </cfRule>
    <cfRule type="cellIs" dxfId="355" priority="826" operator="equal">
      <formula>"ALTO (RC/F)"</formula>
    </cfRule>
    <cfRule type="cellIs" dxfId="354" priority="825" operator="equal">
      <formula>"EXTREMO (RC/F)"</formula>
    </cfRule>
  </conditionalFormatting>
  <conditionalFormatting sqref="P29:P31">
    <cfRule type="cellIs" dxfId="353" priority="402" operator="equal">
      <formula>#REF!</formula>
    </cfRule>
    <cfRule type="cellIs" dxfId="352" priority="411" operator="equal">
      <formula>#REF!</formula>
    </cfRule>
  </conditionalFormatting>
  <conditionalFormatting sqref="P9:Q9 AK11 AK14 AK17:AK18 AK23 AK25:AK26 AK28:AK29">
    <cfRule type="cellIs" dxfId="351" priority="7004" operator="equal">
      <formula>#REF!</formula>
    </cfRule>
  </conditionalFormatting>
  <conditionalFormatting sqref="P9:Q9">
    <cfRule type="cellIs" dxfId="350" priority="7328" operator="equal">
      <formula>#REF!</formula>
    </cfRule>
    <cfRule type="cellIs" dxfId="349" priority="7327" operator="equal">
      <formula>#REF!</formula>
    </cfRule>
    <cfRule type="cellIs" dxfId="348" priority="7003" operator="equal">
      <formula>#REF!</formula>
    </cfRule>
    <cfRule type="cellIs" dxfId="347" priority="7335" operator="equal">
      <formula>#REF!</formula>
    </cfRule>
    <cfRule type="cellIs" dxfId="346" priority="7002" operator="equal">
      <formula>"BAJO"</formula>
    </cfRule>
    <cfRule type="cellIs" dxfId="345" priority="7337" operator="equal">
      <formula>#REF!</formula>
    </cfRule>
    <cfRule type="cellIs" dxfId="344" priority="7324" operator="equal">
      <formula>#REF!</formula>
    </cfRule>
    <cfRule type="cellIs" dxfId="343" priority="7001" operator="equal">
      <formula>"MODERADO"</formula>
    </cfRule>
    <cfRule type="cellIs" dxfId="342" priority="7000" operator="equal">
      <formula>"ALTO"</formula>
    </cfRule>
    <cfRule type="cellIs" dxfId="341" priority="6999" operator="equal">
      <formula>"EXTREMO"</formula>
    </cfRule>
    <cfRule type="cellIs" dxfId="340" priority="6997" operator="equal">
      <formula>"ALTO (RC/F)"</formula>
    </cfRule>
    <cfRule type="cellIs" dxfId="339" priority="7325" operator="equal">
      <formula>#REF!</formula>
    </cfRule>
    <cfRule type="cellIs" dxfId="338" priority="6996" operator="equal">
      <formula>"EXTREMO (RC/F)"</formula>
    </cfRule>
    <cfRule type="cellIs" dxfId="337" priority="7323" operator="equal">
      <formula>#REF!</formula>
    </cfRule>
    <cfRule type="cellIs" dxfId="336" priority="7321" operator="equal">
      <formula>#REF!</formula>
    </cfRule>
    <cfRule type="cellIs" dxfId="335" priority="7320" operator="equal">
      <formula>#REF!</formula>
    </cfRule>
    <cfRule type="cellIs" dxfId="334" priority="7319" operator="equal">
      <formula>#REF!</formula>
    </cfRule>
    <cfRule type="cellIs" dxfId="333" priority="7316" operator="equal">
      <formula>#REF!</formula>
    </cfRule>
    <cfRule type="cellIs" dxfId="332" priority="7315" operator="equal">
      <formula>#REF!</formula>
    </cfRule>
    <cfRule type="cellIs" dxfId="331" priority="7314" operator="equal">
      <formula>#REF!</formula>
    </cfRule>
    <cfRule type="cellIs" dxfId="330" priority="7311" operator="equal">
      <formula>#REF!</formula>
    </cfRule>
    <cfRule type="cellIs" dxfId="329" priority="7309" operator="equal">
      <formula>#REF!</formula>
    </cfRule>
    <cfRule type="cellIs" dxfId="328" priority="7308" operator="equal">
      <formula>#REF!</formula>
    </cfRule>
    <cfRule type="cellIs" dxfId="327" priority="7307" operator="equal">
      <formula>#REF!</formula>
    </cfRule>
    <cfRule type="cellIs" dxfId="326" priority="7326" operator="equal">
      <formula>#REF!</formula>
    </cfRule>
    <cfRule type="cellIs" dxfId="325" priority="6998" operator="equal">
      <formula>"MODERADO (RC/F)"</formula>
    </cfRule>
    <cfRule type="cellIs" dxfId="324" priority="7334" operator="equal">
      <formula>#REF!</formula>
    </cfRule>
    <cfRule type="cellIs" dxfId="323" priority="7333" operator="equal">
      <formula>#REF!</formula>
    </cfRule>
    <cfRule type="cellIs" dxfId="322" priority="7332" operator="equal">
      <formula>#REF!</formula>
    </cfRule>
    <cfRule type="cellIs" dxfId="321" priority="7330" operator="equal">
      <formula>#REF!</formula>
    </cfRule>
    <cfRule type="cellIs" dxfId="320" priority="7329" operator="equal">
      <formula>#REF!</formula>
    </cfRule>
  </conditionalFormatting>
  <conditionalFormatting sqref="Q11">
    <cfRule type="cellIs" dxfId="319" priority="560" operator="equal">
      <formula>"EXTREMO (RC/F)"</formula>
    </cfRule>
    <cfRule type="cellIs" dxfId="318" priority="561" operator="equal">
      <formula>"ALTO (RC/F)"</formula>
    </cfRule>
    <cfRule type="cellIs" dxfId="317" priority="562" operator="equal">
      <formula>"MODERADO (RC/F)"</formula>
    </cfRule>
    <cfRule type="cellIs" dxfId="316" priority="564" operator="equal">
      <formula>"ALTO"</formula>
    </cfRule>
    <cfRule type="cellIs" dxfId="315" priority="566" operator="equal">
      <formula>"BAJO"</formula>
    </cfRule>
    <cfRule type="cellIs" dxfId="314" priority="567" operator="equal">
      <formula>#REF!</formula>
    </cfRule>
    <cfRule type="cellIs" dxfId="313" priority="570" operator="equal">
      <formula>#REF!</formula>
    </cfRule>
    <cfRule type="cellIs" dxfId="312" priority="571" operator="equal">
      <formula>#REF!</formula>
    </cfRule>
    <cfRule type="cellIs" dxfId="311" priority="585" operator="equal">
      <formula>#REF!</formula>
    </cfRule>
    <cfRule type="cellIs" dxfId="310" priority="584" operator="equal">
      <formula>#REF!</formula>
    </cfRule>
    <cfRule type="cellIs" dxfId="309" priority="577" operator="equal">
      <formula>#REF!</formula>
    </cfRule>
    <cfRule type="cellIs" dxfId="308" priority="586" operator="equal">
      <formula>#REF!</formula>
    </cfRule>
    <cfRule type="cellIs" dxfId="307" priority="580" operator="equal">
      <formula>#REF!</formula>
    </cfRule>
    <cfRule type="cellIs" dxfId="306" priority="581" operator="equal">
      <formula>#REF!</formula>
    </cfRule>
    <cfRule type="cellIs" dxfId="305" priority="582" operator="equal">
      <formula>#REF!</formula>
    </cfRule>
    <cfRule type="cellIs" dxfId="304" priority="583" operator="equal">
      <formula>#REF!</formula>
    </cfRule>
    <cfRule type="cellIs" dxfId="303" priority="592" operator="equal">
      <formula>#REF!</formula>
    </cfRule>
    <cfRule type="cellIs" dxfId="302" priority="579" operator="equal">
      <formula>#REF!</formula>
    </cfRule>
    <cfRule type="cellIs" dxfId="301" priority="588" operator="equal">
      <formula>#REF!</formula>
    </cfRule>
    <cfRule type="cellIs" dxfId="300" priority="589" operator="equal">
      <formula>#REF!</formula>
    </cfRule>
    <cfRule type="cellIs" dxfId="299" priority="590" operator="equal">
      <formula>#REF!</formula>
    </cfRule>
    <cfRule type="cellIs" dxfId="298" priority="563" operator="equal">
      <formula>"EXTREMO"</formula>
    </cfRule>
    <cfRule type="cellIs" dxfId="297" priority="591" operator="equal">
      <formula>#REF!</formula>
    </cfRule>
    <cfRule type="cellIs" dxfId="296" priority="578" operator="equal">
      <formula>#REF!</formula>
    </cfRule>
    <cfRule type="cellIs" dxfId="295" priority="587" operator="equal">
      <formula>#REF!</formula>
    </cfRule>
    <cfRule type="cellIs" dxfId="294" priority="576" operator="equal">
      <formula>#REF!</formula>
    </cfRule>
    <cfRule type="cellIs" dxfId="293" priority="575" operator="equal">
      <formula>#REF!</formula>
    </cfRule>
    <cfRule type="cellIs" dxfId="292" priority="574" operator="equal">
      <formula>#REF!</formula>
    </cfRule>
    <cfRule type="cellIs" dxfId="291" priority="573" operator="equal">
      <formula>#REF!</formula>
    </cfRule>
    <cfRule type="cellIs" dxfId="290" priority="572" operator="equal">
      <formula>#REF!</formula>
    </cfRule>
    <cfRule type="cellIs" dxfId="289" priority="565" operator="equal">
      <formula>"MODERADO"</formula>
    </cfRule>
  </conditionalFormatting>
  <conditionalFormatting sqref="Q22 Q24:Q25">
    <cfRule type="cellIs" dxfId="288" priority="678" operator="equal">
      <formula>#REF!</formula>
    </cfRule>
    <cfRule type="cellIs" dxfId="287" priority="679" operator="equal">
      <formula>#REF!</formula>
    </cfRule>
    <cfRule type="cellIs" dxfId="286" priority="680" operator="equal">
      <formula>#REF!</formula>
    </cfRule>
    <cfRule type="cellIs" dxfId="285" priority="681" operator="equal">
      <formula>#REF!</formula>
    </cfRule>
    <cfRule type="cellIs" dxfId="284" priority="682" operator="equal">
      <formula>#REF!</formula>
    </cfRule>
    <cfRule type="cellIs" dxfId="283" priority="683" operator="equal">
      <formula>#REF!</formula>
    </cfRule>
    <cfRule type="cellIs" dxfId="282" priority="684" operator="equal">
      <formula>#REF!</formula>
    </cfRule>
    <cfRule type="cellIs" dxfId="281" priority="685" operator="equal">
      <formula>#REF!</formula>
    </cfRule>
    <cfRule type="cellIs" dxfId="280" priority="686" operator="equal">
      <formula>#REF!</formula>
    </cfRule>
    <cfRule type="cellIs" dxfId="279" priority="687" operator="equal">
      <formula>#REF!</formula>
    </cfRule>
    <cfRule type="cellIs" dxfId="278" priority="688" operator="equal">
      <formula>#REF!</formula>
    </cfRule>
    <cfRule type="cellIs" dxfId="277" priority="689" operator="equal">
      <formula>#REF!</formula>
    </cfRule>
    <cfRule type="cellIs" dxfId="276" priority="690" operator="equal">
      <formula>#REF!</formula>
    </cfRule>
    <cfRule type="cellIs" dxfId="275" priority="691" operator="equal">
      <formula>#REF!</formula>
    </cfRule>
    <cfRule type="cellIs" dxfId="274" priority="666" operator="equal">
      <formula>#REF!</formula>
    </cfRule>
    <cfRule type="cellIs" dxfId="273" priority="667" operator="equal">
      <formula>#REF!</formula>
    </cfRule>
    <cfRule type="cellIs" dxfId="272" priority="668" operator="equal">
      <formula>#REF!</formula>
    </cfRule>
    <cfRule type="cellIs" dxfId="271" priority="669" operator="equal">
      <formula>#REF!</formula>
    </cfRule>
    <cfRule type="cellIs" dxfId="270" priority="670" operator="equal">
      <formula>#REF!</formula>
    </cfRule>
    <cfRule type="cellIs" dxfId="269" priority="671" operator="equal">
      <formula>#REF!</formula>
    </cfRule>
    <cfRule type="cellIs" dxfId="268" priority="672" operator="equal">
      <formula>#REF!</formula>
    </cfRule>
    <cfRule type="cellIs" dxfId="267" priority="673" operator="equal">
      <formula>#REF!</formula>
    </cfRule>
    <cfRule type="cellIs" dxfId="266" priority="674" operator="equal">
      <formula>#REF!</formula>
    </cfRule>
    <cfRule type="cellIs" dxfId="265" priority="675" operator="equal">
      <formula>#REF!</formula>
    </cfRule>
    <cfRule type="cellIs" dxfId="264" priority="676" operator="equal">
      <formula>#REF!</formula>
    </cfRule>
    <cfRule type="cellIs" dxfId="263" priority="677" operator="equal">
      <formula>#REF!</formula>
    </cfRule>
  </conditionalFormatting>
  <conditionalFormatting sqref="Q22:Q25 P23:P31 P10:P14 P17:P18">
    <cfRule type="cellIs" dxfId="262" priority="830" operator="equal">
      <formula>"MODERADO"</formula>
    </cfRule>
  </conditionalFormatting>
  <conditionalFormatting sqref="Q22:Q25">
    <cfRule type="cellIs" dxfId="261" priority="460" operator="equal">
      <formula>"ALTO"</formula>
    </cfRule>
    <cfRule type="cellIs" dxfId="260" priority="456" operator="equal">
      <formula>"EXTREMO (RC/F)"</formula>
    </cfRule>
    <cfRule type="cellIs" dxfId="259" priority="457" operator="equal">
      <formula>"ALTO (RC/F)"</formula>
    </cfRule>
    <cfRule type="cellIs" dxfId="258" priority="458" operator="equal">
      <formula>"MODERADO (RC/F)"</formula>
    </cfRule>
    <cfRule type="cellIs" dxfId="257" priority="459" operator="equal">
      <formula>"EXTREMO"</formula>
    </cfRule>
    <cfRule type="cellIs" dxfId="256" priority="462" operator="equal">
      <formula>"BAJO"</formula>
    </cfRule>
  </conditionalFormatting>
  <conditionalFormatting sqref="Q23">
    <cfRule type="cellIs" dxfId="255" priority="450" operator="equal">
      <formula>#REF!</formula>
    </cfRule>
    <cfRule type="cellIs" dxfId="254" priority="449" operator="equal">
      <formula>#REF!</formula>
    </cfRule>
    <cfRule type="cellIs" dxfId="253" priority="448" operator="equal">
      <formula>#REF!</formula>
    </cfRule>
    <cfRule type="cellIs" dxfId="252" priority="447" operator="equal">
      <formula>#REF!</formula>
    </cfRule>
    <cfRule type="cellIs" dxfId="251" priority="446" operator="equal">
      <formula>#REF!</formula>
    </cfRule>
    <cfRule type="cellIs" dxfId="250" priority="445" operator="equal">
      <formula>#REF!</formula>
    </cfRule>
    <cfRule type="cellIs" dxfId="249" priority="444" operator="equal">
      <formula>#REF!</formula>
    </cfRule>
    <cfRule type="cellIs" dxfId="248" priority="443" operator="equal">
      <formula>#REF!</formula>
    </cfRule>
    <cfRule type="cellIs" dxfId="247" priority="442" operator="equal">
      <formula>#REF!</formula>
    </cfRule>
    <cfRule type="cellIs" dxfId="246" priority="441" operator="equal">
      <formula>#REF!</formula>
    </cfRule>
    <cfRule type="cellIs" dxfId="245" priority="440" operator="equal">
      <formula>#REF!</formula>
    </cfRule>
    <cfRule type="cellIs" dxfId="244" priority="439" operator="equal">
      <formula>#REF!</formula>
    </cfRule>
    <cfRule type="cellIs" dxfId="243" priority="438" operator="equal">
      <formula>#REF!</formula>
    </cfRule>
    <cfRule type="cellIs" dxfId="242" priority="437" operator="equal">
      <formula>#REF!</formula>
    </cfRule>
    <cfRule type="cellIs" dxfId="241" priority="436" operator="equal">
      <formula>#REF!</formula>
    </cfRule>
    <cfRule type="cellIs" dxfId="240" priority="435" operator="equal">
      <formula>#REF!</formula>
    </cfRule>
    <cfRule type="cellIs" dxfId="239" priority="454" operator="equal">
      <formula>#REF!</formula>
    </cfRule>
    <cfRule type="cellIs" dxfId="238" priority="455" operator="equal">
      <formula>#REF!</formula>
    </cfRule>
    <cfRule type="cellIs" dxfId="237" priority="434" operator="equal">
      <formula>#REF!</formula>
    </cfRule>
    <cfRule type="cellIs" dxfId="236" priority="451" operator="equal">
      <formula>#REF!</formula>
    </cfRule>
    <cfRule type="cellIs" dxfId="235" priority="453" operator="equal">
      <formula>#REF!</formula>
    </cfRule>
    <cfRule type="cellIs" dxfId="234" priority="452" operator="equal">
      <formula>#REF!</formula>
    </cfRule>
    <cfRule type="cellIs" dxfId="233" priority="433" operator="equal">
      <formula>#REF!</formula>
    </cfRule>
    <cfRule type="cellIs" dxfId="232" priority="432" operator="equal">
      <formula>#REF!</formula>
    </cfRule>
    <cfRule type="cellIs" dxfId="231" priority="431" operator="equal">
      <formula>#REF!</formula>
    </cfRule>
    <cfRule type="cellIs" dxfId="230" priority="430" operator="equal">
      <formula>#REF!</formula>
    </cfRule>
  </conditionalFormatting>
  <conditionalFormatting sqref="R31">
    <cfRule type="cellIs" dxfId="229" priority="234" operator="equal">
      <formula>#REF!</formula>
    </cfRule>
    <cfRule type="cellIs" dxfId="228" priority="240" operator="equal">
      <formula>#REF!</formula>
    </cfRule>
    <cfRule type="cellIs" dxfId="227" priority="223" operator="equal">
      <formula>#REF!</formula>
    </cfRule>
    <cfRule type="cellIs" dxfId="226" priority="247" operator="equal">
      <formula>#REF!</formula>
    </cfRule>
    <cfRule type="cellIs" dxfId="225" priority="246" operator="equal">
      <formula>#REF!</formula>
    </cfRule>
    <cfRule type="cellIs" dxfId="224" priority="245" operator="equal">
      <formula>#REF!</formula>
    </cfRule>
    <cfRule type="cellIs" dxfId="223" priority="244" operator="equal">
      <formula>#REF!</formula>
    </cfRule>
    <cfRule type="cellIs" dxfId="222" priority="243" operator="equal">
      <formula>#REF!</formula>
    </cfRule>
    <cfRule type="cellIs" dxfId="221" priority="242" operator="equal">
      <formula>#REF!</formula>
    </cfRule>
    <cfRule type="cellIs" dxfId="220" priority="241" operator="equal">
      <formula>#REF!</formula>
    </cfRule>
    <cfRule type="cellIs" dxfId="219" priority="239" operator="equal">
      <formula>#REF!</formula>
    </cfRule>
    <cfRule type="cellIs" dxfId="218" priority="238" operator="equal">
      <formula>#REF!</formula>
    </cfRule>
    <cfRule type="cellIs" dxfId="217" priority="237" operator="equal">
      <formula>#REF!</formula>
    </cfRule>
    <cfRule type="cellIs" dxfId="216" priority="236" operator="equal">
      <formula>#REF!</formula>
    </cfRule>
    <cfRule type="cellIs" dxfId="215" priority="235" operator="equal">
      <formula>#REF!</formula>
    </cfRule>
    <cfRule type="cellIs" dxfId="214" priority="233" operator="equal">
      <formula>#REF!</formula>
    </cfRule>
    <cfRule type="cellIs" dxfId="213" priority="232" operator="equal">
      <formula>#REF!</formula>
    </cfRule>
    <cfRule type="cellIs" dxfId="212" priority="231" operator="equal">
      <formula>#REF!</formula>
    </cfRule>
    <cfRule type="cellIs" dxfId="211" priority="230" operator="equal">
      <formula>#REF!</formula>
    </cfRule>
    <cfRule type="cellIs" dxfId="210" priority="229" operator="equal">
      <formula>#REF!</formula>
    </cfRule>
    <cfRule type="cellIs" dxfId="209" priority="228" operator="equal">
      <formula>#REF!</formula>
    </cfRule>
    <cfRule type="cellIs" dxfId="208" priority="227" operator="equal">
      <formula>#REF!</formula>
    </cfRule>
    <cfRule type="cellIs" dxfId="207" priority="226" operator="equal">
      <formula>#REF!</formula>
    </cfRule>
    <cfRule type="cellIs" dxfId="206" priority="225" operator="equal">
      <formula>#REF!</formula>
    </cfRule>
    <cfRule type="cellIs" dxfId="205" priority="224" operator="equal">
      <formula>#REF!</formula>
    </cfRule>
    <cfRule type="cellIs" dxfId="204" priority="222" operator="equal">
      <formula>#REF!</formula>
    </cfRule>
    <cfRule type="cellIs" dxfId="203" priority="221" operator="equal">
      <formula>"DEBIL"</formula>
    </cfRule>
    <cfRule type="cellIs" dxfId="202" priority="220" operator="equal">
      <formula>"MODERADO"</formula>
    </cfRule>
    <cfRule type="cellIs" dxfId="201" priority="219" operator="equal">
      <formula>"FUERTE"</formula>
    </cfRule>
    <cfRule type="cellIs" dxfId="200" priority="218" operator="equal">
      <formula>"EXTREMO"</formula>
    </cfRule>
    <cfRule type="cellIs" dxfId="199" priority="217" operator="equal">
      <formula>"MODERADO (RC/F)"</formula>
    </cfRule>
    <cfRule type="cellIs" dxfId="198" priority="216" operator="equal">
      <formula>"ALTO (RC/F)"</formula>
    </cfRule>
    <cfRule type="cellIs" dxfId="197" priority="215" operator="equal">
      <formula>"EXTREMO (RC/F)"</formula>
    </cfRule>
  </conditionalFormatting>
  <conditionalFormatting sqref="AD11">
    <cfRule type="cellIs" dxfId="196" priority="507" operator="equal">
      <formula>#REF!</formula>
    </cfRule>
    <cfRule type="cellIs" dxfId="195" priority="514" operator="equal">
      <formula>#REF!</formula>
    </cfRule>
    <cfRule type="cellIs" dxfId="194" priority="510" operator="equal">
      <formula>#REF!</formula>
    </cfRule>
    <cfRule type="cellIs" dxfId="193" priority="496" operator="equal">
      <formula>"EXTREMO (RC/F)"</formula>
    </cfRule>
    <cfRule type="cellIs" dxfId="192" priority="497" operator="equal">
      <formula>"ALTO (RC/F)"</formula>
    </cfRule>
    <cfRule type="cellIs" dxfId="191" priority="498" operator="equal">
      <formula>"MODERADO (RC/F)"</formula>
    </cfRule>
    <cfRule type="cellIs" dxfId="190" priority="499" operator="equal">
      <formula>"EXTREMO"</formula>
    </cfRule>
    <cfRule type="cellIs" dxfId="189" priority="517" operator="equal">
      <formula>#REF!</formula>
    </cfRule>
    <cfRule type="cellIs" dxfId="188" priority="500" operator="equal">
      <formula>"FUERTE"</formula>
    </cfRule>
    <cfRule type="cellIs" dxfId="187" priority="502" operator="equal">
      <formula>"DEBIL"</formula>
    </cfRule>
    <cfRule type="cellIs" dxfId="186" priority="503" operator="equal">
      <formula>#REF!</formula>
    </cfRule>
    <cfRule type="cellIs" dxfId="185" priority="504" operator="equal">
      <formula>#REF!</formula>
    </cfRule>
    <cfRule type="cellIs" dxfId="184" priority="513" operator="equal">
      <formula>#REF!</formula>
    </cfRule>
    <cfRule type="cellIs" dxfId="183" priority="511" operator="equal">
      <formula>#REF!</formula>
    </cfRule>
    <cfRule type="cellIs" dxfId="182" priority="509" operator="equal">
      <formula>#REF!</formula>
    </cfRule>
    <cfRule type="cellIs" dxfId="181" priority="508" operator="equal">
      <formula>#REF!</formula>
    </cfRule>
    <cfRule type="cellIs" dxfId="180" priority="506" operator="equal">
      <formula>#REF!</formula>
    </cfRule>
    <cfRule type="cellIs" dxfId="179" priority="505" operator="equal">
      <formula>#REF!</formula>
    </cfRule>
    <cfRule type="cellIs" dxfId="178" priority="527" operator="equal">
      <formula>#REF!</formula>
    </cfRule>
    <cfRule type="cellIs" dxfId="177" priority="526" operator="equal">
      <formula>#REF!</formula>
    </cfRule>
    <cfRule type="cellIs" dxfId="176" priority="525" operator="equal">
      <formula>#REF!</formula>
    </cfRule>
    <cfRule type="cellIs" dxfId="175" priority="524" operator="equal">
      <formula>#REF!</formula>
    </cfRule>
    <cfRule type="cellIs" dxfId="174" priority="523" operator="equal">
      <formula>#REF!</formula>
    </cfRule>
    <cfRule type="cellIs" dxfId="173" priority="515" operator="equal">
      <formula>#REF!</formula>
    </cfRule>
    <cfRule type="cellIs" dxfId="172" priority="516" operator="equal">
      <formula>#REF!</formula>
    </cfRule>
    <cfRule type="cellIs" dxfId="171" priority="522" operator="equal">
      <formula>#REF!</formula>
    </cfRule>
    <cfRule type="cellIs" dxfId="170" priority="521" operator="equal">
      <formula>#REF!</formula>
    </cfRule>
    <cfRule type="cellIs" dxfId="169" priority="512" operator="equal">
      <formula>#REF!</formula>
    </cfRule>
    <cfRule type="cellIs" dxfId="168" priority="520" operator="equal">
      <formula>#REF!</formula>
    </cfRule>
    <cfRule type="cellIs" dxfId="167" priority="519" operator="equal">
      <formula>#REF!</formula>
    </cfRule>
    <cfRule type="cellIs" dxfId="166" priority="518" operator="equal">
      <formula>#REF!</formula>
    </cfRule>
    <cfRule type="cellIs" dxfId="165" priority="501" operator="equal">
      <formula>"MODERADO"</formula>
    </cfRule>
  </conditionalFormatting>
  <conditionalFormatting sqref="AD29">
    <cfRule type="cellIs" dxfId="164" priority="193" operator="equal">
      <formula>#REF!</formula>
    </cfRule>
    <cfRule type="cellIs" dxfId="163" priority="194" operator="equal">
      <formula>#REF!</formula>
    </cfRule>
    <cfRule type="cellIs" dxfId="162" priority="195" operator="equal">
      <formula>#REF!</formula>
    </cfRule>
    <cfRule type="cellIs" dxfId="161" priority="196" operator="equal">
      <formula>#REF!</formula>
    </cfRule>
    <cfRule type="cellIs" dxfId="160" priority="197" operator="equal">
      <formula>#REF!</formula>
    </cfRule>
    <cfRule type="cellIs" dxfId="159" priority="186" operator="equal">
      <formula>"FUERTE"</formula>
    </cfRule>
    <cfRule type="cellIs" dxfId="158" priority="198" operator="equal">
      <formula>#REF!</formula>
    </cfRule>
    <cfRule type="cellIs" dxfId="157" priority="199" operator="equal">
      <formula>#REF!</formula>
    </cfRule>
    <cfRule type="cellIs" dxfId="156" priority="200" operator="equal">
      <formula>#REF!</formula>
    </cfRule>
    <cfRule type="cellIs" dxfId="155" priority="201" operator="equal">
      <formula>#REF!</formula>
    </cfRule>
    <cfRule type="cellIs" dxfId="154" priority="202" operator="equal">
      <formula>#REF!</formula>
    </cfRule>
    <cfRule type="cellIs" dxfId="153" priority="203" operator="equal">
      <formula>#REF!</formula>
    </cfRule>
    <cfRule type="cellIs" dxfId="152" priority="213" operator="equal">
      <formula>#REF!</formula>
    </cfRule>
    <cfRule type="cellIs" dxfId="151" priority="204" operator="equal">
      <formula>#REF!</formula>
    </cfRule>
    <cfRule type="cellIs" dxfId="150" priority="205" operator="equal">
      <formula>#REF!</formula>
    </cfRule>
    <cfRule type="cellIs" dxfId="149" priority="206" operator="equal">
      <formula>#REF!</formula>
    </cfRule>
    <cfRule type="cellIs" dxfId="148" priority="207" operator="equal">
      <formula>#REF!</formula>
    </cfRule>
    <cfRule type="cellIs" dxfId="147" priority="208" operator="equal">
      <formula>#REF!</formula>
    </cfRule>
    <cfRule type="cellIs" dxfId="146" priority="209" operator="equal">
      <formula>#REF!</formula>
    </cfRule>
    <cfRule type="cellIs" dxfId="145" priority="210" operator="equal">
      <formula>#REF!</formula>
    </cfRule>
    <cfRule type="cellIs" dxfId="144" priority="189" operator="equal">
      <formula>#REF!</formula>
    </cfRule>
    <cfRule type="cellIs" dxfId="143" priority="212" operator="equal">
      <formula>#REF!</formula>
    </cfRule>
    <cfRule type="cellIs" dxfId="142" priority="211" operator="equal">
      <formula>#REF!</formula>
    </cfRule>
    <cfRule type="cellIs" dxfId="141" priority="182" operator="equal">
      <formula>"EXTREMO (RC/F)"</formula>
    </cfRule>
    <cfRule type="cellIs" dxfId="140" priority="183" operator="equal">
      <formula>"ALTO (RC/F)"</formula>
    </cfRule>
    <cfRule type="cellIs" dxfId="139" priority="184" operator="equal">
      <formula>"MODERADO (RC/F)"</formula>
    </cfRule>
    <cfRule type="cellIs" dxfId="138" priority="185" operator="equal">
      <formula>"EXTREMO"</formula>
    </cfRule>
    <cfRule type="cellIs" dxfId="137" priority="187" operator="equal">
      <formula>"MODERADO"</formula>
    </cfRule>
    <cfRule type="cellIs" dxfId="136" priority="188" operator="equal">
      <formula>"DEBIL"</formula>
    </cfRule>
    <cfRule type="cellIs" dxfId="135" priority="190" operator="equal">
      <formula>#REF!</formula>
    </cfRule>
    <cfRule type="cellIs" dxfId="134" priority="191" operator="equal">
      <formula>#REF!</formula>
    </cfRule>
    <cfRule type="cellIs" dxfId="133" priority="192" operator="equal">
      <formula>#REF!</formula>
    </cfRule>
    <cfRule type="cellIs" dxfId="132" priority="214" operator="equal">
      <formula>#REF!</formula>
    </cfRule>
  </conditionalFormatting>
  <conditionalFormatting sqref="AD31">
    <cfRule type="cellIs" dxfId="131" priority="179" operator="equal">
      <formula>#REF!</formula>
    </cfRule>
    <cfRule type="cellIs" dxfId="130" priority="178" operator="equal">
      <formula>#REF!</formula>
    </cfRule>
    <cfRule type="cellIs" dxfId="129" priority="177" operator="equal">
      <formula>#REF!</formula>
    </cfRule>
    <cfRule type="cellIs" dxfId="128" priority="176" operator="equal">
      <formula>#REF!</formula>
    </cfRule>
    <cfRule type="cellIs" dxfId="127" priority="175" operator="equal">
      <formula>#REF!</formula>
    </cfRule>
    <cfRule type="cellIs" dxfId="126" priority="174" operator="equal">
      <formula>#REF!</formula>
    </cfRule>
    <cfRule type="cellIs" dxfId="125" priority="173" operator="equal">
      <formula>#REF!</formula>
    </cfRule>
    <cfRule type="cellIs" dxfId="124" priority="172" operator="equal">
      <formula>#REF!</formula>
    </cfRule>
    <cfRule type="cellIs" dxfId="123" priority="171" operator="equal">
      <formula>#REF!</formula>
    </cfRule>
    <cfRule type="cellIs" dxfId="122" priority="170" operator="equal">
      <formula>#REF!</formula>
    </cfRule>
    <cfRule type="cellIs" dxfId="121" priority="169" operator="equal">
      <formula>#REF!</formula>
    </cfRule>
    <cfRule type="cellIs" dxfId="120" priority="168" operator="equal">
      <formula>#REF!</formula>
    </cfRule>
    <cfRule type="cellIs" dxfId="119" priority="166" operator="equal">
      <formula>#REF!</formula>
    </cfRule>
    <cfRule type="cellIs" dxfId="118" priority="165" operator="equal">
      <formula>#REF!</formula>
    </cfRule>
    <cfRule type="cellIs" dxfId="117" priority="164" operator="equal">
      <formula>#REF!</formula>
    </cfRule>
    <cfRule type="cellIs" dxfId="116" priority="163" operator="equal">
      <formula>#REF!</formula>
    </cfRule>
    <cfRule type="cellIs" dxfId="115" priority="180" operator="equal">
      <formula>#REF!</formula>
    </cfRule>
    <cfRule type="cellIs" dxfId="114" priority="162" operator="equal">
      <formula>#REF!</formula>
    </cfRule>
    <cfRule type="cellIs" dxfId="113" priority="161" operator="equal">
      <formula>#REF!</formula>
    </cfRule>
    <cfRule type="cellIs" dxfId="112" priority="160" operator="equal">
      <formula>#REF!</formula>
    </cfRule>
    <cfRule type="cellIs" dxfId="111" priority="159" operator="equal">
      <formula>#REF!</formula>
    </cfRule>
    <cfRule type="cellIs" dxfId="110" priority="158" operator="equal">
      <formula>#REF!</formula>
    </cfRule>
    <cfRule type="cellIs" dxfId="109" priority="157" operator="equal">
      <formula>#REF!</formula>
    </cfRule>
    <cfRule type="cellIs" dxfId="108" priority="156" operator="equal">
      <formula>#REF!</formula>
    </cfRule>
    <cfRule type="cellIs" dxfId="107" priority="155" operator="equal">
      <formula>"DEBIL"</formula>
    </cfRule>
    <cfRule type="cellIs" dxfId="106" priority="154" operator="equal">
      <formula>"MODERADO"</formula>
    </cfRule>
    <cfRule type="cellIs" dxfId="105" priority="153" operator="equal">
      <formula>"FUERTE"</formula>
    </cfRule>
    <cfRule type="cellIs" dxfId="104" priority="152" operator="equal">
      <formula>"EXTREMO"</formula>
    </cfRule>
    <cfRule type="cellIs" dxfId="103" priority="151" operator="equal">
      <formula>"MODERADO (RC/F)"</formula>
    </cfRule>
    <cfRule type="cellIs" dxfId="102" priority="150" operator="equal">
      <formula>"ALTO (RC/F)"</formula>
    </cfRule>
    <cfRule type="cellIs" dxfId="101" priority="149" operator="equal">
      <formula>"EXTREMO (RC/F)"</formula>
    </cfRule>
    <cfRule type="cellIs" dxfId="100" priority="167" operator="equal">
      <formula>#REF!</formula>
    </cfRule>
    <cfRule type="cellIs" dxfId="99" priority="181" operator="equal">
      <formula>#REF!</formula>
    </cfRule>
  </conditionalFormatting>
  <conditionalFormatting sqref="AG9:AG18 AG23:AG31">
    <cfRule type="cellIs" dxfId="98" priority="144" operator="equal">
      <formula>"MUY ALTA"</formula>
    </cfRule>
    <cfRule type="cellIs" dxfId="97" priority="145" operator="equal">
      <formula>"ALTA"</formula>
    </cfRule>
    <cfRule type="cellIs" dxfId="96" priority="146" operator="equal">
      <formula>"MEDIA"</formula>
    </cfRule>
  </conditionalFormatting>
  <conditionalFormatting sqref="AI9:AI26 AI28:AI31">
    <cfRule type="cellIs" dxfId="95" priority="912" operator="equal">
      <formula>"LEVE"</formula>
    </cfRule>
    <cfRule type="cellIs" dxfId="94" priority="911" operator="equal">
      <formula>"MENOR"</formula>
    </cfRule>
    <cfRule type="cellIs" dxfId="93" priority="910" operator="equal">
      <formula>"MODERADO"</formula>
    </cfRule>
    <cfRule type="cellIs" dxfId="92" priority="908" operator="equal">
      <formula>"CATASTROFICO"</formula>
    </cfRule>
    <cfRule type="cellIs" dxfId="91" priority="909" operator="equal">
      <formula>"MAYOR"</formula>
    </cfRule>
  </conditionalFormatting>
  <conditionalFormatting sqref="AK9">
    <cfRule type="cellIs" dxfId="90" priority="7265" operator="equal">
      <formula>#REF!</formula>
    </cfRule>
    <cfRule type="cellIs" dxfId="89" priority="7266" operator="equal">
      <formula>#REF!</formula>
    </cfRule>
    <cfRule type="cellIs" dxfId="88" priority="7267" operator="equal">
      <formula>#REF!</formula>
    </cfRule>
    <cfRule type="cellIs" dxfId="87" priority="7269" operator="equal">
      <formula>#REF!</formula>
    </cfRule>
    <cfRule type="cellIs" dxfId="86" priority="7258" operator="equal">
      <formula>#REF!</formula>
    </cfRule>
    <cfRule type="cellIs" dxfId="85" priority="7233" operator="equal">
      <formula>#REF!</formula>
    </cfRule>
    <cfRule type="cellIs" dxfId="84" priority="7234" operator="equal">
      <formula>#REF!</formula>
    </cfRule>
    <cfRule type="cellIs" dxfId="83" priority="7237" operator="equal">
      <formula>#REF!</formula>
    </cfRule>
    <cfRule type="cellIs" dxfId="82" priority="7239" operator="equal">
      <formula>#REF!</formula>
    </cfRule>
    <cfRule type="cellIs" dxfId="81" priority="7240" operator="equal">
      <formula>#REF!</formula>
    </cfRule>
    <cfRule type="cellIs" dxfId="80" priority="7241" operator="equal">
      <formula>#REF!</formula>
    </cfRule>
    <cfRule type="cellIs" dxfId="79" priority="7243" operator="equal">
      <formula>#REF!</formula>
    </cfRule>
    <cfRule type="cellIs" dxfId="78" priority="7246" operator="equal">
      <formula>#REF!</formula>
    </cfRule>
    <cfRule type="cellIs" dxfId="77" priority="7247" operator="equal">
      <formula>#REF!</formula>
    </cfRule>
    <cfRule type="cellIs" dxfId="76" priority="7248" operator="equal">
      <formula>#REF!</formula>
    </cfRule>
    <cfRule type="cellIs" dxfId="75" priority="7251" operator="equal">
      <formula>#REF!</formula>
    </cfRule>
    <cfRule type="cellIs" dxfId="74" priority="7252" operator="equal">
      <formula>#REF!</formula>
    </cfRule>
    <cfRule type="cellIs" dxfId="73" priority="7253" operator="equal">
      <formula>#REF!</formula>
    </cfRule>
    <cfRule type="cellIs" dxfId="72" priority="7255" operator="equal">
      <formula>#REF!</formula>
    </cfRule>
    <cfRule type="cellIs" dxfId="71" priority="7256" operator="equal">
      <formula>#REF!</formula>
    </cfRule>
    <cfRule type="cellIs" dxfId="70" priority="7257" operator="equal">
      <formula>#REF!</formula>
    </cfRule>
    <cfRule type="cellIs" dxfId="69" priority="7259" operator="equal">
      <formula>#REF!</formula>
    </cfRule>
    <cfRule type="cellIs" dxfId="68" priority="7260" operator="equal">
      <formula>#REF!</formula>
    </cfRule>
    <cfRule type="cellIs" dxfId="67" priority="7261" operator="equal">
      <formula>#REF!</formula>
    </cfRule>
    <cfRule type="cellIs" dxfId="66" priority="7262" operator="equal">
      <formula>#REF!</formula>
    </cfRule>
    <cfRule type="cellIs" dxfId="65" priority="7264" operator="equal">
      <formula>#REF!</formula>
    </cfRule>
  </conditionalFormatting>
  <conditionalFormatting sqref="AK9:AK10">
    <cfRule type="cellIs" dxfId="64" priority="902" operator="equal">
      <formula>"ALTO (RC/F)"</formula>
    </cfRule>
    <cfRule type="cellIs" dxfId="63" priority="903" operator="equal">
      <formula>"MODERADO (RC/F)"</formula>
    </cfRule>
    <cfRule type="cellIs" dxfId="62" priority="904" operator="equal">
      <formula>"EXTREMO"</formula>
    </cfRule>
    <cfRule type="cellIs" dxfId="61" priority="905" operator="equal">
      <formula>"ALTO"</formula>
    </cfRule>
    <cfRule type="cellIs" dxfId="60" priority="906" operator="equal">
      <formula>"MODERADO"</formula>
    </cfRule>
    <cfRule type="cellIs" dxfId="59" priority="907" operator="equal">
      <formula>"BAJO"</formula>
    </cfRule>
    <cfRule type="cellIs" dxfId="58" priority="901" operator="equal">
      <formula>"EXTREMO (RC/F)"</formula>
    </cfRule>
  </conditionalFormatting>
  <conditionalFormatting sqref="AK10">
    <cfRule type="cellIs" dxfId="57" priority="897" operator="equal">
      <formula>#REF!</formula>
    </cfRule>
    <cfRule type="cellIs" dxfId="56" priority="896" operator="equal">
      <formula>#REF!</formula>
    </cfRule>
    <cfRule type="cellIs" dxfId="55" priority="895" operator="equal">
      <formula>#REF!</formula>
    </cfRule>
    <cfRule type="cellIs" dxfId="54" priority="894" operator="equal">
      <formula>#REF!</formula>
    </cfRule>
    <cfRule type="cellIs" dxfId="53" priority="893" operator="equal">
      <formula>#REF!</formula>
    </cfRule>
    <cfRule type="cellIs" dxfId="52" priority="900" operator="equal">
      <formula>#REF!</formula>
    </cfRule>
    <cfRule type="cellIs" dxfId="51" priority="879" operator="equal">
      <formula>#REF!</formula>
    </cfRule>
    <cfRule type="cellIs" dxfId="50" priority="891" operator="equal">
      <formula>#REF!</formula>
    </cfRule>
    <cfRule type="cellIs" dxfId="49" priority="890" operator="equal">
      <formula>#REF!</formula>
    </cfRule>
    <cfRule type="cellIs" dxfId="48" priority="889" operator="equal">
      <formula>#REF!</formula>
    </cfRule>
    <cfRule type="cellIs" dxfId="47" priority="888" operator="equal">
      <formula>#REF!</formula>
    </cfRule>
    <cfRule type="cellIs" dxfId="46" priority="887" operator="equal">
      <formula>#REF!</formula>
    </cfRule>
    <cfRule type="cellIs" dxfId="45" priority="886" operator="equal">
      <formula>#REF!</formula>
    </cfRule>
    <cfRule type="cellIs" dxfId="44" priority="885" operator="equal">
      <formula>#REF!</formula>
    </cfRule>
    <cfRule type="cellIs" dxfId="43" priority="884" operator="equal">
      <formula>#REF!</formula>
    </cfRule>
    <cfRule type="cellIs" dxfId="42" priority="883" operator="equal">
      <formula>#REF!</formula>
    </cfRule>
    <cfRule type="cellIs" dxfId="41" priority="882" operator="equal">
      <formula>#REF!</formula>
    </cfRule>
    <cfRule type="cellIs" dxfId="40" priority="881" operator="equal">
      <formula>#REF!</formula>
    </cfRule>
    <cfRule type="cellIs" dxfId="39" priority="898" operator="equal">
      <formula>#REF!</formula>
    </cfRule>
    <cfRule type="cellIs" dxfId="38" priority="880" operator="equal">
      <formula>#REF!</formula>
    </cfRule>
    <cfRule type="cellIs" dxfId="37" priority="878" operator="equal">
      <formula>#REF!</formula>
    </cfRule>
    <cfRule type="cellIs" dxfId="36" priority="877" operator="equal">
      <formula>#REF!</formula>
    </cfRule>
    <cfRule type="cellIs" dxfId="35" priority="874" operator="equal">
      <formula>#REF!</formula>
    </cfRule>
    <cfRule type="cellIs" dxfId="34" priority="899" operator="equal">
      <formula>#REF!</formula>
    </cfRule>
  </conditionalFormatting>
  <conditionalFormatting sqref="AK10:AK11">
    <cfRule type="cellIs" dxfId="33" priority="873" operator="equal">
      <formula>#REF!</formula>
    </cfRule>
    <cfRule type="cellIs" dxfId="32" priority="892" operator="equal">
      <formula>#REF!</formula>
    </cfRule>
  </conditionalFormatting>
  <conditionalFormatting sqref="AK11 AK14 AK17:AK18 AK23 AK25:AK26 AK28:AK29">
    <cfRule type="cellIs" dxfId="31" priority="6468" operator="equal">
      <formula>#REF!</formula>
    </cfRule>
    <cfRule type="cellIs" dxfId="30" priority="6471" operator="equal">
      <formula>#REF!</formula>
    </cfRule>
    <cfRule type="cellIs" dxfId="29" priority="6447" operator="equal">
      <formula>#REF!</formula>
    </cfRule>
    <cfRule type="cellIs" dxfId="28" priority="6448" operator="equal">
      <formula>#REF!</formula>
    </cfRule>
    <cfRule type="cellIs" dxfId="27" priority="6450" operator="equal">
      <formula>#REF!</formula>
    </cfRule>
    <cfRule type="cellIs" dxfId="26" priority="6453" operator="equal">
      <formula>#REF!</formula>
    </cfRule>
    <cfRule type="cellIs" dxfId="25" priority="6454" operator="equal">
      <formula>#REF!</formula>
    </cfRule>
    <cfRule type="cellIs" dxfId="24" priority="6458" operator="equal">
      <formula>#REF!</formula>
    </cfRule>
    <cfRule type="cellIs" dxfId="23" priority="6459" operator="equal">
      <formula>#REF!</formula>
    </cfRule>
    <cfRule type="cellIs" dxfId="22" priority="6460" operator="equal">
      <formula>#REF!</formula>
    </cfRule>
    <cfRule type="cellIs" dxfId="21" priority="6462" operator="equal">
      <formula>#REF!</formula>
    </cfRule>
    <cfRule type="cellIs" dxfId="20" priority="6464" operator="equal">
      <formula>#REF!</formula>
    </cfRule>
    <cfRule type="cellIs" dxfId="19" priority="6465" operator="equal">
      <formula>#REF!</formula>
    </cfRule>
    <cfRule type="cellIs" dxfId="18" priority="6466" operator="equal">
      <formula>#REF!</formula>
    </cfRule>
    <cfRule type="cellIs" dxfId="17" priority="6467" operator="equal">
      <formula>#REF!</formula>
    </cfRule>
    <cfRule type="cellIs" dxfId="16" priority="6455" operator="equal">
      <formula>#REF!</formula>
    </cfRule>
    <cfRule type="cellIs" dxfId="15" priority="6469" operator="equal">
      <formula>#REF!</formula>
    </cfRule>
    <cfRule type="cellIs" dxfId="14" priority="6479" operator="equal">
      <formula>"MODERADO (RC/F)"</formula>
    </cfRule>
    <cfRule type="cellIs" dxfId="13" priority="6480" operator="equal">
      <formula>"EXTREMO"</formula>
    </cfRule>
    <cfRule type="cellIs" dxfId="12" priority="6481" operator="equal">
      <formula>"ALTO"</formula>
    </cfRule>
    <cfRule type="cellIs" dxfId="11" priority="6482" operator="equal">
      <formula>"MODERADO"</formula>
    </cfRule>
    <cfRule type="cellIs" dxfId="10" priority="6483" operator="equal">
      <formula>"BAJO"</formula>
    </cfRule>
    <cfRule type="cellIs" dxfId="9" priority="6472" operator="equal">
      <formula>#REF!</formula>
    </cfRule>
    <cfRule type="cellIs" dxfId="8" priority="6463" operator="equal">
      <formula>#REF!</formula>
    </cfRule>
    <cfRule type="cellIs" dxfId="7" priority="6473" operator="equal">
      <formula>#REF!</formula>
    </cfRule>
    <cfRule type="cellIs" dxfId="6" priority="6474" operator="equal">
      <formula>#REF!</formula>
    </cfRule>
    <cfRule type="cellIs" dxfId="5" priority="6476" operator="equal">
      <formula>#REF!</formula>
    </cfRule>
    <cfRule type="cellIs" dxfId="4" priority="6477" operator="equal">
      <formula>"EXTREMO (RC/F)"</formula>
    </cfRule>
    <cfRule type="cellIs" dxfId="3" priority="6478" operator="equal">
      <formula>"ALTO (RC/F)"</formula>
    </cfRule>
  </conditionalFormatting>
  <conditionalFormatting sqref="AK14 AK17:AK18 AK23 AK25:AK26 AK28:AK29 AK11">
    <cfRule type="cellIs" dxfId="2" priority="6446" operator="equal">
      <formula>#REF!</formula>
    </cfRule>
  </conditionalFormatting>
  <conditionalFormatting sqref="AK14 AK17:AK18 AK23 AK25:AK26 AK28:AK29">
    <cfRule type="cellIs" dxfId="1" priority="6444" operator="equal">
      <formula>#REF!</formula>
    </cfRule>
    <cfRule type="cellIs" dxfId="0" priority="6440" operator="equal">
      <formula>#REF!</formula>
    </cfRule>
  </conditionalFormatting>
  <hyperlinks>
    <hyperlink ref="AE14" r:id="rId1" xr:uid="{3A1E7EE3-7187-43F8-802D-E4D6318052AA}"/>
    <hyperlink ref="AE17" r:id="rId2" xr:uid="{1695A809-F66E-473D-9772-F79C39AE059E}"/>
    <hyperlink ref="AE18" r:id="rId3" xr:uid="{11D3A576-6E76-4286-AF01-8F237F1D3E79}"/>
    <hyperlink ref="AE26" r:id="rId4" xr:uid="{E1E878A6-D9F3-4784-8157-452AEA121052}"/>
    <hyperlink ref="AE27" r:id="rId5" display="https://www.mincit.gov.co/getattachment/participa/politica-de-participacion-ciudadana/informes-de-seguimiento/vigencia-2024/informe-consolidado-politica-de-participacion-ciud/informe-consolidado-de-la-politica-de-participacion-ciudadana-2024.pdf.aspx_x000a_https://www.mincit.gov.co/participa/estrategia-de-participacion-ciudadana " xr:uid="{C6BA8D92-7D25-47AD-BC84-222BEC0B3C0F}"/>
    <hyperlink ref="AE28" r:id="rId6" xr:uid="{D438A3C1-FAF5-4AA7-A7F0-845256192239}"/>
    <hyperlink ref="AE29" r:id="rId7" xr:uid="{CA5771C4-9D2B-4AC1-9D45-A63428BAC48B}"/>
    <hyperlink ref="AE30" r:id="rId8" xr:uid="{74A7DF73-E616-41AB-A51D-8A08D9609077}"/>
    <hyperlink ref="AE31" r:id="rId9" xr:uid="{59B5A0AA-24F6-4EEE-9A07-4297D5EFC9A7}"/>
    <hyperlink ref="AE11" r:id="rId10" display="https://mincitco-my.sharepoint.com/:f:/g/personal/jmurcia_mincit_gov_co/EowmpNE6MVVLmC5qbeBOYKkBEIMcyC08H5L1D0u44JhGEA?e=ocmYMA" xr:uid="{0B68B0B3-B674-4183-9420-060ADE4EFC07}"/>
    <hyperlink ref="AE12" r:id="rId11" display="https://mincitco-my.sharepoint.com/:f:/g/personal/jmurcia_mincit_gov_co/EowmpNE6MVVLmC5qbeBOYKkBEIMcyC08H5L1D0u44JhGEA?e=ocmYMA" xr:uid="{2CE2B966-C94E-484C-B5C0-E6C3F6CC22F5}"/>
    <hyperlink ref="AE13" r:id="rId12" display="https://mincitco-my.sharepoint.com/:f:/g/personal/jmurcia_mincit_gov_co/EowmpNE6MVVLmC5qbeBOYKkBEIMcyC08H5L1D0u44JhGEA?e=ocmYMA" xr:uid="{35114199-8BD7-49C9-A9BA-B386B548FABE}"/>
    <hyperlink ref="AE19" r:id="rId13" xr:uid="{3E836998-8103-47E9-B3CC-6A9171DAB6B3}"/>
    <hyperlink ref="AE25" r:id="rId14" xr:uid="{52F760CB-32B0-4FF6-8C71-117F63A27741}"/>
    <hyperlink ref="AE24" r:id="rId15" xr:uid="{3ECDA063-88BE-4193-BF04-A573D65FEC25}"/>
  </hyperlinks>
  <pageMargins left="0.31496062992125984" right="0.31496062992125984" top="0.59055118110236227" bottom="0.74803149606299213" header="0.19685039370078741" footer="0.31496062992125984"/>
  <pageSetup scale="50" orientation="landscape" r:id="rId16"/>
  <drawing r:id="rId17"/>
  <legacyDrawing r:id="rId18"/>
  <legacyDrawingHF r:id="rId19"/>
  <extLst>
    <ext xmlns:x14="http://schemas.microsoft.com/office/spreadsheetml/2009/9/main" uri="{CCE6A557-97BC-4b89-ADB6-D9C93CAAB3DF}">
      <x14:dataValidations xmlns:xm="http://schemas.microsoft.com/office/excel/2006/main" count="5">
        <x14:dataValidation type="list" allowBlank="1" showInputMessage="1" showErrorMessage="1" xr:uid="{AA5A7F53-F3FC-4D9C-8B68-02B0F42FCDBB}">
          <x14:formula1>
            <xm:f>'Datos Validacion'!$B$18:$B$20</xm:f>
          </x14:formula1>
          <xm:sqref>A14:A15 A17:A18 A26 A11 A9 A28:A29</xm:sqref>
        </x14:dataValidation>
        <x14:dataValidation type="list" allowBlank="1" showInputMessage="1" showErrorMessage="1" xr:uid="{7F547B59-2AE6-44C6-82AB-6F93B7057C0C}">
          <x14:formula1>
            <xm:f>'Datos Validacion'!$R$6:$R$9</xm:f>
          </x14:formula1>
          <xm:sqref>AL14 AL17:AL18 AL23 AL25:AL26 AL9:AL11 AL28:AL29</xm:sqref>
        </x14:dataValidation>
        <x14:dataValidation type="list" allowBlank="1" showInputMessage="1" showErrorMessage="1" xr:uid="{18100E45-327F-4A6F-B892-63827F154395}">
          <x14:formula1>
            <xm:f>'Datos Validacion'!$B$15:$B$16</xm:f>
          </x14:formula1>
          <xm:sqref>F14:F15 F17:F18 F25:F26 F23 F9 F28:F29</xm:sqref>
        </x14:dataValidation>
        <x14:dataValidation type="list" allowBlank="1" showInputMessage="1" showErrorMessage="1" xr:uid="{11A40D13-94DB-471C-A4A4-9D516E595978}">
          <x14:formula1>
            <xm:f>'Tipos de riesgos'!$B$6:$B$11</xm:f>
          </x14:formula1>
          <xm:sqref>G14 G17:G18 G11 G25:G26 G23 G9 G28:G29</xm:sqref>
        </x14:dataValidation>
        <x14:dataValidation type="list" allowBlank="1" showInputMessage="1" showErrorMessage="1" xr:uid="{A9EC920A-5A1F-41E6-955B-85BE8850D89F}">
          <x14:formula1>
            <xm:f>'Datos Validacion'!$A$6:$A$8</xm:f>
          </x14:formula1>
          <xm:sqref>J9 J11:J18 J21:J28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3:R43"/>
  <sheetViews>
    <sheetView workbookViewId="0">
      <selection activeCell="B17" sqref="B17"/>
    </sheetView>
  </sheetViews>
  <sheetFormatPr baseColWidth="10" defaultColWidth="11.453125" defaultRowHeight="12.5" x14ac:dyDescent="0.35"/>
  <cols>
    <col min="1" max="1" width="15.7265625" style="30" customWidth="1"/>
    <col min="2" max="2" width="23.81640625" style="4" customWidth="1"/>
    <col min="3" max="3" width="22.1796875" style="4" bestFit="1" customWidth="1"/>
    <col min="4" max="4" width="6.26953125" style="4" bestFit="1" customWidth="1"/>
    <col min="5" max="5" width="21.453125" style="4" bestFit="1" customWidth="1"/>
    <col min="6" max="6" width="6.26953125" style="4" bestFit="1" customWidth="1"/>
    <col min="7" max="7" width="25.54296875" style="4" bestFit="1" customWidth="1"/>
    <col min="8" max="8" width="15.1796875" style="30" customWidth="1"/>
    <col min="9" max="9" width="22.7265625" style="30" customWidth="1"/>
    <col min="10" max="10" width="13.81640625" style="4" customWidth="1"/>
    <col min="11" max="11" width="21.1796875" style="30" customWidth="1"/>
    <col min="12" max="12" width="8.81640625" style="30" customWidth="1"/>
    <col min="13" max="13" width="20.26953125" style="30" customWidth="1"/>
    <col min="14" max="14" width="7.453125" style="30" customWidth="1"/>
    <col min="15" max="16" width="20.26953125" style="30" customWidth="1"/>
    <col min="17" max="17" width="25.54296875" style="4" bestFit="1" customWidth="1"/>
    <col min="18" max="18" width="22" style="30" customWidth="1"/>
    <col min="19" max="16384" width="11.453125" style="30"/>
  </cols>
  <sheetData>
    <row r="3" spans="1:18" ht="13" x14ac:dyDescent="0.35">
      <c r="H3" s="509" t="s">
        <v>385</v>
      </c>
      <c r="I3" s="509"/>
      <c r="J3" s="509"/>
      <c r="K3" s="509"/>
      <c r="L3" s="509"/>
      <c r="M3" s="509"/>
      <c r="N3" s="509"/>
      <c r="O3" s="509"/>
      <c r="P3" s="58"/>
    </row>
    <row r="4" spans="1:18" ht="91" x14ac:dyDescent="0.35">
      <c r="A4" s="9" t="s">
        <v>386</v>
      </c>
      <c r="B4" s="9" t="s">
        <v>116</v>
      </c>
      <c r="C4" s="510" t="s">
        <v>28</v>
      </c>
      <c r="D4" s="511"/>
      <c r="E4" s="510" t="s">
        <v>30</v>
      </c>
      <c r="F4" s="511"/>
      <c r="G4" s="24" t="s">
        <v>387</v>
      </c>
      <c r="H4" s="59" t="s">
        <v>388</v>
      </c>
      <c r="I4" s="59" t="s">
        <v>55</v>
      </c>
      <c r="J4" s="60" t="s">
        <v>389</v>
      </c>
      <c r="K4" s="512" t="s">
        <v>57</v>
      </c>
      <c r="L4" s="513"/>
      <c r="M4" s="512" t="s">
        <v>58</v>
      </c>
      <c r="N4" s="513"/>
      <c r="O4" s="60" t="s">
        <v>59</v>
      </c>
      <c r="P4" s="60" t="s">
        <v>40</v>
      </c>
      <c r="Q4" s="24" t="s">
        <v>390</v>
      </c>
      <c r="R4" s="24" t="s">
        <v>391</v>
      </c>
    </row>
    <row r="5" spans="1:18" s="4" customFormat="1" ht="25" x14ac:dyDescent="0.35">
      <c r="A5" s="52" t="s">
        <v>392</v>
      </c>
      <c r="B5" s="61" t="s">
        <v>393</v>
      </c>
      <c r="C5" s="25" t="s">
        <v>394</v>
      </c>
      <c r="D5" s="25"/>
      <c r="E5" s="4" t="s">
        <v>395</v>
      </c>
      <c r="G5" s="25" t="s">
        <v>396</v>
      </c>
      <c r="H5" s="63" t="s">
        <v>397</v>
      </c>
      <c r="I5" s="64" t="s">
        <v>397</v>
      </c>
      <c r="J5" s="25" t="s">
        <v>397</v>
      </c>
      <c r="K5" s="25" t="s">
        <v>397</v>
      </c>
      <c r="L5" s="25"/>
      <c r="M5" s="64" t="s">
        <v>397</v>
      </c>
      <c r="N5" s="64"/>
      <c r="O5" s="64" t="s">
        <v>397</v>
      </c>
      <c r="P5" s="64" t="s">
        <v>397</v>
      </c>
      <c r="Q5" s="25" t="s">
        <v>396</v>
      </c>
      <c r="R5" s="62" t="s">
        <v>398</v>
      </c>
    </row>
    <row r="6" spans="1:18" ht="25" x14ac:dyDescent="0.35">
      <c r="A6" s="52" t="s">
        <v>70</v>
      </c>
      <c r="B6" s="61" t="s">
        <v>399</v>
      </c>
      <c r="C6" s="25" t="s">
        <v>152</v>
      </c>
      <c r="D6" s="34">
        <v>0.2</v>
      </c>
      <c r="E6" s="63" t="s">
        <v>400</v>
      </c>
      <c r="F6" s="34">
        <v>0.2</v>
      </c>
      <c r="G6" s="63" t="s">
        <v>401</v>
      </c>
      <c r="H6" s="65" t="s">
        <v>402</v>
      </c>
      <c r="I6" s="66" t="s">
        <v>81</v>
      </c>
      <c r="J6" s="62" t="s">
        <v>83</v>
      </c>
      <c r="K6" s="67" t="s">
        <v>84</v>
      </c>
      <c r="L6" s="69">
        <v>0.25</v>
      </c>
      <c r="M6" s="66" t="s">
        <v>85</v>
      </c>
      <c r="N6" s="70">
        <v>0.25</v>
      </c>
      <c r="O6" s="66" t="s">
        <v>86</v>
      </c>
      <c r="P6" s="66" t="s">
        <v>88</v>
      </c>
      <c r="Q6" s="25" t="s">
        <v>401</v>
      </c>
      <c r="R6" s="62" t="s">
        <v>91</v>
      </c>
    </row>
    <row r="7" spans="1:18" x14ac:dyDescent="0.35">
      <c r="A7" s="52" t="s">
        <v>150</v>
      </c>
      <c r="B7" s="61" t="s">
        <v>403</v>
      </c>
      <c r="C7" s="25" t="s">
        <v>182</v>
      </c>
      <c r="D7" s="34">
        <v>0.4</v>
      </c>
      <c r="E7" s="63" t="s">
        <v>404</v>
      </c>
      <c r="F7" s="34">
        <v>0.4</v>
      </c>
      <c r="G7" s="63" t="s">
        <v>219</v>
      </c>
      <c r="H7" s="65" t="s">
        <v>405</v>
      </c>
      <c r="I7" s="66" t="s">
        <v>406</v>
      </c>
      <c r="J7" s="62" t="s">
        <v>407</v>
      </c>
      <c r="K7" s="67" t="s">
        <v>408</v>
      </c>
      <c r="L7" s="69">
        <v>0.15</v>
      </c>
      <c r="M7" s="66" t="s">
        <v>409</v>
      </c>
      <c r="N7" s="70">
        <v>0.15</v>
      </c>
      <c r="O7" s="66" t="s">
        <v>410</v>
      </c>
      <c r="P7" s="66" t="s">
        <v>411</v>
      </c>
      <c r="Q7" s="25" t="s">
        <v>219</v>
      </c>
      <c r="R7" s="62" t="s">
        <v>354</v>
      </c>
    </row>
    <row r="8" spans="1:18" x14ac:dyDescent="0.35">
      <c r="A8" s="52" t="s">
        <v>216</v>
      </c>
      <c r="B8" s="61" t="s">
        <v>412</v>
      </c>
      <c r="C8" s="25" t="s">
        <v>76</v>
      </c>
      <c r="D8" s="34">
        <v>0.6</v>
      </c>
      <c r="E8" s="63" t="s">
        <v>219</v>
      </c>
      <c r="F8" s="34">
        <v>0.6</v>
      </c>
      <c r="G8" s="63" t="s">
        <v>79</v>
      </c>
      <c r="H8" s="53"/>
      <c r="I8" s="53"/>
      <c r="J8" s="55"/>
      <c r="K8" s="67" t="s">
        <v>413</v>
      </c>
      <c r="L8" s="69">
        <v>0.1</v>
      </c>
      <c r="M8" s="53"/>
      <c r="N8" s="53"/>
      <c r="O8" s="53"/>
      <c r="P8" s="53"/>
      <c r="Q8" s="25" t="s">
        <v>79</v>
      </c>
      <c r="R8" s="61" t="s">
        <v>414</v>
      </c>
    </row>
    <row r="9" spans="1:18" ht="25" x14ac:dyDescent="0.35">
      <c r="A9" s="54"/>
      <c r="B9" s="61" t="s">
        <v>415</v>
      </c>
      <c r="C9" s="25" t="s">
        <v>416</v>
      </c>
      <c r="D9" s="34">
        <v>0.8</v>
      </c>
      <c r="E9" s="63" t="s">
        <v>77</v>
      </c>
      <c r="F9" s="34">
        <v>0.8</v>
      </c>
      <c r="G9" s="63" t="s">
        <v>154</v>
      </c>
      <c r="H9" s="53"/>
      <c r="I9" s="53"/>
      <c r="J9" s="55"/>
      <c r="K9" s="53"/>
      <c r="L9" s="53"/>
      <c r="M9" s="53"/>
      <c r="N9" s="53"/>
      <c r="O9" s="53"/>
      <c r="P9" s="53"/>
      <c r="Q9" s="25" t="s">
        <v>154</v>
      </c>
      <c r="R9" s="62" t="s">
        <v>417</v>
      </c>
    </row>
    <row r="10" spans="1:18" x14ac:dyDescent="0.35">
      <c r="A10" s="8"/>
      <c r="B10" s="61" t="s">
        <v>418</v>
      </c>
      <c r="C10" s="25" t="s">
        <v>218</v>
      </c>
      <c r="D10" s="34">
        <v>1</v>
      </c>
      <c r="E10" s="63" t="s">
        <v>153</v>
      </c>
      <c r="F10" s="34">
        <v>1</v>
      </c>
      <c r="G10" s="63" t="s">
        <v>419</v>
      </c>
      <c r="H10" s="53"/>
      <c r="I10" s="53"/>
      <c r="J10" s="55"/>
      <c r="K10" s="53"/>
      <c r="L10" s="53"/>
      <c r="M10" s="53"/>
      <c r="N10" s="53"/>
      <c r="O10" s="53"/>
      <c r="P10" s="53"/>
      <c r="Q10" s="25" t="s">
        <v>419</v>
      </c>
      <c r="R10" s="53"/>
    </row>
    <row r="11" spans="1:18" ht="25" x14ac:dyDescent="0.35">
      <c r="A11" s="8"/>
      <c r="B11" s="61" t="s">
        <v>420</v>
      </c>
      <c r="E11" s="25" t="s">
        <v>421</v>
      </c>
      <c r="F11" s="34">
        <v>0.6</v>
      </c>
      <c r="G11" s="63" t="s">
        <v>422</v>
      </c>
      <c r="H11" s="53"/>
      <c r="I11" s="53"/>
      <c r="J11" s="55"/>
      <c r="K11" s="53"/>
      <c r="L11" s="53"/>
      <c r="M11" s="53"/>
      <c r="N11" s="53"/>
      <c r="O11" s="53"/>
      <c r="P11" s="53"/>
      <c r="Q11" s="25" t="s">
        <v>422</v>
      </c>
      <c r="R11" s="53"/>
    </row>
    <row r="12" spans="1:18" x14ac:dyDescent="0.35">
      <c r="A12" s="8"/>
      <c r="B12" s="61" t="s">
        <v>423</v>
      </c>
      <c r="E12" s="25" t="s">
        <v>424</v>
      </c>
      <c r="F12" s="34">
        <v>0.8</v>
      </c>
      <c r="G12" s="63" t="s">
        <v>425</v>
      </c>
      <c r="H12" s="53"/>
      <c r="I12" s="53"/>
      <c r="J12" s="55"/>
      <c r="K12" s="53"/>
      <c r="L12" s="53"/>
      <c r="M12" s="53"/>
      <c r="N12" s="53"/>
      <c r="O12" s="53"/>
      <c r="P12" s="53"/>
      <c r="Q12" s="25" t="s">
        <v>425</v>
      </c>
      <c r="R12" s="53"/>
    </row>
    <row r="13" spans="1:18" x14ac:dyDescent="0.35">
      <c r="A13" s="8"/>
      <c r="B13" s="61" t="s">
        <v>426</v>
      </c>
      <c r="E13" s="25" t="s">
        <v>427</v>
      </c>
      <c r="F13" s="34">
        <v>1</v>
      </c>
      <c r="H13" s="53"/>
      <c r="I13" s="53"/>
      <c r="J13" s="55"/>
      <c r="K13" s="53"/>
      <c r="L13" s="53"/>
      <c r="M13" s="53"/>
      <c r="N13" s="53"/>
      <c r="O13" s="53"/>
      <c r="P13" s="53"/>
      <c r="R13" s="53"/>
    </row>
    <row r="14" spans="1:18" x14ac:dyDescent="0.35">
      <c r="A14" s="8"/>
      <c r="B14" s="62" t="s">
        <v>428</v>
      </c>
      <c r="H14" s="53"/>
      <c r="I14" s="53"/>
      <c r="J14" s="55"/>
      <c r="K14" s="53"/>
      <c r="L14" s="53"/>
      <c r="M14" s="53"/>
      <c r="N14" s="53"/>
      <c r="O14" s="53"/>
      <c r="P14" s="53"/>
      <c r="R14" s="53"/>
    </row>
    <row r="15" spans="1:18" x14ac:dyDescent="0.35">
      <c r="A15" s="8"/>
      <c r="B15" s="62" t="s">
        <v>146</v>
      </c>
      <c r="H15" s="53"/>
      <c r="I15" s="53"/>
      <c r="J15" s="55"/>
      <c r="K15" s="53"/>
      <c r="L15" s="53"/>
      <c r="M15" s="53"/>
      <c r="N15" s="53"/>
      <c r="O15" s="53"/>
      <c r="P15" s="53"/>
      <c r="R15" s="53"/>
    </row>
    <row r="16" spans="1:18" x14ac:dyDescent="0.35">
      <c r="B16" s="62" t="s">
        <v>429</v>
      </c>
      <c r="H16" s="53"/>
      <c r="I16" s="53"/>
      <c r="J16" s="55"/>
      <c r="K16" s="53"/>
      <c r="L16" s="53"/>
      <c r="M16" s="53"/>
      <c r="N16" s="53"/>
      <c r="O16" s="53"/>
      <c r="P16" s="53"/>
      <c r="R16" s="53"/>
    </row>
    <row r="17" spans="1:18" x14ac:dyDescent="0.35">
      <c r="B17" s="55"/>
      <c r="H17" s="53"/>
      <c r="I17" s="53"/>
      <c r="J17" s="55"/>
      <c r="K17" s="53"/>
      <c r="L17" s="53"/>
      <c r="M17" s="53"/>
      <c r="N17" s="53"/>
      <c r="O17" s="53"/>
      <c r="P17" s="53"/>
      <c r="R17" s="53"/>
    </row>
    <row r="18" spans="1:18" x14ac:dyDescent="0.35">
      <c r="A18" s="348" t="s">
        <v>112</v>
      </c>
      <c r="B18" s="62" t="s">
        <v>141</v>
      </c>
      <c r="C18" s="55"/>
      <c r="D18" s="55"/>
      <c r="E18" s="55"/>
      <c r="F18" s="55"/>
      <c r="H18" s="53"/>
      <c r="I18" s="53"/>
      <c r="J18" s="55"/>
      <c r="K18" s="53"/>
      <c r="L18" s="53"/>
      <c r="M18" s="53"/>
      <c r="N18" s="53"/>
      <c r="O18" s="53"/>
      <c r="P18" s="53"/>
      <c r="R18" s="53"/>
    </row>
    <row r="19" spans="1:18" x14ac:dyDescent="0.35">
      <c r="A19" s="348"/>
      <c r="B19" s="62" t="s">
        <v>430</v>
      </c>
      <c r="C19" s="55"/>
      <c r="D19" s="55"/>
      <c r="E19" s="55"/>
      <c r="F19" s="55"/>
      <c r="H19" s="53"/>
      <c r="I19" s="53"/>
      <c r="J19" s="55"/>
      <c r="K19" s="53"/>
      <c r="L19" s="53"/>
      <c r="M19" s="53"/>
      <c r="N19" s="53"/>
      <c r="O19" s="53"/>
      <c r="P19" s="53"/>
      <c r="R19" s="53"/>
    </row>
    <row r="20" spans="1:18" x14ac:dyDescent="0.35">
      <c r="A20" s="348"/>
      <c r="B20" s="62" t="s">
        <v>431</v>
      </c>
      <c r="C20" s="55"/>
      <c r="D20" s="55"/>
      <c r="E20" s="55"/>
      <c r="F20" s="55"/>
      <c r="H20" s="53"/>
      <c r="I20" s="53"/>
      <c r="J20" s="55"/>
      <c r="K20" s="53"/>
      <c r="L20" s="53"/>
      <c r="M20" s="53"/>
      <c r="N20" s="53"/>
      <c r="O20" s="53"/>
      <c r="P20" s="53"/>
      <c r="R20" s="53"/>
    </row>
    <row r="21" spans="1:18" x14ac:dyDescent="0.35">
      <c r="B21" s="55"/>
      <c r="C21" s="55"/>
      <c r="D21" s="55"/>
      <c r="E21" s="55"/>
      <c r="F21" s="55"/>
      <c r="H21" s="53"/>
      <c r="I21" s="53"/>
      <c r="J21" s="55"/>
      <c r="K21" s="53"/>
      <c r="L21" s="53"/>
      <c r="M21" s="53"/>
      <c r="N21" s="53"/>
      <c r="O21" s="53"/>
      <c r="P21" s="53"/>
      <c r="R21" s="53"/>
    </row>
    <row r="22" spans="1:18" x14ac:dyDescent="0.35">
      <c r="B22" s="55"/>
      <c r="C22" s="55"/>
      <c r="D22" s="55"/>
      <c r="E22" s="55"/>
      <c r="F22" s="55"/>
      <c r="H22" s="53"/>
      <c r="I22" s="53"/>
      <c r="J22" s="55"/>
      <c r="K22" s="53"/>
      <c r="L22" s="53"/>
      <c r="M22" s="53"/>
      <c r="N22" s="53"/>
      <c r="O22" s="53"/>
      <c r="P22" s="53"/>
      <c r="R22" s="53"/>
    </row>
    <row r="23" spans="1:18" x14ac:dyDescent="0.35">
      <c r="B23" s="55"/>
      <c r="C23" s="55"/>
      <c r="D23" s="55"/>
      <c r="E23" s="55"/>
      <c r="F23" s="55"/>
      <c r="H23" s="53"/>
      <c r="I23" s="53"/>
      <c r="J23" s="55"/>
      <c r="K23" s="53"/>
      <c r="L23" s="53"/>
      <c r="M23" s="53"/>
      <c r="N23" s="53"/>
      <c r="O23" s="53"/>
      <c r="P23" s="53"/>
      <c r="R23" s="53"/>
    </row>
    <row r="24" spans="1:18" x14ac:dyDescent="0.35">
      <c r="C24" s="55"/>
      <c r="D24" s="55"/>
      <c r="E24" s="55"/>
      <c r="F24" s="55"/>
      <c r="H24" s="53"/>
      <c r="I24" s="53"/>
      <c r="J24" s="55"/>
      <c r="K24" s="53"/>
      <c r="L24" s="53"/>
      <c r="M24" s="53"/>
      <c r="N24" s="53"/>
      <c r="O24" s="53"/>
      <c r="P24" s="53"/>
      <c r="R24" s="53"/>
    </row>
    <row r="25" spans="1:18" x14ac:dyDescent="0.35">
      <c r="C25" s="55"/>
      <c r="D25" s="55"/>
      <c r="E25" s="55"/>
      <c r="F25" s="55"/>
      <c r="H25" s="53"/>
      <c r="I25" s="53"/>
      <c r="J25" s="55"/>
      <c r="K25" s="53"/>
      <c r="L25" s="53"/>
      <c r="M25" s="53"/>
      <c r="N25" s="53"/>
      <c r="O25" s="53"/>
      <c r="P25" s="53"/>
      <c r="R25" s="53"/>
    </row>
    <row r="26" spans="1:18" x14ac:dyDescent="0.35">
      <c r="C26" s="55"/>
      <c r="D26" s="55"/>
      <c r="E26" s="55"/>
      <c r="F26" s="55"/>
      <c r="H26" s="53"/>
      <c r="I26" s="53"/>
      <c r="J26" s="55"/>
      <c r="K26" s="53"/>
      <c r="L26" s="53"/>
      <c r="M26" s="53"/>
      <c r="N26" s="53"/>
      <c r="O26" s="53"/>
      <c r="P26" s="53"/>
      <c r="R26" s="53"/>
    </row>
    <row r="27" spans="1:18" x14ac:dyDescent="0.35">
      <c r="C27" s="55"/>
      <c r="D27" s="55"/>
      <c r="E27" s="55"/>
      <c r="F27" s="55"/>
      <c r="H27" s="53"/>
      <c r="I27" s="53"/>
      <c r="J27" s="55"/>
      <c r="K27" s="53"/>
      <c r="L27" s="53"/>
      <c r="M27" s="53"/>
      <c r="N27" s="53"/>
      <c r="O27" s="53"/>
      <c r="P27" s="53"/>
      <c r="R27" s="53"/>
    </row>
    <row r="28" spans="1:18" x14ac:dyDescent="0.35">
      <c r="H28" s="53"/>
      <c r="I28" s="53"/>
      <c r="J28" s="55"/>
      <c r="K28" s="53"/>
      <c r="L28" s="53"/>
      <c r="M28" s="53"/>
      <c r="N28" s="53"/>
      <c r="O28" s="53"/>
      <c r="P28" s="53"/>
      <c r="R28" s="53"/>
    </row>
    <row r="29" spans="1:18" x14ac:dyDescent="0.35">
      <c r="H29" s="53"/>
      <c r="I29" s="53"/>
      <c r="J29" s="55"/>
      <c r="K29" s="53"/>
      <c r="L29" s="53"/>
      <c r="M29" s="53"/>
      <c r="N29" s="53"/>
      <c r="O29" s="53"/>
      <c r="P29" s="53"/>
      <c r="R29" s="53"/>
    </row>
    <row r="30" spans="1:18" x14ac:dyDescent="0.35">
      <c r="H30" s="53"/>
      <c r="I30" s="53"/>
      <c r="J30" s="55"/>
      <c r="K30" s="53"/>
      <c r="L30" s="53"/>
      <c r="M30" s="53"/>
      <c r="N30" s="53"/>
      <c r="O30" s="53"/>
      <c r="P30" s="53"/>
      <c r="R30" s="53"/>
    </row>
    <row r="31" spans="1:18" x14ac:dyDescent="0.35">
      <c r="H31" s="53"/>
      <c r="I31" s="53"/>
      <c r="J31" s="55"/>
      <c r="K31" s="53"/>
      <c r="L31" s="53"/>
      <c r="M31" s="53"/>
      <c r="N31" s="53"/>
      <c r="O31" s="53"/>
      <c r="P31" s="53"/>
      <c r="R31" s="53"/>
    </row>
    <row r="32" spans="1:18" x14ac:dyDescent="0.35">
      <c r="H32" s="53"/>
      <c r="I32" s="53"/>
      <c r="J32" s="55"/>
      <c r="K32" s="53"/>
      <c r="L32" s="53"/>
      <c r="M32" s="53"/>
      <c r="N32" s="53"/>
      <c r="O32" s="53"/>
      <c r="P32" s="53"/>
      <c r="R32" s="53"/>
    </row>
    <row r="33" spans="8:18" x14ac:dyDescent="0.35">
      <c r="H33" s="53"/>
      <c r="I33" s="53"/>
      <c r="J33" s="55"/>
      <c r="K33" s="53"/>
      <c r="L33" s="53"/>
      <c r="M33" s="53"/>
      <c r="N33" s="53"/>
      <c r="O33" s="53"/>
      <c r="P33" s="53"/>
      <c r="R33" s="53"/>
    </row>
    <row r="34" spans="8:18" x14ac:dyDescent="0.35">
      <c r="H34" s="53"/>
      <c r="I34" s="53"/>
      <c r="J34" s="55"/>
      <c r="K34" s="53"/>
      <c r="L34" s="53"/>
      <c r="M34" s="53"/>
      <c r="N34" s="53"/>
      <c r="O34" s="53"/>
      <c r="P34" s="53"/>
      <c r="R34" s="53"/>
    </row>
    <row r="35" spans="8:18" x14ac:dyDescent="0.35">
      <c r="H35" s="53"/>
      <c r="I35" s="53"/>
      <c r="J35" s="55"/>
      <c r="K35" s="53"/>
      <c r="L35" s="53"/>
      <c r="M35" s="53"/>
      <c r="N35" s="53"/>
      <c r="O35" s="53"/>
      <c r="P35" s="53"/>
      <c r="R35" s="53"/>
    </row>
    <row r="36" spans="8:18" x14ac:dyDescent="0.35">
      <c r="H36" s="53"/>
      <c r="I36" s="53"/>
      <c r="J36" s="55"/>
      <c r="K36" s="53"/>
      <c r="L36" s="53"/>
      <c r="M36" s="53"/>
      <c r="N36" s="53"/>
      <c r="O36" s="53"/>
      <c r="P36" s="53"/>
      <c r="R36" s="53"/>
    </row>
    <row r="37" spans="8:18" x14ac:dyDescent="0.35">
      <c r="H37" s="53"/>
      <c r="I37" s="53"/>
      <c r="J37" s="55"/>
      <c r="K37" s="53"/>
      <c r="L37" s="53"/>
      <c r="M37" s="53"/>
      <c r="N37" s="53"/>
      <c r="O37" s="53"/>
      <c r="P37" s="53"/>
      <c r="R37" s="53"/>
    </row>
    <row r="38" spans="8:18" x14ac:dyDescent="0.35">
      <c r="H38" s="53"/>
      <c r="I38" s="53"/>
      <c r="J38" s="55"/>
      <c r="K38" s="53"/>
      <c r="L38" s="53"/>
      <c r="M38" s="53"/>
      <c r="N38" s="53"/>
      <c r="O38" s="53"/>
      <c r="P38" s="53"/>
      <c r="R38" s="53"/>
    </row>
    <row r="39" spans="8:18" x14ac:dyDescent="0.35">
      <c r="H39" s="53"/>
      <c r="I39" s="53"/>
      <c r="J39" s="55"/>
      <c r="K39" s="53"/>
      <c r="L39" s="53"/>
      <c r="M39" s="53"/>
      <c r="N39" s="53"/>
      <c r="O39" s="53"/>
      <c r="P39" s="53"/>
      <c r="R39" s="53"/>
    </row>
    <row r="40" spans="8:18" x14ac:dyDescent="0.35">
      <c r="H40" s="53"/>
      <c r="I40" s="53"/>
      <c r="J40" s="55"/>
      <c r="K40" s="53"/>
      <c r="L40" s="53"/>
      <c r="M40" s="53"/>
      <c r="N40" s="53"/>
      <c r="O40" s="53"/>
      <c r="P40" s="53"/>
      <c r="R40" s="53"/>
    </row>
    <row r="41" spans="8:18" x14ac:dyDescent="0.35">
      <c r="H41" s="53"/>
      <c r="I41" s="53"/>
      <c r="J41" s="55"/>
      <c r="K41" s="53"/>
      <c r="L41" s="53"/>
      <c r="M41" s="53"/>
      <c r="N41" s="53"/>
      <c r="R41" s="53"/>
    </row>
    <row r="42" spans="8:18" x14ac:dyDescent="0.35">
      <c r="H42" s="53"/>
      <c r="I42" s="53"/>
      <c r="J42" s="55"/>
      <c r="K42" s="53"/>
      <c r="L42" s="53"/>
      <c r="M42" s="53"/>
      <c r="N42" s="53"/>
      <c r="R42" s="53"/>
    </row>
    <row r="43" spans="8:18" x14ac:dyDescent="0.35">
      <c r="H43" s="53"/>
      <c r="I43" s="53"/>
      <c r="J43" s="55"/>
      <c r="K43" s="53"/>
      <c r="L43" s="53"/>
      <c r="M43" s="53"/>
      <c r="N43" s="53"/>
      <c r="R43" s="53"/>
    </row>
  </sheetData>
  <mergeCells count="6">
    <mergeCell ref="A18:A20"/>
    <mergeCell ref="H3:O3"/>
    <mergeCell ref="C4:D4"/>
    <mergeCell ref="E4:F4"/>
    <mergeCell ref="K4:L4"/>
    <mergeCell ref="M4:N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39997558519241921"/>
  </sheetPr>
  <dimension ref="A1:D19"/>
  <sheetViews>
    <sheetView topLeftCell="A4" workbookViewId="0">
      <selection activeCell="A12" sqref="A12:B14"/>
    </sheetView>
  </sheetViews>
  <sheetFormatPr baseColWidth="10" defaultColWidth="11.453125" defaultRowHeight="14.5" x14ac:dyDescent="0.35"/>
  <cols>
    <col min="1" max="1" width="16.81640625" customWidth="1"/>
    <col min="2" max="2" width="21.81640625" customWidth="1"/>
    <col min="3" max="3" width="36.7265625" bestFit="1" customWidth="1"/>
    <col min="4" max="4" width="36.54296875" customWidth="1"/>
  </cols>
  <sheetData>
    <row r="1" spans="1:4" x14ac:dyDescent="0.35">
      <c r="A1" s="518" t="s">
        <v>432</v>
      </c>
      <c r="B1" s="518"/>
      <c r="C1" s="518"/>
      <c r="D1" s="518"/>
    </row>
    <row r="2" spans="1:4" x14ac:dyDescent="0.35">
      <c r="A2" s="7"/>
    </row>
    <row r="3" spans="1:4" x14ac:dyDescent="0.35">
      <c r="A3" t="s">
        <v>433</v>
      </c>
    </row>
    <row r="4" spans="1:4" ht="15" thickBot="1" x14ac:dyDescent="0.4">
      <c r="A4" s="7"/>
    </row>
    <row r="5" spans="1:4" ht="15" thickBot="1" x14ac:dyDescent="0.4">
      <c r="A5" s="71" t="s">
        <v>124</v>
      </c>
      <c r="B5" s="72" t="s">
        <v>434</v>
      </c>
      <c r="C5" s="527" t="s">
        <v>435</v>
      </c>
      <c r="D5" s="528"/>
    </row>
    <row r="6" spans="1:4" ht="39.5" thickBot="1" x14ac:dyDescent="0.4">
      <c r="A6" s="525" t="s">
        <v>436</v>
      </c>
      <c r="B6" s="73" t="s">
        <v>147</v>
      </c>
      <c r="C6" s="516" t="s">
        <v>437</v>
      </c>
      <c r="D6" s="517"/>
    </row>
    <row r="7" spans="1:4" ht="26.5" thickBot="1" x14ac:dyDescent="0.4">
      <c r="A7" s="529"/>
      <c r="B7" s="73" t="s">
        <v>438</v>
      </c>
      <c r="C7" s="516" t="s">
        <v>439</v>
      </c>
      <c r="D7" s="517"/>
    </row>
    <row r="8" spans="1:4" ht="26.5" thickBot="1" x14ac:dyDescent="0.4">
      <c r="A8" s="529"/>
      <c r="B8" s="73" t="s">
        <v>440</v>
      </c>
      <c r="C8" s="516" t="s">
        <v>441</v>
      </c>
      <c r="D8" s="517"/>
    </row>
    <row r="9" spans="1:4" ht="39.5" thickBot="1" x14ac:dyDescent="0.4">
      <c r="A9" s="529"/>
      <c r="B9" s="73" t="s">
        <v>442</v>
      </c>
      <c r="C9" s="516" t="s">
        <v>443</v>
      </c>
      <c r="D9" s="517"/>
    </row>
    <row r="10" spans="1:4" ht="39" x14ac:dyDescent="0.35">
      <c r="A10" s="529"/>
      <c r="B10" s="120" t="s">
        <v>444</v>
      </c>
      <c r="C10" s="530" t="s">
        <v>445</v>
      </c>
      <c r="D10" s="531"/>
    </row>
    <row r="11" spans="1:4" x14ac:dyDescent="0.35">
      <c r="A11" s="68" t="s">
        <v>429</v>
      </c>
      <c r="B11" s="68" t="s">
        <v>429</v>
      </c>
      <c r="C11" s="116"/>
      <c r="D11" s="116"/>
    </row>
    <row r="12" spans="1:4" ht="39.75" customHeight="1" thickBot="1" x14ac:dyDescent="0.4">
      <c r="A12" s="519" t="s">
        <v>446</v>
      </c>
      <c r="B12" s="520"/>
      <c r="C12" s="74" t="s">
        <v>447</v>
      </c>
      <c r="D12" s="523" t="s">
        <v>448</v>
      </c>
    </row>
    <row r="13" spans="1:4" ht="39.75" customHeight="1" thickBot="1" x14ac:dyDescent="0.4">
      <c r="A13" s="519"/>
      <c r="B13" s="520"/>
      <c r="C13" s="74" t="s">
        <v>449</v>
      </c>
      <c r="D13" s="523"/>
    </row>
    <row r="14" spans="1:4" ht="39.75" customHeight="1" thickBot="1" x14ac:dyDescent="0.4">
      <c r="A14" s="521"/>
      <c r="B14" s="522"/>
      <c r="C14" s="74" t="s">
        <v>450</v>
      </c>
      <c r="D14" s="524"/>
    </row>
    <row r="15" spans="1:4" ht="27" customHeight="1" thickBot="1" x14ac:dyDescent="0.4">
      <c r="A15" s="525" t="s">
        <v>451</v>
      </c>
      <c r="B15" s="73" t="s">
        <v>452</v>
      </c>
      <c r="C15" s="516" t="s">
        <v>453</v>
      </c>
      <c r="D15" s="517"/>
    </row>
    <row r="16" spans="1:4" ht="37.5" customHeight="1" thickBot="1" x14ac:dyDescent="0.4">
      <c r="A16" s="526"/>
      <c r="B16" s="73" t="s">
        <v>454</v>
      </c>
      <c r="C16" s="516" t="s">
        <v>455</v>
      </c>
      <c r="D16" s="517"/>
    </row>
    <row r="17" spans="1:4" ht="37.5" customHeight="1" thickBot="1" x14ac:dyDescent="0.4">
      <c r="A17" s="514" t="s">
        <v>456</v>
      </c>
      <c r="B17" s="515"/>
      <c r="C17" s="516" t="s">
        <v>457</v>
      </c>
      <c r="D17" s="517"/>
    </row>
    <row r="18" spans="1:4" ht="42.75" customHeight="1" x14ac:dyDescent="0.35"/>
    <row r="19" spans="1:4" ht="85.5" customHeight="1" x14ac:dyDescent="0.35"/>
  </sheetData>
  <mergeCells count="15">
    <mergeCell ref="A17:B17"/>
    <mergeCell ref="C17:D17"/>
    <mergeCell ref="A1:D1"/>
    <mergeCell ref="A12:B14"/>
    <mergeCell ref="D12:D14"/>
    <mergeCell ref="A15:A16"/>
    <mergeCell ref="C15:D15"/>
    <mergeCell ref="C16:D16"/>
    <mergeCell ref="C5:D5"/>
    <mergeCell ref="A6:A10"/>
    <mergeCell ref="C6:D6"/>
    <mergeCell ref="C7:D7"/>
    <mergeCell ref="C8:D8"/>
    <mergeCell ref="C9:D9"/>
    <mergeCell ref="C10:D10"/>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tint="0.39997558519241921"/>
  </sheetPr>
  <dimension ref="A1:K89"/>
  <sheetViews>
    <sheetView topLeftCell="A37" zoomScale="80" zoomScaleNormal="80" workbookViewId="0">
      <selection activeCell="H24" sqref="H24:I24"/>
    </sheetView>
  </sheetViews>
  <sheetFormatPr baseColWidth="10" defaultColWidth="11.453125" defaultRowHeight="14.5" x14ac:dyDescent="0.35"/>
  <cols>
    <col min="1" max="1" width="17.453125" style="89" customWidth="1"/>
    <col min="2" max="5" width="25.7265625" customWidth="1"/>
    <col min="6" max="6" width="15.54296875" bestFit="1" customWidth="1"/>
    <col min="7" max="7" width="18.54296875" style="89" customWidth="1"/>
    <col min="8" max="8" width="26" customWidth="1"/>
    <col min="9" max="11" width="25.7265625" customWidth="1"/>
  </cols>
  <sheetData>
    <row r="1" spans="1:11" ht="15.5" x14ac:dyDescent="0.35">
      <c r="A1" s="559" t="s">
        <v>458</v>
      </c>
      <c r="B1" s="559"/>
      <c r="C1" s="559"/>
      <c r="D1" s="559"/>
      <c r="F1" s="559" t="s">
        <v>459</v>
      </c>
      <c r="G1" s="559"/>
      <c r="H1" s="559"/>
    </row>
    <row r="2" spans="1:11" ht="15" thickBot="1" x14ac:dyDescent="0.4"/>
    <row r="3" spans="1:11" ht="21.75" customHeight="1" thickBot="1" x14ac:dyDescent="0.4">
      <c r="A3" s="562" t="s">
        <v>460</v>
      </c>
      <c r="B3" s="562"/>
      <c r="C3" s="562"/>
      <c r="D3" s="563"/>
      <c r="F3" s="560" t="s">
        <v>461</v>
      </c>
      <c r="G3" s="560" t="s">
        <v>462</v>
      </c>
      <c r="H3" s="560"/>
    </row>
    <row r="4" spans="1:11" ht="28.5" customHeight="1" thickBot="1" x14ac:dyDescent="0.4">
      <c r="A4" s="90"/>
      <c r="B4" s="75" t="s">
        <v>463</v>
      </c>
      <c r="C4" s="76" t="s">
        <v>435</v>
      </c>
      <c r="D4" s="75" t="s">
        <v>28</v>
      </c>
      <c r="F4" s="560"/>
      <c r="G4" s="84" t="s">
        <v>464</v>
      </c>
      <c r="H4" s="84" t="s">
        <v>465</v>
      </c>
    </row>
    <row r="5" spans="1:11" ht="50.5" thickBot="1" x14ac:dyDescent="0.4">
      <c r="A5" s="77" t="s">
        <v>152</v>
      </c>
      <c r="B5" s="10" t="s">
        <v>466</v>
      </c>
      <c r="C5" s="78" t="s">
        <v>467</v>
      </c>
      <c r="D5" s="79">
        <v>0.2</v>
      </c>
      <c r="F5" s="85" t="s">
        <v>400</v>
      </c>
      <c r="G5" s="86">
        <v>0.2</v>
      </c>
      <c r="H5" s="561" t="s">
        <v>468</v>
      </c>
    </row>
    <row r="6" spans="1:11" ht="38" thickBot="1" x14ac:dyDescent="0.4">
      <c r="A6" s="80" t="s">
        <v>182</v>
      </c>
      <c r="B6" s="10" t="s">
        <v>469</v>
      </c>
      <c r="C6" s="78" t="s">
        <v>470</v>
      </c>
      <c r="D6" s="79">
        <v>0.4</v>
      </c>
      <c r="F6" s="85" t="s">
        <v>404</v>
      </c>
      <c r="G6" s="86">
        <v>0.4</v>
      </c>
      <c r="H6" s="561"/>
    </row>
    <row r="7" spans="1:11" ht="38" thickBot="1" x14ac:dyDescent="0.4">
      <c r="A7" s="81" t="s">
        <v>76</v>
      </c>
      <c r="B7" s="10" t="s">
        <v>471</v>
      </c>
      <c r="C7" s="78" t="s">
        <v>472</v>
      </c>
      <c r="D7" s="79">
        <v>0.6</v>
      </c>
      <c r="F7" s="87" t="s">
        <v>219</v>
      </c>
      <c r="G7" s="88">
        <v>0.6</v>
      </c>
      <c r="H7" s="88">
        <v>0.6</v>
      </c>
    </row>
    <row r="8" spans="1:11" ht="50.5" thickBot="1" x14ac:dyDescent="0.4">
      <c r="A8" s="82" t="s">
        <v>416</v>
      </c>
      <c r="B8" s="10" t="s">
        <v>473</v>
      </c>
      <c r="C8" s="78" t="s">
        <v>474</v>
      </c>
      <c r="D8" s="79">
        <v>0.8</v>
      </c>
      <c r="F8" s="87" t="s">
        <v>77</v>
      </c>
      <c r="G8" s="88">
        <v>0.8</v>
      </c>
      <c r="H8" s="88">
        <v>0.8</v>
      </c>
    </row>
    <row r="9" spans="1:11" ht="38" thickBot="1" x14ac:dyDescent="0.4">
      <c r="A9" s="83" t="s">
        <v>218</v>
      </c>
      <c r="B9" s="10" t="s">
        <v>475</v>
      </c>
      <c r="C9" s="78" t="s">
        <v>476</v>
      </c>
      <c r="D9" s="79">
        <v>1</v>
      </c>
      <c r="F9" s="87" t="s">
        <v>153</v>
      </c>
      <c r="G9" s="88">
        <v>1</v>
      </c>
      <c r="H9" s="88">
        <v>1</v>
      </c>
    </row>
    <row r="11" spans="1:11" ht="15" thickBot="1" x14ac:dyDescent="0.4"/>
    <row r="12" spans="1:11" ht="23.25" customHeight="1" thickBot="1" x14ac:dyDescent="0.4">
      <c r="A12" s="532" t="s">
        <v>146</v>
      </c>
      <c r="B12" s="532"/>
      <c r="C12" s="532"/>
      <c r="D12" s="532"/>
      <c r="E12" s="532"/>
      <c r="G12" s="532" t="s">
        <v>477</v>
      </c>
      <c r="H12" s="532"/>
      <c r="I12" s="532"/>
      <c r="J12" s="532"/>
      <c r="K12" s="532"/>
    </row>
    <row r="13" spans="1:11" ht="39" customHeight="1" thickBot="1" x14ac:dyDescent="0.4">
      <c r="A13" s="12" t="s">
        <v>478</v>
      </c>
      <c r="B13" s="533" t="s">
        <v>479</v>
      </c>
      <c r="C13" s="533"/>
      <c r="D13" s="533" t="s">
        <v>480</v>
      </c>
      <c r="E13" s="533"/>
      <c r="G13" s="12" t="s">
        <v>478</v>
      </c>
      <c r="H13" s="533" t="s">
        <v>479</v>
      </c>
      <c r="I13" s="533"/>
      <c r="J13" s="533" t="s">
        <v>480</v>
      </c>
      <c r="K13" s="533"/>
    </row>
    <row r="14" spans="1:11" ht="25" customHeight="1" x14ac:dyDescent="0.35">
      <c r="A14" s="540" t="s">
        <v>481</v>
      </c>
      <c r="B14" s="534" t="s">
        <v>482</v>
      </c>
      <c r="C14" s="535"/>
      <c r="D14" s="534" t="s">
        <v>483</v>
      </c>
      <c r="E14" s="535"/>
      <c r="G14" s="540" t="s">
        <v>481</v>
      </c>
      <c r="H14" s="534" t="s">
        <v>484</v>
      </c>
      <c r="I14" s="535"/>
      <c r="J14" s="534" t="s">
        <v>485</v>
      </c>
      <c r="K14" s="535"/>
    </row>
    <row r="15" spans="1:11" ht="25" customHeight="1" x14ac:dyDescent="0.35">
      <c r="A15" s="541"/>
      <c r="B15" s="536" t="s">
        <v>486</v>
      </c>
      <c r="C15" s="537"/>
      <c r="D15" s="536" t="s">
        <v>487</v>
      </c>
      <c r="E15" s="537"/>
      <c r="G15" s="541"/>
      <c r="H15" s="536" t="s">
        <v>488</v>
      </c>
      <c r="I15" s="537"/>
      <c r="J15" s="536" t="s">
        <v>489</v>
      </c>
      <c r="K15" s="537"/>
    </row>
    <row r="16" spans="1:11" ht="40" customHeight="1" thickBot="1" x14ac:dyDescent="0.4">
      <c r="A16" s="541"/>
      <c r="B16" s="536" t="s">
        <v>490</v>
      </c>
      <c r="C16" s="537"/>
      <c r="D16" s="536" t="s">
        <v>491</v>
      </c>
      <c r="E16" s="537"/>
      <c r="G16" s="542"/>
      <c r="H16" s="538" t="s">
        <v>492</v>
      </c>
      <c r="I16" s="539"/>
      <c r="J16" s="538" t="s">
        <v>493</v>
      </c>
      <c r="K16" s="539"/>
    </row>
    <row r="17" spans="1:11" ht="52" customHeight="1" x14ac:dyDescent="0.35">
      <c r="A17" s="541"/>
      <c r="B17" s="536" t="s">
        <v>494</v>
      </c>
      <c r="C17" s="537"/>
      <c r="D17" s="536" t="s">
        <v>495</v>
      </c>
      <c r="E17" s="537"/>
      <c r="G17" s="540" t="s">
        <v>496</v>
      </c>
      <c r="H17" s="534" t="s">
        <v>497</v>
      </c>
      <c r="I17" s="535"/>
      <c r="J17" s="534" t="s">
        <v>498</v>
      </c>
      <c r="K17" s="535"/>
    </row>
    <row r="18" spans="1:11" ht="25" customHeight="1" thickBot="1" x14ac:dyDescent="0.4">
      <c r="A18" s="542"/>
      <c r="B18" s="543"/>
      <c r="C18" s="544"/>
      <c r="D18" s="538" t="s">
        <v>499</v>
      </c>
      <c r="E18" s="539"/>
      <c r="G18" s="541"/>
      <c r="H18" s="536" t="s">
        <v>500</v>
      </c>
      <c r="I18" s="537"/>
      <c r="J18" s="536" t="s">
        <v>501</v>
      </c>
      <c r="K18" s="537"/>
    </row>
    <row r="19" spans="1:11" ht="25" customHeight="1" thickBot="1" x14ac:dyDescent="0.4">
      <c r="A19" s="540" t="s">
        <v>496</v>
      </c>
      <c r="B19" s="534" t="s">
        <v>502</v>
      </c>
      <c r="C19" s="535"/>
      <c r="D19" s="534" t="s">
        <v>503</v>
      </c>
      <c r="E19" s="535"/>
      <c r="G19" s="542"/>
      <c r="H19" s="538" t="s">
        <v>504</v>
      </c>
      <c r="I19" s="539"/>
      <c r="J19" s="538" t="s">
        <v>505</v>
      </c>
      <c r="K19" s="539"/>
    </row>
    <row r="20" spans="1:11" ht="25" customHeight="1" x14ac:dyDescent="0.35">
      <c r="A20" s="541"/>
      <c r="B20" s="536" t="s">
        <v>506</v>
      </c>
      <c r="C20" s="537"/>
      <c r="D20" s="536" t="s">
        <v>507</v>
      </c>
      <c r="E20" s="537"/>
      <c r="G20" s="540" t="s">
        <v>508</v>
      </c>
      <c r="H20" s="534" t="s">
        <v>509</v>
      </c>
      <c r="I20" s="535"/>
      <c r="J20" s="534" t="s">
        <v>510</v>
      </c>
      <c r="K20" s="535"/>
    </row>
    <row r="21" spans="1:11" ht="40" customHeight="1" x14ac:dyDescent="0.35">
      <c r="A21" s="541"/>
      <c r="B21" s="536" t="s">
        <v>511</v>
      </c>
      <c r="C21" s="537"/>
      <c r="D21" s="536" t="s">
        <v>512</v>
      </c>
      <c r="E21" s="537"/>
      <c r="G21" s="541"/>
      <c r="H21" s="536" t="s">
        <v>513</v>
      </c>
      <c r="I21" s="537"/>
      <c r="J21" s="536" t="s">
        <v>514</v>
      </c>
      <c r="K21" s="537"/>
    </row>
    <row r="22" spans="1:11" ht="52" customHeight="1" thickBot="1" x14ac:dyDescent="0.4">
      <c r="A22" s="541"/>
      <c r="B22" s="536" t="s">
        <v>515</v>
      </c>
      <c r="C22" s="537"/>
      <c r="D22" s="536" t="s">
        <v>516</v>
      </c>
      <c r="E22" s="537"/>
      <c r="G22" s="542"/>
      <c r="H22" s="538" t="s">
        <v>517</v>
      </c>
      <c r="I22" s="539"/>
      <c r="J22" s="538" t="s">
        <v>518</v>
      </c>
      <c r="K22" s="539"/>
    </row>
    <row r="23" spans="1:11" ht="40" customHeight="1" thickBot="1" x14ac:dyDescent="0.4">
      <c r="A23" s="542"/>
      <c r="B23" s="543"/>
      <c r="C23" s="544"/>
      <c r="D23" s="538" t="s">
        <v>519</v>
      </c>
      <c r="E23" s="539"/>
      <c r="G23" s="540" t="s">
        <v>520</v>
      </c>
      <c r="H23" s="534" t="s">
        <v>521</v>
      </c>
      <c r="I23" s="535"/>
      <c r="J23" s="534" t="s">
        <v>522</v>
      </c>
      <c r="K23" s="535"/>
    </row>
    <row r="24" spans="1:11" ht="25" customHeight="1" x14ac:dyDescent="0.35">
      <c r="A24" s="540" t="s">
        <v>508</v>
      </c>
      <c r="B24" s="534" t="s">
        <v>523</v>
      </c>
      <c r="C24" s="535"/>
      <c r="D24" s="534" t="s">
        <v>524</v>
      </c>
      <c r="E24" s="535"/>
      <c r="G24" s="541"/>
      <c r="H24" s="536" t="s">
        <v>525</v>
      </c>
      <c r="I24" s="537"/>
      <c r="J24" s="536" t="s">
        <v>526</v>
      </c>
      <c r="K24" s="537"/>
    </row>
    <row r="25" spans="1:11" ht="40" customHeight="1" thickBot="1" x14ac:dyDescent="0.4">
      <c r="A25" s="541"/>
      <c r="B25" s="536" t="s">
        <v>527</v>
      </c>
      <c r="C25" s="537"/>
      <c r="D25" s="536" t="s">
        <v>528</v>
      </c>
      <c r="E25" s="537"/>
      <c r="G25" s="542"/>
      <c r="H25" s="538" t="s">
        <v>529</v>
      </c>
      <c r="I25" s="539"/>
      <c r="J25" s="538" t="s">
        <v>530</v>
      </c>
      <c r="K25" s="539"/>
    </row>
    <row r="26" spans="1:11" ht="40" customHeight="1" x14ac:dyDescent="0.35">
      <c r="A26" s="541"/>
      <c r="B26" s="536" t="s">
        <v>531</v>
      </c>
      <c r="C26" s="537"/>
      <c r="D26" s="536" t="s">
        <v>532</v>
      </c>
      <c r="E26" s="537"/>
      <c r="G26" s="540" t="s">
        <v>533</v>
      </c>
      <c r="H26" s="534" t="s">
        <v>534</v>
      </c>
      <c r="I26" s="535"/>
      <c r="J26" s="534" t="s">
        <v>535</v>
      </c>
      <c r="K26" s="535"/>
    </row>
    <row r="27" spans="1:11" ht="52" customHeight="1" x14ac:dyDescent="0.35">
      <c r="A27" s="541"/>
      <c r="B27" s="536" t="s">
        <v>536</v>
      </c>
      <c r="C27" s="537"/>
      <c r="D27" s="536" t="s">
        <v>537</v>
      </c>
      <c r="E27" s="537"/>
      <c r="G27" s="541"/>
      <c r="H27" s="536" t="s">
        <v>538</v>
      </c>
      <c r="I27" s="537"/>
      <c r="J27" s="536" t="s">
        <v>539</v>
      </c>
      <c r="K27" s="537"/>
    </row>
    <row r="28" spans="1:11" ht="40" customHeight="1" thickBot="1" x14ac:dyDescent="0.4">
      <c r="A28" s="541"/>
      <c r="B28" s="536"/>
      <c r="C28" s="537"/>
      <c r="D28" s="536" t="s">
        <v>540</v>
      </c>
      <c r="E28" s="537"/>
      <c r="G28" s="542"/>
      <c r="H28" s="538" t="s">
        <v>541</v>
      </c>
      <c r="I28" s="539"/>
      <c r="J28" s="538" t="s">
        <v>542</v>
      </c>
      <c r="K28" s="539"/>
    </row>
    <row r="29" spans="1:11" ht="25" customHeight="1" thickBot="1" x14ac:dyDescent="0.4">
      <c r="A29" s="542"/>
      <c r="B29" s="538"/>
      <c r="C29" s="539"/>
      <c r="D29" s="538" t="s">
        <v>543</v>
      </c>
      <c r="E29" s="539"/>
    </row>
    <row r="30" spans="1:11" ht="25" customHeight="1" x14ac:dyDescent="0.35">
      <c r="A30" s="540" t="s">
        <v>520</v>
      </c>
      <c r="B30" s="534" t="s">
        <v>544</v>
      </c>
      <c r="C30" s="535"/>
      <c r="D30" s="534" t="s">
        <v>545</v>
      </c>
      <c r="E30" s="535"/>
    </row>
    <row r="31" spans="1:11" ht="40" customHeight="1" x14ac:dyDescent="0.35">
      <c r="A31" s="541"/>
      <c r="B31" s="536" t="s">
        <v>546</v>
      </c>
      <c r="C31" s="537"/>
      <c r="D31" s="536" t="s">
        <v>547</v>
      </c>
      <c r="E31" s="537"/>
    </row>
    <row r="32" spans="1:11" ht="40" customHeight="1" x14ac:dyDescent="0.35">
      <c r="A32" s="541"/>
      <c r="B32" s="536" t="s">
        <v>548</v>
      </c>
      <c r="C32" s="537"/>
      <c r="D32" s="536" t="s">
        <v>549</v>
      </c>
      <c r="E32" s="537"/>
    </row>
    <row r="33" spans="1:11" ht="52" customHeight="1" thickBot="1" x14ac:dyDescent="0.4">
      <c r="A33" s="542"/>
      <c r="B33" s="538" t="s">
        <v>550</v>
      </c>
      <c r="C33" s="539"/>
      <c r="D33" s="543"/>
      <c r="E33" s="544"/>
    </row>
    <row r="34" spans="1:11" ht="25" customHeight="1" x14ac:dyDescent="0.35">
      <c r="A34" s="540" t="s">
        <v>533</v>
      </c>
      <c r="B34" s="534" t="s">
        <v>551</v>
      </c>
      <c r="C34" s="535"/>
      <c r="D34" s="534" t="s">
        <v>552</v>
      </c>
      <c r="E34" s="535"/>
    </row>
    <row r="35" spans="1:11" ht="25" customHeight="1" x14ac:dyDescent="0.35">
      <c r="A35" s="541"/>
      <c r="B35" s="536" t="s">
        <v>553</v>
      </c>
      <c r="C35" s="537"/>
      <c r="D35" s="536" t="s">
        <v>554</v>
      </c>
      <c r="E35" s="537"/>
    </row>
    <row r="36" spans="1:11" ht="40" customHeight="1" x14ac:dyDescent="0.35">
      <c r="A36" s="541"/>
      <c r="B36" s="536" t="s">
        <v>555</v>
      </c>
      <c r="C36" s="537"/>
      <c r="D36" s="536" t="s">
        <v>556</v>
      </c>
      <c r="E36" s="537"/>
    </row>
    <row r="37" spans="1:11" ht="52" customHeight="1" thickBot="1" x14ac:dyDescent="0.4">
      <c r="A37" s="542"/>
      <c r="B37" s="538" t="s">
        <v>557</v>
      </c>
      <c r="C37" s="539"/>
      <c r="D37" s="543"/>
      <c r="E37" s="544"/>
    </row>
    <row r="40" spans="1:11" ht="35.25" customHeight="1" x14ac:dyDescent="0.35">
      <c r="A40" s="550" t="s">
        <v>558</v>
      </c>
      <c r="B40" s="550"/>
      <c r="C40" s="550"/>
      <c r="D40" s="550"/>
      <c r="E40" s="550"/>
      <c r="G40" s="550" t="s">
        <v>559</v>
      </c>
      <c r="H40" s="550"/>
      <c r="I40" s="550"/>
      <c r="J40" s="550"/>
      <c r="K40" s="550"/>
    </row>
    <row r="41" spans="1:11" ht="15.75" customHeight="1" thickBot="1" x14ac:dyDescent="0.4">
      <c r="A41" s="11"/>
      <c r="B41" s="91"/>
      <c r="C41" s="11"/>
      <c r="D41" s="11"/>
      <c r="G41"/>
      <c r="H41" s="89"/>
    </row>
    <row r="42" spans="1:11" ht="42.5" thickBot="1" x14ac:dyDescent="0.4">
      <c r="A42" s="554" t="s">
        <v>560</v>
      </c>
      <c r="B42" s="556" t="s">
        <v>561</v>
      </c>
      <c r="C42" s="556"/>
      <c r="D42" s="556" t="s">
        <v>562</v>
      </c>
      <c r="E42" s="556"/>
      <c r="G42"/>
      <c r="H42" s="92" t="s">
        <v>478</v>
      </c>
      <c r="I42" s="93" t="s">
        <v>563</v>
      </c>
      <c r="J42" s="547" t="s">
        <v>564</v>
      </c>
      <c r="K42" s="548"/>
    </row>
    <row r="43" spans="1:11" ht="29.25" customHeight="1" thickBot="1" x14ac:dyDescent="0.4">
      <c r="A43" s="555"/>
      <c r="B43" s="556"/>
      <c r="C43" s="556"/>
      <c r="D43" s="14" t="s">
        <v>64</v>
      </c>
      <c r="E43" s="14" t="s">
        <v>65</v>
      </c>
      <c r="G43"/>
      <c r="H43" s="94" t="s">
        <v>481</v>
      </c>
      <c r="I43" s="67" t="s">
        <v>565</v>
      </c>
      <c r="J43" s="557" t="s">
        <v>566</v>
      </c>
      <c r="K43" s="558"/>
    </row>
    <row r="44" spans="1:11" ht="26.25" customHeight="1" x14ac:dyDescent="0.35">
      <c r="A44" s="97">
        <v>1</v>
      </c>
      <c r="B44" s="553" t="s">
        <v>567</v>
      </c>
      <c r="C44" s="553"/>
      <c r="D44" s="98"/>
      <c r="E44" s="99"/>
      <c r="G44"/>
      <c r="H44" s="94" t="s">
        <v>496</v>
      </c>
      <c r="I44" s="67" t="s">
        <v>568</v>
      </c>
      <c r="J44" s="557" t="s">
        <v>569</v>
      </c>
      <c r="K44" s="558"/>
    </row>
    <row r="45" spans="1:11" ht="24" customHeight="1" thickBot="1" x14ac:dyDescent="0.4">
      <c r="A45" s="100">
        <v>2</v>
      </c>
      <c r="B45" s="344" t="s">
        <v>570</v>
      </c>
      <c r="C45" s="344"/>
      <c r="D45" s="101"/>
      <c r="E45" s="102"/>
      <c r="G45"/>
      <c r="H45" s="95" t="s">
        <v>508</v>
      </c>
      <c r="I45" s="96" t="s">
        <v>571</v>
      </c>
      <c r="J45" s="545" t="s">
        <v>572</v>
      </c>
      <c r="K45" s="546"/>
    </row>
    <row r="46" spans="1:11" ht="15.75" customHeight="1" x14ac:dyDescent="0.35">
      <c r="A46" s="100">
        <v>3</v>
      </c>
      <c r="B46" s="344" t="s">
        <v>573</v>
      </c>
      <c r="C46" s="344"/>
      <c r="D46" s="101"/>
      <c r="E46" s="102"/>
      <c r="G46"/>
      <c r="H46" s="89"/>
    </row>
    <row r="47" spans="1:11" ht="25.5" customHeight="1" x14ac:dyDescent="0.35">
      <c r="A47" s="100">
        <v>4</v>
      </c>
      <c r="B47" s="344" t="s">
        <v>574</v>
      </c>
      <c r="C47" s="344"/>
      <c r="D47" s="101"/>
      <c r="E47" s="102"/>
      <c r="G47"/>
      <c r="H47" s="89"/>
    </row>
    <row r="48" spans="1:11" ht="27" customHeight="1" x14ac:dyDescent="0.35">
      <c r="A48" s="100">
        <v>5</v>
      </c>
      <c r="B48" s="344" t="s">
        <v>575</v>
      </c>
      <c r="C48" s="344"/>
      <c r="D48" s="101"/>
      <c r="E48" s="102"/>
      <c r="G48"/>
      <c r="H48" s="89"/>
    </row>
    <row r="49" spans="1:9" x14ac:dyDescent="0.35">
      <c r="A49" s="100">
        <v>6</v>
      </c>
      <c r="B49" s="344" t="s">
        <v>576</v>
      </c>
      <c r="C49" s="344"/>
      <c r="D49" s="101"/>
      <c r="E49" s="102"/>
      <c r="G49"/>
      <c r="H49" s="89"/>
    </row>
    <row r="50" spans="1:9" ht="25.5" customHeight="1" x14ac:dyDescent="0.35">
      <c r="A50" s="100">
        <v>7</v>
      </c>
      <c r="B50" s="344" t="s">
        <v>577</v>
      </c>
      <c r="C50" s="344"/>
      <c r="D50" s="101"/>
      <c r="E50" s="102"/>
    </row>
    <row r="51" spans="1:9" ht="26.25" customHeight="1" x14ac:dyDescent="0.35">
      <c r="A51" s="100">
        <v>8</v>
      </c>
      <c r="B51" s="344" t="s">
        <v>578</v>
      </c>
      <c r="C51" s="344"/>
      <c r="D51" s="101"/>
      <c r="E51" s="102"/>
    </row>
    <row r="52" spans="1:9" x14ac:dyDescent="0.35">
      <c r="A52" s="100">
        <v>9</v>
      </c>
      <c r="B52" s="344" t="s">
        <v>579</v>
      </c>
      <c r="C52" s="344"/>
      <c r="D52" s="101"/>
      <c r="E52" s="102"/>
    </row>
    <row r="53" spans="1:9" ht="30" customHeight="1" x14ac:dyDescent="0.35">
      <c r="A53" s="100">
        <v>10</v>
      </c>
      <c r="B53" s="344" t="s">
        <v>580</v>
      </c>
      <c r="C53" s="344"/>
      <c r="D53" s="101"/>
      <c r="E53" s="102"/>
    </row>
    <row r="54" spans="1:9" x14ac:dyDescent="0.35">
      <c r="A54" s="100">
        <v>11</v>
      </c>
      <c r="B54" s="344" t="s">
        <v>581</v>
      </c>
      <c r="C54" s="344"/>
      <c r="D54" s="101"/>
      <c r="E54" s="102"/>
    </row>
    <row r="55" spans="1:9" x14ac:dyDescent="0.35">
      <c r="A55" s="100">
        <v>12</v>
      </c>
      <c r="B55" s="344" t="s">
        <v>582</v>
      </c>
      <c r="C55" s="344"/>
      <c r="D55" s="101"/>
      <c r="E55" s="102"/>
    </row>
    <row r="56" spans="1:9" x14ac:dyDescent="0.35">
      <c r="A56" s="100">
        <v>13</v>
      </c>
      <c r="B56" s="344" t="s">
        <v>583</v>
      </c>
      <c r="C56" s="344"/>
      <c r="D56" s="101"/>
      <c r="E56" s="102"/>
    </row>
    <row r="57" spans="1:9" x14ac:dyDescent="0.35">
      <c r="A57" s="100">
        <v>14</v>
      </c>
      <c r="B57" s="344" t="s">
        <v>584</v>
      </c>
      <c r="C57" s="344"/>
      <c r="D57" s="101"/>
      <c r="E57" s="102"/>
      <c r="F57" s="11"/>
      <c r="G57" s="91"/>
      <c r="H57" s="11"/>
      <c r="I57" s="11"/>
    </row>
    <row r="58" spans="1:9" x14ac:dyDescent="0.35">
      <c r="A58" s="100">
        <v>15</v>
      </c>
      <c r="B58" s="344" t="s">
        <v>585</v>
      </c>
      <c r="C58" s="344"/>
      <c r="D58" s="101"/>
      <c r="E58" s="102"/>
    </row>
    <row r="59" spans="1:9" x14ac:dyDescent="0.35">
      <c r="A59" s="100">
        <v>16</v>
      </c>
      <c r="B59" s="344" t="s">
        <v>586</v>
      </c>
      <c r="C59" s="344"/>
      <c r="D59" s="101"/>
      <c r="E59" s="102"/>
    </row>
    <row r="60" spans="1:9" x14ac:dyDescent="0.35">
      <c r="A60" s="100">
        <v>17</v>
      </c>
      <c r="B60" s="344" t="s">
        <v>587</v>
      </c>
      <c r="C60" s="344"/>
      <c r="D60" s="101"/>
      <c r="E60" s="102"/>
    </row>
    <row r="61" spans="1:9" ht="19.5" customHeight="1" x14ac:dyDescent="0.35">
      <c r="A61" s="100">
        <v>18</v>
      </c>
      <c r="B61" s="344" t="s">
        <v>588</v>
      </c>
      <c r="C61" s="344"/>
      <c r="D61" s="101"/>
      <c r="E61" s="102"/>
    </row>
    <row r="62" spans="1:9" ht="15" thickBot="1" x14ac:dyDescent="0.4">
      <c r="A62" s="103">
        <v>19</v>
      </c>
      <c r="B62" s="549" t="s">
        <v>589</v>
      </c>
      <c r="C62" s="549"/>
      <c r="D62" s="104"/>
      <c r="E62" s="105"/>
    </row>
    <row r="63" spans="1:9" ht="15" thickBot="1" x14ac:dyDescent="0.4">
      <c r="A63"/>
      <c r="B63" s="551" t="s">
        <v>590</v>
      </c>
      <c r="C63" s="552"/>
      <c r="D63" s="13"/>
    </row>
    <row r="64" spans="1:9" ht="27" customHeight="1" x14ac:dyDescent="0.35"/>
    <row r="66" ht="30" customHeight="1" x14ac:dyDescent="0.35"/>
    <row r="67" ht="27" customHeight="1" x14ac:dyDescent="0.35"/>
    <row r="69" ht="30.75" customHeight="1" x14ac:dyDescent="0.35"/>
    <row r="70" ht="41.25" customHeight="1" x14ac:dyDescent="0.35"/>
    <row r="72" ht="27" customHeight="1" x14ac:dyDescent="0.35"/>
    <row r="78" ht="30" customHeight="1" x14ac:dyDescent="0.35"/>
    <row r="82" spans="1:1" ht="24" customHeight="1" x14ac:dyDescent="0.35"/>
    <row r="84" spans="1:1" customFormat="1" ht="32.25" customHeight="1" x14ac:dyDescent="0.35">
      <c r="A84" s="89"/>
    </row>
    <row r="86" spans="1:1" ht="55.5" customHeight="1" x14ac:dyDescent="0.35"/>
    <row r="87" spans="1:1" ht="34.5" customHeight="1" x14ac:dyDescent="0.35"/>
    <row r="88" spans="1:1" ht="36" customHeight="1" x14ac:dyDescent="0.35"/>
    <row r="89" spans="1:1" ht="43.5" customHeight="1" x14ac:dyDescent="0.35"/>
  </sheetData>
  <mergeCells count="129">
    <mergeCell ref="B13:C13"/>
    <mergeCell ref="B14:C14"/>
    <mergeCell ref="G20:G22"/>
    <mergeCell ref="B15:C15"/>
    <mergeCell ref="B16:C16"/>
    <mergeCell ref="B17:C17"/>
    <mergeCell ref="B18:C18"/>
    <mergeCell ref="B19:C19"/>
    <mergeCell ref="F1:H1"/>
    <mergeCell ref="G3:H3"/>
    <mergeCell ref="F3:F4"/>
    <mergeCell ref="H5:H6"/>
    <mergeCell ref="A3:D3"/>
    <mergeCell ref="A1:D1"/>
    <mergeCell ref="A14:A18"/>
    <mergeCell ref="A19:A23"/>
    <mergeCell ref="A12:E12"/>
    <mergeCell ref="D13:E13"/>
    <mergeCell ref="D14:E14"/>
    <mergeCell ref="D15:E15"/>
    <mergeCell ref="D16:E16"/>
    <mergeCell ref="D17:E17"/>
    <mergeCell ref="D18:E18"/>
    <mergeCell ref="D19:E19"/>
    <mergeCell ref="A24:A29"/>
    <mergeCell ref="A30:A33"/>
    <mergeCell ref="A34:A37"/>
    <mergeCell ref="B25:C25"/>
    <mergeCell ref="B26:C26"/>
    <mergeCell ref="B27:C27"/>
    <mergeCell ref="B28:C28"/>
    <mergeCell ref="B29:C29"/>
    <mergeCell ref="B30:C30"/>
    <mergeCell ref="B31:C31"/>
    <mergeCell ref="B32:C32"/>
    <mergeCell ref="B33:C33"/>
    <mergeCell ref="B34:C34"/>
    <mergeCell ref="J44:K44"/>
    <mergeCell ref="J23:K23"/>
    <mergeCell ref="J24:K24"/>
    <mergeCell ref="J28:K28"/>
    <mergeCell ref="D29:E29"/>
    <mergeCell ref="D30:E30"/>
    <mergeCell ref="D31:E31"/>
    <mergeCell ref="D32:E32"/>
    <mergeCell ref="D33:E33"/>
    <mergeCell ref="D24:E24"/>
    <mergeCell ref="D25:E25"/>
    <mergeCell ref="D26:E26"/>
    <mergeCell ref="D27:E27"/>
    <mergeCell ref="D28:E28"/>
    <mergeCell ref="D42:E42"/>
    <mergeCell ref="D36:E36"/>
    <mergeCell ref="D37:E37"/>
    <mergeCell ref="D23:E23"/>
    <mergeCell ref="B42:C43"/>
    <mergeCell ref="G23:G25"/>
    <mergeCell ref="G26:G28"/>
    <mergeCell ref="G40:K40"/>
    <mergeCell ref="H25:I25"/>
    <mergeCell ref="H26:I26"/>
    <mergeCell ref="H27:I27"/>
    <mergeCell ref="H28:I28"/>
    <mergeCell ref="J25:K25"/>
    <mergeCell ref="J26:K26"/>
    <mergeCell ref="J27:K27"/>
    <mergeCell ref="D34:E34"/>
    <mergeCell ref="D35:E35"/>
    <mergeCell ref="B24:C24"/>
    <mergeCell ref="H24:I24"/>
    <mergeCell ref="B37:C37"/>
    <mergeCell ref="J43:K43"/>
    <mergeCell ref="J45:K45"/>
    <mergeCell ref="J42:K42"/>
    <mergeCell ref="B60:C60"/>
    <mergeCell ref="B61:C61"/>
    <mergeCell ref="B62:C62"/>
    <mergeCell ref="A40:E40"/>
    <mergeCell ref="B63:C63"/>
    <mergeCell ref="B55:C55"/>
    <mergeCell ref="B56:C56"/>
    <mergeCell ref="B57:C57"/>
    <mergeCell ref="B58:C58"/>
    <mergeCell ref="B59:C59"/>
    <mergeCell ref="B50:C50"/>
    <mergeCell ref="B51:C51"/>
    <mergeCell ref="B52:C52"/>
    <mergeCell ref="B53:C53"/>
    <mergeCell ref="B54:C54"/>
    <mergeCell ref="B45:C45"/>
    <mergeCell ref="B46:C46"/>
    <mergeCell ref="B47:C47"/>
    <mergeCell ref="B48:C48"/>
    <mergeCell ref="B49:C49"/>
    <mergeCell ref="B44:C44"/>
    <mergeCell ref="A42:A43"/>
    <mergeCell ref="J21:K21"/>
    <mergeCell ref="J22:K22"/>
    <mergeCell ref="B35:C35"/>
    <mergeCell ref="B36:C36"/>
    <mergeCell ref="H21:I21"/>
    <mergeCell ref="H22:I22"/>
    <mergeCell ref="H23:I23"/>
    <mergeCell ref="B20:C20"/>
    <mergeCell ref="B21:C21"/>
    <mergeCell ref="B22:C22"/>
    <mergeCell ref="B23:C23"/>
    <mergeCell ref="D20:E20"/>
    <mergeCell ref="D21:E21"/>
    <mergeCell ref="D22:E22"/>
    <mergeCell ref="G12:K12"/>
    <mergeCell ref="J13:K13"/>
    <mergeCell ref="H14:I14"/>
    <mergeCell ref="H15:I15"/>
    <mergeCell ref="H16:I16"/>
    <mergeCell ref="H17:I17"/>
    <mergeCell ref="H18:I18"/>
    <mergeCell ref="H19:I19"/>
    <mergeCell ref="H20:I20"/>
    <mergeCell ref="G14:G16"/>
    <mergeCell ref="G17:G19"/>
    <mergeCell ref="J18:K18"/>
    <mergeCell ref="J19:K19"/>
    <mergeCell ref="J20:K20"/>
    <mergeCell ref="J14:K14"/>
    <mergeCell ref="J15:K15"/>
    <mergeCell ref="J16:K16"/>
    <mergeCell ref="J17:K17"/>
    <mergeCell ref="H13:I13"/>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3" tint="0.39997558519241921"/>
  </sheetPr>
  <dimension ref="B1:E20"/>
  <sheetViews>
    <sheetView topLeftCell="A13" workbookViewId="0">
      <selection activeCell="F12" sqref="F12"/>
    </sheetView>
  </sheetViews>
  <sheetFormatPr baseColWidth="10" defaultColWidth="11.453125" defaultRowHeight="14.5" x14ac:dyDescent="0.35"/>
  <cols>
    <col min="1" max="1" width="9.1796875" customWidth="1"/>
    <col min="2" max="2" width="20.26953125" bestFit="1" customWidth="1"/>
    <col min="3" max="3" width="14" bestFit="1" customWidth="1"/>
    <col min="4" max="4" width="68.7265625" customWidth="1"/>
    <col min="5" max="5" width="12" customWidth="1"/>
    <col min="6" max="6" width="19.81640625" customWidth="1"/>
    <col min="7" max="7" width="23.1796875" customWidth="1"/>
  </cols>
  <sheetData>
    <row r="1" spans="2:5" x14ac:dyDescent="0.35">
      <c r="B1" s="567" t="s">
        <v>591</v>
      </c>
      <c r="C1" s="567"/>
      <c r="D1" s="567"/>
      <c r="E1" s="567"/>
    </row>
    <row r="2" spans="2:5" ht="15" thickBot="1" x14ac:dyDescent="0.4"/>
    <row r="3" spans="2:5" ht="26.5" thickBot="1" x14ac:dyDescent="0.4">
      <c r="B3" s="106" t="s">
        <v>592</v>
      </c>
      <c r="C3" s="107" t="s">
        <v>593</v>
      </c>
      <c r="D3" s="108" t="s">
        <v>594</v>
      </c>
      <c r="E3" s="107" t="s">
        <v>595</v>
      </c>
    </row>
    <row r="4" spans="2:5" ht="15" thickBot="1" x14ac:dyDescent="0.4">
      <c r="B4" s="578" t="s">
        <v>596</v>
      </c>
      <c r="C4" s="109" t="s">
        <v>81</v>
      </c>
      <c r="D4" s="580" t="s">
        <v>597</v>
      </c>
      <c r="E4" s="110" t="s">
        <v>598</v>
      </c>
    </row>
    <row r="5" spans="2:5" ht="15" thickBot="1" x14ac:dyDescent="0.4">
      <c r="B5" s="579"/>
      <c r="C5" s="109" t="s">
        <v>406</v>
      </c>
      <c r="D5" s="581"/>
      <c r="E5" s="110" t="s">
        <v>598</v>
      </c>
    </row>
    <row r="6" spans="2:5" ht="15" thickBot="1" x14ac:dyDescent="0.4">
      <c r="B6" s="578" t="s">
        <v>599</v>
      </c>
      <c r="C6" s="78" t="s">
        <v>83</v>
      </c>
      <c r="D6" s="50" t="s">
        <v>600</v>
      </c>
      <c r="E6" s="109" t="s">
        <v>598</v>
      </c>
    </row>
    <row r="7" spans="2:5" ht="15" thickBot="1" x14ac:dyDescent="0.4">
      <c r="B7" s="579"/>
      <c r="C7" s="78" t="s">
        <v>407</v>
      </c>
      <c r="D7" s="50" t="s">
        <v>601</v>
      </c>
      <c r="E7" s="78" t="s">
        <v>598</v>
      </c>
    </row>
    <row r="8" spans="2:5" ht="15" thickBot="1" x14ac:dyDescent="0.4">
      <c r="B8" s="578" t="s">
        <v>602</v>
      </c>
      <c r="C8" s="110" t="s">
        <v>84</v>
      </c>
      <c r="D8" s="50" t="s">
        <v>603</v>
      </c>
      <c r="E8" s="111">
        <v>0.25</v>
      </c>
    </row>
    <row r="9" spans="2:5" ht="25.5" thickBot="1" x14ac:dyDescent="0.4">
      <c r="B9" s="582"/>
      <c r="C9" s="110" t="s">
        <v>408</v>
      </c>
      <c r="D9" s="50" t="s">
        <v>604</v>
      </c>
      <c r="E9" s="111">
        <v>0.15</v>
      </c>
    </row>
    <row r="10" spans="2:5" ht="25.5" thickBot="1" x14ac:dyDescent="0.4">
      <c r="B10" s="579"/>
      <c r="C10" s="110" t="s">
        <v>413</v>
      </c>
      <c r="D10" s="50" t="s">
        <v>605</v>
      </c>
      <c r="E10" s="111">
        <v>0.1</v>
      </c>
    </row>
    <row r="11" spans="2:5" ht="38" thickBot="1" x14ac:dyDescent="0.4">
      <c r="B11" s="568" t="s">
        <v>606</v>
      </c>
      <c r="C11" s="110" t="s">
        <v>85</v>
      </c>
      <c r="D11" s="50" t="s">
        <v>607</v>
      </c>
      <c r="E11" s="112">
        <v>0.25</v>
      </c>
    </row>
    <row r="12" spans="2:5" ht="15" thickBot="1" x14ac:dyDescent="0.4">
      <c r="B12" s="569"/>
      <c r="C12" s="110" t="s">
        <v>409</v>
      </c>
      <c r="D12" s="50" t="s">
        <v>608</v>
      </c>
      <c r="E12" s="112">
        <v>0.15</v>
      </c>
    </row>
    <row r="13" spans="2:5" ht="25.5" thickBot="1" x14ac:dyDescent="0.4">
      <c r="B13" s="568" t="s">
        <v>609</v>
      </c>
      <c r="C13" s="110" t="s">
        <v>86</v>
      </c>
      <c r="D13" s="50" t="s">
        <v>610</v>
      </c>
      <c r="E13" s="110" t="s">
        <v>598</v>
      </c>
    </row>
    <row r="14" spans="2:5" ht="25.5" thickBot="1" x14ac:dyDescent="0.4">
      <c r="B14" s="569"/>
      <c r="C14" s="110" t="s">
        <v>410</v>
      </c>
      <c r="D14" s="50" t="s">
        <v>611</v>
      </c>
      <c r="E14" s="110" t="s">
        <v>598</v>
      </c>
    </row>
    <row r="15" spans="2:5" ht="15" thickBot="1" x14ac:dyDescent="0.4">
      <c r="B15" s="570" t="s">
        <v>612</v>
      </c>
      <c r="C15" s="110" t="s">
        <v>613</v>
      </c>
      <c r="D15" s="50" t="s">
        <v>614</v>
      </c>
      <c r="E15" s="110" t="s">
        <v>598</v>
      </c>
    </row>
    <row r="16" spans="2:5" ht="15" thickBot="1" x14ac:dyDescent="0.4">
      <c r="B16" s="571"/>
      <c r="C16" s="110" t="s">
        <v>615</v>
      </c>
      <c r="D16" s="50" t="s">
        <v>616</v>
      </c>
      <c r="E16" s="110" t="s">
        <v>598</v>
      </c>
    </row>
    <row r="17" spans="2:5" x14ac:dyDescent="0.35">
      <c r="B17" s="572"/>
      <c r="C17" s="573"/>
      <c r="D17" s="573"/>
      <c r="E17" s="574"/>
    </row>
    <row r="18" spans="2:5" x14ac:dyDescent="0.35">
      <c r="B18" s="575" t="s">
        <v>617</v>
      </c>
      <c r="C18" s="576"/>
      <c r="D18" s="576"/>
      <c r="E18" s="577"/>
    </row>
    <row r="19" spans="2:5" x14ac:dyDescent="0.35">
      <c r="B19" s="575"/>
      <c r="C19" s="576"/>
      <c r="D19" s="576"/>
      <c r="E19" s="577"/>
    </row>
    <row r="20" spans="2:5" ht="15" thickBot="1" x14ac:dyDescent="0.4">
      <c r="B20" s="564" t="s">
        <v>618</v>
      </c>
      <c r="C20" s="565"/>
      <c r="D20" s="565"/>
      <c r="E20" s="566"/>
    </row>
  </sheetData>
  <mergeCells count="12">
    <mergeCell ref="B20:E20"/>
    <mergeCell ref="B1:E1"/>
    <mergeCell ref="B13:B14"/>
    <mergeCell ref="B15:B16"/>
    <mergeCell ref="B17:E17"/>
    <mergeCell ref="B18:E18"/>
    <mergeCell ref="B19:E19"/>
    <mergeCell ref="B4:B5"/>
    <mergeCell ref="D4:D5"/>
    <mergeCell ref="B6:B7"/>
    <mergeCell ref="B8:B10"/>
    <mergeCell ref="B11:B12"/>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3" tint="0.39997558519241921"/>
  </sheetPr>
  <dimension ref="A2:M28"/>
  <sheetViews>
    <sheetView topLeftCell="A25" workbookViewId="0">
      <selection activeCell="G26" sqref="G26"/>
    </sheetView>
  </sheetViews>
  <sheetFormatPr baseColWidth="10" defaultColWidth="11.453125" defaultRowHeight="14.5" x14ac:dyDescent="0.35"/>
  <cols>
    <col min="1" max="1" width="13.1796875" customWidth="1"/>
    <col min="3" max="3" width="17.54296875" customWidth="1"/>
    <col min="4" max="4" width="13.54296875" customWidth="1"/>
    <col min="5" max="5" width="14" customWidth="1"/>
    <col min="7" max="7" width="13.7265625" customWidth="1"/>
    <col min="13" max="13" width="14.1796875" customWidth="1"/>
  </cols>
  <sheetData>
    <row r="2" spans="1:13" x14ac:dyDescent="0.35">
      <c r="B2" s="594" t="s">
        <v>619</v>
      </c>
      <c r="C2" s="594"/>
    </row>
    <row r="3" spans="1:13" x14ac:dyDescent="0.35">
      <c r="B3" s="15" t="s">
        <v>620</v>
      </c>
      <c r="C3" s="16"/>
    </row>
    <row r="4" spans="1:13" x14ac:dyDescent="0.35">
      <c r="B4" s="15" t="s">
        <v>621</v>
      </c>
      <c r="C4" s="17"/>
    </row>
    <row r="5" spans="1:13" x14ac:dyDescent="0.35">
      <c r="B5" s="15" t="s">
        <v>622</v>
      </c>
      <c r="C5" s="18"/>
    </row>
    <row r="6" spans="1:13" x14ac:dyDescent="0.35">
      <c r="B6" s="15" t="s">
        <v>623</v>
      </c>
      <c r="C6" s="19"/>
    </row>
    <row r="8" spans="1:13" ht="15.5" x14ac:dyDescent="0.35">
      <c r="A8" s="559" t="s">
        <v>624</v>
      </c>
      <c r="B8" s="559"/>
      <c r="C8" s="559"/>
      <c r="D8" s="559"/>
      <c r="E8" s="559"/>
      <c r="F8" s="559"/>
    </row>
    <row r="9" spans="1:13" ht="15" thickBot="1" x14ac:dyDescent="0.4"/>
    <row r="10" spans="1:13" ht="15.5" thickTop="1" thickBot="1" x14ac:dyDescent="0.4">
      <c r="A10" s="595" t="s">
        <v>28</v>
      </c>
      <c r="B10" s="596"/>
      <c r="C10" s="597" t="s">
        <v>625</v>
      </c>
      <c r="D10" s="598"/>
      <c r="E10" s="598"/>
      <c r="F10" s="598"/>
      <c r="G10" s="599"/>
      <c r="I10" s="605" t="s">
        <v>28</v>
      </c>
      <c r="J10" s="606"/>
      <c r="K10" s="586" t="s">
        <v>626</v>
      </c>
      <c r="L10" s="587"/>
      <c r="M10" s="588"/>
    </row>
    <row r="11" spans="1:13" ht="15" thickBot="1" x14ac:dyDescent="0.4">
      <c r="A11" s="20" t="s">
        <v>627</v>
      </c>
      <c r="B11" s="21" t="s">
        <v>628</v>
      </c>
      <c r="C11" s="600"/>
      <c r="D11" s="601"/>
      <c r="E11" s="601"/>
      <c r="F11" s="601"/>
      <c r="G11" s="602"/>
      <c r="I11" s="22" t="s">
        <v>627</v>
      </c>
      <c r="J11" s="23" t="s">
        <v>629</v>
      </c>
      <c r="K11" s="589"/>
      <c r="L11" s="590"/>
      <c r="M11" s="591"/>
    </row>
    <row r="12" spans="1:13" ht="40" customHeight="1" thickBot="1" x14ac:dyDescent="0.4">
      <c r="A12" s="33" t="s">
        <v>630</v>
      </c>
      <c r="B12" s="32">
        <v>1</v>
      </c>
      <c r="C12" s="35"/>
      <c r="D12" s="36"/>
      <c r="E12" s="36"/>
      <c r="F12" s="36"/>
      <c r="G12" s="37"/>
      <c r="I12" s="33" t="s">
        <v>630</v>
      </c>
      <c r="J12" s="32">
        <v>1</v>
      </c>
      <c r="K12" s="35"/>
      <c r="L12" s="36"/>
      <c r="M12" s="37"/>
    </row>
    <row r="13" spans="1:13" ht="40" customHeight="1" thickBot="1" x14ac:dyDescent="0.4">
      <c r="A13" s="33" t="s">
        <v>631</v>
      </c>
      <c r="B13" s="32">
        <v>0.8</v>
      </c>
      <c r="C13" s="38"/>
      <c r="D13" s="39"/>
      <c r="E13" s="40"/>
      <c r="F13" s="40"/>
      <c r="G13" s="41"/>
      <c r="I13" s="33" t="s">
        <v>631</v>
      </c>
      <c r="J13" s="32">
        <v>0.8</v>
      </c>
      <c r="K13" s="48"/>
      <c r="L13" s="40"/>
      <c r="M13" s="41"/>
    </row>
    <row r="14" spans="1:13" ht="40" customHeight="1" thickBot="1" x14ac:dyDescent="0.4">
      <c r="A14" s="33" t="s">
        <v>632</v>
      </c>
      <c r="B14" s="32">
        <v>0.6</v>
      </c>
      <c r="C14" s="38"/>
      <c r="D14" s="39"/>
      <c r="E14" s="39"/>
      <c r="F14" s="40"/>
      <c r="G14" s="41"/>
      <c r="I14" s="33" t="s">
        <v>632</v>
      </c>
      <c r="J14" s="32">
        <v>0.6</v>
      </c>
      <c r="K14" s="38"/>
      <c r="L14" s="40"/>
      <c r="M14" s="41"/>
    </row>
    <row r="15" spans="1:13" ht="40" customHeight="1" thickBot="1" x14ac:dyDescent="0.4">
      <c r="A15" s="33" t="s">
        <v>633</v>
      </c>
      <c r="B15" s="32">
        <v>0.4</v>
      </c>
      <c r="C15" s="42"/>
      <c r="D15" s="39"/>
      <c r="E15" s="39"/>
      <c r="F15" s="40"/>
      <c r="G15" s="41"/>
      <c r="I15" s="33" t="s">
        <v>633</v>
      </c>
      <c r="J15" s="32">
        <v>0.4</v>
      </c>
      <c r="K15" s="38"/>
      <c r="L15" s="40"/>
      <c r="M15" s="41"/>
    </row>
    <row r="16" spans="1:13" ht="40" customHeight="1" thickBot="1" x14ac:dyDescent="0.4">
      <c r="A16" s="33" t="s">
        <v>634</v>
      </c>
      <c r="B16" s="32">
        <v>0.2</v>
      </c>
      <c r="C16" s="43"/>
      <c r="D16" s="44"/>
      <c r="E16" s="45"/>
      <c r="F16" s="46"/>
      <c r="G16" s="47"/>
      <c r="I16" s="33" t="s">
        <v>634</v>
      </c>
      <c r="J16" s="32">
        <v>0.2</v>
      </c>
      <c r="K16" s="49"/>
      <c r="L16" s="46"/>
      <c r="M16" s="47"/>
    </row>
    <row r="17" spans="1:13" ht="15.5" thickTop="1" thickBot="1" x14ac:dyDescent="0.4">
      <c r="A17" s="603" t="s">
        <v>30</v>
      </c>
      <c r="B17" s="21" t="s">
        <v>627</v>
      </c>
      <c r="C17" s="21" t="s">
        <v>635</v>
      </c>
      <c r="D17" s="21" t="s">
        <v>636</v>
      </c>
      <c r="E17" s="21" t="s">
        <v>622</v>
      </c>
      <c r="F17" s="21" t="s">
        <v>637</v>
      </c>
      <c r="G17" s="21" t="s">
        <v>638</v>
      </c>
      <c r="I17" s="592" t="s">
        <v>30</v>
      </c>
      <c r="J17" s="23" t="s">
        <v>627</v>
      </c>
      <c r="K17" s="21" t="s">
        <v>622</v>
      </c>
      <c r="L17" s="21" t="s">
        <v>637</v>
      </c>
      <c r="M17" s="21" t="s">
        <v>638</v>
      </c>
    </row>
    <row r="18" spans="1:13" ht="15" thickBot="1" x14ac:dyDescent="0.4">
      <c r="A18" s="604"/>
      <c r="B18" s="21" t="s">
        <v>628</v>
      </c>
      <c r="C18" s="31">
        <v>0.2</v>
      </c>
      <c r="D18" s="31">
        <v>0.4</v>
      </c>
      <c r="E18" s="31">
        <v>0.6</v>
      </c>
      <c r="F18" s="31">
        <v>0.8</v>
      </c>
      <c r="G18" s="31">
        <v>1</v>
      </c>
      <c r="I18" s="593"/>
      <c r="J18" s="23" t="s">
        <v>628</v>
      </c>
      <c r="K18" s="31">
        <v>0.6</v>
      </c>
      <c r="L18" s="31">
        <v>0.8</v>
      </c>
      <c r="M18" s="31">
        <v>1</v>
      </c>
    </row>
    <row r="20" spans="1:13" ht="15" thickBot="1" x14ac:dyDescent="0.4"/>
    <row r="21" spans="1:13" ht="25.5" customHeight="1" thickBot="1" x14ac:dyDescent="0.4">
      <c r="B21" s="607" t="s">
        <v>639</v>
      </c>
      <c r="C21" s="608" t="s">
        <v>640</v>
      </c>
      <c r="D21" s="608"/>
      <c r="E21" s="608"/>
      <c r="F21" s="608"/>
    </row>
    <row r="22" spans="1:13" ht="39" customHeight="1" thickBot="1" x14ac:dyDescent="0.4">
      <c r="B22" s="607"/>
      <c r="C22" s="608" t="s">
        <v>641</v>
      </c>
      <c r="D22" s="608"/>
      <c r="E22" s="608" t="s">
        <v>642</v>
      </c>
      <c r="F22" s="608"/>
    </row>
    <row r="23" spans="1:13" ht="43.5" customHeight="1" thickBot="1" x14ac:dyDescent="0.4">
      <c r="B23" s="113" t="s">
        <v>623</v>
      </c>
      <c r="C23" s="584" t="s">
        <v>643</v>
      </c>
      <c r="D23" s="584"/>
      <c r="E23" s="584" t="s">
        <v>644</v>
      </c>
      <c r="F23" s="584"/>
    </row>
    <row r="24" spans="1:13" ht="43.5" customHeight="1" thickBot="1" x14ac:dyDescent="0.4">
      <c r="B24" s="113" t="s">
        <v>622</v>
      </c>
      <c r="C24" s="585" t="s">
        <v>645</v>
      </c>
      <c r="D24" s="585"/>
      <c r="E24" s="584" t="s">
        <v>646</v>
      </c>
      <c r="F24" s="584"/>
    </row>
    <row r="25" spans="1:13" ht="43.5" customHeight="1" thickBot="1" x14ac:dyDescent="0.4">
      <c r="B25" s="608" t="s">
        <v>647</v>
      </c>
      <c r="C25" s="585" t="s">
        <v>648</v>
      </c>
      <c r="D25" s="585"/>
      <c r="E25" s="585" t="s">
        <v>648</v>
      </c>
      <c r="F25" s="585"/>
    </row>
    <row r="26" spans="1:13" ht="43.5" customHeight="1" thickBot="1" x14ac:dyDescent="0.4">
      <c r="B26" s="608"/>
      <c r="C26" s="583" t="s">
        <v>649</v>
      </c>
      <c r="D26" s="583"/>
      <c r="E26" s="583" t="s">
        <v>649</v>
      </c>
      <c r="F26" s="583"/>
    </row>
    <row r="27" spans="1:13" ht="43.5" customHeight="1" thickBot="1" x14ac:dyDescent="0.4">
      <c r="B27" s="608" t="s">
        <v>620</v>
      </c>
      <c r="C27" s="585" t="s">
        <v>648</v>
      </c>
      <c r="D27" s="585"/>
      <c r="E27" s="585" t="s">
        <v>648</v>
      </c>
      <c r="F27" s="585"/>
    </row>
    <row r="28" spans="1:13" ht="43.5" customHeight="1" thickBot="1" x14ac:dyDescent="0.4">
      <c r="B28" s="608"/>
      <c r="C28" s="583" t="s">
        <v>649</v>
      </c>
      <c r="D28" s="583"/>
      <c r="E28" s="583" t="s">
        <v>649</v>
      </c>
      <c r="F28" s="583"/>
    </row>
  </sheetData>
  <mergeCells count="26">
    <mergeCell ref="K10:M11"/>
    <mergeCell ref="E27:F27"/>
    <mergeCell ref="E28:F28"/>
    <mergeCell ref="I17:I18"/>
    <mergeCell ref="B2:C2"/>
    <mergeCell ref="A8:F8"/>
    <mergeCell ref="A10:B10"/>
    <mergeCell ref="C10:G11"/>
    <mergeCell ref="A17:A18"/>
    <mergeCell ref="I10:J10"/>
    <mergeCell ref="B21:B22"/>
    <mergeCell ref="B25:B26"/>
    <mergeCell ref="B27:B28"/>
    <mergeCell ref="C21:F21"/>
    <mergeCell ref="C22:D22"/>
    <mergeCell ref="E22:F22"/>
    <mergeCell ref="C28:D28"/>
    <mergeCell ref="E23:F23"/>
    <mergeCell ref="E24:F24"/>
    <mergeCell ref="E25:F25"/>
    <mergeCell ref="E26:F26"/>
    <mergeCell ref="C23:D23"/>
    <mergeCell ref="C24:D24"/>
    <mergeCell ref="C25:D25"/>
    <mergeCell ref="C26:D26"/>
    <mergeCell ref="C27:D27"/>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3" tint="0.39997558519241921"/>
  </sheetPr>
  <dimension ref="B1:C17"/>
  <sheetViews>
    <sheetView workbookViewId="0">
      <selection activeCell="C12" sqref="C12"/>
    </sheetView>
  </sheetViews>
  <sheetFormatPr baseColWidth="10" defaultColWidth="11.453125" defaultRowHeight="14.5" x14ac:dyDescent="0.35"/>
  <cols>
    <col min="1" max="1" width="4.1796875" customWidth="1"/>
    <col min="2" max="2" width="30.453125" style="28" customWidth="1"/>
    <col min="3" max="3" width="45.7265625" customWidth="1"/>
  </cols>
  <sheetData>
    <row r="1" spans="2:3" x14ac:dyDescent="0.35">
      <c r="B1" s="518" t="s">
        <v>650</v>
      </c>
      <c r="C1" s="518"/>
    </row>
    <row r="3" spans="2:3" x14ac:dyDescent="0.35">
      <c r="B3" s="29" t="s">
        <v>651</v>
      </c>
      <c r="C3" s="1"/>
    </row>
    <row r="4" spans="2:3" x14ac:dyDescent="0.35">
      <c r="B4" s="29" t="s">
        <v>652</v>
      </c>
      <c r="C4" s="1"/>
    </row>
    <row r="5" spans="2:3" ht="43.5" x14ac:dyDescent="0.35">
      <c r="B5" s="29" t="s">
        <v>653</v>
      </c>
      <c r="C5" s="1"/>
    </row>
    <row r="6" spans="2:3" x14ac:dyDescent="0.35">
      <c r="B6" s="29" t="s">
        <v>654</v>
      </c>
      <c r="C6" s="2" t="s">
        <v>655</v>
      </c>
    </row>
    <row r="7" spans="2:3" x14ac:dyDescent="0.35">
      <c r="B7" s="29" t="s">
        <v>656</v>
      </c>
      <c r="C7" s="1"/>
    </row>
    <row r="8" spans="2:3" ht="29" x14ac:dyDescent="0.35">
      <c r="B8" s="29" t="s">
        <v>657</v>
      </c>
      <c r="C8" s="1"/>
    </row>
    <row r="9" spans="2:3" ht="29" x14ac:dyDescent="0.35">
      <c r="B9" s="29" t="s">
        <v>658</v>
      </c>
      <c r="C9" s="1"/>
    </row>
    <row r="10" spans="2:3" x14ac:dyDescent="0.35">
      <c r="B10" s="609" t="s">
        <v>659</v>
      </c>
      <c r="C10" s="1" t="s">
        <v>660</v>
      </c>
    </row>
    <row r="11" spans="2:3" x14ac:dyDescent="0.35">
      <c r="B11" s="610"/>
      <c r="C11" s="1" t="s">
        <v>661</v>
      </c>
    </row>
    <row r="12" spans="2:3" ht="29" x14ac:dyDescent="0.35">
      <c r="B12" s="29" t="s">
        <v>662</v>
      </c>
      <c r="C12" s="1"/>
    </row>
    <row r="13" spans="2:3" ht="29" x14ac:dyDescent="0.35">
      <c r="B13" s="29" t="s">
        <v>663</v>
      </c>
      <c r="C13" s="1"/>
    </row>
    <row r="14" spans="2:3" x14ac:dyDescent="0.35">
      <c r="B14" s="29" t="s">
        <v>664</v>
      </c>
      <c r="C14" s="1"/>
    </row>
    <row r="15" spans="2:3" x14ac:dyDescent="0.35">
      <c r="B15" s="29" t="s">
        <v>665</v>
      </c>
      <c r="C15" s="1"/>
    </row>
    <row r="16" spans="2:3" x14ac:dyDescent="0.35">
      <c r="B16" s="29" t="s">
        <v>666</v>
      </c>
      <c r="C16" s="1"/>
    </row>
    <row r="17" spans="2:3" x14ac:dyDescent="0.35">
      <c r="B17" s="29" t="s">
        <v>667</v>
      </c>
      <c r="C17" s="1"/>
    </row>
  </sheetData>
  <mergeCells count="2">
    <mergeCell ref="B1:C1"/>
    <mergeCell ref="B10:B1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7C15C5B009B1164492E50DD4602ABF18" ma:contentTypeVersion="17" ma:contentTypeDescription="Crear nuevo documento." ma:contentTypeScope="" ma:versionID="99c691623bb353873194dab72c8ce3b9">
  <xsd:schema xmlns:xsd="http://www.w3.org/2001/XMLSchema" xmlns:xs="http://www.w3.org/2001/XMLSchema" xmlns:p="http://schemas.microsoft.com/office/2006/metadata/properties" xmlns:ns2="a8c18c6c-cefa-4b99-b050-d33e529ecf67" xmlns:ns3="dd6844ec-5394-4908-9fc7-2b61834fcc1b" targetNamespace="http://schemas.microsoft.com/office/2006/metadata/properties" ma:root="true" ma:fieldsID="90263a0972cecca94eaf657ee28daeb5" ns2:_="" ns3:_="">
    <xsd:import namespace="a8c18c6c-cefa-4b99-b050-d33e529ecf67"/>
    <xsd:import namespace="dd6844ec-5394-4908-9fc7-2b61834fcc1b"/>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LengthInSeconds"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8c18c6c-cefa-4b99-b050-d33e529ecf6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Length (seconds)" ma:internalName="MediaLengthInSeconds" ma:readOnly="true">
      <xsd:simpleType>
        <xsd:restriction base="dms:Unknow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lcf76f155ced4ddcb4097134ff3c332f" ma:index="21" nillable="true" ma:taxonomy="true" ma:internalName="lcf76f155ced4ddcb4097134ff3c332f" ma:taxonomyFieldName="MediaServiceImageTags" ma:displayName="Etiquetas de imagen" ma:readOnly="false" ma:fieldId="{5cf76f15-5ced-4ddc-b409-7134ff3c332f}" ma:taxonomyMulti="true" ma:sspId="b4a1e0e0-3b50-4177-8d07-c02f28f102b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d6844ec-5394-4908-9fc7-2b61834fcc1b"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2" nillable="true" ma:displayName="Taxonomy Catch All Column" ma:hidden="true" ma:list="{c9cdfb32-c40b-4fb0-bd3d-90a9c3052c8d}" ma:internalName="TaxCatchAll" ma:showField="CatchAllData" ma:web="dd6844ec-5394-4908-9fc7-2b61834fcc1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dd6844ec-5394-4908-9fc7-2b61834fcc1b" xsi:nil="true"/>
    <lcf76f155ced4ddcb4097134ff3c332f xmlns="a8c18c6c-cefa-4b99-b050-d33e529ecf67">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5A22962D-E748-4F91-AB45-EFD2BEAF7D4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8c18c6c-cefa-4b99-b050-d33e529ecf67"/>
    <ds:schemaRef ds:uri="dd6844ec-5394-4908-9fc7-2b61834fcc1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CE1E427-C2A1-4E35-9EE6-2271506996D2}">
  <ds:schemaRefs>
    <ds:schemaRef ds:uri="http://schemas.microsoft.com/sharepoint/v3/contenttype/forms"/>
  </ds:schemaRefs>
</ds:datastoreItem>
</file>

<file path=customXml/itemProps3.xml><?xml version="1.0" encoding="utf-8"?>
<ds:datastoreItem xmlns:ds="http://schemas.openxmlformats.org/officeDocument/2006/customXml" ds:itemID="{A3EFD57D-1F9A-4B6D-9B7A-67F259B42AF8}">
  <ds:schemaRefs>
    <ds:schemaRef ds:uri="http://schemas.microsoft.com/office/2006/metadata/properties"/>
    <ds:schemaRef ds:uri="http://schemas.microsoft.com/office/infopath/2007/PartnerControls"/>
    <ds:schemaRef ds:uri="dd6844ec-5394-4908-9fc7-2b61834fcc1b"/>
    <ds:schemaRef ds:uri="a8c18c6c-cefa-4b99-b050-d33e529ecf67"/>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2</vt:i4>
      </vt:variant>
    </vt:vector>
  </HeadingPairs>
  <TitlesOfParts>
    <vt:vector size="10" baseType="lpstr">
      <vt:lpstr>Riesgos en Revisión</vt:lpstr>
      <vt:lpstr>Riesgos Reformulados</vt:lpstr>
      <vt:lpstr>Datos Validacion</vt:lpstr>
      <vt:lpstr>Tipos de riesgos</vt:lpstr>
      <vt:lpstr>Tablas Prob-Imp</vt:lpstr>
      <vt:lpstr>Eval Controles</vt:lpstr>
      <vt:lpstr>ZONAS DE RIESGO</vt:lpstr>
      <vt:lpstr>Plantilla Indicador R</vt:lpstr>
      <vt:lpstr>'Tipos de riesgos'!_ftnref1</vt:lpstr>
      <vt:lpstr>'Tipos de riesgos'!_Toc40698339</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Edward Rolando Suarez Gomez - Cont</dc:creator>
  <cp:keywords/>
  <dc:description/>
  <cp:lastModifiedBy>Mónica Alejandra Vargas Infante - Cont</cp:lastModifiedBy>
  <cp:revision/>
  <dcterms:created xsi:type="dcterms:W3CDTF">2018-06-15T19:57:48Z</dcterms:created>
  <dcterms:modified xsi:type="dcterms:W3CDTF">2025-06-13T18:11:23Z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0x0101007C15C5B009B1164492E50DD4602ABF18</vt:lpwstr>
  </property>
  <property fmtid="{D5CDD505-2E9C-101B-9397-08002B2CF9AE}" pid="3" name="MediaServiceImageTags">
    <vt:lpwstr/>
  </property>
  <property fmtid="{D5CDD505-2E9C-101B-9397-08002B2CF9AE}" pid="4" name="_SourceUrl">
    <vt:lpwstr/>
  </property>
  <property fmtid="{D5CDD505-2E9C-101B-9397-08002B2CF9AE}" pid="5" name="_SharedFileIndex">
    <vt:lpwstr/>
  </property>
  <property fmtid="{D5CDD505-2E9C-101B-9397-08002B2CF9AE}" pid="6" name="ComplianceAssetId">
    <vt:lpwstr/>
  </property>
  <property fmtid="{D5CDD505-2E9C-101B-9397-08002B2CF9AE}" pid="7" name="_ExtendedDescription">
    <vt:lpwstr/>
  </property>
  <property fmtid="{D5CDD505-2E9C-101B-9397-08002B2CF9AE}" pid="8" name="_activity">
    <vt:lpwstr>{"FileActivityType":"9","FileActivityTimeStamp":"2025-05-05T19:52:26.687Z","FileActivityUsersOnPage":[{"DisplayName":"Javier Alejandro Suarez Rincon","Id":"jasuarez@mincit.gov.co"},{"DisplayName":"Juan Guillermo  Diaz Vergara","Id":"jdiazv@mincit.gov.co"}],"FileActivityNavigationId":null}</vt:lpwstr>
  </property>
  <property fmtid="{D5CDD505-2E9C-101B-9397-08002B2CF9AE}" pid="9" name="TriggerFlowInfo">
    <vt:lpwstr/>
  </property>
</Properties>
</file>