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mavar\Documents\Documentos Min. Comercio, Industria y Turismo\Matriz - Monitoreos\Monitoreo Riesgos de Gestión\Seguimiento Riesgos de Gestión 2024\"/>
    </mc:Choice>
  </mc:AlternateContent>
  <xr:revisionPtr revIDLastSave="0" documentId="13_ncr:1_{912C1113-E31F-4E49-AB61-885E134A2B63}" xr6:coauthVersionLast="47" xr6:coauthVersionMax="47" xr10:uidLastSave="{00000000-0000-0000-0000-000000000000}"/>
  <bookViews>
    <workbookView xWindow="-110" yWindow="-110" windowWidth="19420" windowHeight="10300" xr2:uid="{76A5EF5D-6AAD-4A32-AE2D-731AE80FC2FA}"/>
  </bookViews>
  <sheets>
    <sheet name="Riesgos en Revisión"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'Riesgos en Revisión'!$A$9:$BF$91</definedName>
    <definedName name="a">'Riesgos en Revisión'!$A:$C</definedName>
    <definedName name="Procesos">[1]Hoja1!$B$2:$B$17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2" l="1"/>
  <c r="O12" i="2"/>
  <c r="AI12" i="2" s="1"/>
  <c r="AH12" i="2" s="1"/>
  <c r="W12" i="2"/>
  <c r="Y12" i="2"/>
  <c r="W13" i="2"/>
  <c r="Y13" i="2"/>
  <c r="M14" i="2"/>
  <c r="O14" i="2"/>
  <c r="AI14" i="2" s="1"/>
  <c r="AH14" i="2" s="1"/>
  <c r="W14" i="2"/>
  <c r="Y14" i="2"/>
  <c r="W15" i="2"/>
  <c r="Y15" i="2"/>
  <c r="W16" i="2"/>
  <c r="Y16" i="2"/>
  <c r="W17" i="2"/>
  <c r="Y17" i="2"/>
  <c r="W18" i="2"/>
  <c r="Y18" i="2"/>
  <c r="M19" i="2"/>
  <c r="O19" i="2"/>
  <c r="AI19" i="2" s="1"/>
  <c r="AH19" i="2" s="1"/>
  <c r="W19" i="2"/>
  <c r="Y19" i="2"/>
  <c r="W21" i="2"/>
  <c r="Y21" i="2"/>
  <c r="M23" i="2"/>
  <c r="O23" i="2"/>
  <c r="AI23" i="2" s="1"/>
  <c r="AH23" i="2" s="1"/>
  <c r="W23" i="2"/>
  <c r="Y23" i="2"/>
  <c r="M24" i="2"/>
  <c r="O24" i="2"/>
  <c r="AI24" i="2" s="1"/>
  <c r="AH24" i="2" s="1"/>
  <c r="W24" i="2"/>
  <c r="Y24" i="2"/>
  <c r="M25" i="2"/>
  <c r="O25" i="2"/>
  <c r="AI25" i="2" s="1"/>
  <c r="AH25" i="2" s="1"/>
  <c r="W25" i="2"/>
  <c r="Y25" i="2"/>
  <c r="W26" i="2"/>
  <c r="Y26" i="2"/>
  <c r="W27" i="2"/>
  <c r="Y27" i="2"/>
  <c r="AI27" i="2"/>
  <c r="AH27" i="2" s="1"/>
  <c r="AE29" i="2"/>
  <c r="AG29" i="2" s="1"/>
  <c r="AI29" i="2"/>
  <c r="AH29" i="2" s="1"/>
  <c r="AE30" i="2"/>
  <c r="AE31" i="2"/>
  <c r="AG31" i="2" s="1"/>
  <c r="AF31" i="2" s="1"/>
  <c r="AI31" i="2"/>
  <c r="AH31" i="2" s="1"/>
  <c r="AE32" i="2"/>
  <c r="AG32" i="2" s="1"/>
  <c r="AF32" i="2" s="1"/>
  <c r="AE33" i="2"/>
  <c r="AG33" i="2" s="1"/>
  <c r="AI33" i="2"/>
  <c r="AH33" i="2" s="1"/>
  <c r="AE34" i="2"/>
  <c r="AE35" i="2"/>
  <c r="AE36" i="2"/>
  <c r="AG36" i="2" s="1"/>
  <c r="AF36" i="2" s="1"/>
  <c r="AI36" i="2"/>
  <c r="AH36" i="2" s="1"/>
  <c r="AE37" i="2"/>
  <c r="AE38" i="2"/>
  <c r="AG38" i="2" s="1"/>
  <c r="AF38" i="2" s="1"/>
  <c r="AI38" i="2"/>
  <c r="AH38" i="2" s="1"/>
  <c r="AE40" i="2"/>
  <c r="AG40" i="2" s="1"/>
  <c r="AI40" i="2"/>
  <c r="AH40" i="2" s="1"/>
  <c r="AE41" i="2"/>
  <c r="M42" i="2"/>
  <c r="O42" i="2"/>
  <c r="AI42" i="2" s="1"/>
  <c r="AH42" i="2" s="1"/>
  <c r="W42" i="2"/>
  <c r="Y42" i="2"/>
  <c r="W43" i="2"/>
  <c r="Y43" i="2"/>
  <c r="M44" i="2"/>
  <c r="O44" i="2"/>
  <c r="AI44" i="2" s="1"/>
  <c r="AH44" i="2" s="1"/>
  <c r="W44" i="2"/>
  <c r="Y44" i="2"/>
  <c r="W45" i="2"/>
  <c r="Y45" i="2"/>
  <c r="M46" i="2"/>
  <c r="O46" i="2"/>
  <c r="AI46" i="2" s="1"/>
  <c r="AH46" i="2" s="1"/>
  <c r="W46" i="2"/>
  <c r="Y46" i="2"/>
  <c r="M47" i="2"/>
  <c r="O47" i="2"/>
  <c r="W47" i="2"/>
  <c r="Y47" i="2"/>
  <c r="W49" i="2"/>
  <c r="Y49" i="2"/>
  <c r="W50" i="2"/>
  <c r="Y50" i="2"/>
  <c r="M51" i="2"/>
  <c r="O51" i="2"/>
  <c r="AI51" i="2" s="1"/>
  <c r="AH51" i="2" s="1"/>
  <c r="W51" i="2"/>
  <c r="Y51" i="2"/>
  <c r="W52" i="2"/>
  <c r="Y52" i="2"/>
  <c r="M53" i="2"/>
  <c r="O53" i="2"/>
  <c r="AI53" i="2" s="1"/>
  <c r="AH53" i="2" s="1"/>
  <c r="W53" i="2"/>
  <c r="Y53" i="2"/>
  <c r="M54" i="2"/>
  <c r="O54" i="2"/>
  <c r="AI54" i="2" s="1"/>
  <c r="AH54" i="2" s="1"/>
  <c r="W54" i="2"/>
  <c r="Y54" i="2"/>
  <c r="W55" i="2"/>
  <c r="Y55" i="2"/>
  <c r="M56" i="2"/>
  <c r="O56" i="2"/>
  <c r="AI56" i="2" s="1"/>
  <c r="AH56" i="2" s="1"/>
  <c r="W56" i="2"/>
  <c r="Y56" i="2"/>
  <c r="W57" i="2"/>
  <c r="Y57" i="2"/>
  <c r="M58" i="2"/>
  <c r="W58" i="2"/>
  <c r="Y58" i="2"/>
  <c r="AI58" i="2"/>
  <c r="AH58" i="2" s="1"/>
  <c r="W59" i="2"/>
  <c r="Y59" i="2"/>
  <c r="W60" i="2"/>
  <c r="Y60" i="2"/>
  <c r="W61" i="2"/>
  <c r="Y61" i="2"/>
  <c r="W62" i="2"/>
  <c r="Y62" i="2"/>
  <c r="M63" i="2"/>
  <c r="O63" i="2"/>
  <c r="AI63" i="2" s="1"/>
  <c r="AH63" i="2" s="1"/>
  <c r="W63" i="2"/>
  <c r="Y63" i="2"/>
  <c r="W64" i="2"/>
  <c r="Y64" i="2"/>
  <c r="M65" i="2"/>
  <c r="O65" i="2"/>
  <c r="AI65" i="2" s="1"/>
  <c r="AH65" i="2" s="1"/>
  <c r="W65" i="2"/>
  <c r="Y65" i="2"/>
  <c r="W66" i="2"/>
  <c r="Y66" i="2"/>
  <c r="M67" i="2"/>
  <c r="O67" i="2"/>
  <c r="AI67" i="2" s="1"/>
  <c r="AH67" i="2" s="1"/>
  <c r="W67" i="2"/>
  <c r="Y67" i="2"/>
  <c r="W68" i="2"/>
  <c r="Y68" i="2"/>
  <c r="W69" i="2"/>
  <c r="Y69" i="2"/>
  <c r="AG69" i="2"/>
  <c r="AF69" i="2" s="1"/>
  <c r="W71" i="2"/>
  <c r="Y71" i="2"/>
  <c r="W72" i="2"/>
  <c r="Y72" i="2"/>
  <c r="W73" i="2"/>
  <c r="Y73" i="2"/>
  <c r="W74" i="2"/>
  <c r="Y74" i="2"/>
  <c r="W75" i="2"/>
  <c r="Y75" i="2"/>
  <c r="W76" i="2"/>
  <c r="Y76" i="2"/>
  <c r="W77" i="2"/>
  <c r="Y77" i="2"/>
  <c r="M78" i="2"/>
  <c r="O78" i="2"/>
  <c r="AI78" i="2" s="1"/>
  <c r="AH78" i="2" s="1"/>
  <c r="W78" i="2"/>
  <c r="Y78" i="2"/>
  <c r="M80" i="2"/>
  <c r="O80" i="2"/>
  <c r="W80" i="2"/>
  <c r="Y80" i="2"/>
  <c r="W81" i="2"/>
  <c r="Y81" i="2"/>
  <c r="W82" i="2"/>
  <c r="Y82" i="2"/>
  <c r="M83" i="2"/>
  <c r="O83" i="2"/>
  <c r="AI83" i="2" s="1"/>
  <c r="AH83" i="2" s="1"/>
  <c r="W83" i="2"/>
  <c r="Y83" i="2"/>
  <c r="W84" i="2"/>
  <c r="Y84" i="2"/>
  <c r="W85" i="2"/>
  <c r="Y85" i="2"/>
  <c r="M86" i="2"/>
  <c r="O86" i="2"/>
  <c r="AI86" i="2" s="1"/>
  <c r="AH86" i="2" s="1"/>
  <c r="W86" i="2"/>
  <c r="Y86" i="2"/>
  <c r="W87" i="2"/>
  <c r="Y87" i="2"/>
  <c r="W88" i="2"/>
  <c r="Y88" i="2"/>
  <c r="M89" i="2"/>
  <c r="O89" i="2"/>
  <c r="AI89" i="2" s="1"/>
  <c r="AH89" i="2" s="1"/>
  <c r="W89" i="2"/>
  <c r="Y89" i="2"/>
  <c r="M90" i="2"/>
  <c r="O90" i="2"/>
  <c r="AI90" i="2" s="1"/>
  <c r="AH90" i="2" s="1"/>
  <c r="W90" i="2"/>
  <c r="Y90" i="2"/>
  <c r="W91" i="2"/>
  <c r="Y91" i="2"/>
  <c r="AE14" i="2" l="1"/>
  <c r="AE12" i="2"/>
  <c r="AE58" i="2"/>
  <c r="AG58" i="2" s="1"/>
  <c r="AF58" i="2" s="1"/>
  <c r="AE60" i="2"/>
  <c r="AE76" i="2"/>
  <c r="AE72" i="2"/>
  <c r="AE83" i="2"/>
  <c r="AG83" i="2" s="1"/>
  <c r="AE82" i="2"/>
  <c r="AI80" i="2" s="1"/>
  <c r="AH80" i="2" s="1"/>
  <c r="AE80" i="2"/>
  <c r="AG80" i="2" s="1"/>
  <c r="AE54" i="2"/>
  <c r="AG54" i="2" s="1"/>
  <c r="AE15" i="2"/>
  <c r="AE87" i="2"/>
  <c r="AE78" i="2"/>
  <c r="AG78" i="2" s="1"/>
  <c r="AF78" i="2" s="1"/>
  <c r="AE77" i="2"/>
  <c r="AE45" i="2"/>
  <c r="AE25" i="2"/>
  <c r="AG25" i="2" s="1"/>
  <c r="AG26" i="2" s="1"/>
  <c r="AF26" i="2" s="1"/>
  <c r="AG12" i="2"/>
  <c r="AF12" i="2" s="1"/>
  <c r="AE73" i="2"/>
  <c r="AE46" i="2"/>
  <c r="AG46" i="2" s="1"/>
  <c r="AF46" i="2" s="1"/>
  <c r="AE68" i="2"/>
  <c r="AE64" i="2"/>
  <c r="AE53" i="2"/>
  <c r="AG53" i="2" s="1"/>
  <c r="AF53" i="2" s="1"/>
  <c r="AE42" i="2"/>
  <c r="AG42" i="2" s="1"/>
  <c r="AF42" i="2" s="1"/>
  <c r="AE55" i="2"/>
  <c r="AE47" i="2"/>
  <c r="AG47" i="2" s="1"/>
  <c r="AG37" i="2"/>
  <c r="AF37" i="2" s="1"/>
  <c r="AE84" i="2"/>
  <c r="AE63" i="2"/>
  <c r="AG63" i="2" s="1"/>
  <c r="AF63" i="2" s="1"/>
  <c r="AE56" i="2"/>
  <c r="AG56" i="2" s="1"/>
  <c r="AE65" i="2"/>
  <c r="AG65" i="2" s="1"/>
  <c r="AF65" i="2" s="1"/>
  <c r="AE52" i="2"/>
  <c r="AE91" i="2"/>
  <c r="AE90" i="2"/>
  <c r="AG90" i="2" s="1"/>
  <c r="AF90" i="2" s="1"/>
  <c r="AE89" i="2"/>
  <c r="AG89" i="2" s="1"/>
  <c r="AF89" i="2" s="1"/>
  <c r="AE88" i="2"/>
  <c r="AE86" i="2"/>
  <c r="AG86" i="2" s="1"/>
  <c r="AF86" i="2" s="1"/>
  <c r="AE81" i="2"/>
  <c r="AE67" i="2"/>
  <c r="AG67" i="2" s="1"/>
  <c r="AF67" i="2" s="1"/>
  <c r="AE66" i="2"/>
  <c r="AG66" i="2" s="1"/>
  <c r="AF66" i="2" s="1"/>
  <c r="AE62" i="2"/>
  <c r="AE61" i="2"/>
  <c r="AE59" i="2"/>
  <c r="AE57" i="2"/>
  <c r="AE51" i="2"/>
  <c r="AG51" i="2" s="1"/>
  <c r="AF51" i="2" s="1"/>
  <c r="AE50" i="2"/>
  <c r="AE49" i="2"/>
  <c r="AE44" i="2"/>
  <c r="AG44" i="2" s="1"/>
  <c r="AF44" i="2" s="1"/>
  <c r="AE43" i="2"/>
  <c r="AE27" i="2"/>
  <c r="AG27" i="2" s="1"/>
  <c r="AF27" i="2" s="1"/>
  <c r="AE26" i="2"/>
  <c r="AE24" i="2"/>
  <c r="AG24" i="2" s="1"/>
  <c r="AF24" i="2" s="1"/>
  <c r="AE23" i="2"/>
  <c r="AG23" i="2" s="1"/>
  <c r="AF23" i="2" s="1"/>
  <c r="AE21" i="2"/>
  <c r="AE19" i="2"/>
  <c r="AG19" i="2" s="1"/>
  <c r="AF19" i="2" s="1"/>
  <c r="AE18" i="2"/>
  <c r="AE17" i="2"/>
  <c r="AE16" i="2"/>
  <c r="AG14" i="2"/>
  <c r="AF14" i="2" s="1"/>
  <c r="AE13" i="2"/>
  <c r="AE75" i="2"/>
  <c r="AE74" i="2"/>
  <c r="AE71" i="2"/>
  <c r="AG71" i="2" s="1"/>
  <c r="AE69" i="2"/>
  <c r="AG34" i="2"/>
  <c r="AF33" i="2"/>
  <c r="AG41" i="2"/>
  <c r="AF41" i="2" s="1"/>
  <c r="AF40" i="2"/>
  <c r="AG30" i="2"/>
  <c r="AF30" i="2" s="1"/>
  <c r="AF29" i="2"/>
  <c r="AG72" i="2" l="1"/>
  <c r="AG59" i="2"/>
  <c r="AG13" i="2"/>
  <c r="AF13" i="2" s="1"/>
  <c r="AG87" i="2"/>
  <c r="AG88" i="2" s="1"/>
  <c r="AF88" i="2" s="1"/>
  <c r="AF71" i="2"/>
  <c r="AF25" i="2"/>
  <c r="AG64" i="2"/>
  <c r="AF64" i="2" s="1"/>
  <c r="AG68" i="2"/>
  <c r="AF68" i="2" s="1"/>
  <c r="AG52" i="2"/>
  <c r="AF52" i="2" s="1"/>
  <c r="AG43" i="2"/>
  <c r="AF43" i="2" s="1"/>
  <c r="AG20" i="2"/>
  <c r="AF20" i="2" s="1"/>
  <c r="AG45" i="2"/>
  <c r="AF45" i="2" s="1"/>
  <c r="AG15" i="2"/>
  <c r="AG16" i="2" s="1"/>
  <c r="AF80" i="2"/>
  <c r="AG81" i="2"/>
  <c r="AF81" i="2" s="1"/>
  <c r="AG91" i="2"/>
  <c r="AF91" i="2" s="1"/>
  <c r="AG73" i="2"/>
  <c r="AF72" i="2"/>
  <c r="AF54" i="2"/>
  <c r="AG55" i="2"/>
  <c r="AF55" i="2" s="1"/>
  <c r="AF83" i="2"/>
  <c r="AG84" i="2"/>
  <c r="AF47" i="2"/>
  <c r="AG49" i="2"/>
  <c r="AF34" i="2"/>
  <c r="AG35" i="2"/>
  <c r="AF35" i="2" s="1"/>
  <c r="AG60" i="2"/>
  <c r="AF59" i="2"/>
  <c r="AF56" i="2"/>
  <c r="AG57" i="2"/>
  <c r="AF57" i="2" s="1"/>
  <c r="AF87" i="2" l="1"/>
  <c r="AF15" i="2"/>
  <c r="AG21" i="2"/>
  <c r="AF21" i="2" s="1"/>
  <c r="AG74" i="2"/>
  <c r="AF73" i="2"/>
  <c r="AF49" i="2"/>
  <c r="AG50" i="2"/>
  <c r="AF50" i="2" s="1"/>
  <c r="AG61" i="2"/>
  <c r="AF60" i="2"/>
  <c r="AG17" i="2"/>
  <c r="AF16" i="2"/>
  <c r="AF17" i="2" l="1"/>
  <c r="AG18" i="2"/>
  <c r="AF18" i="2" s="1"/>
  <c r="AF61" i="2"/>
  <c r="AG62" i="2"/>
  <c r="AF62" i="2" s="1"/>
  <c r="AF74" i="2"/>
  <c r="AG75" i="2"/>
  <c r="AF75" i="2" l="1"/>
  <c r="AG76" i="2"/>
  <c r="AG77" i="2" l="1"/>
  <c r="AF77" i="2" s="1"/>
  <c r="AF7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s>
  <commentList>
    <comment ref="AL9" authorId="0" shapeId="0" xr:uid="{77A407A8-0F58-44E2-B943-E71BE899EC99}">
      <text>
        <r>
          <rPr>
            <b/>
            <sz val="9"/>
            <color indexed="81"/>
            <rFont val="Tahoma"/>
            <family val="2"/>
          </rPr>
          <t xml:space="preserve">Describir el indicador, y se documentan de ISOlución. </t>
        </r>
      </text>
    </comment>
    <comment ref="F10" authorId="1" shapeId="0" xr:uid="{C2B297B4-33DE-491F-9E21-C1E93432DEB2}">
      <text>
        <r>
          <rPr>
            <sz val="9"/>
            <color indexed="81"/>
            <rFont val="Tahoma"/>
            <family val="2"/>
          </rPr>
          <t>La fuente que origina la causa es interna (del Ministerio) o externa (fuera del Ministerio)</t>
        </r>
      </text>
    </comment>
    <comment ref="G10" authorId="2" shapeId="0" xr:uid="{A65E1630-F742-40DB-B432-1BF329E06559}">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0" authorId="2" shapeId="0" xr:uid="{CD50979E-CA72-4D78-BCDC-57D520AA07C6}">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0" authorId="1" shapeId="0" xr:uid="{05B8E7D6-9A8F-4020-B63D-B1741EEE8EE4}">
      <text>
        <r>
          <rPr>
            <b/>
            <sz val="9"/>
            <color indexed="81"/>
            <rFont val="Tahoma"/>
            <family val="2"/>
          </rPr>
          <t xml:space="preserve">
Descripción de Riesgo: </t>
        </r>
        <r>
          <rPr>
            <sz val="9"/>
            <color indexed="81"/>
            <rFont val="Tahoma"/>
            <family val="2"/>
          </rPr>
          <t>Características del riesgo o forma en que se observa o se manifiesta.</t>
        </r>
      </text>
    </comment>
    <comment ref="J10" authorId="2" shapeId="0" xr:uid="{3EBF91FB-FD9E-44ED-A44F-76C63430AE9D}">
      <text>
        <r>
          <rPr>
            <sz val="9"/>
            <color indexed="81"/>
            <rFont val="Tahoma"/>
            <family val="2"/>
          </rPr>
          <t xml:space="preserve">Ver hoja Tipos de Riesgos.
</t>
        </r>
      </text>
    </comment>
    <comment ref="K10" authorId="1" shapeId="0" xr:uid="{6C273ACC-B43B-4513-B161-EBCA7C0DFA38}">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0" authorId="1" shapeId="0" xr:uid="{F65DFB4E-BC92-4079-9EB6-8E0A4B39ADA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0" authorId="1" shapeId="0" xr:uid="{FF66C122-7B98-4ED7-8FDA-C822F404E84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0" authorId="1" shapeId="0" xr:uid="{D049D484-468B-4B3C-BDD6-A4CD27A8F6EE}">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0" authorId="1" shapeId="0" xr:uid="{95A74D25-0A8A-44DD-B13A-CAB871C7E9CC}">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0" authorId="2" shapeId="0" xr:uid="{3C6741B0-C8BA-4064-B2AC-4D7E14354534}">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0" authorId="3" shapeId="0" xr:uid="{21F0C8EF-7A9E-4685-8422-3552AD004CCC}">
      <text>
        <r>
          <rPr>
            <sz val="9"/>
            <color indexed="81"/>
            <rFont val="Tahoma"/>
            <family val="2"/>
          </rPr>
          <t xml:space="preserve">Escribir la evidencia y/o registro que se genera con la ejecución del CONTROL. </t>
        </r>
      </text>
    </comment>
    <comment ref="AF10" authorId="1" shapeId="0" xr:uid="{570F17E8-6463-43A8-8F7C-2BCCC92D820A}">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H10" authorId="1" shapeId="0" xr:uid="{0858AFF5-DA2F-48D5-9D3B-9C5E1E95BF9A}">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J10" authorId="2" shapeId="0" xr:uid="{1DE92740-2B54-40E5-ADFC-ACA26C9BD817}">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1" authorId="2" shapeId="0" xr:uid="{25A13E1A-BF82-4424-B58E-0877B1FB75D7}">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V27" authorId="0" shapeId="0" xr:uid="{CF042958-EDE1-4A8B-9D79-38F24F563525}">
      <text>
        <r>
          <rPr>
            <b/>
            <sz val="9"/>
            <color indexed="81"/>
            <rFont val="Tahoma"/>
            <family val="2"/>
          </rPr>
          <t>El control es preventivo, dectectivo o correctivo</t>
        </r>
      </text>
    </comment>
  </commentList>
</comments>
</file>

<file path=xl/sharedStrings.xml><?xml version="1.0" encoding="utf-8"?>
<sst xmlns="http://schemas.openxmlformats.org/spreadsheetml/2006/main" count="1782" uniqueCount="723">
  <si>
    <t>MATRIZ DE RIESGOS</t>
  </si>
  <si>
    <t>Código: DE-FM-022
Versión: 02
Fecha de Vigencia: 25/07/2023</t>
  </si>
  <si>
    <t>CORRESPONDE A: (Seleccione con X)</t>
  </si>
  <si>
    <t>PROCESO:</t>
  </si>
  <si>
    <t>X</t>
  </si>
  <si>
    <t>NOMBRE DEL PROCESO:</t>
  </si>
  <si>
    <t>Consolidada Riesgos de Gestión</t>
  </si>
  <si>
    <t>OBJETIVO DEL PROCESO:</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</si>
  <si>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</si>
  <si>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</si>
  <si>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</si>
  <si>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</si>
  <si>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</si>
  <si>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</si>
  <si>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t xml:space="preserve">INDICADOR DEL RIESGO 
</t>
    </r>
    <r>
      <rPr>
        <sz val="10"/>
        <rFont val="Arial"/>
        <family val="2"/>
      </rPr>
      <t>(Se documenta en ISOlución)</t>
    </r>
    <r>
      <rPr>
        <b/>
        <sz val="10"/>
        <rFont val="Arial"/>
        <family val="2"/>
      </rPr>
      <t xml:space="preserve">
</t>
    </r>
  </si>
  <si>
    <r>
      <t xml:space="preserve">ACCIONES PARA ABORDAR EL RIESGO RESIDUAL
</t>
    </r>
    <r>
      <rPr>
        <sz val="10"/>
        <rFont val="Arial"/>
        <family val="2"/>
      </rPr>
      <t>(número de la acción de Isolución)</t>
    </r>
  </si>
  <si>
    <t>"MONITOREO Y REVISION" (Primera Línea de defensa)</t>
  </si>
  <si>
    <t>"MONITOREO Y REVISION" (Segunda Línea de defensa)</t>
  </si>
  <si>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</si>
  <si>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</si>
  <si>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</si>
  <si>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</si>
  <si>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</si>
  <si>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</si>
  <si>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</si>
  <si>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</si>
  <si>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</si>
  <si>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</si>
  <si>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</si>
  <si>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</si>
  <si>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</si>
  <si>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</si>
  <si>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</si>
  <si>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</si>
  <si>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</si>
  <si>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</si>
  <si>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</si>
  <si>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</si>
  <si>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</si>
  <si>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</si>
  <si>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</si>
  <si>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</si>
  <si>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</si>
  <si>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</si>
  <si>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</si>
  <si>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t>
  </si>
  <si>
    <r>
      <t xml:space="preserve">INDIQUE SI EL </t>
    </r>
    <r>
      <rPr>
        <u/>
        <sz val="10"/>
        <rFont val="Arial"/>
        <family val="2"/>
      </rPr>
      <t xml:space="preserve">RIESGO </t>
    </r>
    <r>
      <rPr>
        <sz val="10"/>
        <rFont val="Arial"/>
        <family val="2"/>
      </rPr>
      <t>SE HA MATERIALIZADO</t>
    </r>
  </si>
  <si>
    <r>
      <t xml:space="preserve">LOS </t>
    </r>
    <r>
      <rPr>
        <u/>
        <sz val="10"/>
        <rFont val="Arial"/>
        <family val="2"/>
      </rPr>
      <t>CONTROLES</t>
    </r>
    <r>
      <rPr>
        <sz val="1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</si>
  <si>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</si>
  <si>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</si>
  <si>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RIESGO</t>
    </r>
    <r>
      <rPr>
        <sz val="10"/>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</si>
  <si>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</si>
  <si>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</si>
  <si>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</si>
  <si>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</si>
  <si>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</si>
  <si>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</si>
  <si>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</si>
  <si>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</si>
  <si>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</si>
  <si>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</si>
  <si>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</si>
  <si>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Ruta de acceso a la evidencia</t>
  </si>
  <si>
    <t>SI</t>
  </si>
  <si>
    <t>NO</t>
  </si>
  <si>
    <t>¿POR QUÉ?</t>
  </si>
  <si>
    <t>Administración, profundización y aprovechamiento de acuerdos y relaciones comerciales.</t>
  </si>
  <si>
    <t>Subdirección de Practicas Comerciales</t>
  </si>
  <si>
    <t>Subdirector de Prácticas Comerciales</t>
  </si>
  <si>
    <t>Interno</t>
  </si>
  <si>
    <t>Fallas en el diagnóstico y planificación de la estrategia de apoyo técnico a Exportadores colombianos investigados sobre medidas de defensa comercial en terceros países</t>
  </si>
  <si>
    <t>AP-R6</t>
  </si>
  <si>
    <t>Posibilidad de afectación reputacional, por quejas de las partes interesadas, debido a la incorrecta atencion de las controversias comerciales internacionales</t>
  </si>
  <si>
    <t>Ejecución y Administración de Procesos (Gestión)</t>
  </si>
  <si>
    <t xml:space="preserve">Afectación reputacional 
Quejas de usuarios </t>
  </si>
  <si>
    <t>BAJA</t>
  </si>
  <si>
    <t>MENOR</t>
  </si>
  <si>
    <t>Imagen institucional afectada localmente por retrasos en la prestación del servicio a los usuarios o ciudadanos.</t>
  </si>
  <si>
    <t>MODERADO</t>
  </si>
  <si>
    <t>Verificar los plazos establecidos en la legislación del país que investiga a Colombia para cada etapa de la investigación</t>
  </si>
  <si>
    <t>Adecuado</t>
  </si>
  <si>
    <t>Profesional Universitario</t>
  </si>
  <si>
    <t>Continua</t>
  </si>
  <si>
    <t>Prevenir</t>
  </si>
  <si>
    <t>Manual</t>
  </si>
  <si>
    <t>Documentado</t>
  </si>
  <si>
    <t>AP-PR-005 ORIENTACIÓN A EXPORTADORES INVESTIGADOS EN EL EXTERIOR._v9</t>
  </si>
  <si>
    <t>Con Registro</t>
  </si>
  <si>
    <t>Notificación</t>
  </si>
  <si>
    <t>Oficios de Colombia como país investigado</t>
  </si>
  <si>
    <t>BAJO</t>
  </si>
  <si>
    <t>ACEPTAR EL RIESGO</t>
  </si>
  <si>
    <t>Profesional universitario</t>
  </si>
  <si>
    <t>Porque los controles responden a las necesidades que representa el riesgo y se han llevado a cabo de manera efectiva.</t>
  </si>
  <si>
    <t>Porque se llevan a cabo en los tiempos y términos establecidos</t>
  </si>
  <si>
    <t>Se ejecutan en el momento requerido según lo estipulado en el procedimiento.</t>
  </si>
  <si>
    <t>Porque todo proceso administrativo puede ser sujeto de mejora continua.</t>
  </si>
  <si>
    <t>El riesgo ya fue revisado y actualizado.</t>
  </si>
  <si>
    <t>Solo se brindo apoyo técnico a Exportadores colombianos investigados sobre medidas de defensa comercial en terceros países durante el mes de enero, debido a que fue el único mes en el que tuvimos conocimiento de que los productores o expoortadores de Colombia fueran investigados por otros países.
El riesgo ya fue revisado y actualizado.</t>
  </si>
  <si>
    <t>Remitir documento técnico de apoyo a la oficina de asuntos legales para su revisión y visto bueno</t>
  </si>
  <si>
    <t>Subdirector(a) Prácticas Comerciales</t>
  </si>
  <si>
    <t>Memorando electrónico, Correo electrónico</t>
  </si>
  <si>
    <t>Gestión de recursos fisicos</t>
  </si>
  <si>
    <t>Grupo Administrativa</t>
  </si>
  <si>
    <t>Coordinador grupo Administrativa</t>
  </si>
  <si>
    <t>Interna y Externa</t>
  </si>
  <si>
    <t>Fallas de mantenimiento de los bienes muebles  del Mincit</t>
  </si>
  <si>
    <t>GR-R1</t>
  </si>
  <si>
    <t>Posibilidad de afectación económica por deterioro o pérdida del bien mueble propiedad del Ministerio.</t>
  </si>
  <si>
    <t xml:space="preserve">Pérdidas financieras, Investigaciones disiplinarias </t>
  </si>
  <si>
    <t>Pérdida de cobertura en la prestación de los servicios de la entidad ≥1%</t>
  </si>
  <si>
    <t>Realizar inspección de verificación</t>
  </si>
  <si>
    <t xml:space="preserve">Profesional especializado </t>
  </si>
  <si>
    <t>Automático</t>
  </si>
  <si>
    <t>GR-PR-003 Administracion de servicios generales (Act. 5)</t>
  </si>
  <si>
    <t>Informe de supervisión o visita</t>
  </si>
  <si>
    <t>https://mincitco-my.sharepoint.com/:f:/g/personal/emelo_mincit_gov_co/EjAzO_mgu7BBgYqDtKsSk1MBqOhh-4N3k2B43QDmfSKl-w?e=dgT6p7</t>
  </si>
  <si>
    <t>x</t>
  </si>
  <si>
    <t>durante la vigencia no hay evidencias de perdida de los predios</t>
  </si>
  <si>
    <t>Se han realizado visitas y mantenimiento a los bienes de propiedad del Mincit</t>
  </si>
  <si>
    <t>Por que se cumple con lo requerido para el control.</t>
  </si>
  <si>
    <t>Por que el riesgo esta recien extructurado.</t>
  </si>
  <si>
    <t>Supervisar periódicamente los trabajos de mantenimiento preventivo y/o correctivo a cada uno de los talleres contratados. (V)</t>
  </si>
  <si>
    <t>Responsable asignado.</t>
  </si>
  <si>
    <t>Detectar</t>
  </si>
  <si>
    <t>GR-PR-014  Administración del parque automotor (Act. 4)</t>
  </si>
  <si>
    <t>Informe de diagnóstico, factura y registro fotográfico Correo electrónico al Jefe de la Administrativa Informe</t>
  </si>
  <si>
    <t>Uso inadecuado de los bienes muebles</t>
  </si>
  <si>
    <t>Entregar bienes devolutivos o elementos de consumo a dependencia solicitante</t>
  </si>
  <si>
    <t>Tecnico Administrativo</t>
  </si>
  <si>
    <t>GR-PR-001 Administracion y control de bienes devolutivos y de consulta (Act. 10)</t>
  </si>
  <si>
    <t>Comprobante de traslado de bienes muebles entre cuentadantes. Comprobante de Egreso Devolutivo o Consumo Solicitud de elementos de consumo firmado por el solicitante</t>
  </si>
  <si>
    <t>https://mincitco-my.sharepoint.com/:x:/r/personal/emelo_mincit_gov_co/_layouts/15/Doc.aspx?sourcedoc=%7B267A180A-186F-4D7A-8DE4-CFA99CD63FC9%7D&amp;file=BASE%20DE%20INVENTARIOS%201.xlsx&amp;action=default&amp;mobileredirect=true</t>
  </si>
  <si>
    <t>Técnico Administrativo</t>
  </si>
  <si>
    <t>Hurto de los bienes en el interior de las instalaciones</t>
  </si>
  <si>
    <t>Actualizar el Inventario General y/o Individual de bienes</t>
  </si>
  <si>
    <t>GR-PR-001 Administracion y control de bienes devolutivos y de consulta (Act. 6, 9)</t>
  </si>
  <si>
    <t>SASI*, Comprobante de Ingreso 
Comprobante de Egreso Devolutivo o Consumo</t>
  </si>
  <si>
    <t>https://mincitco-my.sharepoint.com/personal/emelo_mincit_gov_co/_layouts/15/onedrive.aspx?id=%2Fpersonal%2Femelo%5Fmincit%5Fgov%5Fco%2FDocuments%2FAdministrativa%2Falmacen&amp;ga=1</t>
  </si>
  <si>
    <t>Hurto de los bienes en el exterior de las instalaciones.</t>
  </si>
  <si>
    <t>Reportar a la aseguradora la ubicación de los bienes.</t>
  </si>
  <si>
    <t>Coordinador grupo administrativa</t>
  </si>
  <si>
    <t xml:space="preserve">Contrato con aseguradora </t>
  </si>
  <si>
    <t>Memorando electrónico</t>
  </si>
  <si>
    <t>Fallas de mantenimiento de los bienes inmuebles del Mincit.</t>
  </si>
  <si>
    <t>GR-R2</t>
  </si>
  <si>
    <t>Posibilidad de afectación económica por deterioro o pérdida del bien inmueble propiedad del Ministerio.</t>
  </si>
  <si>
    <t>Perdidas financieras, Investigaciones disiplinarias</t>
  </si>
  <si>
    <t>Interrupción de las operaciones de la entidad por algunas horas.</t>
  </si>
  <si>
    <t>Cronograma y plan de mantenimiento anual del MinCit</t>
  </si>
  <si>
    <t>Verificación de que el arrendatario realice el mantenimiento del inmueble</t>
  </si>
  <si>
    <t>GR-CP-004 Seguimiento y control de bienes inmuebles zona franca</t>
  </si>
  <si>
    <t>Informe de visita</t>
  </si>
  <si>
    <t>Uso inadecuado de los bienes  inmuebles</t>
  </si>
  <si>
    <t>Realizar inspecciones físicas y documentales durante la ejecución de los contratos, para hacer las evaluaciones y recomendaciones sobre las supervisiones de los mismos.</t>
  </si>
  <si>
    <t>Profesional y/o Tecnico Administrativo</t>
  </si>
  <si>
    <t>GR-PR-002 Seguimiento y control de bienes inmuebles y zonas francas (Generalidades)</t>
  </si>
  <si>
    <t>INFORMES DE SUPERVISIÓN 2024</t>
  </si>
  <si>
    <t>Invasión de los bienes inmuebles</t>
  </si>
  <si>
    <t>Grupo Aministrativa</t>
  </si>
  <si>
    <t>Coordinador Grupo Administrativas</t>
  </si>
  <si>
    <t>Inconsistencias en la información reportada a contabilidad.</t>
  </si>
  <si>
    <t>GR-R3</t>
  </si>
  <si>
    <t xml:space="preserve">Posibilidad de afectación reputacional, por hallazgos de entes de control,  debido a inconsitencias en la información suministrada a contabilidad con respecto a bienes muebles. </t>
  </si>
  <si>
    <t xml:space="preserve">Investigaciones disiplinarias, Hallazgos de los entes de control </t>
  </si>
  <si>
    <t>LEVE</t>
  </si>
  <si>
    <t>No se generan sanciones económicas o administrativas.</t>
  </si>
  <si>
    <t>Cerrar cuenta mensual almacén.</t>
  </si>
  <si>
    <t>Coordinador grupo administrativo</t>
  </si>
  <si>
    <t>GR-PR-001 Administracion y control de bienes devolutivos y de consulta (Act. 13)</t>
  </si>
  <si>
    <t>Informes de cierre muebles- formato actas trimestrales de conciliación</t>
  </si>
  <si>
    <t>CIERRES 2024</t>
  </si>
  <si>
    <t xml:space="preserve">Inconsistencias en la información enviada a contabilidad. </t>
  </si>
  <si>
    <t>GR-R4</t>
  </si>
  <si>
    <t xml:space="preserve">Posibilidad de afectación reputacional, por hallazgos de entes de control, debido a inconsitencias en la información suministrada a contabilidad con respecto a bienes inmuebles. </t>
  </si>
  <si>
    <t>Reproceso de actividades y aumento de carga operativa.
Investigaciones penales, fiscales o disciplinarias.</t>
  </si>
  <si>
    <t>Reportar al Grupo de Contabilidad aquellas situaciones que impacten los estados financieros del Ministerio y efectuar conciliaciones periodicas</t>
  </si>
  <si>
    <t>Coordinador grupo Administrativo</t>
  </si>
  <si>
    <t>GR-PR-002 Seguimiento y control de bienes inmuebles y zonas francas (Act. 17)</t>
  </si>
  <si>
    <t>Reporte de información y soportes de situaciones que impacten estados financieros. Formulario de Indicios de deterioro de inmuebles generadores y no generadores de efectivo. Conciliaciones desarrolladas.</t>
  </si>
  <si>
    <t>https://mincitco.sharepoint.com/:f:/s/GrupoAdministrativa/El4u7_1610FGkDZRhzaEGzwByOfz2CYxor-YFZ5g18HQ6A?e=wWASHU</t>
  </si>
  <si>
    <t>REDUCIR EL RIESGO</t>
  </si>
  <si>
    <t>Sistemas de gestión</t>
  </si>
  <si>
    <t>Coordinador Grupo Administrativa</t>
  </si>
  <si>
    <t xml:space="preserve">Aplicación incorrecta de la metodología </t>
  </si>
  <si>
    <t>SG-R4</t>
  </si>
  <si>
    <t>Probabilidad de afectación reputacional, por hacer una incorrecta identificación y  evaluación de aspectos e impactos ambientales</t>
  </si>
  <si>
    <t xml:space="preserve">Daño Ambiental - 
Reclamaciones o quejas de los usuarios que podrían implicar una denuncia antes los entes reguladores o una demanda de largo alcance para la entidad. Sanciones legales </t>
  </si>
  <si>
    <t>MUY BAJA</t>
  </si>
  <si>
    <t>Reclamaciones o quejas de los usuarios que podrían implicar una denuncia ante los entes reguladores o una demanda de largo alcance para la entidad.
Reproceso de actividades y aumento de carga operativa.</t>
  </si>
  <si>
    <t>Identificar los aspectos e impactos ambientales por cada actividad, producto o servicio de los procesos y sedes del Ministerio</t>
  </si>
  <si>
    <t>Equipo de Asuntos Ambientales y Desarrollo Sostenible, Profesional Asignado</t>
  </si>
  <si>
    <t>SG-PR-003 Identificación de Aspectos y Evaluación de Impactos Ambientales (Act. 1)</t>
  </si>
  <si>
    <t>Matriz de identificación de aspectos y evaluación de impactos ambientales. Correos</t>
  </si>
  <si>
    <t>SG-R4. Probabilidad de afectación reputacional, por hacer una incorrecta identificación y evaluación de aspectos e impactos ambientales</t>
  </si>
  <si>
    <t>No actualizar la matriz de aspectos e impactos ambientales</t>
  </si>
  <si>
    <t>Establecer los aspectos ambientales significativos</t>
  </si>
  <si>
    <t>Equipo de Asuntos Ambientales y Desarrollo Sostenible</t>
  </si>
  <si>
    <t>SG-PR-003 Identificación de Aspectos y Evaluación de Impactos Ambientales (Act. 3)</t>
  </si>
  <si>
    <t xml:space="preserve">Matriz de identificación de aspectos y evaluación de impactos ambientales. </t>
  </si>
  <si>
    <t>Fortalecimiento de la Competitividad y Promoción del Turismo.</t>
  </si>
  <si>
    <t>Secretaria Técnica Comité Directivo del Fondo Nacional de Turismo (FONTUR)Dirección de Análisis Sectorial y Promoción</t>
  </si>
  <si>
    <t>Director Análisis Sectorial y Promoción</t>
  </si>
  <si>
    <t>No entregar las certificaciones de los proyectos aprobados dentro del tiempo solicitado, el cual es máximo de tres días después de finalizada la sesión del comité.</t>
  </si>
  <si>
    <t>FP-R1</t>
  </si>
  <si>
    <t>Posibilidad de afectación reputacional, por atrasos en la formalización del proyecto, debido a la generación de las certificaciones de los proyectos aprobados en cada sesión del comité de FONTUR</t>
  </si>
  <si>
    <t>Quejas, pérdida de confianza</t>
  </si>
  <si>
    <t>No hay interrupción de las operaciones de la entidad.
No se generan sanciones económicas o administrativas.
No se afecta la imagen institucional de forma significativa.</t>
  </si>
  <si>
    <t>Elaboración de las Certificaciones de Aprobación de Proyectos (Producto derivado del Comité Directivo)</t>
  </si>
  <si>
    <t>Profesional Especializado</t>
  </si>
  <si>
    <t>FP-PR-018 Secretaria Técnica Comité Directivo del Fondo Nacional de Turismo (FONTUR) (Act.5)</t>
  </si>
  <si>
    <t>Certificación expedida</t>
  </si>
  <si>
    <t>https://mincitco-my.sharepoint.com/:b:/g/personal/dsarabiap_mincit_gov_co/ESHeNzzDJk5DsAF9Agbtm88BaAWvYMlQhNL3IW4kjwHGFA?e=1e8pLS</t>
  </si>
  <si>
    <t>Asesor</t>
  </si>
  <si>
    <t>Tiene controles adecuados</t>
  </si>
  <si>
    <t>Cumple con las condiciones para la implementación</t>
  </si>
  <si>
    <t>Se ha hecho un trabajo adecuado con la elaboración de las certificaciones y los procedimientos de solicitud de recursos de la transferencia al FONTUR</t>
  </si>
  <si>
    <t>Una automatización de procesos podría reducir los posibles errores humanos en la elaboraciòn de las certificaciones y en la oportunidad de su envío</t>
  </si>
  <si>
    <t>Por error en las certificaciones al transcribir la información o error en la fuente de información de los proyectos que es enviada por FONTUR a la Secretaría Técnica</t>
  </si>
  <si>
    <t>Grupo de promoción</t>
  </si>
  <si>
    <t>Coordinador grupo de promoción</t>
  </si>
  <si>
    <t xml:space="preserve">Entrega de material sin cumplir especificaciones (perfil del usuario, pertinencia y la disponibilidad del material) por parte del personal del Grupo de Promoción. </t>
  </si>
  <si>
    <t>FP-R2</t>
  </si>
  <si>
    <t>Posibilidad de afectación reputacional, por quejas  de usuarios, debido a entrega del material promocional de turismo sin cumplir especificaciones.</t>
  </si>
  <si>
    <t>Pérdida reputacional, quejas.</t>
  </si>
  <si>
    <t xml:space="preserve">Analizar pertinencia de la solicitud. </t>
  </si>
  <si>
    <t>Grupo de Promoción</t>
  </si>
  <si>
    <t>FP-PR-010 Provisión de material documental y promocional (Act. 3)</t>
  </si>
  <si>
    <t>Correos electrónicos, oficios.</t>
  </si>
  <si>
    <t>https://mincitco-my.sharepoint.com/:f:/g/personal/dsarabiap_mincit_gov_co/Eudvv6W4SzlPhBwSS0iH6FABadpLwgen2Tp5eRcs26UkLA?e=0GiUEk</t>
  </si>
  <si>
    <t>Técnico Administrativo - Yorfany Soto</t>
  </si>
  <si>
    <t>Se ha hecho un trabajo adecuado con los registros de entregas del material promocional</t>
  </si>
  <si>
    <t>Se podrían realizar la totalidad de solicitudes a través de correo electrónico</t>
  </si>
  <si>
    <t>Exigencia a todos los usuarios, internos y externos de un correo eletrónico de solicitud</t>
  </si>
  <si>
    <t>Se entrega material sin el correspondiente recibido a satisfacción.</t>
  </si>
  <si>
    <t xml:space="preserve">Revisar la atención de solicitudes de material </t>
  </si>
  <si>
    <t>FP-PR-010 Provisión de material documental y promocional (Act.7)</t>
  </si>
  <si>
    <t>Entrega de material promocional y/o documental  - Registro de entrega de material audiovisual del Viceministerio de Turismo - Correos - Oficios</t>
  </si>
  <si>
    <t>Grupo de Planificación y Desarrollo Sostenible del Turismo</t>
  </si>
  <si>
    <t>Coordinador grupo de planificación y desarrollo sostenible del turismo</t>
  </si>
  <si>
    <t>No hacer seguimiento al cumplimiento de las actividades planeadas</t>
  </si>
  <si>
    <t>FP-R3</t>
  </si>
  <si>
    <t>Posibilidad de afectación reputacional por quejas de partes interesadas, debido a la no ejecución de actividades requeridas para la realización de las Asistencias técnicas</t>
  </si>
  <si>
    <t>Incumplimiento de Metas
No realizar completamente el acompañamiento solicitado</t>
  </si>
  <si>
    <t>Realizar el seguimiento y monitoreo a los compromisos y tareas establecidas en el plan de trabajo o ayuda de memoria.</t>
  </si>
  <si>
    <t>FP-PR-033 Asistencia Técnica en Planificación Turística (Act. 4)</t>
  </si>
  <si>
    <t xml:space="preserve">Lista de Chequeo asitencia téncia en planificación turística, ayuda de memoria, Correos electrónicos </t>
  </si>
  <si>
    <t>https://mincitco-my.sharepoint.com/:f:/g/personal/nmunoz_mincit_gov_co/EsmxD_mXJpVKhsgaZ-vcChMBvM5PYhOIxMuuJp1qYLQyMg?e=dWDndp</t>
  </si>
  <si>
    <t>Nydia Muñoz- Técnico</t>
  </si>
  <si>
    <t>Se han ejecutado las acciones de prevención lo que evita la materialización del riesgo.</t>
  </si>
  <si>
    <t>Permite llevar un seguimiento adecuado del procedimiento y evita omitir algún requerimiento por parte de los actores del proceso.</t>
  </si>
  <si>
    <t>Los controles actuales son suficientes y adecuados.</t>
  </si>
  <si>
    <t>Es suficiente para poder desarrollar las actividades programadas.</t>
  </si>
  <si>
    <t>No se cuente con los recursos necesarios para el desarrollo de las actividades.</t>
  </si>
  <si>
    <t>Designar el funcionario o contratista que brindara la asistencia y coordinar logística para su ejecución.</t>
  </si>
  <si>
    <t>Coordinador del Grupo de Planificación y Desarrollo Sostenible del Turismo</t>
  </si>
  <si>
    <t>FP-PR-033 Asistencia Técnica en Planificación Turística (Act. 2)</t>
  </si>
  <si>
    <t xml:space="preserve">Correo electrónico </t>
  </si>
  <si>
    <t>https://mincitco-my.sharepoint.com/:f:/g/personal/nmunoz_mincit_gov_co/EqbTzs1f3kVFj0l6Azx9iykBJQxO5TzehSgRRQ9KBbWALg?e=qfb7IA</t>
  </si>
  <si>
    <t xml:space="preserve">Falta de articulación de los actores involucrados en la estructuración del plan de trabajo </t>
  </si>
  <si>
    <t>FP-R4</t>
  </si>
  <si>
    <t>Posibilidad de afectación reputacional, por quejas de partes interesadas, debido a incumplimiento de los compromisos establecidos en los acuerdos de articulación público-privada.</t>
  </si>
  <si>
    <t>Afectación de las metas institucionales
Imagen institucional afectada</t>
  </si>
  <si>
    <t>Estructurar el plan de trabajo para la implementación del instrumento de articulación.</t>
  </si>
  <si>
    <t>FP-PR-004 Articulación de Acciones Público-Privadas para la Competitividad Turística (Act. 3)</t>
  </si>
  <si>
    <t>Plan de trabajo (Matriz)</t>
  </si>
  <si>
    <t>https://mincitco-my.sharepoint.com/:f:/g/personal/kmasmela_mincit_gov_co/EsIDtwfNO0dKuEVHUQVhT6ABF3vhRaulG1KRCFHW9J2jiA?e=J69bG0</t>
  </si>
  <si>
    <t>De acuerdo con las directrices el Plan de Acción va a tener una vigencia de varios años, 2024-2026.</t>
  </si>
  <si>
    <t>Falta de monitoreo y seguimiento a la implementación de las actividades.</t>
  </si>
  <si>
    <t>Monitorear y hacer seguimiento a la implementación de las acciones establecidas en el plan de trabajo.</t>
  </si>
  <si>
    <t>FP-PR-004 Articulación de Acciones Público-Privadas para la Competitividad Turística (Act. 6)</t>
  </si>
  <si>
    <t>Evaluar el cumplimiento de las acciones establecidas.</t>
  </si>
  <si>
    <t>FP-PR-004 Articulación de Acciones Público-Privadas para la Competitividad Turística (Act. 7)</t>
  </si>
  <si>
    <t>Plan de trabajo (Matriz), registro de asistencia, ayuda de memoria</t>
  </si>
  <si>
    <t>Grupo de planificación y desarrollo sostenible del turismo</t>
  </si>
  <si>
    <t>Información recibida incompleta y/o errada.</t>
  </si>
  <si>
    <t>FP-R5</t>
  </si>
  <si>
    <t>Posibilidad de afectación reputacional, por quejas de las partes interesadas, debido a la emisión de concepto erróneo sobre la interferencia de los proyectos de desarrollo turístico de la zona con el proyecto que se pretende adelantar.</t>
  </si>
  <si>
    <t>Afectación de la imagen</t>
  </si>
  <si>
    <t>MEDIA</t>
  </si>
  <si>
    <t>Recibir la solicitud de certificación donde conste que el proyecto que se pretende adelantar no interfiere con los programas de desarrollo turístico de la zona.</t>
  </si>
  <si>
    <t>FP-PR-027 Emisión de conceptos con destino DIMAR, ANI Y CORMAGDALENA</t>
  </si>
  <si>
    <t>Memorando, correo electrónico</t>
  </si>
  <si>
    <t>https://mincitco-my.sharepoint.com/:f:/g/personal/nmunoz_mincit_gov_co/EjwIG3wjxDhKi9-8z0BJi4oBeZCB2XtISeZ4VWfBonieFw?e=YHQ58q</t>
  </si>
  <si>
    <t>Nydia Muñoz - Tecnico</t>
  </si>
  <si>
    <t>Error en la digitación de las coordenadas al momento realizar el estudio.</t>
  </si>
  <si>
    <t xml:space="preserve">Revisar la solicitud de constancia y verificar si existe la interferencia o no con los proyectos que desarrolla el ministerio. </t>
  </si>
  <si>
    <t>Asesor del despacho del Viceministerio del turismo</t>
  </si>
  <si>
    <t>FP-PR-027 Emisión de conceptos con destino DIMAR, ANI Y CORMAGDALENA (Act. 4)</t>
  </si>
  <si>
    <t>Memorando</t>
  </si>
  <si>
    <t>https://mincitco-my.sharepoint.com/:f:/g/personal/nmunoz_mincit_gov_co/EsFmgLDQH3NOgIFtBvHp-pYB928WdXZXD2En906w-p76cQ?e=80CqAP</t>
  </si>
  <si>
    <t>Grupo de Calidad, Seguridad y Cooperación Internacional</t>
  </si>
  <si>
    <t>Coordinador del Grupo de Calidad, Seguridad y Cooperación Internacional</t>
  </si>
  <si>
    <t>No conovocar a todo los actores involucrados en la actualización del programa de rutas turísticas seguras</t>
  </si>
  <si>
    <t>FP-R6</t>
  </si>
  <si>
    <t>Posibilidad de afectación reputacional, por quejas  por parte de los usuarios, debido a la información del programa de rutas turísticas seguras publicada en la página web</t>
  </si>
  <si>
    <t>Imagen institucional afectada
Quejas 
Información no confiable</t>
  </si>
  <si>
    <t>Verificar los datos de las personas requeridas de cada una de las entidades, antes de enviar la convocatoria para la mesa de trabajo de aprobación del programa de rutas turísticas seguras.</t>
  </si>
  <si>
    <t xml:space="preserve">Profesional Grupo de Calidad y Seguridad </t>
  </si>
  <si>
    <t>FP-PR-008 Rutas Turísticas Seguras(Act. 2)</t>
  </si>
  <si>
    <t>Bases de datos de verificación, correos electrónicos, Oficio</t>
  </si>
  <si>
    <t>Tener desactualizadas las rutas turisticas publicadas en la pagina web</t>
  </si>
  <si>
    <t>Verificar que la información publicada en el programa de rutas turísticas seguras siga siendo confiable</t>
  </si>
  <si>
    <t>FP-PR-008 Rutas Turísticas Seguras (Act. 6)</t>
  </si>
  <si>
    <t>Publicación pagina web</t>
  </si>
  <si>
    <t>No asistencia de un representante del Ministerio a las reuniones del comité técnico de normalización.</t>
  </si>
  <si>
    <t>FP-R7</t>
  </si>
  <si>
    <t>Posibilidad de afectación reputacional, por quejas de los usuarios, debido a la desarticulación entre los documentos normativos de calidad en turismo y las políticas, planes y programas del sector</t>
  </si>
  <si>
    <t>Imagen institucional afectada 
Quejas de los usuarios</t>
  </si>
  <si>
    <t>Imagen institucional afectada localmente</t>
  </si>
  <si>
    <t>Participar en la elaboración del anteproyecto o proyecto de NTS o GTS.</t>
  </si>
  <si>
    <t>FP-PR-032 Coordinación de la Definición de los Programas de Normalización y Estándares de Calidad</t>
  </si>
  <si>
    <t>Registro de asistencia y acta</t>
  </si>
  <si>
    <t>Falta de conocimiento de la persona que asiste al comité técnico de normalización</t>
  </si>
  <si>
    <t>Verificar que los comentarios y observaciones dados por el Ministerio queden consignados en el acta.</t>
  </si>
  <si>
    <t>Correo electrónico*</t>
  </si>
  <si>
    <t>Direccionamiento Estratégico</t>
  </si>
  <si>
    <t>Oficina de Estudios Económicos</t>
  </si>
  <si>
    <t>Jefe de Estudios Económicos</t>
  </si>
  <si>
    <t>Inadeacuada estructuración de los documentos</t>
  </si>
  <si>
    <t>PE-R6</t>
  </si>
  <si>
    <r>
      <t>Posibilidad de afectación reputacional, por quejas de los grupos de valor o partes interesadas, debido al envío</t>
    </r>
    <r>
      <rPr>
        <sz val="10"/>
        <color rgb="FFFF0000"/>
        <rFont val="Arial"/>
        <family val="2"/>
      </rPr>
      <t xml:space="preserve"> </t>
    </r>
    <r>
      <rPr>
        <sz val="10"/>
        <color theme="1"/>
        <rFont val="Arial"/>
        <family val="2"/>
      </rPr>
      <t>de información de análisis económico y productos estadísticos incompleta o con inconsitencias.</t>
    </r>
  </si>
  <si>
    <t>Quejas de los grupos de valor o partes interesadas
Imagen afectada</t>
  </si>
  <si>
    <t>Diseñar y actualizar productos estadísticos - Estructurar documento de análisis económico preliminar</t>
  </si>
  <si>
    <t>Profesional Especializado, Asesor(s)</t>
  </si>
  <si>
    <t>DE-PR-022 Administración y mantenimiento de las bases de datos de estadísticas (Act. 3)
DE-PR-023 Elaboración de documentos de analisis económicos (Act. 2)</t>
  </si>
  <si>
    <t>Documentos de análisis económico, correo electrónico</t>
  </si>
  <si>
    <t>CONTROL DE RIESGOS DE GESTIÓN</t>
  </si>
  <si>
    <t>Profesional especializado</t>
  </si>
  <si>
    <t>No se a materializado el riego, debido a que se han aplicado los controles respectivo en los documentos de análisis económico, y en la elaboración de los productos estadísticos.</t>
  </si>
  <si>
    <t>Porque el control que a sido definido, evita que el riesgo se materialice.</t>
  </si>
  <si>
    <t>Se ha aplicado las actividades necesarias para su ejecucion del control en el desarrollo de las actividades de la OEE. Además se encuentran en sus dos procedimientos DE- PR-22 y DE-PR-23, en el punto 4 de condiciones generales de la OEE, en el modelo institucional de operación MIO.</t>
  </si>
  <si>
    <t>El control a sido suficientemente eficaz, para el manejo del riesgo que se tiene en la OEE.</t>
  </si>
  <si>
    <t>El riesgo hasta el momento a cumplido con su defiinicion descriptiva, de lo que se maneja en la Oficina de estudios Económico de acuerdo con sus funciones contempladas en el decreto 210 del capitulo III, artículo 11 en sus numerales del 1 al 10.</t>
  </si>
  <si>
    <t xml:space="preserve">De acuerdo con la reunión realizada el 05 de diciembre de 2025, en la sala de juntas de la OAPS; aclaramos que el mes de diciembre se hace el seguimiento de la evidencia en el mes de enero de 2026,  en la primera semana,; ya que recopila la información  mes vencido. Por lo tanto las evidencia del segunso semestre va de enero a noviembre del 2024. </t>
  </si>
  <si>
    <t>Falta de revisión de la información antes de ser enviada a los grupos de valor o partes interesadas</t>
  </si>
  <si>
    <t>Verificar el documento análisis económico</t>
  </si>
  <si>
    <t>Jefe de la Oficina de Estudios Económicos</t>
  </si>
  <si>
    <t>DE-PR-022 Administración y mantenimiento de las bases de datos de estadísticas (Act. 4)
DE-PR-023 Elaboración de documentos de analisis económicos (Act. 3)</t>
  </si>
  <si>
    <t>Documentos de análisis económico, correo electrónico y/o ayuda de memoria/lista de asistencia</t>
  </si>
  <si>
    <t>Adquisición de Bienes y Servicios</t>
  </si>
  <si>
    <t>Administrativa</t>
  </si>
  <si>
    <t>Coordinador Grupo Administrativa
Técnico Grupo Administrativa</t>
  </si>
  <si>
    <t>Incumplimiento normativo sobre la caja menor</t>
  </si>
  <si>
    <t>BS-R1</t>
  </si>
  <si>
    <t>Posibilidad de afectación económica, por pérdidas de recursos, debido al uso indebido de la caja menor</t>
  </si>
  <si>
    <t>Riesgos Operativos (Gestión)</t>
  </si>
  <si>
    <t>Pérdidas financieras, Sanciones disiplinarias, Incumplimiento al objetivo</t>
  </si>
  <si>
    <t>Impacto que afecte la ejecución presupuestal en un valor ≥0,5%.
No hay interrupción de las operaciones de la entidad.
No se generan sanciones económicas o administrativas
 No se afecta la imagen institucional de forma significativa..</t>
  </si>
  <si>
    <t xml:space="preserve">Revisar con base en la normatividad si es viable el gasto. Si el gasto no se puede realizar con recursos de la caja menor se le notifica al solicitante </t>
  </si>
  <si>
    <t>Secretario General</t>
  </si>
  <si>
    <t>BS-PR-001 Manejo y control de cajas menores</t>
  </si>
  <si>
    <t xml:space="preserve">Aplicativo cajas menores </t>
  </si>
  <si>
    <t>RIESGOS DE GESTION EN REVISIÓN</t>
  </si>
  <si>
    <t>No se ha presentado situaciones que evidencien la materialización del riesgo</t>
  </si>
  <si>
    <t>Se cumple con la norma y el procedimiento actual
Se orienta a los responsables de caja menor en caso de dudas e inquietud respecto al manejo de las cajas menores</t>
  </si>
  <si>
    <t>El responsable de caja menor desembolsa el dinero una vez sea revisada la documentación y apruebe la compra la Coordinadora del Grupo Administrativa</t>
  </si>
  <si>
    <t>Se considera que todo control puede ser mejorado con el fin de garantizar la eficiencia en los procesos que se llevan a cabo</t>
  </si>
  <si>
    <t>Se considera que el riesgo se encuentra bien estructurado</t>
  </si>
  <si>
    <t>Se sugiere:
Actualizar el procedimiento y la Guía para el manejo de cajas menores, toda vez que hay actividades que no son ejecutadas por el Grupo Administrativa.
Validar con el área de Sistemas el funcionamiento del aplicativo de cajas menores y el aplicativo por el cual se realiza la solicitud de los recursos de caja menor
En la columna "E", agregar al responsable de cada caja menor, teniendo en cuenta que el incumplimiento de la normatividad también aplica para ellos.
En la columna "AC" fila 20, agregar la evidencia de "correo electrónico", teniendo en cuenta que el aplicativo donde se realiza la solicitud de recursos por caja menor no se encuentra funcionando correctamente y la aprobación de los mismos se está realizando por correo electrónico.
En la columna "AC" fila 21, modificar el documento evidencia, toda vez que como evidencia de ese control no se utiliza el aplicativo cajas menores, serían las capacitaciones, reuniones o socializaciones que se realicen con los responsables de cada caja menor respecto al Decreto 1068 de 2015, el procedimiento y la guía que a la fecha están establecidos.</t>
  </si>
  <si>
    <t>No hacer aplicación adecuada del procedimiento</t>
  </si>
  <si>
    <t>Socialización de cambios y comunicación permanente con los responsables de las cajas menores</t>
  </si>
  <si>
    <t>Seleccione</t>
  </si>
  <si>
    <t>Sin documentar</t>
  </si>
  <si>
    <t>Información incompleta o imprecisa del del Plan Anual</t>
  </si>
  <si>
    <t>BS-R2</t>
  </si>
  <si>
    <t xml:space="preserve">Posibilidad de afectación reputacional por sanciones disciplinarias de entes de control, debido a la Publicación del Plan Anual de Adquisiciones sin cumplir con los requisitos </t>
  </si>
  <si>
    <t>Hallazgos de auditoria
Acciones disciplinarias</t>
  </si>
  <si>
    <t>Reproceso de actividades y aumento de carga operativa</t>
  </si>
  <si>
    <t xml:space="preserve">Revisar el proyecto del plan Anual de Adquisiciones, cumpla con los requisitos mínimos establecidos por Colombia compra Eficiente. </t>
  </si>
  <si>
    <t>Técnico Administrativo 
Coordinador Grupo Administrativo</t>
  </si>
  <si>
    <t>BS-PR-017 Elaboración del plan anual de adquisiciones</t>
  </si>
  <si>
    <t xml:space="preserve">Plan Anual publicado </t>
  </si>
  <si>
    <t>Secretaria General</t>
  </si>
  <si>
    <t>Coordinador(a) de viáticos</t>
  </si>
  <si>
    <t>Externo</t>
  </si>
  <si>
    <t xml:space="preserve">Registrar mal la información de la solicitud de la comisión. </t>
  </si>
  <si>
    <t>BS-R5</t>
  </si>
  <si>
    <t>Posibilidad de afectación económica, en el trámite de viáticos y comisiones, debido a no gestionar de manera oportuna la solicitud.</t>
  </si>
  <si>
    <t>No realización de la comisión
Sobrecostos
Reprocesos</t>
  </si>
  <si>
    <t>ALTA</t>
  </si>
  <si>
    <t>Impacto que afecte la ejecución presupuestal en un valor ≥0,5%.</t>
  </si>
  <si>
    <t>Revisar solicitud de comisión</t>
  </si>
  <si>
    <t>Funcionario, Auxiliar Administrativo, Profesional(es)</t>
  </si>
  <si>
    <t>Articulo 60 de la ley 80 de 1993
Articulo 11 de la ley 1150 de 2007
Manual de contratación V4</t>
  </si>
  <si>
    <t>Autorización comisión de servicios</t>
  </si>
  <si>
    <t xml:space="preserve">Falta de soportes para gestionar oportunamente las tareas de aprobación de comisiones y viáticos en el aplicativo de comisiones. </t>
  </si>
  <si>
    <t>BS-PR-018 Procedimiento Comisiones de Servicios y Viáticos (Act. 5)</t>
  </si>
  <si>
    <t>Falta de verificación en la información suministrada de los ticketes.</t>
  </si>
  <si>
    <t>Vericar la información emitida del pasajero en el tickete</t>
  </si>
  <si>
    <t>Funcionario, Auxiliar Administrativo, Profesional(es) - Contratista o Funcionario</t>
  </si>
  <si>
    <t>BS-PR-018 Procedimiento Comisiones de Servicios y Viáticos</t>
  </si>
  <si>
    <t xml:space="preserve">Correos electrónicos </t>
  </si>
  <si>
    <t>No correspondencia de los soportes de legalización de comisión, frente a las condiciones previamente aprobadas de viaje</t>
  </si>
  <si>
    <t>Verificar la legalización de la comisión</t>
  </si>
  <si>
    <t>Lista de chequeo de legalizacion</t>
  </si>
  <si>
    <t>Gestión jurídica</t>
  </si>
  <si>
    <t>Oficina Asesora Jurídica</t>
  </si>
  <si>
    <t>Jefe Oficina Asesora Jurídica</t>
  </si>
  <si>
    <t>No solicitar los soportes requeridos para cada caso</t>
  </si>
  <si>
    <t>GJ-R1</t>
  </si>
  <si>
    <t>Posibilidad de afectación reputacional, por demandas de grupo de valor o partes interesadas y/o sanciones de organismos de control, debido a la emisión de actos administrativos de manera impertinente.</t>
  </si>
  <si>
    <t>Dañar los intereses del MinCIT
Afectar la imagen del MinCIT</t>
  </si>
  <si>
    <t>Identificar la necesidad de la expedición de la norma, incluir en la agenda regulatoria y analizar requisitos previos</t>
  </si>
  <si>
    <t>Profesional designado de la Oficina Asesora Jurídica
Director técnico, Jefe De Oficina, Coordinador(es) de Grupo</t>
  </si>
  <si>
    <t>GJ-PR-012 Expedición, publicación y archivo de datos administrativos generales (Act. 2)</t>
  </si>
  <si>
    <t>Agenda Regulatoria.
Lista de Chequeo Expediente.
Cuestionario de Planeación Normativa.
ESIN (si aplica)</t>
  </si>
  <si>
    <t>https://mincitco-my.sharepoint.com/:f:/g/personal/camaya_mincit_gov_co/EthgKCdqqpBGhRXd4YqkyVsBnDaeNyX7NE80f1DomvhrvA?e=e5bFeY</t>
  </si>
  <si>
    <t>Jefe de Oficina Asesora Jurídica</t>
  </si>
  <si>
    <t>No se ha evidenciado materialización del riesgo debido a los controles aplicados por la OAJ</t>
  </si>
  <si>
    <t>Orientan a adelantar gestiones que permiten la transparencia en el proceso de producción normativa, acorde lineamientos del Ciclo de Gobernanza Regulatoria</t>
  </si>
  <si>
    <t>Se han ejecutado en calidad y oportunidad</t>
  </si>
  <si>
    <t>No se ha identificado forma de mejorarlos actualmente</t>
  </si>
  <si>
    <t>No se ha evidenciado necesidad de actualizarlo a la fecha</t>
  </si>
  <si>
    <t>No aplica</t>
  </si>
  <si>
    <t xml:space="preserve">No consultar las normas, jurisprudencia y doctrina aplicables a cada caso </t>
  </si>
  <si>
    <t>Realizar revisión jurídica de la propuesta de acto normativo</t>
  </si>
  <si>
    <t>Profesional designado de la Oficina Asesora Jurídica</t>
  </si>
  <si>
    <t>GJ-PR-012 Expedición, publicación y archivo de datos administrativos generales (Act. 4)</t>
  </si>
  <si>
    <t>Memorando interno solicitando información (si aplica)
Lista de chequeo
Base de Datos de Correspondencia</t>
  </si>
  <si>
    <t>No cumplir con todas las etapas procesales a que haya lugar o de manera extemporanea</t>
  </si>
  <si>
    <t>GJ-R2</t>
  </si>
  <si>
    <t>Posibilidad de afectación económica y reputacional, por pérdida en las demandas interpuestas por grupos de valor o partes interesadas debido a la representación legal de los procesos judiciales, extrajudiciales y arbitrales, en términos acciones legales inadecuadas o inoportunas.</t>
  </si>
  <si>
    <t xml:space="preserve">Dañar los intereses del MinCIT
Afectar la imagen del MinCIT
Atentar contra el patrimonio
</t>
  </si>
  <si>
    <t>Investigaciones penales, fiscales o disciplinarias.
Impacto que afecte la ejecución presupuestal en un valor ≥0,5%.</t>
  </si>
  <si>
    <t>Realizar seguimiento y preparar las actuaciones conforme el proceso judicial lo requiera</t>
  </si>
  <si>
    <t>Coordinador de grupo de procesos de representación judicial</t>
  </si>
  <si>
    <t>GJ-PR-002 Representación judicial y extrajudicial (Act. 12)</t>
  </si>
  <si>
    <t>Reporte del sistema eKOGUI
Base de Datos de procesos</t>
  </si>
  <si>
    <t>https://mincitco-my.sharepoint.com/:f:/g/personal/camaya_mincit_gov_co/EnyNnRKZjIBIsRxBNj6A0VMB9ax6_6SVdw2vzBAI9CL5wQ?e=PCYn8X</t>
  </si>
  <si>
    <t>Si, por que estan orientados a controlar las causas identificadas a través del seguimiento de procesos judiciales</t>
  </si>
  <si>
    <t>No presentar información suficiente y oportuna que permita al comité tomar una decisión adecuada</t>
  </si>
  <si>
    <t>GJ-R3</t>
  </si>
  <si>
    <t>Posibilidad de afectación económica por la interposición de demandas de grupos de valor o partes interesadas, debido a la elaboración y presentación de las fichas extrajudiciales al Comité de Conciliación de manera inoportuna y/o inadecuada.</t>
  </si>
  <si>
    <t>Afectar los intereses del MinCIT
Asumir procesos que pueden ser largos y costosos
Afectar el patrimonio</t>
  </si>
  <si>
    <t>Pago de indemnizaciones a terceros por acciones legales que pueden afectar el presupuesto total de la entidad en un valor ≥0,5%.</t>
  </si>
  <si>
    <t>Realizar ficha de conciliación extrajudicial</t>
  </si>
  <si>
    <t>Secretario del Comité de Conciliaciones</t>
  </si>
  <si>
    <t>GJ-PR-002 Representación judicial y extrajudicial (Act. 3)</t>
  </si>
  <si>
    <t>Reporte del sistema eKOGUI
Correo electrónico</t>
  </si>
  <si>
    <t>https://mincitco-my.sharepoint.com/:f:/g/personal/camaya_mincit_gov_co/Ek3_xtt-hMVBi8NG61I05YgBHqtJzeAkLjiAWB35Gg6fOw?e=wg5sDl</t>
  </si>
  <si>
    <t>Si, por que estan orientados a controlar las causas identificadas a través del control de las conciliaciones extrajudiciales</t>
  </si>
  <si>
    <t>No realizar el seguimiento a la solicitud del organismo que cita la conciliación</t>
  </si>
  <si>
    <t>Terminar la conciliación</t>
  </si>
  <si>
    <t>Abogado desingado</t>
  </si>
  <si>
    <t>GJ-PR-002 Representación judicial y extrajudicial (Act. 8)</t>
  </si>
  <si>
    <t>Reporte del sistema eKOGUI
Reporte semestral de conciliaciones activas a control interno</t>
  </si>
  <si>
    <t>No cumplir con los tiempos establecidos legalmente para el desarrollo de cada etapa del cobro coactivo permitiendo que el proceso prescriba</t>
  </si>
  <si>
    <t>GJ-R4</t>
  </si>
  <si>
    <t>Posibilidad de afectación económica y reputacional, por la no recuperación de las deudas del ministerio, debido al desarrollo de las actividades de cobro coactivo de manera ineficiente</t>
  </si>
  <si>
    <t>No lograr el recaudo al permitir que prescriban los procesos
Mayor carga administrativa para el recaudo</t>
  </si>
  <si>
    <t>Reportar a la Dirección de Análisis Sectorial y Promoción el estado en que se encuentra el cobro de las multas impuestas a los prestadores de servicios turísticos</t>
  </si>
  <si>
    <t>Coordinador de Grupo de Cobro Coactivo</t>
  </si>
  <si>
    <t>GJ-PR-003 Cobro Coactivo (Act. 50)</t>
  </si>
  <si>
    <t>Correo electrónico de Reporte recaudos sanciones cobro coactivo a la dirección de análisis sectorial y promoción.</t>
  </si>
  <si>
    <t>https://mincitco-my.sharepoint.com/:f:/g/personal/camaya_mincit_gov_co/Ess51ddrzR5NjkRtW64pSpgB5eHB523cQasovyN4hZrN7w?e=A7mwys</t>
  </si>
  <si>
    <t>Si, por que estan orientados a controlar las causas identificadas a través de la conciliación permanente de información de cobro coactivo</t>
  </si>
  <si>
    <t>No realizar las notificaciones por los medios establecidos perdiendo validez</t>
  </si>
  <si>
    <t>Realizar reporte mensual de novedades en los procesos de cobro coactivo</t>
  </si>
  <si>
    <t>GJ-PR-003 Cobro Coactivo (Act. 48)</t>
  </si>
  <si>
    <t>Correo electrónico de Reporte Mensual de novedades de Cobro Coactivo</t>
  </si>
  <si>
    <t xml:space="preserve">Facilitación del comercio y la defensa comercial </t>
  </si>
  <si>
    <t>Dirección de Comercio Exterior /Subdirección de Prácticas Comerciales</t>
  </si>
  <si>
    <t>Subdirector(a) de Prácticas Comerciales
Coordinador de Grupo</t>
  </si>
  <si>
    <t>Debilidad en los Procesos de Coordinación Interinstitucional</t>
  </si>
  <si>
    <t>FC-R2</t>
  </si>
  <si>
    <t>Posibilidad de afectación económica por demandas de usuarios, debido a la  aplicación inadecuada de la política comercial, sobre instrumentos de defensa comercial</t>
  </si>
  <si>
    <t xml:space="preserve">Demandas
Incumplimiento de objetivos
Quejas de los usuarios </t>
  </si>
  <si>
    <t>Convocar al Comité de Asuntos Aduaneros, Arancelarios y de Comercio Exterior.</t>
  </si>
  <si>
    <t xml:space="preserve">Subdirector de prácticas comerciales </t>
  </si>
  <si>
    <t>FC-PR-001 Investigación para aplicación de medidas de salvaguardia en el marco del decreto 1407 de 1999 (Act. 9)</t>
  </si>
  <si>
    <t xml:space="preserve">Correos electrónicos, actas </t>
  </si>
  <si>
    <t>RIESGOS DE GESTIÓN EN REVISIÓN</t>
  </si>
  <si>
    <t xml:space="preserve">Porque los  controles responden a las necesidades que representa el riesgo y se han llevado a cabo de manera efectiva.
</t>
  </si>
  <si>
    <t>Porque se llevan a cabo en los tiempos y terminos establecidos</t>
  </si>
  <si>
    <t>Porque se ha hecho una correcta asignasión de las personas responsables para cada tema</t>
  </si>
  <si>
    <t>El riesgo ya fue revisado y actualizado</t>
  </si>
  <si>
    <t xml:space="preserve">Se realizaron una serie de reuniones para actualizar el riesgo </t>
  </si>
  <si>
    <t>Fallas en la expedición de los Actos administrativos</t>
  </si>
  <si>
    <t>Realizar revisión técnica y normativa del Informe técnico y remitir a la Subdirección para su visto bueno.</t>
  </si>
  <si>
    <t>Subdirector de prácticas comerciales</t>
  </si>
  <si>
    <t>FC-PR-001 Investigación para aplicación de medidas de salvaguardia en el marco del decreto 1407 de 1999 (Act. 8)
FC-PR-002 Investigación para aplicación de medidas de salvaguardia en el marco del decreto 152 de 1998 (Act. 5,21)
FC-PR-005 Investigación para aplicación de derechos compensatorios (Act. 7, 12, 18)
FC-PR-006 Producción normativa en reglamentación técnica-PPNRT (Act. 8, 19, 26) 
FC-PR-007 Investigación para adopción de medidas de salvaguardia bilaterales (Act. 9, 21)
FC-PR-008 Modificaciones de la nomenclatura y tarifas arancelarias (Act. 6)</t>
  </si>
  <si>
    <t>Correo Electrónico, Informe técnico,</t>
  </si>
  <si>
    <t>Fallas en la publicación y divulgación de los Actos administrativos</t>
  </si>
  <si>
    <t>Proyectar decreto para adopción de la medida de salvaguardia</t>
  </si>
  <si>
    <t>FC-PR-001 Investigación para aplicación de medidas de salvaguardia en el marco del decreto 1407 de 1999 (Act. 11)
FC-PR-002Investigación para aplicación de medidas de salvaguardia en el marco del decreto 152 de 1998 (Act. 8)</t>
  </si>
  <si>
    <t>DECRETO</t>
  </si>
  <si>
    <t>Desconocimiento de la norma o equivocada interpretación de la misma</t>
  </si>
  <si>
    <t>Generar cronograma con los plazos para cada etapa de la investigación.</t>
  </si>
  <si>
    <t>Subdirector de prácticas comerciales - Coordinadores</t>
  </si>
  <si>
    <t>FC-PR-001 Investigación para aplicación de medidas de salvaguardia en el marco del decreto 1407 de 1999 (Act. 3)
FC-PR-002 Investigación para aplicación de medidas de salvaguardia en el marco del decreto 152 de 1998 (Act. 3)
FC-PR-005 Investigación para aplicación de derechos compensatorios (Act. 4)
FC-PR-006 Producción normativa en reglamentación técnica-PPNRT (Act. 3) 
FC-PR-007 Investigación para adopción de medidas de salvaguardia bilaterales (Act. 2)</t>
  </si>
  <si>
    <t>Cronograma en aplicativo Informático Dumping y Salvaguardias*</t>
  </si>
  <si>
    <t xml:space="preserve">Incumplimiento de plazo establecidos en la regulación normativa </t>
  </si>
  <si>
    <t>Remitir proyecto de resolución a la Subdirección para su visto bueno y envió a la Dirección de Comercio Exterior</t>
  </si>
  <si>
    <t>FC-PR-002 Investigación para aplicación de medidas de salvaguardia en el marco del decreto 152 de 1998 (Act. 9,12, 24)
FC-PR-005 Investigación para aplicación de derechos compensatorios (Act. 9,22)
FC-PR-006 Producción normativa en reglamentación técnica-PPNRT (Act. 11,15, 21) 
FC-PR-007 Investigación para adopción de medidas de salvaguardia bilaterales (Act. 5,13, 24).
FC-PR-008 Modificaciones de la nomenclatura y tarifas arancelarias (Act. 11)</t>
  </si>
  <si>
    <t>Correo electronico, Memorando y/o Correo electronico</t>
  </si>
  <si>
    <t>Desarrollo Empresarial</t>
  </si>
  <si>
    <t xml:space="preserve">Mipymes </t>
  </si>
  <si>
    <t>Directora Mipymes</t>
  </si>
  <si>
    <t>Falta de lineamientos estrategicos interinstitucionales y/o intersectoriales   .</t>
  </si>
  <si>
    <t>DE-R3</t>
  </si>
  <si>
    <t>Posibilidad de afectación reputacional, por quejas de grupos de valor o partes interesadas, debido a formulación inapropiada de instrumentos e incentivos de fomento y promoción enfocados a las  a las Micro, Pequeñas y Medianas Empresas</t>
  </si>
  <si>
    <t>Incumplimiento del objetivo del proceso</t>
  </si>
  <si>
    <t>No hay interrupción de las operaciones de la entidad
No se generan sanciones económicas o administrativas</t>
  </si>
  <si>
    <t>Convocar, socializar y validar con actores internos el documento técnico que contiene la propuesta del programa o incentivo diseñado.</t>
  </si>
  <si>
    <t>Asesor, Profesional(es), Director(a) de Mipymes</t>
  </si>
  <si>
    <t>DM-PR-015 Diseño formulación y adopción de instrumentos e incentivos de fomento y promoción enfocados a las Mipymnes (Act. 4)</t>
  </si>
  <si>
    <t>Acta, ayuda de memoria, registro de asistencia, oficio, memorando electrónico*, correo electrónico*, Documento técnico de programa o incentivo diseñado*</t>
  </si>
  <si>
    <t>https://mincitco-my.sharepoint.com/:f:/g/personal/jasuarez_mincit_gov_co/EiW__bkdb_1Fi2sHgn4RuxkBT9EnXv9U2nUdjMjVJhq3bA?e=19X5m3</t>
  </si>
  <si>
    <t xml:space="preserve">Este riesgo NO se materializa  ya  que la mayoria del riesgo reputacional se trasfiere al ejecutor de los instrumentos igualmente.
El restante porcentaje del riesgo se mitiga con las acciones y actividades desarrolladas en el procedimiento </t>
  </si>
  <si>
    <t xml:space="preserve">los controles actuales estan focalizados a un riesgo que no existe realmente en los procedimientos de la Direccion </t>
  </si>
  <si>
    <t>los controles son parte obligatoria de los procesos y procedimientos, por lo cual siempre es cumplimiento estas actividades y acciones que No son realmente un control establecido.</t>
  </si>
  <si>
    <t>Se estam focalizando al proceso dejando los proyectos de inversion  como objetos de riesgos</t>
  </si>
  <si>
    <t>el riesgo se encuentra en proceso de aprobacion e implementacion para la vigencia 2025</t>
  </si>
  <si>
    <t xml:space="preserve">Se encentra en actualizacion en riesgo enfocado en el proceso en general de Desarrollo Empresarial </t>
  </si>
  <si>
    <t>No identificar de forma clara el problema o necesidad que se pretende atender</t>
  </si>
  <si>
    <t>Convocar, socializar y consensuar con las Entidades Gubernamentales y los actores externos el documento técnico</t>
  </si>
  <si>
    <t>DM-PR-015 Diseño formulación y adopción de instrumentos e incentivos de fomento y promoción enfocados a las Mipymnes (Act. 5)</t>
  </si>
  <si>
    <t>Acta, ayuda de memoria, registro de asistencia, oficio, correo electrónico*, Documento técnico de programa o incentivo diseñado</t>
  </si>
  <si>
    <t>Dirección de Productividad y Competitividad</t>
  </si>
  <si>
    <t>Director Dirección de Productividad y Competitividad</t>
  </si>
  <si>
    <t>Desconocimiento de los requisitos legales y reglamentarios.</t>
  </si>
  <si>
    <t>DE-R6</t>
  </si>
  <si>
    <t xml:space="preserve">Posibilidad de afectación reputacional, por hallazgos de entes de control, debido a la expedición erronea de los actos administrativos sin cumplimiento de los requisitos legales o reglamentarios </t>
  </si>
  <si>
    <t>Perdidas de información, incumplimiento del objetivo del proceso.</t>
  </si>
  <si>
    <t>Afectación moderada de la integridad de la información debido al interés particular de los empleados y terceros.</t>
  </si>
  <si>
    <t>Seguimiento al cumplimiento del marco normativo del instrumento.</t>
  </si>
  <si>
    <t>Director de productividad y competitividad.</t>
  </si>
  <si>
    <t>Ley 963 de 2005, Decreto 2950 2005, resolución 2 de 2008. (contratos de estabilidad juridica). 2. Decreto 1122 de 2019 (PROFIA)     3.decreto 1156 2020 (Programa de fomento para la industria astillera)   4. Ley 104 de 2005, decreto 2145 de 2016 y sus modificaciones (zonas francas)</t>
  </si>
  <si>
    <t>Acta del comité, listas de chequeo, Actas y resoluciones.</t>
  </si>
  <si>
    <t>PROFIA Y ZF</t>
  </si>
  <si>
    <t xml:space="preserve">Las medidas de prevención implementadas estan funcionando como se esperaba, mitigando la materializacion del riesgo </t>
  </si>
  <si>
    <t xml:space="preserve">Los controles estan funcionando de manera efectiva, mitigando la materializacion del riesgo, existe baja probabilidad de que el evento realmente ocurra </t>
  </si>
  <si>
    <t>Las acciones tomadas para evitar o reducir el impacto de un evento adverso han sido efectivas hasta el momento</t>
  </si>
  <si>
    <t xml:space="preserve">Siempre debe existir un espacio o tiempo para optimizar y forlacer los mecanismos de seguridad </t>
  </si>
  <si>
    <t xml:space="preserve">Actualmente se tiene que el riesgo esta correctamente identificado y no existe modificacion alguna </t>
  </si>
  <si>
    <t xml:space="preserve">Tener en cuenta que para este periodo no se han realizado informes tecnicos de estabilidad juridica, luego que la ley 963 de 2005 se encuentra derogada </t>
  </si>
  <si>
    <t>Analizar las solicitudes y verificar si cumplen o no con los requisitos previstos en la normatividad</t>
  </si>
  <si>
    <t>DM-PR-010 Prorgrama de fomento a la Industria Automotriz</t>
  </si>
  <si>
    <t>Oficio</t>
  </si>
  <si>
    <t>Direccion de Productividad y Competitividad</t>
  </si>
  <si>
    <t xml:space="preserve">1.Falta de coordinación interinstitucional y/o intersectorial.      </t>
  </si>
  <si>
    <t>DE-R7</t>
  </si>
  <si>
    <t>Posibilidad de afectación reputacional, por quejas de grupos de valor o partes interesads, debido a formulación inapropiada de instrumentos e incentivos de fomento y promoción enfocados a los sectores productivos</t>
  </si>
  <si>
    <t>Incumplimiento del objetivo del proceso.</t>
  </si>
  <si>
    <t>Identificar los instrumentos e incentivos de fomento y promoción a diseñar, de acuerdo con los lineamientos de la Planeación Estratégica Sectorial.</t>
  </si>
  <si>
    <t>Asesores, Contratistas, Profesionales</t>
  </si>
  <si>
    <t xml:space="preserve">DM-PR-016 Diseño formulación y adopción de instrumentos e incentivos de fomento y promoción enfocados a los sectores productivos (Act. 1, 8). </t>
  </si>
  <si>
    <t>AYUDA DE MEMORIA, REGISTRO DE ASISTENCIA</t>
  </si>
  <si>
    <t>PES</t>
  </si>
  <si>
    <t>2. No identificar de forma clara el problema o necesidad que se pretende atender</t>
  </si>
  <si>
    <t>Realizar seguimiento al instrumento o incentivo implementado</t>
  </si>
  <si>
    <t>Acta, ayuda de memoria o informe</t>
  </si>
  <si>
    <t xml:space="preserve">Gestión documental </t>
  </si>
  <si>
    <t>Grupo de Gestión Documental</t>
  </si>
  <si>
    <t>Coordinador Grupo Gestión Documental</t>
  </si>
  <si>
    <t>Desconocimiento de la normatividad y lineamientos vigentes del Archivo General de la Nación - AGN</t>
  </si>
  <si>
    <t>GD-R1</t>
  </si>
  <si>
    <t>Posibilidad de afectación reputacional y económica por sanciones de entes de control, debido a pérdida o deterioro de información documental</t>
  </si>
  <si>
    <t>Pérdida de la memoria institucional. 
Afectación de la imagen institucional.
Pérdida de confianza y credibilidad de usuarios internos y externos.
Pérdidas financieras
Sanciones por entes de control</t>
  </si>
  <si>
    <t>Pérdida de información crítica que puede ser recuperada de forma parcial o incompleta.
Sanción por parte del ente de control u otro ente regulador.
Pago de indemnizaciones a terceros por acciones legales que pueden afectar el pre-supuesto total de la entidad en un valor ≥5%.
Pago de sanciones económicas por incumplimiento en la normatividad aplicable ante un ente regulador, las cuales afectan en un valor ≥5% del presupuesto general de la entidad.</t>
  </si>
  <si>
    <t>Senibilización a los procesos de las actividades de clasificación, organización y transferencia de acuerdo a las TRD.</t>
  </si>
  <si>
    <t xml:space="preserve">Grupo Gestión Documental </t>
  </si>
  <si>
    <t>Corregir</t>
  </si>
  <si>
    <t>GD-PR-10 Organización Documental (Act. 5)</t>
  </si>
  <si>
    <t>Ayudas de memoria</t>
  </si>
  <si>
    <t>https://mincitco-my.sharepoint.com/:f:/g/personal/cguerrat_mincit_gov_co/Eo9POaPnu1hGqmEc4oAr0KEB57LYmiLAMMf3V4QNbpEePQ?e=PBYlg7</t>
  </si>
  <si>
    <t>Porque se ha capacitado a los servidores públicos que radican y asignan la correspondencia que se recibe en la entidad con el fin de dar una adecuada gestión a las comunicaciones oficiales.</t>
  </si>
  <si>
    <t>Porque se verifican los datos de contacto del destinatario en el Sistema Gestión Documental y en las guias de envío de correspondencia física, antes de ser enviados.</t>
  </si>
  <si>
    <t xml:space="preserve">Porque la radicación, distribución y envió de las comunicaciones oficiales estas alineadas con el  Programa de Gestión Documental, en procedimiento de gestión y trámite, lo cual conlleva a evitar que se materialice el riesgo. </t>
  </si>
  <si>
    <t>Porque  el control se encuentra definido de acuerdo a la normatividad vigente y las evidencias que general el Sistema de Gestión Documental  son coherentes con la descripción del riesgo</t>
  </si>
  <si>
    <t>Porque el riesgo se encuentra definido de acuerdo a la normatividad vigente y las evidencias que genera el Sistema de Gestión Documental son coherentes con la descripción del indicador.</t>
  </si>
  <si>
    <t>Falta lineamientos respecto a la gestión y tramite de la información.</t>
  </si>
  <si>
    <t xml:space="preserve">Desactualización de los instrumentos archivisticos (Tablas de Retención Documental) </t>
  </si>
  <si>
    <t>Revisión de manera permanente  a los cambios normativos y funcionales de cada area, que afecten la estructura organica documental</t>
  </si>
  <si>
    <t>Publicación de instrumentos archivisticos en la página web en el link de transparencia y acceso a la información pública</t>
  </si>
  <si>
    <t xml:space="preserve">•	https://www.mincit.gov.co/ministerio/gestion/gestion-documental-trd
•	https://www.mincit.gov.co/servicio-ciudadano/transparencia-acceso-informacion/documentos/cuadro-de-clasificacion-documental-sep-2020.aspx
•	https://www.datos.gov.co/Comercio-Industria-y-Turismo/MinCIT-Informaci-n-Clasificada-y-Reservada/7naf-gj5q/about_data
•	https://www.mincit.gov.co/ministerio/gestion/gestion-documental-trd  - Inventario documental
</t>
  </si>
  <si>
    <t>Recepción inadecuada de los documentos en la transferencia</t>
  </si>
  <si>
    <t>Verifica la transferencia del archivo de gestión al archivo central de la entidad</t>
  </si>
  <si>
    <t>Expedientes, FUID/ TRD/ Actas (Comité)// Ayuda Memoria/ Listado de Asistencia</t>
  </si>
  <si>
    <t>https://mincitco-my.sharepoint.com/:f:/g/personal/cguerrat_mincit_gov_co/Eo7s1FhrMe1Ho4rH9ERHLToBJVq-WRBQ3oVhexBwcdzBOA?e=PEy1H8</t>
  </si>
  <si>
    <t>Debilidades en el  contro y acceso  a la documentación del Ministerio.</t>
  </si>
  <si>
    <t>El grupo de gestión documental autoriza el ingreso al archivo físico solo al personal autorizado</t>
  </si>
  <si>
    <t>GD-PR-10 Organización Documental (Act. 9)</t>
  </si>
  <si>
    <t>Préstamo documentos.</t>
  </si>
  <si>
    <t>https://mincitco-my.sharepoint.com/:f:/g/personal/cguerrat_mincit_gov_co/EiVwDyddl7FCqpBCIL88prIBrhlD7L1-0z7yhDAgA1qEAQ?e=pnHPeG</t>
  </si>
  <si>
    <t>Restricción de acceso a los archivos digitales solo a personal autorizado</t>
  </si>
  <si>
    <t>GD-PR-016 Préstamos Documentales (Act. 7)</t>
  </si>
  <si>
    <t>Formato Préstamo Documental GD-FM 045 documentado en los registros del Procedimiento GD-PR-010</t>
  </si>
  <si>
    <t>https://mincitco-my.sharepoint.com/:f:/g/personal/cguerrat_mincit_gov_co/EpceqpprJ7xBu_4FifriIbEBytr6ecl8TIQTni0xFw_IgQ?e=lHbwIe</t>
  </si>
  <si>
    <t>Debilidades en el seguimiento y control de los documentos en préstamo</t>
  </si>
  <si>
    <t>Revisar los tiempos de prestamo para su devolución oportuna</t>
  </si>
  <si>
    <t>GD-PR-10 Organización Documental (Act. 10)</t>
  </si>
  <si>
    <t>FUID/ Control de prestamos</t>
  </si>
  <si>
    <t>https://mincitco-my.sharepoint.com/:f:/g/personal/cguerrat_mincit_gov_co/EiVwDyddl7FCqpBCIL88prIBrhlD7L1-0z7yhDAgA1qEAQ?e=agtvH1</t>
  </si>
  <si>
    <t>Analizar los registros documentales electrónicos</t>
  </si>
  <si>
    <t>GD-PR-017 Documento Electrónico (Act. 3)</t>
  </si>
  <si>
    <t>FUID/ Hoja de control</t>
  </si>
  <si>
    <t>https://gestiondocumental.mincit.gov.co/TMS.Solution.GESTIONDOC/(SwgUB8M7)/CR/es/MAM/CORR/ConsultarCerradasXArchivar</t>
  </si>
  <si>
    <t xml:space="preserve">En este apartado nosotro lo validamos en tiempo real, solo se maneja FUID u Hoja de control cuando ya se hace completa la entrega de los registros electronicos en el Modulo Archivar. </t>
  </si>
  <si>
    <t xml:space="preserve">Areas  de almacenamiento de de archivos sin el cumplimiento de condiciones medioambientales para el archivo de documentos </t>
  </si>
  <si>
    <t>Verificación fisica a cada una de las areas de la adecuada conservación de los documentos, que evite la perdida y deterioro.</t>
  </si>
  <si>
    <t>Listas de asistencia, correos, publicaciones intranet, ayudas de memoria</t>
  </si>
  <si>
    <t>https://mincitco-my.sharepoint.com/:f:/g/personal/cguerrat_mincit_gov_co/Erl7gDoVLQtGqg-mmaiJ_S0BbWM-OGdXwzaEXxof_wbUAQ?e=IBn2hq</t>
  </si>
  <si>
    <t>Gestión Documental</t>
  </si>
  <si>
    <t>Coordinador de Gestión Documental</t>
  </si>
  <si>
    <t>Asignación de comunicaciones a otra dependencia diferente a la que le compete</t>
  </si>
  <si>
    <t>GD-R2</t>
  </si>
  <si>
    <t xml:space="preserve">Posibilidad de afectación reputacional, por incumplimiento legal, debido a la inadecuada  gestión de las comunicaciones oficiales </t>
  </si>
  <si>
    <t>Incumplimiento del objetivo
Quejas 
Acciones disciplinarias</t>
  </si>
  <si>
    <t>MAYOR</t>
  </si>
  <si>
    <t>Sanción por parte del ente de control u otro ente regulador.</t>
  </si>
  <si>
    <t>ALTO</t>
  </si>
  <si>
    <t>Validar que la información radicada en el Sistema Gestión Doc sale para el destinatario</t>
  </si>
  <si>
    <t xml:space="preserve">GD-PR-10 Organización Documental </t>
  </si>
  <si>
    <t>Reportes del Sistema de Gestión Documental</t>
  </si>
  <si>
    <t xml:space="preserve">https://gestiondocumental.mincit.gov.co/TMS.Solution.GESTIONDOC/(SwgUB8M7)/CR/es/OficinaPostal/porEnviar?Tipo=SMTP
https://mincitco-my.sharepoint.com/:x:/g/personal/cguerrat_mincit_gov_co/EbuCLo_8U6dOsrJt1VXcehAB8rheDQ-vv1t09emfssK9PA?e=1POyZF 
</t>
  </si>
  <si>
    <t>Errores en la digitación de los datos contacto del destinatario (de la guía de envío)</t>
  </si>
  <si>
    <t xml:space="preserve">Apoyo al gobierno en una correcta inserción de Colombia en los mercados internacionales, apertura de nuevos mercados.  </t>
  </si>
  <si>
    <t xml:space="preserve">Despacho de la Viceministra </t>
  </si>
  <si>
    <t>Asesor despacho viceministro de comercio exterior</t>
  </si>
  <si>
    <t xml:space="preserve">La contraparte de la negociación decida no hacer la negociación, la reunión o la profundización. </t>
  </si>
  <si>
    <t>PI-R5</t>
  </si>
  <si>
    <t>Posibilidad de afectación reputacional de las partes interesadas, por no adelantar negociaciones, profundización de acuerdos comerciales, ni aprovecharmiento de los mismos.</t>
  </si>
  <si>
    <t>Menos productos y servicios beneficiados por los acuerdos
Limitación de apertura de nuevos mercados</t>
  </si>
  <si>
    <t xml:space="preserve">Mantener comunicación abierta con la contraparte buscando alternativas para materializar el acuerdo. </t>
  </si>
  <si>
    <t>Viceministra de Comercio Exterior</t>
  </si>
  <si>
    <t>AP-CP-002 Administración, profundización y aprov echamiento de acuerdo y relaciones comerciales</t>
  </si>
  <si>
    <t>Correos electrónicos, memorandos, actas, ayudas de memoria, listas de asistencia, minutas</t>
  </si>
  <si>
    <t>Cierres de fronteras</t>
  </si>
  <si>
    <t>Buscar mercados alternativos</t>
  </si>
  <si>
    <t>Nuevos lineamientos del alto gobierno</t>
  </si>
  <si>
    <t xml:space="preserve">Ajustar la ficha a los nuevos lineamientos </t>
  </si>
  <si>
    <t>Aleatoria</t>
  </si>
  <si>
    <t>Ficha EBI</t>
  </si>
  <si>
    <t>Correos electrónicos, Ficha EBI ajustada</t>
  </si>
  <si>
    <t>Implementación de estrategias para el mejoramiento de capacidades y fortalecimiento de las Mipymes a nivel Nacional</t>
  </si>
  <si>
    <t>Dirección de Micro, pequeña y mediana empresa</t>
  </si>
  <si>
    <t>Director Técnico de la Micro, Pequeña y Mediana empresa</t>
  </si>
  <si>
    <t>Falta de planeación técnica y presupuestal para la ejecución de las actividades asociadas al cumplimiento del proyecto</t>
  </si>
  <si>
    <t>PI-R6</t>
  </si>
  <si>
    <t>Posibilidad de afectación presupuestal por el incumplimiento de las metas asociadas al proyecto de inversión</t>
  </si>
  <si>
    <t>Bajo nivel en el fortalecimiento empresarial propuesto
Hallazgos de entes de control sobre la planeación de las actividades y la ejecución de los recursos 
Afectación presupuestal</t>
  </si>
  <si>
    <t>Pérdida de cobertura en la prestación de los servicios de la entidad ≥1%.R19</t>
  </si>
  <si>
    <t>Documentar el proceso de planeación técnica y presupuestal</t>
  </si>
  <si>
    <t>Director Técnico</t>
  </si>
  <si>
    <t>Proceso de Direccionamiento Estratégico DE-CP-001</t>
  </si>
  <si>
    <t>Contratos, convenios, resoluciones de transferencias y soportes respectivos</t>
  </si>
  <si>
    <t>profesional especializado</t>
  </si>
  <si>
    <t>No existe este proyecto de inversion</t>
  </si>
  <si>
    <t>las acciones de contorl se realizan pero No son efectivas ya que el proyecto de inversion no existe</t>
  </si>
  <si>
    <t>Se estan focalizando al proceso dejando los proyectos de inversion  como objetos de riesgos</t>
  </si>
  <si>
    <t>se encuentra en proceso de diseño de un riesgo general enfocado en el proceso y no en proyectos de inversion</t>
  </si>
  <si>
    <t>se encuentra en proceso de diseño de un riesgo general enfocado en el proceso y no en proyectos de inversion
Es importante resaltar que los controles se aplican con rezagos  por lo cual  los informes corresponden a trimestres 2 y 3 del 2024</t>
  </si>
  <si>
    <t>Falta de seguimiento a los contratistas y ejecutores de las actividades del proyecto</t>
  </si>
  <si>
    <t>Establecer los mecanismos de seguimiento a los operadores que se contraten para la ejecución de los programas o actividades</t>
  </si>
  <si>
    <t>Procedimiento  seguimiento al cumplimiento de metas por recursos transferidos a terceros DE-PR-020</t>
  </si>
  <si>
    <t>Actas de reunión, informes periódicos de acuerdo con lo que se establezca en el documento de compromiso (contrato, convenio, etc)</t>
  </si>
  <si>
    <t>Condiciones del entorno que afectan negativamente el cumplimiento de las metas del proyecto (Ejemplo: situaciones económicas, sociales y/o sanitarias en las zonas en las que se desarrollan las actividades del proyecto)</t>
  </si>
  <si>
    <t>No existe</t>
  </si>
  <si>
    <t>Falla en la implementación de estrategias para conseguir el objetivo</t>
  </si>
  <si>
    <t>APOYO PARA EL ACCESO A LOS MERCADOS DE LAS UNIDADES PRODUCTIVAS DE LA POBLACIÓN VÍCTIMA DEL CONFLICTO ARMADO  NACIONAL</t>
  </si>
  <si>
    <t>Fallas en la planeación presupuestal para el traslado de recursos a los patrimonios autonomos</t>
  </si>
  <si>
    <t>PI-R10</t>
  </si>
  <si>
    <t>Posilidad de afectación presupuestal en la asignación de recursos para cada vigencia fiscal para el cumpimiento de metas de atención de poblacion victima y vulnerable</t>
  </si>
  <si>
    <t>Limitado nivel de desarrollo empresarial de la poblacion victima y vulnerable que aduce reducciones considerables de asignación presupuestal y hallazgos de los entes de control.</t>
  </si>
  <si>
    <t>Pérdida de cobertura en la prestación de los servicios de la entidad por reducciones en la asignación presupuestal.</t>
  </si>
  <si>
    <t>Proceso de seguimiento previo en el aval al desarrollo de los intrumentos y posterior traslado de recursos al patrimonio.</t>
  </si>
  <si>
    <t>Procedimiento  seguimiento al cumplimiento de metas por recursos transferidos a terceros DE-PR-02</t>
  </si>
  <si>
    <t>Actas de reunión, informes periódicos de acuerdo con lo que se establezca en el documento de compromiso (contrato, convenio, etc</t>
  </si>
  <si>
    <t xml:space="preserve">Se realizan los contrtoles establecidos de acuerdo a los establecimientos </t>
  </si>
  <si>
    <t>se realizan controles trimestrales por lo cual el control para el 3 trimestre y cuarto trimestre se encuentran todavia en proceso de elaboracion se adjunta los contorles ya aprobados y verificados que se realizaron en el segundo semestre</t>
  </si>
  <si>
    <t>Falta de planeación tecnica en la ejecución de los recursos transferidos para el cumplimiento de metas en la vigencia fiscal</t>
  </si>
  <si>
    <t>Establecimiento de tableros de control semanales para el compromiso de los recursos soportados en la suscripción de contratos/convenios</t>
  </si>
  <si>
    <t>Procedimiento  seguimiento al cumplimiento de metas por recursos transferidos a terceros DE-PR-03</t>
  </si>
  <si>
    <t>Proceso de seguimiento quincenal con los operadores y ejecutores de lls instrumentos en conjunto con los patrimonios autonomos</t>
  </si>
  <si>
    <t>Procedimiento  seguimiento al cumplimiento de metas por recursos transferidos a terceros DE-PR-04</t>
  </si>
  <si>
    <t>APOYO AL SECTOR TURÍSTICO PARA LA PROMOCIÓN Y COMPETITIVIDAD LEY 1101 DE 2006 A NIVEL NACIONAL</t>
  </si>
  <si>
    <t>Dirección de Análisis Sectorial y Promoción del Viceministerio de Turismo</t>
  </si>
  <si>
    <t>Director de Análisis Sectorial y Promoción del Viceministerio de Turismo</t>
  </si>
  <si>
    <t>PI-R13</t>
  </si>
  <si>
    <t>Posibilidad de afectación económica y reputacional, en la financiación de iniciativas de competitividdad y promoción turísica por posibles demoras en la transferencia de los recursos.</t>
  </si>
  <si>
    <t>Afectación en el logro de las metas del proyecto de inversión, reduciendo la cantidad de proyectos de promoción y competitividad turística que se pueden cofinanciar</t>
  </si>
  <si>
    <t>Imagen institucional afectada en el orden nacional o regional por retrasos en la prestación del servicio a los usuarios o ciudadanos
Impacto que afecte la ejecución presupuestal en un valor ≥1%.</t>
  </si>
  <si>
    <t>Hacer seguimiento a las actividades que permitan el traslado de los recursos</t>
  </si>
  <si>
    <t>Correos</t>
  </si>
  <si>
    <t>https://mincitco-my.sharepoint.com/:f:/g/personal/dsarabiap_mincit_gov_co/ElrnvOAdQhdPgEOK51v1RXoBbxTsqcprklT33DE0gGlSyg?e=vfRPPn</t>
  </si>
  <si>
    <t>Se ha hecho seguimiento al procedimiento de la transferencia</t>
  </si>
  <si>
    <t>Elaboración cuadro de control de procedimiento para el seguimiento de la transferencia.</t>
  </si>
  <si>
    <t>Se considera que un correo no es suficiente para hacer seguimiento al procedimiento de transferencia, sino el cumplimiento de unas actividades específicas</t>
  </si>
  <si>
    <t>IMPLEMENTACIÓN  DE INSTRUMENTOS QUE MEJOREN LA PRODUCTIVIDAD Y COMPETITIVIDAD DE LAS EMPRESAS PARA INCREMENTAR, DIVERSIFICAR Y SOFISTICAR LA OFERTA  NACIONAL</t>
  </si>
  <si>
    <t xml:space="preserve">Dirección de Productividad y Competitividad </t>
  </si>
  <si>
    <t xml:space="preserve">Director de Productividad y Competitividad </t>
  </si>
  <si>
    <t>Fallas en la etapa de diseño de los instrumentos que mejoren la competitividad y productividad de las empresas.</t>
  </si>
  <si>
    <t>PI-R14</t>
  </si>
  <si>
    <t xml:space="preserve">Posibilidad de afectación reputacional, por quejas de las partes interesadas, durante la ejecucion de un instrumento o programas de poco alcance que no permiten impactar como es debido en la mejora de la productividad y competitividad de las empresas </t>
  </si>
  <si>
    <t xml:space="preserve">No cumplir con el objetivo
Afectación reputacional
Falta de cobertura de los servicios por parte del Ministerio
Hallazgos de auditorias de entes de control  </t>
  </si>
  <si>
    <t>Imagen institucional afectada en el orden nacional o regional por retrasos en la prestación del servicio a los usuarios o ciudadanos.</t>
  </si>
  <si>
    <t>Validar el documento técnico del instrumento o incentivo diseñado.</t>
  </si>
  <si>
    <t>DM-PR-016 DISEÑO, FORMULACIÓN Y ADOPCIÓN DE INSTRUMENTOS E INCENTIVOS DE FOMENTO Y PROMOCIÓN ENFOCADO A LOS SECTORES PRODUCTIVOS</t>
  </si>
  <si>
    <t>Acta, ayuda de memoria, registro de asistencia, Documento técnico de instrumento o incentivo diseñado*</t>
  </si>
  <si>
    <t>Fallas en la etapa de implementación de los instrumentos que mejoren la competitividad y productividad de las empresas .</t>
  </si>
  <si>
    <t xml:space="preserve"> Realizar seguimiento al instrumento o incentivo implementado</t>
  </si>
  <si>
    <t>DM-PR-016 DISEÑO, FORMULACIÓN Y ADOPCIÓN DE INSTRUMENTOS E INCENTIVOS DE FOMENTO Y PROMOCIÓN ENFOCADO A LOS SECTORES PRODUCTIVOS
DE-PR-017 REGISTRO Y SEGUIMIENTO A PROYECTOS DE INVERSIÓN (act. 4)</t>
  </si>
  <si>
    <t>Informe de supervisión
Registro en SPI(*) Informe de Seguimiento a Terceros</t>
  </si>
  <si>
    <r>
      <t xml:space="preserve">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t>
    </r>
    <r>
      <rPr>
        <u/>
        <sz val="10"/>
        <color rgb="FFFF0000"/>
        <rFont val="Arial"/>
        <family val="2"/>
      </rPr>
      <t xml:space="preserve">
Se reitera la solicitud de actualización del riesgo</t>
    </r>
    <r>
      <rPr>
        <sz val="10"/>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</si>
  <si>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r>
      <t xml:space="preserve">La evidencia aportada por la primera línea, se encuentra acorde con lo dispuesto en la columna “Nombre del documento o medio de la evidencia”, por consiguiente, desde la segunda línea defensa no se advierte una posible materialización del riesgo.
</t>
    </r>
    <r>
      <rPr>
        <u/>
        <sz val="10"/>
        <color rgb="FFFF0000"/>
        <rFont val="Arial"/>
        <family val="2"/>
      </rPr>
      <t>Se reitera la solicitud de actualización del riesgo</t>
    </r>
    <r>
      <rPr>
        <sz val="10"/>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 </t>
    </r>
  </si>
  <si>
    <r>
      <t xml:space="preserve">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t>
    </r>
    <r>
      <rPr>
        <u/>
        <sz val="10"/>
        <color rgb="FFFF0000"/>
        <rFont val="Arial"/>
        <family val="2"/>
      </rPr>
      <t>Se reitera la solicitud de actualización del riesgo</t>
    </r>
    <r>
      <rPr>
        <sz val="10"/>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</si>
  <si>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t>La evidencia aportada por la primera línea, se encuentra acorde con lo dispuesto en la columna “Nombre del documento o medio de la evidencia”, por consiguiente, desde la segunda línea defensa no se advierte una posible materialización del riesgo.
Este riesgo será actualizado una vez se culmine la revisión con el grupo Dumping.</t>
  </si>
  <si>
    <t>La evidencia aportada por la primera línea, se encuentra acorde con lo dispuesto en la columna “Nombre del documento o medio de la evidencia”, por consiguiente, desde la segunda línea defensa no se advierte una posible materialización del riesgo.
Es importante resaltar que este riesgo fue reformulado y entrara en vigencia a partir del próximo monitoreo.</t>
  </si>
  <si>
    <t>Para este riesgo no fue posible realizar el monitoreo, hasta validar la pertinencia del mismo con los responsables.</t>
  </si>
  <si>
    <t>De acuerdo con lo relacionado en el seguimiento por parte de la primera línea de defensa, las actividades que conllevan al riesgo, no fueron desarrolladas durante el segundo cuatrimestre del año, por ende, no hay indicios de posible materialización del riesgo.
Este riesgo será actualizado una vez se culmine la revisión con el grupo Dumping.</t>
  </si>
  <si>
    <r>
      <t xml:space="preserve">La evidencia aportada por la primera línea, no corresponde con lo dispuesto en la columna “Nombre del documento o medio de la evidencia”Adicionalmente es importante que el grupo diligencie las columnas de seguimiento.
</t>
    </r>
    <r>
      <rPr>
        <u/>
        <sz val="10"/>
        <color rgb="FFFF0000"/>
        <rFont val="Arial"/>
        <family val="2"/>
      </rPr>
      <t>Se reitera la solicitud de actualización del riesgo</t>
    </r>
    <r>
      <rPr>
        <sz val="10"/>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retomar los espacios de trabajo con la segunda línea de defensa, con el fin de brindar el acompañamiento metodológico. </t>
    </r>
  </si>
  <si>
    <r>
      <t xml:space="preserve">La evidencia aportada por la primera línea, se encuentra acorde con lo dispuesto en la columna “Nombre del documento o medio de la evidencia”, por consiguiente, desde la segunda línea defensa no se advierte una posible materialización del riesgo. Es importante que la primera línea realice el diligenciamiento de las columnas de seguimiento, por cada riesgo.
</t>
    </r>
    <r>
      <rPr>
        <u/>
        <sz val="10"/>
        <color rgb="FFFF0000"/>
        <rFont val="Arial"/>
        <family val="2"/>
      </rPr>
      <t>Se reitera la solicitud de actualización del riesgo</t>
    </r>
    <r>
      <rPr>
        <sz val="10"/>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 </t>
    </r>
  </si>
  <si>
    <r>
      <t xml:space="preserve">La evidencia aportada por la primera línea, se encuentra acorde con lo dispuesto en la columna “Nombre del documento o medio de la evidencia”, por consiguiente, desde la segunda línea defensa no se advierte una posible materialización del riesgo. Es importante que la primera línea realice el diligenciamiento de las columnas de seguimiento.
</t>
    </r>
    <r>
      <rPr>
        <u/>
        <sz val="10"/>
        <color rgb="FFFF0000"/>
        <rFont val="Arial"/>
        <family val="2"/>
      </rPr>
      <t>Se reitera la solicitud de actualización del riesgo</t>
    </r>
    <r>
      <rPr>
        <sz val="10"/>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 </t>
    </r>
  </si>
  <si>
    <r>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r>
    <r>
      <rPr>
        <u/>
        <sz val="10"/>
        <color rgb="FFFF0000"/>
        <rFont val="Arial"/>
        <family val="2"/>
      </rPr>
      <t>Se reitera la solicitud de actualización frente a la descripción del riesgo y controles dado</t>
    </r>
    <r>
      <rPr>
        <sz val="10"/>
        <rFont val="Arial"/>
        <family val="2"/>
      </rPr>
      <t xml:space="preserve"> que no cumplen con los parámetros establecidos en la Política y Metodología para la gestión del riesgo, ni la Guía del DAFP, y establecer acciones de control más objetivas para la prevención del riesgo de corrupción.
Los invitamos a concertar los espacios de trabajo con la segunda línea para brindar el acompañamiento metodológico. </t>
    </r>
  </si>
  <si>
    <r>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r>
    <r>
      <rPr>
        <u/>
        <sz val="10"/>
        <color rgb="FFFF0000"/>
        <rFont val="Arial"/>
        <family val="2"/>
      </rPr>
      <t>Se reitera la solicitud de actualización frente a la descripción del riesgo y controles</t>
    </r>
    <r>
      <rPr>
        <sz val="10"/>
        <rFont val="Arial"/>
        <family val="2"/>
      </rPr>
      <t xml:space="preserve"> dado que no cumplen con los parámetros establecidos en la Política y Metodología para la gestión del riesgo, ni la Guía del DAFP, y establecer acciones de control más objetivas para la prevención del riesgo de corrupción.
Los invitamos a concertar los espacios de trabajo con la segunda línea para brindar el acompañamiento metodológico. </t>
    </r>
  </si>
  <si>
    <t>La evidencia aportada por la primera línea, cumple parcialmente con lo dispuesto en la columna “Nombre del documento o medio de la evidencia”, por consiguiente se insta a la tercera línea de defensa a aplicar los mecanismos de control frente a una posible materialización.
Es importante resaltar que este riesgo fue reformulado y entrará en vigencia a partir del próximo monitoreo.</t>
  </si>
  <si>
    <t xml:space="preserve">La evidencia aportada por la primera línea de defensa, no corresponde con lo dispuesto en la columna "Nombre del documento o medio de la evidencia", por consiguiente, se insta a la tercera línea de defensa a aplicar los mecanismos de control ante una posible materialización. 
Es importante resaltar que este riesgo fue reformulado y entrará en vigencia a partir del próximo monitoreo. </t>
  </si>
  <si>
    <r>
      <t>La evidencia aportada por la primera línea, se encuentra acorde con lo dispuesto en la columna “Nombre del documento o medio de la evidencia”, por consiguiente, desde la segunda línea defensa no se advierte una posible materialización del riesgo.</t>
    </r>
    <r>
      <rPr>
        <u/>
        <sz val="10"/>
        <color rgb="FFFF0000"/>
        <rFont val="Arial"/>
        <family val="2"/>
      </rPr>
      <t xml:space="preserve">
Se reitera la solicitud de actualización del riesgo</t>
    </r>
    <r>
      <rPr>
        <sz val="10"/>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retomar los espacios de trabajo con la segunda línea de defensa, con el fin de brindar el acompañamiento metodológico.</t>
    </r>
  </si>
  <si>
    <r>
      <t xml:space="preserve">La evidencia aportada por la primera línea, se encuentra acorde con lo dispuesto en la columna “Nombre del documento o medio de la evidencia”, por consiguiente, desde la segunda línea defensa no se advierte una posible materialización del riesgo.
</t>
    </r>
    <r>
      <rPr>
        <u/>
        <sz val="10"/>
        <color rgb="FFFF0000"/>
        <rFont val="Arial"/>
        <family val="2"/>
      </rPr>
      <t>Se reitera la solicitud de actualización del riesgo</t>
    </r>
    <r>
      <rPr>
        <sz val="10"/>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retomar los espacios de trabajo con la segunda línea de defensa, con el fin de brindar el acompañamiento metodológico.</t>
    </r>
  </si>
  <si>
    <r>
      <t xml:space="preserve">La evidencia aportada por la primera línea, se encuentra acorde con lo dispuesto en la columna “Nombre del documento o medio de la evidencia”, por consiguiente, desde la segunda línea defensa no se advierte una posible materialización del riesgo.
</t>
    </r>
    <r>
      <rPr>
        <u/>
        <sz val="10"/>
        <color rgb="FFFF0000"/>
        <rFont val="Arial"/>
        <family val="2"/>
      </rPr>
      <t>Se reitera la solicitud de actualización del riesgo</t>
    </r>
    <r>
      <rPr>
        <sz val="10"/>
        <color theme="1"/>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 para realizar el ajuste del riesgo en cada una de sus etapas. </t>
    </r>
  </si>
  <si>
    <t>La evidencia aportada por la primera línea, se encuentra acorde con lo dispuesto en la columna “Nombre del documento o medio de la evidencia”, por consiguiente, desde la segunda línea defensa no se advierte una posible materialización del riesgo.
Es importante resaltar que este riesgo fue reformulado y entrará en vigencia a partir del próximo monitoreo.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</si>
</sst>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38" x14ac:knownFonts="1">
    <font>
      <sz val="11"/>
      <color theme="1"/>
      <name val="Aptos Narrow"/>
      <family val="2"/>
      <scheme val="minor"/>
    </font>
    <font>
      <sz val="11"/>
      <color theme="1"/>
      <name val="Aptos Narrow"/>
      <family val="2"/>
      <scheme val="minor"/>
    </font>
    <font>
      <sz val="11"/>
      <color theme="1"/>
      <name val="Arial"/>
      <family val="2"/>
    </font>
    <font>
      <sz val="10"/>
      <name val="Arial"/>
      <family val="2"/>
    </font>
    <font>
      <sz val="10"/>
      <color theme="1"/>
      <name val="Arial"/>
      <family val="2"/>
    </font>
    <font>
      <b/>
      <sz val="11"/>
      <color theme="1"/>
      <name val="Arial"/>
      <family val="2"/>
    </font>
    <font>
      <b/>
      <sz val="10"/>
      <name val="Arial"/>
      <family val="2"/>
    </font>
    <font>
      <sz val="10"/>
      <color rgb="FF333333"/>
      <name val="Arial"/>
      <family val="2"/>
    </font>
    <font>
      <b/>
      <sz val="10"/>
      <color theme="1"/>
      <name val="Arial"/>
      <family val="2"/>
    </font>
    <font>
      <sz val="11"/>
      <name val="Arial"/>
      <family val="2"/>
    </font>
    <font>
      <b/>
      <sz val="12"/>
      <name val="Arial"/>
      <family val="2"/>
    </font>
    <font>
      <sz val="10"/>
      <color rgb="FF000000"/>
      <name val="Arial"/>
      <family val="2"/>
    </font>
    <font>
      <sz val="10"/>
      <color rgb="FFFF0000"/>
      <name val="Arial"/>
      <family val="2"/>
    </font>
    <font>
      <sz val="11"/>
      <color rgb="FFFF0000"/>
      <name val="Arial"/>
      <family val="2"/>
    </font>
    <font>
      <b/>
      <sz val="11"/>
      <name val="Arial"/>
      <family val="2"/>
    </font>
    <font>
      <b/>
      <sz val="8"/>
      <name val="Arial"/>
      <family val="2"/>
    </font>
    <font>
      <sz val="8"/>
      <name val="Arial"/>
      <family val="2"/>
    </font>
    <font>
      <b/>
      <sz val="7"/>
      <color theme="1"/>
      <name val="Arial"/>
      <family val="2"/>
    </font>
    <font>
      <u/>
      <sz val="10"/>
      <name val="Arial"/>
      <family val="2"/>
    </font>
    <font>
      <sz val="11"/>
      <color rgb="FF0070C0"/>
      <name val="Arial"/>
      <family val="2"/>
    </font>
    <font>
      <sz val="10"/>
      <color rgb="FF0070C0"/>
      <name val="Arial"/>
      <family val="2"/>
    </font>
    <font>
      <b/>
      <sz val="11"/>
      <color rgb="FF0070C0"/>
      <name val="Arial"/>
      <family val="2"/>
    </font>
    <font>
      <b/>
      <sz val="9"/>
      <color theme="1"/>
      <name val="Arial"/>
      <family val="2"/>
    </font>
    <font>
      <sz val="12"/>
      <name val="Arial"/>
      <family val="2"/>
    </font>
    <font>
      <sz val="10"/>
      <color indexed="8"/>
      <name val="Arial"/>
      <family val="2"/>
    </font>
    <font>
      <b/>
      <sz val="10"/>
      <color indexed="8"/>
      <name val="Arial"/>
      <family val="2"/>
    </font>
    <font>
      <b/>
      <sz val="18"/>
      <color indexed="8"/>
      <name val="Arial"/>
      <family val="2"/>
    </font>
    <font>
      <b/>
      <sz val="9"/>
      <color indexed="81"/>
      <name val="Tahoma"/>
      <family val="2"/>
    </font>
    <font>
      <sz val="9"/>
      <color indexed="81"/>
      <name val="Tahoma"/>
      <family val="2"/>
    </font>
    <font>
      <u/>
      <sz val="11"/>
      <color theme="10"/>
      <name val="Aptos Narrow"/>
      <family val="2"/>
      <scheme val="minor"/>
    </font>
    <font>
      <sz val="10"/>
      <name val="Arial"/>
      <family val="2"/>
    </font>
    <font>
      <sz val="11"/>
      <color theme="1"/>
      <name val="Arial"/>
      <family val="2"/>
    </font>
    <font>
      <sz val="10"/>
      <color theme="1"/>
      <name val="Arial"/>
      <family val="2"/>
    </font>
    <font>
      <sz val="10"/>
      <color rgb="FF00B050"/>
      <name val="Arial"/>
      <family val="2"/>
    </font>
    <font>
      <u/>
      <sz val="10"/>
      <color rgb="FFFF0000"/>
      <name val="Arial"/>
      <family val="2"/>
    </font>
    <font>
      <u/>
      <sz val="11"/>
      <color rgb="FF0000FF"/>
      <name val="Aptos Narrow"/>
      <family val="2"/>
      <scheme val="minor"/>
    </font>
    <font>
      <sz val="10"/>
      <color rgb="FF0000FF"/>
      <name val="Arial"/>
      <family val="2"/>
    </font>
    <font>
      <sz val="11"/>
      <color rgb="FF0000FF"/>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92D050"/>
        <bgColor rgb="FF000000"/>
      </patternFill>
    </fill>
    <fill>
      <patternFill patternType="solid">
        <fgColor theme="0"/>
        <bgColor rgb="FF000000"/>
      </patternFill>
    </fill>
    <fill>
      <patternFill patternType="solid">
        <fgColor rgb="FFFFFFFF"/>
        <bgColor indexed="64"/>
      </patternFill>
    </fill>
    <fill>
      <patternFill patternType="solid">
        <fgColor rgb="FFBEFEFE"/>
        <bgColor indexed="64"/>
      </patternFill>
    </fill>
    <fill>
      <patternFill patternType="solid">
        <fgColor rgb="FFFFFF00"/>
        <bgColor rgb="FF000000"/>
      </patternFill>
    </fill>
    <fill>
      <patternFill patternType="solid">
        <fgColor rgb="FFCCFFFF"/>
        <bgColor indexed="64"/>
      </patternFill>
    </fill>
    <fill>
      <patternFill patternType="solid">
        <fgColor rgb="FFFFFF66"/>
        <bgColor indexed="64"/>
      </patternFill>
    </fill>
    <fill>
      <patternFill patternType="solid">
        <fgColor rgb="FFFFFF99"/>
        <bgColor indexed="64"/>
      </patternFill>
    </fill>
    <fill>
      <patternFill patternType="solid">
        <fgColor rgb="FFFFE59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FF"/>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9" fontId="1" fillId="0" borderId="0" applyFont="0" applyFill="0" applyBorder="0" applyAlignment="0" applyProtection="0"/>
    <xf numFmtId="0" fontId="3" fillId="0" borderId="0"/>
    <xf numFmtId="0" fontId="29" fillId="0" borderId="0" applyNumberFormat="0" applyFill="0" applyBorder="0" applyAlignment="0" applyProtection="0"/>
    <xf numFmtId="0" fontId="29" fillId="0" borderId="0" applyNumberFormat="0" applyFill="0" applyBorder="0" applyAlignment="0" applyProtection="0"/>
  </cellStyleXfs>
  <cellXfs count="308">
    <xf numFmtId="0" fontId="0" fillId="0" borderId="0" xfId="0"/>
    <xf numFmtId="0" fontId="2" fillId="0" borderId="0" xfId="0" applyFont="1"/>
    <xf numFmtId="0" fontId="3" fillId="0" borderId="0" xfId="0" applyFont="1" applyAlignment="1">
      <alignment horizontal="center"/>
    </xf>
    <xf numFmtId="0" fontId="3" fillId="0" borderId="0" xfId="0" applyFont="1" applyAlignment="1">
      <alignment horizontal="center" vertical="center"/>
    </xf>
    <xf numFmtId="0" fontId="3" fillId="0" borderId="0" xfId="0" applyFont="1"/>
    <xf numFmtId="0" fontId="3" fillId="0" borderId="0" xfId="0" applyFont="1" applyAlignment="1">
      <alignment horizontal="center" wrapText="1"/>
    </xf>
    <xf numFmtId="164" fontId="3" fillId="0" borderId="0" xfId="0" applyNumberFormat="1" applyFont="1" applyAlignment="1">
      <alignment horizontal="center"/>
    </xf>
    <xf numFmtId="0" fontId="2"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left" vertical="center"/>
    </xf>
    <xf numFmtId="9" fontId="2" fillId="0" borderId="0" xfId="1" applyFont="1" applyFill="1"/>
    <xf numFmtId="9" fontId="2" fillId="0" borderId="0" xfId="1" applyFont="1" applyFill="1" applyAlignment="1">
      <alignment horizontal="center"/>
    </xf>
    <xf numFmtId="0" fontId="2" fillId="0" borderId="0" xfId="0" applyFont="1" applyAlignment="1">
      <alignment horizontal="center" vertical="center"/>
    </xf>
    <xf numFmtId="0" fontId="5" fillId="0" borderId="0" xfId="0" applyFont="1" applyAlignment="1">
      <alignment horizontal="center"/>
    </xf>
    <xf numFmtId="16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9" fontId="4" fillId="0" borderId="1" xfId="0" applyNumberFormat="1" applyFont="1" applyBorder="1" applyAlignment="1">
      <alignment horizontal="center" vertical="center"/>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9" fontId="3" fillId="0" borderId="1" xfId="1" applyFont="1" applyFill="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0" fontId="3" fillId="0" borderId="1" xfId="0" applyFont="1" applyBorder="1" applyAlignment="1">
      <alignment horizontal="center" vertical="center" wrapText="1"/>
    </xf>
    <xf numFmtId="9" fontId="3" fillId="0" borderId="1" xfId="1" applyFont="1" applyFill="1" applyBorder="1" applyAlignment="1" applyProtection="1">
      <alignment horizontal="center" vertical="center" wrapText="1"/>
    </xf>
    <xf numFmtId="0" fontId="3" fillId="2" borderId="1" xfId="2" applyFill="1" applyBorder="1" applyAlignment="1" applyProtection="1">
      <alignment horizontal="center" vertical="center" wrapText="1"/>
      <protection locked="0"/>
    </xf>
    <xf numFmtId="0" fontId="3" fillId="2" borderId="1" xfId="0" applyFont="1" applyFill="1" applyBorder="1" applyAlignment="1" applyProtection="1">
      <alignment horizontal="justify" vertical="center" wrapText="1"/>
      <protection locked="0"/>
    </xf>
    <xf numFmtId="0" fontId="3"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xf>
    <xf numFmtId="0" fontId="3" fillId="2" borderId="1" xfId="0" applyFont="1" applyFill="1" applyBorder="1" applyAlignment="1" applyProtection="1">
      <alignment horizontal="center" vertical="center"/>
      <protection locked="0"/>
    </xf>
    <xf numFmtId="164" fontId="3" fillId="2" borderId="1" xfId="0" applyNumberFormat="1" applyFont="1" applyFill="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4" fillId="2" borderId="1" xfId="0" applyFont="1" applyFill="1" applyBorder="1" applyAlignment="1" applyProtection="1">
      <alignment horizontal="justify" vertical="center" wrapText="1"/>
      <protection locked="0"/>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pplyProtection="1">
      <alignment vertical="center"/>
      <protection locked="0"/>
    </xf>
    <xf numFmtId="0" fontId="4" fillId="2" borderId="1" xfId="0" applyFont="1" applyFill="1" applyBorder="1" applyAlignment="1">
      <alignment vertical="center"/>
    </xf>
    <xf numFmtId="9" fontId="3" fillId="0" borderId="1" xfId="0" applyNumberFormat="1" applyFont="1" applyBorder="1" applyAlignment="1">
      <alignment horizontal="center" vertical="center"/>
    </xf>
    <xf numFmtId="0" fontId="4" fillId="0" borderId="1" xfId="0" applyFont="1" applyBorder="1" applyAlignment="1" applyProtection="1">
      <alignment horizontal="justify" vertical="center" wrapText="1"/>
      <protection locked="0"/>
    </xf>
    <xf numFmtId="0" fontId="4" fillId="0" borderId="1"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4" fillId="0" borderId="1" xfId="0" applyFont="1" applyBorder="1" applyAlignment="1">
      <alignment horizontal="left" vertical="center"/>
    </xf>
    <xf numFmtId="0" fontId="3" fillId="0" borderId="1" xfId="0" applyFont="1" applyBorder="1" applyAlignment="1">
      <alignment horizontal="left" vertical="center" wrapText="1"/>
    </xf>
    <xf numFmtId="9" fontId="6" fillId="0" borderId="1" xfId="0" applyNumberFormat="1" applyFont="1" applyBorder="1" applyAlignment="1">
      <alignment horizontal="center" vertical="center"/>
    </xf>
    <xf numFmtId="0" fontId="3" fillId="2" borderId="1" xfId="0" applyFont="1" applyFill="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9" fontId="10" fillId="0" borderId="1" xfId="0" applyNumberFormat="1" applyFont="1" applyBorder="1" applyAlignment="1">
      <alignment horizontal="center" vertical="center" wrapText="1"/>
    </xf>
    <xf numFmtId="9" fontId="3" fillId="0" borderId="1" xfId="1" applyFont="1" applyFill="1" applyBorder="1" applyAlignment="1" applyProtection="1">
      <alignment vertical="center" wrapText="1"/>
      <protection locked="0"/>
    </xf>
    <xf numFmtId="0" fontId="4" fillId="2" borderId="1" xfId="0" applyFont="1" applyFill="1" applyBorder="1" applyAlignment="1">
      <alignment horizontal="left" vertical="center" wrapText="1"/>
    </xf>
    <xf numFmtId="0" fontId="4" fillId="0" borderId="1" xfId="0" applyFont="1" applyBorder="1" applyAlignment="1">
      <alignment vertical="center" wrapText="1"/>
    </xf>
    <xf numFmtId="0" fontId="2" fillId="0" borderId="1" xfId="0" applyFont="1" applyBorder="1" applyAlignment="1">
      <alignment horizontal="left" vertical="center" wrapText="1"/>
    </xf>
    <xf numFmtId="0" fontId="4" fillId="2" borderId="1" xfId="0" applyFont="1" applyFill="1" applyBorder="1" applyAlignment="1">
      <alignment vertical="center" wrapText="1"/>
    </xf>
    <xf numFmtId="0" fontId="4" fillId="0" borderId="0" xfId="0" applyFont="1" applyAlignment="1">
      <alignment vertical="center"/>
    </xf>
    <xf numFmtId="0" fontId="11" fillId="0" borderId="1"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3"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0" borderId="1" xfId="0" applyFont="1" applyBorder="1" applyAlignment="1">
      <alignment horizontal="center" vertical="center"/>
    </xf>
    <xf numFmtId="0" fontId="3" fillId="5" borderId="1" xfId="0" applyFont="1" applyFill="1" applyBorder="1" applyAlignment="1">
      <alignment horizontal="justify" vertical="center" wrapText="1"/>
    </xf>
    <xf numFmtId="0" fontId="13" fillId="0" borderId="0" xfId="0" applyFont="1"/>
    <xf numFmtId="0" fontId="4" fillId="2" borderId="1" xfId="0" applyFont="1" applyFill="1" applyBorder="1" applyAlignment="1" applyProtection="1">
      <alignment vertical="center" wrapText="1"/>
      <protection locked="0"/>
    </xf>
    <xf numFmtId="0" fontId="3" fillId="7"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4" fillId="0" borderId="0" xfId="0" applyFont="1"/>
    <xf numFmtId="0" fontId="4" fillId="2" borderId="0" xfId="0" applyFont="1" applyFill="1"/>
    <xf numFmtId="0" fontId="4" fillId="2" borderId="0" xfId="0" applyFont="1" applyFill="1" applyAlignment="1">
      <alignment horizontal="center"/>
    </xf>
    <xf numFmtId="0" fontId="8" fillId="2" borderId="0" xfId="0" applyFont="1" applyFill="1" applyAlignment="1">
      <alignment horizontal="center" vertical="center"/>
    </xf>
    <xf numFmtId="0" fontId="3" fillId="2" borderId="0" xfId="0" applyFont="1" applyFill="1" applyAlignment="1">
      <alignment horizontal="center" vertical="center"/>
    </xf>
    <xf numFmtId="0" fontId="6" fillId="2" borderId="0" xfId="0" applyFont="1" applyFill="1" applyAlignment="1">
      <alignment horizontal="center" vertical="center"/>
    </xf>
    <xf numFmtId="0" fontId="3" fillId="2" borderId="0" xfId="0" applyFont="1" applyFill="1" applyAlignment="1">
      <alignment horizontal="left" vertical="center" wrapText="1"/>
    </xf>
    <xf numFmtId="0" fontId="3" fillId="2" borderId="0" xfId="0" applyFont="1" applyFill="1" applyAlignment="1">
      <alignment horizontal="center" vertical="center" wrapText="1"/>
    </xf>
    <xf numFmtId="9" fontId="3" fillId="2" borderId="0" xfId="1" applyFont="1" applyFill="1" applyBorder="1" applyAlignment="1">
      <alignment horizontal="center" vertical="center" wrapText="1"/>
    </xf>
    <xf numFmtId="0" fontId="4" fillId="2" borderId="0" xfId="0" applyFont="1" applyFill="1" applyAlignment="1">
      <alignment horizontal="left" vertical="center"/>
    </xf>
    <xf numFmtId="0" fontId="6" fillId="2" borderId="0" xfId="0" applyFont="1" applyFill="1" applyAlignment="1">
      <alignment horizontal="left" vertical="center"/>
    </xf>
    <xf numFmtId="0" fontId="24" fillId="2" borderId="0" xfId="0" applyFont="1" applyFill="1" applyAlignment="1" applyProtection="1">
      <alignment horizontal="justify" vertical="center"/>
      <protection locked="0"/>
    </xf>
    <xf numFmtId="0" fontId="3" fillId="2" borderId="0" xfId="0" applyFont="1" applyFill="1" applyAlignment="1">
      <alignment horizontal="justify" vertical="center" wrapText="1"/>
    </xf>
    <xf numFmtId="0" fontId="3" fillId="2" borderId="0" xfId="0" applyFont="1" applyFill="1" applyAlignment="1">
      <alignment vertical="center" wrapText="1"/>
    </xf>
    <xf numFmtId="9" fontId="3" fillId="2" borderId="0" xfId="1" applyFont="1" applyFill="1" applyBorder="1" applyAlignment="1">
      <alignment vertical="center" wrapText="1"/>
    </xf>
    <xf numFmtId="0" fontId="8" fillId="2" borderId="5" xfId="0" applyFont="1" applyFill="1" applyBorder="1" applyAlignment="1">
      <alignment horizontal="center"/>
    </xf>
    <xf numFmtId="14" fontId="6" fillId="2" borderId="5" xfId="0" applyNumberFormat="1" applyFont="1" applyFill="1" applyBorder="1" applyAlignment="1">
      <alignment horizontal="center" vertical="center"/>
    </xf>
    <xf numFmtId="0" fontId="24" fillId="2" borderId="0" xfId="0" applyFont="1" applyFill="1" applyAlignment="1" applyProtection="1">
      <alignment vertical="center"/>
      <protection locked="0"/>
    </xf>
    <xf numFmtId="0" fontId="24" fillId="2" borderId="0" xfId="0" applyFont="1" applyFill="1" applyAlignment="1" applyProtection="1">
      <alignment horizontal="center" vertical="center"/>
      <protection locked="0"/>
    </xf>
    <xf numFmtId="0" fontId="24" fillId="2" borderId="0" xfId="0" applyFont="1" applyFill="1" applyAlignment="1" applyProtection="1">
      <alignment horizontal="left" vertical="center"/>
      <protection locked="0"/>
    </xf>
    <xf numFmtId="9" fontId="24" fillId="2" borderId="0" xfId="1" applyFont="1" applyFill="1" applyBorder="1" applyAlignment="1" applyProtection="1">
      <alignment vertical="center"/>
      <protection locked="0"/>
    </xf>
    <xf numFmtId="9" fontId="3" fillId="2" borderId="0" xfId="1" applyFont="1" applyFill="1" applyBorder="1" applyAlignment="1">
      <alignment horizontal="justify" vertical="center" wrapText="1"/>
    </xf>
    <xf numFmtId="0" fontId="6" fillId="2" borderId="0" xfId="0" applyFont="1" applyFill="1" applyAlignment="1">
      <alignment horizontal="center" vertical="center" wrapText="1"/>
    </xf>
    <xf numFmtId="0" fontId="4" fillId="2" borderId="0" xfId="0" applyFont="1" applyFill="1" applyAlignment="1">
      <alignment vertical="center" wrapText="1"/>
    </xf>
    <xf numFmtId="0" fontId="25" fillId="2" borderId="0" xfId="0" applyFont="1" applyFill="1" applyAlignment="1">
      <alignment horizontal="left" vertical="center" wrapText="1"/>
    </xf>
    <xf numFmtId="0" fontId="4" fillId="2" borderId="0" xfId="0" applyFont="1" applyFill="1" applyAlignment="1">
      <alignment horizontal="center" vertical="center"/>
    </xf>
    <xf numFmtId="0" fontId="3" fillId="2" borderId="0" xfId="0" applyFont="1" applyFill="1" applyAlignment="1" applyProtection="1">
      <alignment vertical="center" wrapText="1"/>
      <protection locked="0"/>
    </xf>
    <xf numFmtId="9" fontId="24" fillId="2" borderId="0" xfId="1" applyFont="1" applyFill="1" applyBorder="1" applyAlignment="1" applyProtection="1">
      <alignment horizontal="justify" vertical="center"/>
      <protection locked="0"/>
    </xf>
    <xf numFmtId="9" fontId="25" fillId="2" borderId="0" xfId="1" applyFont="1" applyFill="1" applyBorder="1" applyAlignment="1">
      <alignment vertical="center"/>
    </xf>
    <xf numFmtId="0" fontId="25" fillId="2" borderId="0" xfId="0" applyFont="1" applyFill="1" applyAlignment="1">
      <alignment vertical="center"/>
    </xf>
    <xf numFmtId="0" fontId="3" fillId="2" borderId="0" xfId="0" applyFont="1" applyFill="1" applyAlignment="1" applyProtection="1">
      <alignment horizontal="center" vertical="center" wrapText="1"/>
      <protection locked="0"/>
    </xf>
    <xf numFmtId="9" fontId="3" fillId="2" borderId="0" xfId="1" applyFont="1" applyFill="1" applyBorder="1" applyAlignment="1" applyProtection="1">
      <alignment horizontal="center" vertical="center" wrapText="1"/>
      <protection locked="0"/>
    </xf>
    <xf numFmtId="9" fontId="3" fillId="2" borderId="0" xfId="1" applyFont="1" applyFill="1" applyBorder="1" applyAlignment="1" applyProtection="1">
      <alignment vertical="center" wrapText="1"/>
      <protection locked="0"/>
    </xf>
    <xf numFmtId="0" fontId="8" fillId="2" borderId="0" xfId="0" applyFont="1" applyFill="1" applyAlignment="1">
      <alignment horizontal="right" vertical="center"/>
    </xf>
    <xf numFmtId="0" fontId="25" fillId="2" borderId="0" xfId="0" applyFont="1" applyFill="1" applyAlignment="1" applyProtection="1">
      <alignment horizontal="center" vertical="center"/>
      <protection locked="0"/>
    </xf>
    <xf numFmtId="0" fontId="25" fillId="2" borderId="0" xfId="0" applyFont="1" applyFill="1" applyAlignment="1" applyProtection="1">
      <alignment horizontal="right" vertical="center"/>
      <protection locked="0"/>
    </xf>
    <xf numFmtId="0" fontId="25" fillId="2" borderId="7" xfId="0" applyFont="1" applyFill="1" applyBorder="1" applyAlignment="1" applyProtection="1">
      <alignment horizontal="center" vertical="center"/>
      <protection locked="0"/>
    </xf>
    <xf numFmtId="9" fontId="4" fillId="2" borderId="0" xfId="1" applyFont="1" applyFill="1"/>
    <xf numFmtId="9" fontId="4" fillId="2" borderId="0" xfId="1" applyFont="1" applyFill="1" applyAlignment="1">
      <alignment horizontal="center"/>
    </xf>
    <xf numFmtId="0" fontId="2" fillId="2" borderId="0" xfId="0" applyFont="1" applyFill="1"/>
    <xf numFmtId="0" fontId="2" fillId="2" borderId="0" xfId="0" applyFont="1" applyFill="1" applyAlignment="1">
      <alignment horizontal="center"/>
    </xf>
    <xf numFmtId="0" fontId="5"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9" fontId="2" fillId="2" borderId="0" xfId="1" applyFont="1" applyFill="1"/>
    <xf numFmtId="0" fontId="3" fillId="2" borderId="1" xfId="0" applyFont="1" applyFill="1" applyBorder="1" applyAlignment="1">
      <alignment horizontal="center" vertical="center"/>
    </xf>
    <xf numFmtId="9" fontId="3" fillId="2" borderId="1" xfId="1" applyFont="1" applyFill="1" applyBorder="1" applyAlignment="1" applyProtection="1">
      <alignment vertical="center" wrapText="1"/>
      <protection locked="0"/>
    </xf>
    <xf numFmtId="9" fontId="3" fillId="2" borderId="1" xfId="1" applyFont="1" applyFill="1" applyBorder="1" applyAlignment="1" applyProtection="1">
      <alignment horizontal="center" vertical="center" wrapText="1"/>
      <protection locked="0"/>
    </xf>
    <xf numFmtId="9" fontId="10" fillId="2" borderId="1" xfId="0" applyNumberFormat="1" applyFont="1" applyFill="1" applyBorder="1" applyAlignment="1">
      <alignment horizontal="center" vertical="center" wrapText="1"/>
    </xf>
    <xf numFmtId="9" fontId="3"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31" fillId="0" borderId="0" xfId="0" applyFont="1" applyAlignment="1">
      <alignment horizontal="center" vertical="center"/>
    </xf>
    <xf numFmtId="0" fontId="31" fillId="0" borderId="0" xfId="0" applyFont="1"/>
    <xf numFmtId="0" fontId="3" fillId="2" borderId="1" xfId="0" applyFont="1" applyFill="1" applyBorder="1" applyAlignment="1" applyProtection="1">
      <alignment horizontal="left" vertical="center" wrapText="1"/>
      <protection locked="0"/>
    </xf>
    <xf numFmtId="9" fontId="3" fillId="2" borderId="1" xfId="0" applyNumberFormat="1" applyFont="1" applyFill="1" applyBorder="1" applyAlignment="1">
      <alignment horizontal="center" vertical="center" wrapText="1"/>
    </xf>
    <xf numFmtId="9" fontId="4" fillId="2" borderId="1" xfId="0" applyNumberFormat="1" applyFont="1" applyFill="1" applyBorder="1" applyAlignment="1">
      <alignment horizontal="center" vertical="center"/>
    </xf>
    <xf numFmtId="164" fontId="30" fillId="0" borderId="1" xfId="0" applyNumberFormat="1" applyFont="1" applyBorder="1" applyAlignment="1" applyProtection="1">
      <alignment horizontal="center" vertical="center"/>
      <protection locked="0"/>
    </xf>
    <xf numFmtId="0" fontId="33" fillId="2" borderId="1" xfId="0" applyFont="1" applyFill="1" applyBorder="1" applyAlignment="1" applyProtection="1">
      <alignment horizontal="center" vertical="center" wrapText="1"/>
      <protection locked="0"/>
    </xf>
    <xf numFmtId="164"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xf>
    <xf numFmtId="0" fontId="3"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justify" vertical="center" wrapText="1"/>
      <protection locked="0"/>
    </xf>
    <xf numFmtId="0" fontId="4" fillId="0" borderId="1" xfId="0" applyFont="1" applyBorder="1" applyAlignment="1">
      <alignment horizontal="center" vertical="center" wrapText="1"/>
    </xf>
    <xf numFmtId="164" fontId="3" fillId="0" borderId="1" xfId="0" applyNumberFormat="1" applyFont="1" applyBorder="1" applyAlignment="1" applyProtection="1">
      <alignment horizontal="center" vertical="center"/>
      <protection locked="0"/>
    </xf>
    <xf numFmtId="9" fontId="3" fillId="0" borderId="1" xfId="1" applyFont="1" applyFill="1" applyBorder="1" applyAlignment="1" applyProtection="1">
      <alignment horizontal="center" vertical="center" wrapText="1"/>
      <protection locked="0"/>
    </xf>
    <xf numFmtId="0" fontId="3" fillId="2" borderId="1" xfId="2" applyFill="1" applyBorder="1" applyAlignment="1" applyProtection="1">
      <alignment horizontal="center" vertical="center" wrapText="1"/>
      <protection locked="0"/>
    </xf>
    <xf numFmtId="9" fontId="3" fillId="0" borderId="1" xfId="1" applyFont="1" applyFill="1" applyBorder="1" applyAlignment="1" applyProtection="1">
      <alignment horizontal="center" vertical="center" wrapText="1"/>
    </xf>
    <xf numFmtId="0" fontId="6" fillId="0" borderId="1" xfId="0" applyFont="1" applyBorder="1" applyAlignment="1">
      <alignment horizontal="center" vertical="center" wrapText="1"/>
    </xf>
    <xf numFmtId="9" fontId="4"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9" fontId="3" fillId="0" borderId="1" xfId="0" applyNumberFormat="1" applyFont="1" applyBorder="1" applyAlignment="1">
      <alignment horizontal="center" vertical="center"/>
    </xf>
    <xf numFmtId="0" fontId="8" fillId="0" borderId="1" xfId="0" applyFont="1" applyBorder="1" applyAlignment="1">
      <alignment horizontal="center" vertical="center"/>
    </xf>
    <xf numFmtId="0" fontId="4" fillId="0" borderId="1" xfId="0" applyFont="1" applyBorder="1" applyAlignment="1" applyProtection="1">
      <alignment horizontal="justify" vertical="center" wrapText="1"/>
      <protection locked="0"/>
    </xf>
    <xf numFmtId="0" fontId="3" fillId="2" borderId="1" xfId="0" applyFont="1" applyFill="1" applyBorder="1" applyAlignment="1" applyProtection="1">
      <alignment horizontal="justify" vertical="center" wrapText="1"/>
      <protection locked="0"/>
    </xf>
    <xf numFmtId="0" fontId="4" fillId="0" borderId="1" xfId="0" applyFont="1" applyBorder="1" applyAlignment="1">
      <alignment horizontal="justify" vertical="center" wrapText="1"/>
    </xf>
    <xf numFmtId="9" fontId="3" fillId="0" borderId="1" xfId="0" applyNumberFormat="1" applyFont="1" applyBorder="1" applyAlignment="1">
      <alignment horizontal="center" vertical="center" wrapText="1"/>
    </xf>
    <xf numFmtId="0" fontId="3" fillId="2" borderId="1"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9" fontId="6"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4" fontId="30" fillId="2" borderId="8" xfId="0" applyNumberFormat="1" applyFont="1" applyFill="1" applyBorder="1" applyAlignment="1">
      <alignment horizontal="center" vertical="center" wrapText="1"/>
    </xf>
    <xf numFmtId="164" fontId="30" fillId="2" borderId="10" xfId="0" applyNumberFormat="1" applyFont="1" applyFill="1" applyBorder="1" applyAlignment="1">
      <alignment horizontal="center" vertical="center" wrapText="1"/>
    </xf>
    <xf numFmtId="164" fontId="30" fillId="2" borderId="9" xfId="0" applyNumberFormat="1" applyFont="1" applyFill="1" applyBorder="1" applyAlignment="1">
      <alignment horizontal="center" vertical="center" wrapText="1"/>
    </xf>
    <xf numFmtId="164" fontId="30" fillId="2" borderId="8" xfId="0" applyNumberFormat="1" applyFont="1" applyFill="1" applyBorder="1" applyAlignment="1">
      <alignment horizontal="center" vertical="center"/>
    </xf>
    <xf numFmtId="164" fontId="30" fillId="2" borderId="10" xfId="0" applyNumberFormat="1" applyFont="1" applyFill="1" applyBorder="1" applyAlignment="1">
      <alignment horizontal="center" vertical="center"/>
    </xf>
    <xf numFmtId="164" fontId="30" fillId="2" borderId="9" xfId="0" applyNumberFormat="1" applyFont="1" applyFill="1" applyBorder="1" applyAlignment="1">
      <alignment horizontal="center" vertical="center"/>
    </xf>
    <xf numFmtId="0" fontId="4" fillId="2" borderId="1" xfId="0" applyFont="1" applyFill="1" applyBorder="1" applyAlignment="1">
      <alignment horizontal="justify" vertical="center" wrapText="1"/>
    </xf>
    <xf numFmtId="0" fontId="3" fillId="0" borderId="1" xfId="0" applyFont="1" applyBorder="1" applyAlignment="1">
      <alignment horizontal="center" vertical="center"/>
    </xf>
    <xf numFmtId="0" fontId="12" fillId="2" borderId="1" xfId="0" applyFont="1" applyFill="1" applyBorder="1" applyAlignment="1">
      <alignment horizontal="center" vertical="center"/>
    </xf>
    <xf numFmtId="0" fontId="3" fillId="4" borderId="1" xfId="0" applyFont="1" applyFill="1" applyBorder="1" applyAlignment="1">
      <alignment horizontal="justify" vertical="center" wrapText="1"/>
    </xf>
    <xf numFmtId="0" fontId="11"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2" fillId="0" borderId="1" xfId="0" applyFont="1" applyBorder="1" applyAlignment="1" applyProtection="1">
      <alignment horizontal="center" vertical="center"/>
      <protection locked="0"/>
    </xf>
    <xf numFmtId="0" fontId="3" fillId="0" borderId="8" xfId="0" applyFont="1" applyBorder="1" applyAlignment="1" applyProtection="1">
      <alignment horizontal="justify" vertical="center" wrapText="1"/>
      <protection locked="0"/>
    </xf>
    <xf numFmtId="0" fontId="3" fillId="0" borderId="9" xfId="0" applyFont="1" applyBorder="1" applyAlignment="1" applyProtection="1">
      <alignment horizontal="justify" vertical="center" wrapText="1"/>
      <protection locked="0"/>
    </xf>
    <xf numFmtId="164" fontId="3" fillId="2" borderId="1" xfId="0" applyNumberFormat="1" applyFont="1" applyFill="1" applyBorder="1" applyAlignment="1" applyProtection="1">
      <alignment horizontal="center" vertical="center" wrapText="1"/>
      <protection locked="0"/>
    </xf>
    <xf numFmtId="0" fontId="3" fillId="5" borderId="1" xfId="0" applyFont="1" applyFill="1" applyBorder="1" applyAlignment="1">
      <alignment horizontal="justify"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justify" vertical="center" wrapText="1"/>
    </xf>
    <xf numFmtId="14" fontId="3" fillId="0" borderId="1" xfId="0" applyNumberFormat="1"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protection locked="0"/>
    </xf>
    <xf numFmtId="0" fontId="3" fillId="2" borderId="1" xfId="0" applyFont="1" applyFill="1" applyBorder="1" applyAlignment="1">
      <alignment horizontal="left" vertical="center" wrapText="1"/>
    </xf>
    <xf numFmtId="0" fontId="3" fillId="0" borderId="1" xfId="0" applyFont="1" applyBorder="1" applyAlignment="1" applyProtection="1">
      <alignment horizontal="justify" vertical="center"/>
      <protection locked="0"/>
    </xf>
    <xf numFmtId="0" fontId="2" fillId="2" borderId="1" xfId="0" applyFont="1" applyFill="1" applyBorder="1" applyAlignment="1">
      <alignment horizontal="center" vertical="center" wrapText="1"/>
    </xf>
    <xf numFmtId="9" fontId="3" fillId="2" borderId="1" xfId="1" applyFont="1" applyFill="1" applyBorder="1" applyAlignment="1" applyProtection="1">
      <alignment horizontal="center" vertical="center" wrapText="1"/>
      <protection locked="0"/>
    </xf>
    <xf numFmtId="0" fontId="3" fillId="0" borderId="8" xfId="0" applyFont="1" applyBorder="1" applyAlignment="1">
      <alignment vertical="center"/>
    </xf>
    <xf numFmtId="0" fontId="3" fillId="0" borderId="10" xfId="0" applyFont="1" applyBorder="1" applyAlignment="1">
      <alignment vertical="center"/>
    </xf>
    <xf numFmtId="0" fontId="3" fillId="0" borderId="9" xfId="0" applyFont="1" applyBorder="1" applyAlignment="1">
      <alignment vertical="center"/>
    </xf>
    <xf numFmtId="9" fontId="3" fillId="2" borderId="1" xfId="1"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9" fontId="4" fillId="2" borderId="1" xfId="0" applyNumberFormat="1" applyFont="1" applyFill="1" applyBorder="1" applyAlignment="1">
      <alignment horizontal="center" vertical="center"/>
    </xf>
    <xf numFmtId="164" fontId="3"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justify" vertical="center" wrapText="1"/>
      <protection locked="0"/>
    </xf>
    <xf numFmtId="0" fontId="3" fillId="7"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5" fillId="15" borderId="1" xfId="0" applyFont="1" applyFill="1" applyBorder="1" applyAlignment="1">
      <alignment horizontal="center" vertical="center"/>
    </xf>
    <xf numFmtId="0" fontId="2" fillId="0" borderId="1" xfId="0" applyFont="1" applyBorder="1" applyAlignment="1">
      <alignment horizontal="center"/>
    </xf>
    <xf numFmtId="0" fontId="26" fillId="0" borderId="4"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5" fillId="0" borderId="1" xfId="0" applyFont="1" applyBorder="1" applyAlignment="1">
      <alignment horizontal="center" vertical="center" wrapText="1"/>
    </xf>
    <xf numFmtId="0" fontId="6" fillId="2" borderId="0" xfId="0" applyFont="1" applyFill="1" applyAlignment="1">
      <alignment horizontal="center" vertical="center" wrapText="1"/>
    </xf>
    <xf numFmtId="0" fontId="25" fillId="2" borderId="0" xfId="0" applyFont="1" applyFill="1" applyAlignment="1" applyProtection="1">
      <alignment horizontal="right" vertical="center"/>
      <protection locked="0"/>
    </xf>
    <xf numFmtId="0" fontId="8" fillId="2" borderId="6" xfId="0" applyFont="1" applyFill="1" applyBorder="1" applyAlignment="1">
      <alignment horizontal="right" vertical="center"/>
    </xf>
    <xf numFmtId="0" fontId="8" fillId="2" borderId="0" xfId="0" applyFont="1" applyFill="1" applyAlignment="1">
      <alignment horizontal="right" vertical="center"/>
    </xf>
    <xf numFmtId="0" fontId="5" fillId="2" borderId="5" xfId="0" applyFont="1" applyFill="1" applyBorder="1" applyAlignment="1">
      <alignment horizontal="center" vertical="center"/>
    </xf>
    <xf numFmtId="0" fontId="8" fillId="2" borderId="0" xfId="0" applyFont="1" applyFill="1" applyAlignment="1">
      <alignment horizontal="right"/>
    </xf>
    <xf numFmtId="0" fontId="8" fillId="2" borderId="5" xfId="0" applyFont="1" applyFill="1" applyBorder="1" applyAlignment="1">
      <alignment horizontal="left" vertical="center" wrapText="1"/>
    </xf>
    <xf numFmtId="0" fontId="8" fillId="2" borderId="0" xfId="0" applyFont="1" applyFill="1" applyAlignment="1">
      <alignment horizontal="right" vertical="center" wrapText="1"/>
    </xf>
    <xf numFmtId="0" fontId="24" fillId="2" borderId="0" xfId="0" applyFont="1" applyFill="1" applyAlignment="1" applyProtection="1">
      <alignment horizontal="justify" vertical="center"/>
      <protection locked="0"/>
    </xf>
    <xf numFmtId="0" fontId="10" fillId="14"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4" fillId="2" borderId="0" xfId="0" applyFont="1" applyFill="1" applyAlignment="1">
      <alignment horizontal="center"/>
    </xf>
    <xf numFmtId="0" fontId="24" fillId="2" borderId="0" xfId="0" applyFont="1" applyFill="1" applyAlignment="1">
      <alignment horizontal="justify" vertical="center"/>
    </xf>
    <xf numFmtId="0" fontId="5" fillId="6" borderId="1" xfId="0" applyFont="1" applyFill="1" applyBorder="1" applyAlignment="1">
      <alignment horizontal="center" vertical="center" wrapText="1"/>
    </xf>
    <xf numFmtId="0" fontId="22" fillId="14"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9" fontId="15" fillId="13" borderId="1" xfId="1"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justify" vertical="center" wrapText="1"/>
    </xf>
    <xf numFmtId="0" fontId="35" fillId="0" borderId="1" xfId="3" applyFont="1" applyBorder="1" applyAlignment="1">
      <alignment horizontal="center" vertical="center" wrapText="1"/>
    </xf>
    <xf numFmtId="0" fontId="36" fillId="0" borderId="1" xfId="0" applyFont="1" applyBorder="1" applyAlignment="1">
      <alignment horizontal="center" vertical="center"/>
    </xf>
    <xf numFmtId="0" fontId="36" fillId="0" borderId="1" xfId="0" applyFont="1" applyBorder="1" applyAlignment="1">
      <alignment horizontal="center" vertical="center" wrapText="1"/>
    </xf>
    <xf numFmtId="0" fontId="35" fillId="0" borderId="1" xfId="3" applyFont="1" applyBorder="1" applyAlignment="1">
      <alignment horizontal="center" vertical="center"/>
    </xf>
    <xf numFmtId="0" fontId="36" fillId="2" borderId="1" xfId="0" applyFont="1" applyFill="1" applyBorder="1" applyAlignment="1" applyProtection="1">
      <alignment horizontal="center" vertical="center" wrapText="1"/>
      <protection locked="0"/>
    </xf>
    <xf numFmtId="0" fontId="35" fillId="2" borderId="1" xfId="3" applyFont="1" applyFill="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justify" vertical="center" wrapText="1"/>
      <protection locked="0"/>
    </xf>
    <xf numFmtId="0" fontId="3" fillId="0" borderId="1" xfId="0" applyFont="1" applyFill="1" applyBorder="1" applyAlignment="1" applyProtection="1">
      <alignment horizontal="center" vertical="center" wrapText="1"/>
      <protection locked="0"/>
    </xf>
    <xf numFmtId="164" fontId="3" fillId="0" borderId="1" xfId="0" applyNumberFormat="1"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lignment vertical="center" wrapText="1"/>
    </xf>
    <xf numFmtId="0" fontId="4" fillId="0" borderId="1" xfId="0" applyFont="1" applyFill="1" applyBorder="1" applyAlignment="1" applyProtection="1">
      <alignment horizontal="justify" vertical="center" wrapText="1"/>
      <protection locked="0"/>
    </xf>
    <xf numFmtId="0" fontId="3" fillId="0" borderId="1" xfId="2"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3" fillId="0" borderId="1" xfId="0" quotePrefix="1" applyFont="1" applyFill="1" applyBorder="1" applyAlignment="1">
      <alignment horizontal="justify"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xf>
    <xf numFmtId="0" fontId="3" fillId="0" borderId="1" xfId="0" applyFont="1" applyFill="1" applyBorder="1" applyAlignment="1" applyProtection="1">
      <alignment horizontal="justify" vertical="center" wrapText="1"/>
      <protection locked="0"/>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3" fillId="0" borderId="1" xfId="0" applyFont="1" applyBorder="1" applyAlignment="1">
      <alignment vertical="center"/>
    </xf>
    <xf numFmtId="0" fontId="35" fillId="0" borderId="1" xfId="3" applyFont="1" applyBorder="1" applyAlignment="1">
      <alignment horizontal="center" vertical="center"/>
    </xf>
    <xf numFmtId="0" fontId="35" fillId="0" borderId="1" xfId="3" applyFont="1" applyBorder="1" applyAlignment="1">
      <alignment horizontal="center" vertical="center" wrapText="1"/>
    </xf>
    <xf numFmtId="0" fontId="37" fillId="0" borderId="1" xfId="0" applyFont="1" applyBorder="1" applyAlignment="1">
      <alignment horizontal="center" vertical="center"/>
    </xf>
    <xf numFmtId="0" fontId="35" fillId="0" borderId="1" xfId="4" applyFont="1" applyBorder="1" applyAlignment="1">
      <alignment horizontal="center" vertical="center" wrapText="1"/>
    </xf>
    <xf numFmtId="0" fontId="36" fillId="0" borderId="1" xfId="0" applyFont="1" applyBorder="1" applyAlignment="1">
      <alignment horizontal="center" vertical="center" wrapText="1"/>
    </xf>
    <xf numFmtId="0" fontId="35" fillId="2" borderId="1" xfId="3"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9" fontId="3" fillId="2" borderId="1" xfId="0" applyNumberFormat="1" applyFont="1" applyFill="1" applyBorder="1" applyAlignment="1">
      <alignment horizontal="center" vertical="center"/>
    </xf>
    <xf numFmtId="164" fontId="30"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xf>
    <xf numFmtId="0" fontId="35" fillId="0" borderId="1" xfId="3" applyFont="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3" fillId="0" borderId="1" xfId="0" applyFont="1" applyFill="1" applyBorder="1" applyAlignment="1" applyProtection="1">
      <alignment horizontal="justify" vertical="center" wrapText="1"/>
      <protection locked="0"/>
    </xf>
    <xf numFmtId="0" fontId="3" fillId="0" borderId="1" xfId="0" applyFont="1" applyFill="1" applyBorder="1" applyAlignment="1">
      <alignment horizontal="justify" vertical="center" wrapText="1"/>
    </xf>
    <xf numFmtId="0" fontId="3" fillId="0" borderId="1" xfId="0" applyFont="1" applyFill="1" applyBorder="1" applyAlignment="1" applyProtection="1">
      <alignment horizontal="justify" vertical="center"/>
      <protection locked="0"/>
    </xf>
    <xf numFmtId="164" fontId="3" fillId="0" borderId="1" xfId="0" applyNumberFormat="1" applyFont="1" applyFill="1" applyBorder="1" applyAlignment="1" applyProtection="1">
      <alignment horizontal="justify" vertical="center" wrapText="1"/>
      <protection locked="0"/>
    </xf>
    <xf numFmtId="0" fontId="4" fillId="0" borderId="1" xfId="0" applyFont="1" applyFill="1" applyBorder="1" applyAlignment="1">
      <alignment horizontal="justify" vertical="center" wrapText="1"/>
    </xf>
    <xf numFmtId="164" fontId="3" fillId="0" borderId="1" xfId="0" applyNumberFormat="1" applyFont="1" applyFill="1" applyBorder="1" applyAlignment="1">
      <alignment horizontal="justify" vertical="center"/>
    </xf>
    <xf numFmtId="0" fontId="4" fillId="0" borderId="1" xfId="0" applyFont="1" applyFill="1" applyBorder="1" applyAlignment="1">
      <alignment horizontal="justify" vertical="center" wrapText="1"/>
    </xf>
    <xf numFmtId="14" fontId="3" fillId="0" borderId="1" xfId="0" applyNumberFormat="1" applyFont="1" applyBorder="1" applyAlignment="1" applyProtection="1">
      <alignment horizontal="justify" vertical="center" wrapText="1"/>
      <protection locked="0"/>
    </xf>
    <xf numFmtId="164" fontId="3" fillId="0" borderId="1" xfId="0" applyNumberFormat="1" applyFont="1" applyBorder="1" applyAlignment="1" applyProtection="1">
      <alignment horizontal="justify" vertical="center" wrapText="1"/>
      <protection locked="0"/>
    </xf>
    <xf numFmtId="0" fontId="3" fillId="16" borderId="1" xfId="0" applyFont="1" applyFill="1" applyBorder="1" applyAlignment="1">
      <alignment horizontal="justify" vertical="center" wrapText="1"/>
    </xf>
    <xf numFmtId="164" fontId="3" fillId="0" borderId="1" xfId="0" applyNumberFormat="1" applyFont="1" applyBorder="1" applyAlignment="1">
      <alignment horizontal="justify" vertical="center" wrapText="1"/>
    </xf>
    <xf numFmtId="0" fontId="30" fillId="0" borderId="1" xfId="0" applyFont="1" applyBorder="1" applyAlignment="1" applyProtection="1">
      <alignment horizontal="justify" vertical="center" wrapText="1"/>
      <protection locked="0"/>
    </xf>
    <xf numFmtId="0" fontId="30" fillId="0" borderId="1" xfId="0" applyFont="1" applyBorder="1" applyAlignment="1" applyProtection="1">
      <alignment horizontal="justify" vertical="center" wrapText="1"/>
      <protection locked="0"/>
    </xf>
    <xf numFmtId="0" fontId="30" fillId="2" borderId="1" xfId="0" applyFont="1" applyFill="1" applyBorder="1" applyAlignment="1" applyProtection="1">
      <alignment horizontal="justify" vertical="center" wrapText="1"/>
      <protection locked="0"/>
    </xf>
    <xf numFmtId="0" fontId="3" fillId="0" borderId="8"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9" xfId="0" applyFont="1" applyBorder="1" applyAlignment="1">
      <alignment horizontal="justify" vertical="center" wrapText="1"/>
    </xf>
    <xf numFmtId="164" fontId="30" fillId="2" borderId="8" xfId="0" applyNumberFormat="1" applyFont="1" applyFill="1" applyBorder="1" applyAlignment="1">
      <alignment horizontal="justify" vertical="center" wrapText="1"/>
    </xf>
    <xf numFmtId="164" fontId="30" fillId="2" borderId="10" xfId="0" applyNumberFormat="1" applyFont="1" applyFill="1" applyBorder="1" applyAlignment="1">
      <alignment horizontal="justify" vertical="center" wrapText="1"/>
    </xf>
    <xf numFmtId="164" fontId="30" fillId="2" borderId="9" xfId="0" applyNumberFormat="1" applyFont="1" applyFill="1" applyBorder="1" applyAlignment="1">
      <alignment horizontal="justify" vertical="center" wrapText="1"/>
    </xf>
    <xf numFmtId="0" fontId="3" fillId="0" borderId="8" xfId="0" applyFont="1" applyBorder="1" applyAlignment="1" applyProtection="1">
      <alignment horizontal="justify" vertical="center"/>
      <protection locked="0"/>
    </xf>
    <xf numFmtId="164" fontId="3" fillId="0" borderId="1" xfId="0" applyNumberFormat="1" applyFont="1" applyBorder="1" applyAlignment="1">
      <alignment horizontal="justify" vertical="center"/>
    </xf>
    <xf numFmtId="164" fontId="3" fillId="2" borderId="8" xfId="0" applyNumberFormat="1" applyFont="1" applyFill="1" applyBorder="1" applyAlignment="1">
      <alignment horizontal="justify" vertical="center" wrapText="1"/>
    </xf>
    <xf numFmtId="0" fontId="32" fillId="0" borderId="1" xfId="0" applyFont="1" applyBorder="1" applyAlignment="1">
      <alignment horizontal="justify" vertical="center" wrapText="1"/>
    </xf>
  </cellXfs>
  <cellStyles count="5">
    <cellStyle name="Hipervínculo" xfId="3" builtinId="8"/>
    <cellStyle name="Hyperlink" xfId="4" xr:uid="{00000000-000B-0000-0000-000008000000}"/>
    <cellStyle name="Normal" xfId="0" builtinId="0"/>
    <cellStyle name="Normal 2" xfId="2" xr:uid="{7B55E72A-BE96-472E-BA67-53CF85EEDEEE}"/>
    <cellStyle name="Porcentaje" xfId="1" builtinId="5"/>
  </cellStyles>
  <dxfs count="2115">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6AD35192-3967-4AD9-8D4E-94EA6F0A3646}"/>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91</xdr:row>
      <xdr:rowOff>0</xdr:rowOff>
    </xdr:from>
    <xdr:ext cx="304800" cy="304800"/>
    <xdr:sp macro="" textlink="">
      <xdr:nvSpPr>
        <xdr:cNvPr id="2" name="avatar">
          <a:extLst>
            <a:ext uri="{FF2B5EF4-FFF2-40B4-BE49-F238E27FC236}">
              <a16:creationId xmlns:a16="http://schemas.microsoft.com/office/drawing/2014/main" id="{EE94D3CD-453D-423B-B64F-D7A52286730F}"/>
            </a:ext>
          </a:extLst>
        </xdr:cNvPr>
        <xdr:cNvSpPr>
          <a:spLocks noChangeAspect="1" noChangeArrowheads="1"/>
        </xdr:cNvSpPr>
      </xdr:nvSpPr>
      <xdr:spPr bwMode="auto">
        <a:xfrm>
          <a:off x="3810000" y="2000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91</xdr:row>
      <xdr:rowOff>0</xdr:rowOff>
    </xdr:from>
    <xdr:ext cx="304800" cy="304800"/>
    <xdr:sp macro="" textlink="">
      <xdr:nvSpPr>
        <xdr:cNvPr id="3" name="avatar">
          <a:extLst>
            <a:ext uri="{FF2B5EF4-FFF2-40B4-BE49-F238E27FC236}">
              <a16:creationId xmlns:a16="http://schemas.microsoft.com/office/drawing/2014/main" id="{4F0BF625-8856-4396-AEC9-60CB803291EC}"/>
            </a:ext>
          </a:extLst>
        </xdr:cNvPr>
        <xdr:cNvSpPr>
          <a:spLocks noChangeAspect="1" noChangeArrowheads="1"/>
        </xdr:cNvSpPr>
      </xdr:nvSpPr>
      <xdr:spPr bwMode="auto">
        <a:xfrm>
          <a:off x="3810000" y="2000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43</xdr:row>
      <xdr:rowOff>0</xdr:rowOff>
    </xdr:from>
    <xdr:ext cx="0" cy="1365249"/>
    <xdr:sp macro="" textlink="">
      <xdr:nvSpPr>
        <xdr:cNvPr id="4" name="Text Box 214">
          <a:extLst>
            <a:ext uri="{FF2B5EF4-FFF2-40B4-BE49-F238E27FC236}">
              <a16:creationId xmlns:a16="http://schemas.microsoft.com/office/drawing/2014/main" id="{13F26031-43F2-44D9-B687-900405E66899}"/>
            </a:ext>
          </a:extLst>
        </xdr:cNvPr>
        <xdr:cNvSpPr txBox="1">
          <a:spLocks noChangeArrowheads="1"/>
        </xdr:cNvSpPr>
      </xdr:nvSpPr>
      <xdr:spPr bwMode="auto">
        <a:xfrm rot="-1090354">
          <a:off x="6096000" y="81915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8</xdr:col>
      <xdr:colOff>0</xdr:colOff>
      <xdr:row>43</xdr:row>
      <xdr:rowOff>0</xdr:rowOff>
    </xdr:from>
    <xdr:ext cx="0" cy="1365249"/>
    <xdr:sp macro="" textlink="">
      <xdr:nvSpPr>
        <xdr:cNvPr id="5" name="Text Box 215">
          <a:extLst>
            <a:ext uri="{FF2B5EF4-FFF2-40B4-BE49-F238E27FC236}">
              <a16:creationId xmlns:a16="http://schemas.microsoft.com/office/drawing/2014/main" id="{01DB5230-1D48-4137-BA27-5F5B80CF3FFB}"/>
            </a:ext>
          </a:extLst>
        </xdr:cNvPr>
        <xdr:cNvSpPr txBox="1">
          <a:spLocks noChangeArrowheads="1"/>
        </xdr:cNvSpPr>
      </xdr:nvSpPr>
      <xdr:spPr bwMode="auto">
        <a:xfrm rot="-1090354">
          <a:off x="6096000" y="81915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8</xdr:col>
      <xdr:colOff>0</xdr:colOff>
      <xdr:row>43</xdr:row>
      <xdr:rowOff>0</xdr:rowOff>
    </xdr:from>
    <xdr:ext cx="0" cy="777875"/>
    <xdr:sp macro="" textlink="">
      <xdr:nvSpPr>
        <xdr:cNvPr id="6" name="Text Box 214">
          <a:extLst>
            <a:ext uri="{FF2B5EF4-FFF2-40B4-BE49-F238E27FC236}">
              <a16:creationId xmlns:a16="http://schemas.microsoft.com/office/drawing/2014/main" id="{52866A41-D89E-4902-BA7F-E538BDC6029D}"/>
            </a:ext>
          </a:extLst>
        </xdr:cNvPr>
        <xdr:cNvSpPr txBox="1">
          <a:spLocks noChangeArrowheads="1"/>
        </xdr:cNvSpPr>
      </xdr:nvSpPr>
      <xdr:spPr bwMode="auto">
        <a:xfrm rot="-1090354">
          <a:off x="6096000" y="81915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8</xdr:col>
      <xdr:colOff>0</xdr:colOff>
      <xdr:row>43</xdr:row>
      <xdr:rowOff>0</xdr:rowOff>
    </xdr:from>
    <xdr:ext cx="0" cy="777875"/>
    <xdr:sp macro="" textlink="">
      <xdr:nvSpPr>
        <xdr:cNvPr id="7" name="Text Box 215">
          <a:extLst>
            <a:ext uri="{FF2B5EF4-FFF2-40B4-BE49-F238E27FC236}">
              <a16:creationId xmlns:a16="http://schemas.microsoft.com/office/drawing/2014/main" id="{B83809B9-2A92-4474-B731-B5A3FD7A69DF}"/>
            </a:ext>
          </a:extLst>
        </xdr:cNvPr>
        <xdr:cNvSpPr txBox="1">
          <a:spLocks noChangeArrowheads="1"/>
        </xdr:cNvSpPr>
      </xdr:nvSpPr>
      <xdr:spPr bwMode="auto">
        <a:xfrm rot="-1090354">
          <a:off x="6096000" y="81915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twoCellAnchor>
    <xdr:from>
      <xdr:col>1</xdr:col>
      <xdr:colOff>431799</xdr:colOff>
      <xdr:row>0</xdr:row>
      <xdr:rowOff>28575</xdr:rowOff>
    </xdr:from>
    <xdr:to>
      <xdr:col>3</xdr:col>
      <xdr:colOff>0</xdr:colOff>
      <xdr:row>0</xdr:row>
      <xdr:rowOff>1308101</xdr:rowOff>
    </xdr:to>
    <xdr:pic>
      <xdr:nvPicPr>
        <xdr:cNvPr id="8" name="Imagen 2" descr="Logo MinCIT_Mesa de trabajo 1">
          <a:extLst>
            <a:ext uri="{FF2B5EF4-FFF2-40B4-BE49-F238E27FC236}">
              <a16:creationId xmlns:a16="http://schemas.microsoft.com/office/drawing/2014/main" id="{9EADF5AE-031B-4210-86A2-805BDBEC91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599" y="28575"/>
          <a:ext cx="2514601" cy="1279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Facilitaci&#243;n.%20Com.%20y%20Def.%20Comercial%20V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Desarrollo%20Empresarial%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on%20Documental%20V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Seguimiento%20Riesgos%20Proyectos%20de%20Inversi&#243;n%2031122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XITO/Desktop/Informaci&#243;n%20Yamith/Seguimiento%20Riesgos%20de%20Gesti&#243;n%20primer%20corte%20abril%20%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Gesti&#243;n%20Recursos%20F&#237;sicos%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Sistemas%20de%20Gesti&#243;n%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Copia%20de%20Matriz%20Riesgo%20Fortalecimiento%20de%20la%20Compet.%20y%20Prom.%20Turismo%20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con%20Direccionamiento%20Estrategico%20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Matriz%20Riesgos%20Gesti&#243;n%20Adquisici&#243;n%20de%20Bien%20y%20Serv%20-%20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Adquisici&#243;n%20de%20Bienes%20y%20Servicios%20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Gesti&#243;n%20Jur&#237;dica%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K6" t="str">
            <v>Prevenir</v>
          </cell>
          <cell r="L6">
            <v>0.25</v>
          </cell>
          <cell r="M6" t="str">
            <v>Automático</v>
          </cell>
          <cell r="N6">
            <v>0.25</v>
          </cell>
        </row>
        <row r="7">
          <cell r="C7" t="str">
            <v>BAJA</v>
          </cell>
          <cell r="D7">
            <v>0.4</v>
          </cell>
          <cell r="K7" t="str">
            <v>Detectar</v>
          </cell>
          <cell r="L7">
            <v>0.15</v>
          </cell>
          <cell r="M7" t="str">
            <v>Manual</v>
          </cell>
          <cell r="N7">
            <v>0.15</v>
          </cell>
        </row>
        <row r="8">
          <cell r="C8" t="str">
            <v>MEDIA</v>
          </cell>
          <cell r="D8">
            <v>0.6</v>
          </cell>
          <cell r="K8" t="str">
            <v>Corregir</v>
          </cell>
          <cell r="L8">
            <v>0.1</v>
          </cell>
        </row>
        <row r="9">
          <cell r="C9" t="str">
            <v>ALTA</v>
          </cell>
          <cell r="D9">
            <v>0.8</v>
          </cell>
        </row>
        <row r="10">
          <cell r="C10" t="str">
            <v>MUY ALTA</v>
          </cell>
          <cell r="D10">
            <v>1</v>
          </cell>
        </row>
      </sheetData>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Zonas de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emelo_mincit_gov_co/_layouts/15/onedrive.aspx?id=%2Fpersonal%2Femelo%5Fmincit%5Fgov%5Fco%2FDocuments%2FAdministrativa%2Falmacen&amp;ga=1" TargetMode="External"/><Relationship Id="rId18" Type="http://schemas.openxmlformats.org/officeDocument/2006/relationships/hyperlink" Target="../../../../../../../../../../../../../../:f:/g/personal/kmasmela_mincit_gov_co/EsIDtwfNO0dKuEVHUQVhT6ABF3vhRaulG1KRCFHW9J2jiA?e=J69bG0" TargetMode="External"/><Relationship Id="rId26" Type="http://schemas.openxmlformats.org/officeDocument/2006/relationships/hyperlink" Target="../../../../../../../../../../../../../../:f:/g/personal/camaya_mincit_gov_co/EthgKCdqqpBGhRXd4YqkyVsBnDaeNyX7NE80f1DomvhrvA?e=e5bFeY" TargetMode="External"/><Relationship Id="rId39" Type="http://schemas.openxmlformats.org/officeDocument/2006/relationships/hyperlink" Target="../../../../../../../../../../../../../../:f:/g/personal/jprieto_mincit_gov_co/Ep-Dqfh08YZBvsploLmszEsBpigQegkpq_83reIP09TDXg?e=xE15ED" TargetMode="External"/><Relationship Id="rId21" Type="http://schemas.openxmlformats.org/officeDocument/2006/relationships/hyperlink" Target="../../../../../../../../../../../../../../:f:/g/personal/grodriguezc_mincit_gov_co/EmSdKIzdyL5MtObXKN2oheIB_ocVBfofL7tUUhR-_A-6BQ?e=8GIPcx" TargetMode="External"/><Relationship Id="rId34" Type="http://schemas.openxmlformats.org/officeDocument/2006/relationships/hyperlink" Target="../../../../../../../../../../../../../../:f:/g/personal/dsarabiap_mincit_gov_co/ElrnvOAdQhdPgEOK51v1RXoBbxTsqcprklT33DE0gGlSyg?e=vfRPPn" TargetMode="External"/><Relationship Id="rId42" Type="http://schemas.openxmlformats.org/officeDocument/2006/relationships/hyperlink" Target="../../../../../../../../../../../../../../:f:/g/personal/emelo_mincit_gov_co/EjAzO_mgu7BBgYqDtKsSk1MBqOhh-4N3k2B43QDmfSKl-w?e=dgT6p7" TargetMode="External"/><Relationship Id="rId47" Type="http://schemas.openxmlformats.org/officeDocument/2006/relationships/hyperlink" Target="../../../../../../../../../../../../../../:f:/g/personal/emelo_mincit_gov_co/EiYDn5kiYKtDgIigDVEY5HgB59qo10tuBdH8gGTnGKso4A?e=IcBHsM" TargetMode="External"/><Relationship Id="rId50" Type="http://schemas.openxmlformats.org/officeDocument/2006/relationships/hyperlink" Target="../../../../../../../../../../../../../../:f:/g/personal/emelo_mincit_gov_co/EiUR11MWui1CsR8dD6N6GWABHLHdMIMSjTrCdhlAutbPvA?e=IlXgZ0" TargetMode="External"/><Relationship Id="rId7" Type="http://schemas.openxmlformats.org/officeDocument/2006/relationships/hyperlink" Target="../../../../../../../../../../../../../../:f:/g/personal/cguerrat_mincit_gov_co/Eo9POaPnu1hGqmEc4oAr0KEB57LYmiLAMMf3V4QNbpEePQ?e=PBYlg7" TargetMode="External"/><Relationship Id="rId2" Type="http://schemas.openxmlformats.org/officeDocument/2006/relationships/hyperlink" Target="../../../../../../../../../../../../../../:f:/g/personal/cguerrat_mincit_gov_co/EpceqpprJ7xBu_4FifriIbEBytr6ecl8TIQTni0xFw_IgQ?e=lHbwIe" TargetMode="External"/><Relationship Id="rId16" Type="http://schemas.openxmlformats.org/officeDocument/2006/relationships/hyperlink" Target="../../../../../../../../../../../../../../:f:/g/personal/kmasmela_mincit_gov_co/EsIDtwfNO0dKuEVHUQVhT6ABF3vhRaulG1KRCFHW9J2jiA?e=J69bG0" TargetMode="External"/><Relationship Id="rId29" Type="http://schemas.openxmlformats.org/officeDocument/2006/relationships/hyperlink" Target="../../../../../../../../../../../../../../:f:/g/personal/camaya_mincit_gov_co/Ess51ddrzR5NjkRtW64pSpgB5eHB523cQasovyN4hZrN7w?e=A7mwys" TargetMode="External"/><Relationship Id="rId11" Type="http://schemas.openxmlformats.org/officeDocument/2006/relationships/hyperlink" Target="../../../../../../../../../../../../../../:f:/g/personal/cguerrat_mincit_gov_co/Erl7gDoVLQtGqg-mmaiJ_S0BbWM-OGdXwzaEXxof_wbUAQ?e=IBn2hq" TargetMode="External"/><Relationship Id="rId24" Type="http://schemas.openxmlformats.org/officeDocument/2006/relationships/hyperlink" Target="../../../../../../../../../../../../../../:f:/g/personal/grodriguezc_mincit_gov_co/EgMaViYMjgtFhozgkqQLudsB-rIBlvLbZapc5W0bNL8BFw?e=hyaocz" TargetMode="External"/><Relationship Id="rId32" Type="http://schemas.openxmlformats.org/officeDocument/2006/relationships/hyperlink" Target="../../../../../../../../../../../../../../:b:/g/personal/dsarabiap_mincit_gov_co/ESHeNzzDJk5DsAF9Agbtm88BaAWvYMlQhNL3IW4kjwHGFA?e=1e8pLS" TargetMode="External"/><Relationship Id="rId37" Type="http://schemas.openxmlformats.org/officeDocument/2006/relationships/hyperlink" Target="../../../../../../../../../../../../../../:f:/g/personal/jasuarez_mincit_gov_co/EiW__bkdb_1Fi2sHgn4RuxkBT9EnXv9U2nUdjMjVJhq3bA?e=19X5m3" TargetMode="External"/><Relationship Id="rId40" Type="http://schemas.openxmlformats.org/officeDocument/2006/relationships/hyperlink" Target="../../../../../../../../../../../../../../:f:/g/personal/emelo_mincit_gov_co/EjAzO_mgu7BBgYqDtKsSk1MBqOhh-4N3k2B43QDmfSKl-w?e=dgT6p7" TargetMode="External"/><Relationship Id="rId45" Type="http://schemas.openxmlformats.org/officeDocument/2006/relationships/hyperlink" Target="../../../../../../../../../../../../../../:f:/g/personal/emelo_mincit_gov_co/EsDVAdctKPFNrP6nbNNgU-UBWmSwZbvReeSE63QOKA7Iyg?e=4jtrdf" TargetMode="External"/><Relationship Id="rId53" Type="http://schemas.openxmlformats.org/officeDocument/2006/relationships/comments" Target="../comments1.xml"/><Relationship Id="rId5" Type="http://schemas.openxmlformats.org/officeDocument/2006/relationships/hyperlink" Target="../../../../../../../../../../../../../../:f:/r/personal/estudioseconomicos_mincit_gov_co/Documents/CONTROL%20DE%20RIESGOS%20DE%20GESTI%C3%93N?csf=1&amp;web=1&amp;e=Z5CrTe" TargetMode="External"/><Relationship Id="rId10" Type="http://schemas.openxmlformats.org/officeDocument/2006/relationships/hyperlink" Target="https://gestiondocumental.mincit.gov.co/TMS.Solution.GESTIONDOC/(SwgUB8M7)/CR/es/MAM/CORR/ConsultarCerradasXArchivar" TargetMode="External"/><Relationship Id="rId19" Type="http://schemas.openxmlformats.org/officeDocument/2006/relationships/hyperlink" Target="../../../../../../../../../../../../../../:f:/g/personal/grodriguezc_mincit_gov_co/EmSdKIzdyL5MtObXKN2oheIB_ocVBfofL7tUUhR-_A-6BQ?e=8GIPcx" TargetMode="External"/><Relationship Id="rId31" Type="http://schemas.openxmlformats.org/officeDocument/2006/relationships/hyperlink" Target="../../../../../../../../../../../../../../:f:/g/personal/dsarabiap_mincit_gov_co/Eudvv6W4SzlPhBwSS0iH6FABadpLwgen2Tp5eRcs26UkLA?e=0GiUEk" TargetMode="External"/><Relationship Id="rId44" Type="http://schemas.openxmlformats.org/officeDocument/2006/relationships/hyperlink" Target="https://mincitco.sharepoint.com/:f:/s/InformesdeSupervisinContratosdeArrendamiento/ElH4cndq9fRLkODqzwmcF4gBkdD8Lz9Wky7dR41cNk-aog?e=XkiMp1" TargetMode="External"/><Relationship Id="rId52" Type="http://schemas.openxmlformats.org/officeDocument/2006/relationships/vmlDrawing" Target="../drawings/vmlDrawing1.vml"/><Relationship Id="rId4" Type="http://schemas.openxmlformats.org/officeDocument/2006/relationships/hyperlink" Target="../../../../../../../../../../../../../../:f:/r/personal/estudioseconomicos_mincit_gov_co/Documents/CONTROL%20DE%20RIESGOS%20DE%20GESTI%C3%93N?csf=1&amp;web=1&amp;e=Z5CrTe" TargetMode="External"/><Relationship Id="rId9" Type="http://schemas.openxmlformats.org/officeDocument/2006/relationships/hyperlink" Target="../../../../../../../../../../../../../../:f:/g/personal/nmunoz_mincit_gov_co/EsFmgLDQH3NOgIFtBvHp-pYB928WdXZXD2En906w-p76cQ?e=80CqAP" TargetMode="External"/><Relationship Id="rId14" Type="http://schemas.openxmlformats.org/officeDocument/2006/relationships/hyperlink" Target="../../../../../../../../../../../../../../:f:/g/personal/nmunoz_mincit_gov_co/EsmxD_mXJpVKhsgaZ-vcChMBvM5PYhOIxMuuJp1qYLQyMg?e=dWDndp" TargetMode="External"/><Relationship Id="rId22" Type="http://schemas.openxmlformats.org/officeDocument/2006/relationships/hyperlink" Target="../../../../../../../../../../../../../../:f:/g/personal/grodriguezc_mincit_gov_co/EmSdKIzdyL5MtObXKN2oheIB_ocVBfofL7tUUhR-_A-6BQ?e=8GIPcx" TargetMode="External"/><Relationship Id="rId27" Type="http://schemas.openxmlformats.org/officeDocument/2006/relationships/hyperlink" Target="../../../../../../../../../../../../../../:f:/g/personal/camaya_mincit_gov_co/EnyNnRKZjIBIsRxBNj6A0VMB9ax6_6SVdw2vzBAI9CL5wQ?e=PCYn8X" TargetMode="External"/><Relationship Id="rId30" Type="http://schemas.openxmlformats.org/officeDocument/2006/relationships/hyperlink" Target="../../../../../../../../../../../../../../:f:/g/personal/dsarabiap_mincit_gov_co/Eudvv6W4SzlPhBwSS0iH6FABadpLwgen2Tp5eRcs26UkLA?e=0GiUEk" TargetMode="External"/><Relationship Id="rId35" Type="http://schemas.openxmlformats.org/officeDocument/2006/relationships/hyperlink" Target="../../../../../../../../../../../../../../:f:/g/personal/jasuarez_mincit_gov_co/EiW__bkdb_1Fi2sHgn4RuxkBT9EnXv9U2nUdjMjVJhq3bA?e=19X5m3" TargetMode="External"/><Relationship Id="rId43" Type="http://schemas.openxmlformats.org/officeDocument/2006/relationships/hyperlink" Target="../../../../../../../../../../../../../../:f:/g/personal/emelo_mincit_gov_co/EjAzO_mgu7BBgYqDtKsSk1MBqOhh-4N3k2B43QDmfSKl-w?e=dgT6p7" TargetMode="External"/><Relationship Id="rId48" Type="http://schemas.openxmlformats.org/officeDocument/2006/relationships/hyperlink" Target="../../../../../../../../../../../../../../:f:/g/personal/emelo_mincit_gov_co/EiUR11MWui1CsR8dD6N6GWABHLHdMIMSjTrCdhlAutbPvA?e=IlXgZ0" TargetMode="External"/><Relationship Id="rId8" Type="http://schemas.openxmlformats.org/officeDocument/2006/relationships/hyperlink" Target="../../../../../../../../../../../../../../:f:/g/personal/nmunoz_mincit_gov_co/EjwIG3wjxDhKi9-8z0BJi4oBeZCB2XtISeZ4VWfBonieFw?e=YHQ58q" TargetMode="External"/><Relationship Id="rId51" Type="http://schemas.openxmlformats.org/officeDocument/2006/relationships/drawing" Target="../drawings/drawing1.xml"/><Relationship Id="rId3" Type="http://schemas.openxmlformats.org/officeDocument/2006/relationships/hyperlink" Target="../../../../../../../../../../../../../../:f:/g/personal/cguerrat_mincit_gov_co/EiVwDyddl7FCqpBCIL88prIBrhlD7L1-0z7yhDAgA1qEAQ?e=agtvH1" TargetMode="External"/><Relationship Id="rId12" Type="http://schemas.openxmlformats.org/officeDocument/2006/relationships/hyperlink" Target="../../../../../../../../../../../../../../:x:/r/personal/emelo_mincit_gov_co/_layouts/15/Doc.aspx?sourcedoc=%7B267A180A-186F-4D7A-8DE4-CFA99CD63FC9%7D&amp;file=BASE%20DE%20INVENTARIOS%201.xlsx&amp;action=default&amp;mobileredirect=true" TargetMode="External"/><Relationship Id="rId17" Type="http://schemas.openxmlformats.org/officeDocument/2006/relationships/hyperlink" Target="../../../../../../../../../../../../../../:f:/g/personal/kmasmela_mincit_gov_co/EsIDtwfNO0dKuEVHUQVhT6ABF3vhRaulG1KRCFHW9J2jiA?e=J69bG0" TargetMode="External"/><Relationship Id="rId25" Type="http://schemas.openxmlformats.org/officeDocument/2006/relationships/hyperlink" Target="../../../../../../../../../../../../../../:f:/g/personal/grodriguezc_mincit_gov_co/EgMaViYMjgtFhozgkqQLudsB-rIBlvLbZapc5W0bNL8BFw?e=hyaocz" TargetMode="External"/><Relationship Id="rId33" Type="http://schemas.openxmlformats.org/officeDocument/2006/relationships/hyperlink" Target="../../../../../../../../../../../../../../:f:/g/personal/jprieto_mincit_gov_co/Ep-Dqfh08YZBvsploLmszEsBpigQegkpq_83reIP09TDXg?e=0suifN" TargetMode="External"/><Relationship Id="rId38" Type="http://schemas.openxmlformats.org/officeDocument/2006/relationships/hyperlink" Target="../../../../../../../../../../../../../../:f:/g/personal/jprieto_mincit_gov_co/Evd1SKMnqghGq1I2VGAyR5EBbVJawJWbkKPuvuCZIGYEJA?e=HxxrGy" TargetMode="External"/><Relationship Id="rId46" Type="http://schemas.openxmlformats.org/officeDocument/2006/relationships/hyperlink" Target="https://mincitco.sharepoint.com/:f:/s/GrupoAdministrativa/El4u7_1610FGkDZRhzaEGzwByOfz2CYxor-YFZ5g18HQ6A?e=wWASHU" TargetMode="External"/><Relationship Id="rId20" Type="http://schemas.openxmlformats.org/officeDocument/2006/relationships/hyperlink" Target="../../../../../../../../../../../../../../:f:/g/personal/grodriguezc_mincit_gov_co/EmSdKIzdyL5MtObXKN2oheIB_ocVBfofL7tUUhR-_A-6BQ?e=8GIPcx" TargetMode="External"/><Relationship Id="rId41" Type="http://schemas.openxmlformats.org/officeDocument/2006/relationships/hyperlink" Target="../../../../../../../../../../../../../../:f:/g/personal/emelo_mincit_gov_co/EjAzO_mgu7BBgYqDtKsSk1MBqOhh-4N3k2B43QDmfSKl-w?e=dgT6p7" TargetMode="External"/><Relationship Id="rId1" Type="http://schemas.openxmlformats.org/officeDocument/2006/relationships/hyperlink" Target="../../../../../../../../../../../../../../:f:/g/personal/cguerrat_mincit_gov_co/EiVwDyddl7FCqpBCIL88prIBrhlD7L1-0z7yhDAgA1qEAQ?e=pnHPeG" TargetMode="External"/><Relationship Id="rId6" Type="http://schemas.openxmlformats.org/officeDocument/2006/relationships/hyperlink" Target="../../../../../../../../../../../../../../:f:/g/personal/cguerrat_mincit_gov_co/Eo7s1FhrMe1Ho4rH9ERHLToBJVq-WRBQ3oVhexBwcdzBOA?e=PEy1H8" TargetMode="External"/><Relationship Id="rId15" Type="http://schemas.openxmlformats.org/officeDocument/2006/relationships/hyperlink" Target="../../../../../../../../../../../../../../:f:/g/personal/nmunoz_mincit_gov_co/EqbTzs1f3kVFj0l6Azx9iykBJQxO5TzehSgRRQ9KBbWALg?e=qfb7IA" TargetMode="External"/><Relationship Id="rId23" Type="http://schemas.openxmlformats.org/officeDocument/2006/relationships/hyperlink" Target="../../../../../../../../../../../../../../:f:/g/personal/grodriguezc_mincit_gov_co/EmSdKIzdyL5MtObXKN2oheIB_ocVBfofL7tUUhR-_A-6BQ?e=8GIPcx" TargetMode="External"/><Relationship Id="rId28" Type="http://schemas.openxmlformats.org/officeDocument/2006/relationships/hyperlink" Target="../../../../../../../../../../../../../../:f:/g/personal/camaya_mincit_gov_co/Ek3_xtt-hMVBi8NG61I05YgBHqtJzeAkLjiAWB35Gg6fOw?e=wg5sDl" TargetMode="External"/><Relationship Id="rId36" Type="http://schemas.openxmlformats.org/officeDocument/2006/relationships/hyperlink" Target="../../../../../../../../../../../../../../:f:/g/personal/jasuarez_mincit_gov_co/EiW__bkdb_1Fi2sHgn4RuxkBT9EnXv9U2nUdjMjVJhq3bA?e=19X5m3" TargetMode="External"/><Relationship Id="rId49" Type="http://schemas.openxmlformats.org/officeDocument/2006/relationships/hyperlink" Target="../../../../../../../../../../../../../../:f:/g/personal/emelo_mincit_gov_co/EiUR11MWui1CsR8dD6N6GWABHLHdMIMSjTrCdhlAutbPvA?e=IlXgZ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B847D-2694-44F9-8A2B-4E9A8872F8C0}">
  <sheetPr>
    <tabColor rgb="FFFFFF00"/>
  </sheetPr>
  <dimension ref="A1:CV91"/>
  <sheetViews>
    <sheetView tabSelected="1" zoomScale="50" zoomScaleNormal="50" workbookViewId="0">
      <selection activeCell="BF86" sqref="BF86:BF88"/>
    </sheetView>
  </sheetViews>
  <sheetFormatPr baseColWidth="10" defaultColWidth="11.453125" defaultRowHeight="14" x14ac:dyDescent="0.3"/>
  <cols>
    <col min="1" max="1" width="9.81640625" style="13" customWidth="1"/>
    <col min="2" max="2" width="10.26953125" style="1" customWidth="1"/>
    <col min="3" max="3" width="31.7265625" style="7" customWidth="1"/>
    <col min="4" max="4" width="21.1796875" style="1" customWidth="1"/>
    <col min="5" max="5" width="24" style="7" customWidth="1"/>
    <col min="6" max="6" width="17.6328125" style="12" customWidth="1"/>
    <col min="7" max="7" width="73.453125" style="1" customWidth="1"/>
    <col min="8" max="8" width="9.81640625" style="7" customWidth="1"/>
    <col min="9" max="9" width="50.453125" style="7" customWidth="1"/>
    <col min="10" max="10" width="26.54296875" style="7" customWidth="1"/>
    <col min="11" max="11" width="33" style="7" customWidth="1"/>
    <col min="12" max="12" width="24.54296875" style="7" customWidth="1"/>
    <col min="13" max="13" width="27.453125" style="10" hidden="1" customWidth="1"/>
    <col min="14" max="14" width="22.26953125" style="7" customWidth="1"/>
    <col min="15" max="15" width="11.54296875" style="11" hidden="1" customWidth="1"/>
    <col min="16" max="16" width="42.08984375" style="1" customWidth="1"/>
    <col min="17" max="17" width="23.26953125" style="7" customWidth="1"/>
    <col min="18" max="18" width="61.1796875" style="1" customWidth="1"/>
    <col min="19" max="19" width="24.453125" style="1" customWidth="1"/>
    <col min="20" max="20" width="27.26953125" style="7" customWidth="1"/>
    <col min="21" max="21" width="21.1796875" style="1" customWidth="1"/>
    <col min="22" max="22" width="34.81640625" style="1" customWidth="1"/>
    <col min="23" max="23" width="4.81640625" style="10" hidden="1" customWidth="1"/>
    <col min="24" max="24" width="31.1796875" style="1" customWidth="1"/>
    <col min="25" max="25" width="5.26953125" style="10" hidden="1" customWidth="1"/>
    <col min="26" max="26" width="28.1796875" style="1" customWidth="1"/>
    <col min="27" max="27" width="64.26953125" style="9" customWidth="1"/>
    <col min="28" max="28" width="17.81640625" style="7" customWidth="1"/>
    <col min="29" max="29" width="47.7265625" style="8" customWidth="1"/>
    <col min="30" max="30" width="70.90625" style="8" customWidth="1"/>
    <col min="31" max="31" width="24.36328125" style="1" customWidth="1"/>
    <col min="32" max="32" width="20.26953125" style="7" customWidth="1"/>
    <col min="33" max="33" width="15" style="1" hidden="1" customWidth="1"/>
    <col min="34" max="34" width="16" style="1" customWidth="1"/>
    <col min="35" max="35" width="14.453125" style="1" hidden="1" customWidth="1"/>
    <col min="36" max="36" width="15.54296875" style="1" customWidth="1"/>
    <col min="37" max="37" width="18.453125" style="1" customWidth="1"/>
    <col min="38" max="38" width="14" style="1" hidden="1" customWidth="1"/>
    <col min="39" max="39" width="24.26953125" style="1" hidden="1" customWidth="1"/>
    <col min="40" max="40" width="30.7265625" style="6" customWidth="1"/>
    <col min="41" max="41" width="30.7265625" style="2" customWidth="1"/>
    <col min="42" max="43" width="5.7265625" style="2" customWidth="1"/>
    <col min="44" max="44" width="39" style="4" customWidth="1"/>
    <col min="45" max="46" width="5.7265625" style="2" customWidth="1"/>
    <col min="47" max="47" width="55.54296875" style="5" customWidth="1"/>
    <col min="48" max="49" width="5.7265625" style="2" customWidth="1"/>
    <col min="50" max="50" width="30.7265625" style="4" customWidth="1"/>
    <col min="51" max="52" width="5.7265625" style="2" customWidth="1"/>
    <col min="53" max="53" width="39.1796875" style="4" customWidth="1"/>
    <col min="54" max="55" width="5.7265625" style="2" customWidth="1"/>
    <col min="56" max="56" width="41.08984375" style="3" customWidth="1"/>
    <col min="57" max="57" width="68.36328125" style="2" customWidth="1"/>
    <col min="58" max="58" width="70.81640625" style="1" customWidth="1"/>
    <col min="59" max="59" width="14.453125" style="1" customWidth="1"/>
    <col min="60" max="16384" width="11.453125" style="1"/>
  </cols>
  <sheetData>
    <row r="1" spans="1:58" ht="99.5" customHeight="1" x14ac:dyDescent="0.3">
      <c r="A1" s="211"/>
      <c r="B1" s="211"/>
      <c r="C1" s="211"/>
      <c r="D1" s="211"/>
      <c r="E1" s="212" t="s">
        <v>0</v>
      </c>
      <c r="F1" s="213"/>
      <c r="G1" s="213"/>
      <c r="H1" s="213"/>
      <c r="I1" s="213"/>
      <c r="J1" s="213"/>
      <c r="K1" s="213"/>
      <c r="L1" s="214"/>
      <c r="M1" s="215" t="s">
        <v>1</v>
      </c>
      <c r="N1" s="215"/>
      <c r="O1" s="215"/>
      <c r="P1" s="215"/>
      <c r="Q1" s="115"/>
      <c r="R1" s="114"/>
      <c r="S1" s="114"/>
      <c r="T1" s="114"/>
      <c r="U1" s="114"/>
      <c r="V1" s="114"/>
      <c r="W1" s="119"/>
      <c r="X1" s="114"/>
      <c r="Y1" s="119"/>
      <c r="Z1" s="114"/>
      <c r="AA1" s="118"/>
      <c r="AB1" s="115"/>
      <c r="AC1" s="100"/>
      <c r="AD1" s="100"/>
      <c r="AE1" s="114"/>
      <c r="AF1" s="115"/>
      <c r="AG1" s="229"/>
      <c r="AH1" s="229"/>
      <c r="AI1" s="114"/>
      <c r="AJ1" s="114"/>
      <c r="AK1" s="114"/>
      <c r="AL1" s="115"/>
      <c r="AM1" s="114"/>
      <c r="AN1" s="115"/>
      <c r="AO1" s="117"/>
      <c r="AP1" s="118"/>
      <c r="AQ1" s="118"/>
      <c r="AR1" s="117"/>
      <c r="AS1" s="100"/>
      <c r="AT1" s="118"/>
      <c r="AU1" s="115"/>
      <c r="AV1" s="114"/>
      <c r="AW1" s="115"/>
      <c r="AX1" s="117"/>
      <c r="AY1" s="117"/>
      <c r="AZ1" s="116"/>
      <c r="BA1" s="115"/>
      <c r="BB1" s="115"/>
      <c r="BC1" s="114"/>
      <c r="BD1" s="116"/>
      <c r="BE1" s="115"/>
      <c r="BF1" s="114"/>
    </row>
    <row r="2" spans="1:58" s="75" customFormat="1" ht="13" x14ac:dyDescent="0.25">
      <c r="A2" s="76"/>
      <c r="B2" s="76"/>
      <c r="C2" s="76"/>
      <c r="D2" s="230"/>
      <c r="E2" s="230"/>
      <c r="F2" s="230"/>
      <c r="G2" s="230"/>
      <c r="H2" s="230"/>
      <c r="I2" s="76"/>
      <c r="J2" s="77"/>
      <c r="K2" s="76"/>
      <c r="L2" s="77"/>
      <c r="M2" s="112"/>
      <c r="N2" s="77"/>
      <c r="O2" s="113"/>
      <c r="P2" s="76"/>
      <c r="Q2" s="77"/>
      <c r="R2" s="76"/>
      <c r="S2" s="76"/>
      <c r="T2" s="76"/>
      <c r="U2" s="76"/>
      <c r="V2" s="76"/>
      <c r="W2" s="112"/>
      <c r="X2" s="231"/>
      <c r="Y2" s="231"/>
      <c r="Z2" s="231"/>
      <c r="AA2" s="231"/>
      <c r="AB2" s="231"/>
      <c r="AC2" s="231"/>
      <c r="AD2" s="231"/>
      <c r="AE2" s="231"/>
      <c r="AF2" s="231"/>
      <c r="AG2" s="231"/>
      <c r="AH2" s="231"/>
      <c r="AI2" s="231"/>
      <c r="AJ2" s="231"/>
      <c r="AK2" s="231"/>
      <c r="AL2" s="77"/>
      <c r="AM2" s="76"/>
      <c r="AN2" s="77"/>
      <c r="AO2" s="100"/>
      <c r="AP2" s="84"/>
      <c r="AQ2" s="84"/>
      <c r="AR2" s="100"/>
      <c r="AS2" s="100"/>
      <c r="AT2" s="84"/>
      <c r="AU2" s="77"/>
      <c r="AV2" s="76"/>
      <c r="AW2" s="77"/>
      <c r="AX2" s="100"/>
      <c r="AY2" s="100"/>
      <c r="AZ2" s="78"/>
      <c r="BA2" s="77"/>
      <c r="BB2" s="77"/>
      <c r="BC2" s="76"/>
      <c r="BD2" s="78"/>
      <c r="BE2" s="77"/>
      <c r="BF2" s="76"/>
    </row>
    <row r="3" spans="1:58" s="75" customFormat="1" ht="16.5" customHeight="1" x14ac:dyDescent="0.25">
      <c r="A3" s="76"/>
      <c r="B3" s="76"/>
      <c r="C3" s="216" t="s">
        <v>2</v>
      </c>
      <c r="D3" s="217" t="s">
        <v>3</v>
      </c>
      <c r="E3" s="217"/>
      <c r="F3" s="111" t="s">
        <v>4</v>
      </c>
      <c r="G3" s="218" t="s">
        <v>5</v>
      </c>
      <c r="H3" s="219"/>
      <c r="I3" s="220" t="s">
        <v>6</v>
      </c>
      <c r="J3" s="220"/>
      <c r="K3" s="220"/>
      <c r="L3" s="105"/>
      <c r="M3" s="107"/>
      <c r="N3" s="105"/>
      <c r="O3" s="106"/>
      <c r="P3" s="101"/>
      <c r="Q3" s="105"/>
      <c r="R3" s="101"/>
      <c r="S3" s="76"/>
      <c r="T3" s="101"/>
      <c r="U3" s="101"/>
      <c r="V3" s="104"/>
      <c r="W3" s="103"/>
      <c r="X3" s="92"/>
      <c r="Y3" s="95"/>
      <c r="Z3" s="92"/>
      <c r="AA3" s="94"/>
      <c r="AB3" s="93"/>
      <c r="AC3" s="93"/>
      <c r="AD3" s="93"/>
      <c r="AE3" s="92"/>
      <c r="AF3" s="77"/>
      <c r="AG3" s="101"/>
      <c r="AH3" s="101"/>
      <c r="AI3" s="101"/>
      <c r="AJ3" s="101"/>
      <c r="AK3" s="92"/>
      <c r="AL3" s="100"/>
      <c r="AM3" s="100"/>
      <c r="AN3" s="100"/>
      <c r="AO3" s="100"/>
      <c r="AP3" s="84"/>
      <c r="AQ3" s="84"/>
      <c r="AR3" s="100"/>
      <c r="AS3" s="100"/>
      <c r="AT3" s="84"/>
      <c r="AU3" s="100"/>
      <c r="AV3" s="100"/>
      <c r="AW3" s="100"/>
      <c r="AX3" s="100"/>
      <c r="AY3" s="100"/>
      <c r="AZ3" s="78"/>
      <c r="BA3" s="100"/>
      <c r="BB3" s="100"/>
      <c r="BC3" s="100"/>
      <c r="BD3" s="78"/>
      <c r="BE3" s="77"/>
      <c r="BF3" s="76"/>
    </row>
    <row r="4" spans="1:58" s="75" customFormat="1" ht="26.15" hidden="1" customHeight="1" x14ac:dyDescent="0.3">
      <c r="A4" s="76"/>
      <c r="B4" s="76"/>
      <c r="C4" s="216"/>
      <c r="D4" s="110"/>
      <c r="E4" s="110"/>
      <c r="F4" s="109"/>
      <c r="G4" s="221" t="s">
        <v>7</v>
      </c>
      <c r="H4" s="221"/>
      <c r="I4" s="222"/>
      <c r="J4" s="222"/>
      <c r="K4" s="222"/>
      <c r="L4" s="222"/>
      <c r="M4" s="222"/>
      <c r="N4" s="222"/>
      <c r="O4" s="222"/>
      <c r="P4" s="222"/>
      <c r="Q4" s="105"/>
      <c r="R4" s="101"/>
      <c r="S4" s="76"/>
      <c r="T4" s="101"/>
      <c r="U4" s="101"/>
      <c r="V4" s="104"/>
      <c r="W4" s="103"/>
      <c r="X4" s="86"/>
      <c r="Y4" s="102"/>
      <c r="Z4" s="86"/>
      <c r="AA4" s="94"/>
      <c r="AB4" s="93"/>
      <c r="AC4" s="93"/>
      <c r="AD4" s="93"/>
      <c r="AE4" s="86"/>
      <c r="AF4" s="93"/>
      <c r="AG4" s="86"/>
      <c r="AH4" s="76"/>
      <c r="AI4" s="101"/>
      <c r="AJ4" s="101"/>
      <c r="AK4" s="86"/>
      <c r="AL4" s="100"/>
      <c r="AM4" s="100"/>
      <c r="AN4" s="100"/>
      <c r="AO4" s="100"/>
      <c r="AP4" s="84"/>
      <c r="AQ4" s="84"/>
      <c r="AR4" s="100"/>
      <c r="AS4" s="100"/>
      <c r="AT4" s="84"/>
      <c r="AU4" s="100"/>
      <c r="AV4" s="100"/>
      <c r="AW4" s="100"/>
      <c r="AX4" s="100"/>
      <c r="AY4" s="100"/>
      <c r="AZ4" s="78"/>
      <c r="BA4" s="100"/>
      <c r="BB4" s="100"/>
      <c r="BC4" s="100"/>
      <c r="BD4" s="78"/>
      <c r="BE4" s="77"/>
      <c r="BF4" s="76"/>
    </row>
    <row r="5" spans="1:58" s="75" customFormat="1" ht="13" x14ac:dyDescent="0.25">
      <c r="A5" s="76"/>
      <c r="B5" s="76"/>
      <c r="C5" s="216"/>
      <c r="D5" s="110"/>
      <c r="E5" s="110"/>
      <c r="F5" s="109"/>
      <c r="G5" s="92"/>
      <c r="H5" s="108"/>
      <c r="I5" s="77"/>
      <c r="J5" s="77"/>
      <c r="K5" s="101"/>
      <c r="L5" s="105"/>
      <c r="M5" s="107"/>
      <c r="N5" s="105"/>
      <c r="O5" s="106"/>
      <c r="P5" s="101"/>
      <c r="Q5" s="105"/>
      <c r="R5" s="101"/>
      <c r="S5" s="76"/>
      <c r="T5" s="101"/>
      <c r="U5" s="101"/>
      <c r="V5" s="104"/>
      <c r="W5" s="103"/>
      <c r="X5" s="86"/>
      <c r="Y5" s="102"/>
      <c r="Z5" s="86"/>
      <c r="AA5" s="94"/>
      <c r="AB5" s="93"/>
      <c r="AC5" s="93"/>
      <c r="AD5" s="93"/>
      <c r="AE5" s="86"/>
      <c r="AF5" s="77"/>
      <c r="AG5" s="101"/>
      <c r="AH5" s="101"/>
      <c r="AI5" s="101"/>
      <c r="AJ5" s="101"/>
      <c r="AK5" s="86"/>
      <c r="AL5" s="100"/>
      <c r="AM5" s="100"/>
      <c r="AN5" s="100"/>
      <c r="AO5" s="100"/>
      <c r="AP5" s="84"/>
      <c r="AQ5" s="84"/>
      <c r="AR5" s="100"/>
      <c r="AS5" s="100"/>
      <c r="AT5" s="84"/>
      <c r="AU5" s="100"/>
      <c r="AV5" s="100"/>
      <c r="AW5" s="100"/>
      <c r="AX5" s="100"/>
      <c r="AY5" s="100"/>
      <c r="AZ5" s="78"/>
      <c r="BA5" s="100"/>
      <c r="BB5" s="100"/>
      <c r="BC5" s="100"/>
      <c r="BD5" s="78"/>
      <c r="BE5" s="77"/>
      <c r="BF5" s="76"/>
    </row>
    <row r="6" spans="1:58" s="75" customFormat="1" ht="15.75" customHeight="1" x14ac:dyDescent="0.25">
      <c r="A6" s="76"/>
      <c r="B6" s="76"/>
      <c r="C6" s="99"/>
      <c r="D6" s="92"/>
      <c r="E6" s="92"/>
      <c r="F6" s="93"/>
      <c r="G6" s="92"/>
      <c r="H6" s="92"/>
      <c r="I6" s="98"/>
      <c r="J6" s="97"/>
      <c r="K6" s="87"/>
      <c r="L6" s="82"/>
      <c r="M6" s="96"/>
      <c r="N6" s="82"/>
      <c r="O6" s="83"/>
      <c r="P6" s="87"/>
      <c r="Q6" s="82"/>
      <c r="R6" s="87"/>
      <c r="S6" s="87"/>
      <c r="T6" s="87"/>
      <c r="U6" s="87"/>
      <c r="V6" s="82"/>
      <c r="W6" s="83"/>
      <c r="X6" s="92"/>
      <c r="Y6" s="95"/>
      <c r="Z6" s="92"/>
      <c r="AA6" s="94"/>
      <c r="AB6" s="93"/>
      <c r="AC6" s="93"/>
      <c r="AD6" s="93"/>
      <c r="AE6" s="92"/>
      <c r="AF6" s="82"/>
      <c r="AG6" s="87"/>
      <c r="AH6" s="87"/>
      <c r="AI6" s="87"/>
      <c r="AJ6" s="87"/>
      <c r="AK6" s="92"/>
      <c r="AL6" s="82"/>
      <c r="AM6" s="82"/>
      <c r="AN6" s="82"/>
      <c r="AO6" s="82"/>
      <c r="AP6" s="81"/>
      <c r="AQ6" s="81"/>
      <c r="AR6" s="82"/>
      <c r="AS6" s="82"/>
      <c r="AT6" s="81"/>
      <c r="AU6" s="79"/>
      <c r="AV6" s="79"/>
      <c r="AW6" s="79"/>
      <c r="AX6" s="79"/>
      <c r="AY6" s="79"/>
      <c r="AZ6" s="80"/>
      <c r="BA6" s="79"/>
      <c r="BB6" s="79"/>
      <c r="BC6" s="76"/>
      <c r="BD6" s="78"/>
      <c r="BE6" s="77"/>
      <c r="BF6" s="76"/>
    </row>
    <row r="7" spans="1:58" s="75" customFormat="1" ht="12.75" customHeight="1" x14ac:dyDescent="0.3">
      <c r="A7" s="76"/>
      <c r="B7" s="76"/>
      <c r="C7" s="85" t="s">
        <v>8</v>
      </c>
      <c r="D7" s="85"/>
      <c r="E7" s="85"/>
      <c r="F7" s="91">
        <v>45656</v>
      </c>
      <c r="G7" s="223" t="s">
        <v>9</v>
      </c>
      <c r="H7" s="223"/>
      <c r="I7" s="90">
        <v>14</v>
      </c>
      <c r="J7" s="77"/>
      <c r="K7" s="88"/>
      <c r="L7" s="82"/>
      <c r="M7" s="89"/>
      <c r="N7" s="82"/>
      <c r="O7" s="83"/>
      <c r="P7" s="88"/>
      <c r="Q7" s="82"/>
      <c r="R7" s="88"/>
      <c r="S7" s="87"/>
      <c r="T7" s="87"/>
      <c r="U7" s="82"/>
      <c r="V7" s="224"/>
      <c r="W7" s="224"/>
      <c r="X7" s="224"/>
      <c r="Y7" s="224"/>
      <c r="Z7" s="224"/>
      <c r="AA7" s="224"/>
      <c r="AB7" s="224"/>
      <c r="AC7" s="224"/>
      <c r="AD7" s="224"/>
      <c r="AE7" s="224"/>
      <c r="AF7" s="224"/>
      <c r="AG7" s="224"/>
      <c r="AH7" s="224"/>
      <c r="AI7" s="224"/>
      <c r="AJ7" s="224"/>
      <c r="AK7" s="82"/>
      <c r="AL7" s="82"/>
      <c r="AM7" s="82"/>
      <c r="AN7" s="82"/>
      <c r="AO7" s="82"/>
      <c r="AP7" s="81"/>
      <c r="AQ7" s="81"/>
      <c r="AR7" s="82"/>
      <c r="AS7" s="82"/>
      <c r="AT7" s="81"/>
      <c r="AU7" s="79"/>
      <c r="AV7" s="79"/>
      <c r="AW7" s="79"/>
      <c r="AX7" s="79"/>
      <c r="AY7" s="79"/>
      <c r="AZ7" s="80"/>
      <c r="BA7" s="79"/>
      <c r="BB7" s="77"/>
      <c r="BC7" s="76"/>
      <c r="BD7" s="78"/>
      <c r="BE7" s="77"/>
      <c r="BF7" s="76"/>
    </row>
    <row r="8" spans="1:58" s="75" customFormat="1" ht="13" x14ac:dyDescent="0.25">
      <c r="A8" s="76"/>
      <c r="B8" s="76"/>
      <c r="C8" s="85"/>
      <c r="D8" s="84"/>
      <c r="E8" s="82"/>
      <c r="F8" s="82"/>
      <c r="G8" s="82"/>
      <c r="H8" s="82"/>
      <c r="I8" s="82"/>
      <c r="J8" s="82"/>
      <c r="K8" s="82"/>
      <c r="L8" s="82"/>
      <c r="M8" s="83"/>
      <c r="N8" s="82"/>
      <c r="O8" s="83"/>
      <c r="P8" s="82"/>
      <c r="Q8" s="82"/>
      <c r="R8" s="82"/>
      <c r="S8" s="82"/>
      <c r="T8" s="82"/>
      <c r="U8" s="82"/>
      <c r="V8" s="82"/>
      <c r="W8" s="83"/>
      <c r="X8" s="82"/>
      <c r="Y8" s="83"/>
      <c r="Z8" s="82"/>
      <c r="AA8" s="81"/>
      <c r="AB8" s="82"/>
      <c r="AC8" s="82"/>
      <c r="AD8" s="82"/>
      <c r="AE8" s="82"/>
      <c r="AF8" s="82"/>
      <c r="AG8" s="82"/>
      <c r="AH8" s="82"/>
      <c r="AI8" s="82"/>
      <c r="AJ8" s="82"/>
      <c r="AK8" s="82"/>
      <c r="AL8" s="82"/>
      <c r="AM8" s="82"/>
      <c r="AN8" s="82"/>
      <c r="AO8" s="82"/>
      <c r="AP8" s="81"/>
      <c r="AQ8" s="81"/>
      <c r="AR8" s="82"/>
      <c r="AS8" s="82"/>
      <c r="AT8" s="81"/>
      <c r="AU8" s="79"/>
      <c r="AV8" s="79"/>
      <c r="AW8" s="79"/>
      <c r="AX8" s="79"/>
      <c r="AY8" s="79"/>
      <c r="AZ8" s="80"/>
      <c r="BA8" s="79"/>
      <c r="BB8" s="77"/>
      <c r="BC8" s="76"/>
      <c r="BD8" s="78"/>
      <c r="BE8" s="77"/>
      <c r="BF8" s="76"/>
    </row>
    <row r="9" spans="1:58" ht="46.5" customHeight="1" x14ac:dyDescent="0.3">
      <c r="A9" s="225" t="s">
        <v>10</v>
      </c>
      <c r="B9" s="225"/>
      <c r="C9" s="225"/>
      <c r="D9" s="225"/>
      <c r="E9" s="225"/>
      <c r="F9" s="225"/>
      <c r="G9" s="225"/>
      <c r="H9" s="225"/>
      <c r="I9" s="225"/>
      <c r="J9" s="225"/>
      <c r="K9" s="225"/>
      <c r="L9" s="226" t="s">
        <v>11</v>
      </c>
      <c r="M9" s="226"/>
      <c r="N9" s="226"/>
      <c r="O9" s="226"/>
      <c r="P9" s="226"/>
      <c r="Q9" s="226"/>
      <c r="R9" s="227" t="s">
        <v>12</v>
      </c>
      <c r="S9" s="227"/>
      <c r="T9" s="227"/>
      <c r="U9" s="227"/>
      <c r="V9" s="227"/>
      <c r="W9" s="227"/>
      <c r="X9" s="227"/>
      <c r="Y9" s="227"/>
      <c r="Z9" s="227"/>
      <c r="AA9" s="227"/>
      <c r="AB9" s="227"/>
      <c r="AC9" s="227"/>
      <c r="AD9" s="227"/>
      <c r="AE9" s="227"/>
      <c r="AF9" s="228" t="s">
        <v>13</v>
      </c>
      <c r="AG9" s="228"/>
      <c r="AH9" s="228"/>
      <c r="AI9" s="228"/>
      <c r="AJ9" s="228"/>
      <c r="AK9" s="228"/>
      <c r="AL9" s="238" t="s">
        <v>14</v>
      </c>
      <c r="AM9" s="238" t="s">
        <v>15</v>
      </c>
      <c r="AN9" s="239" t="s">
        <v>16</v>
      </c>
      <c r="AO9" s="239"/>
      <c r="AP9" s="239"/>
      <c r="AQ9" s="239"/>
      <c r="AR9" s="239"/>
      <c r="AS9" s="239"/>
      <c r="AT9" s="239"/>
      <c r="AU9" s="239"/>
      <c r="AV9" s="239"/>
      <c r="AW9" s="239"/>
      <c r="AX9" s="239"/>
      <c r="AY9" s="239"/>
      <c r="AZ9" s="239"/>
      <c r="BA9" s="239"/>
      <c r="BB9" s="239"/>
      <c r="BC9" s="239"/>
      <c r="BD9" s="239"/>
      <c r="BE9" s="239"/>
      <c r="BF9" s="232" t="s">
        <v>17</v>
      </c>
    </row>
    <row r="10" spans="1:58" ht="32.5" customHeight="1" x14ac:dyDescent="0.3">
      <c r="A10" s="233" t="s">
        <v>18</v>
      </c>
      <c r="B10" s="233"/>
      <c r="C10" s="234" t="s">
        <v>19</v>
      </c>
      <c r="D10" s="205" t="s">
        <v>20</v>
      </c>
      <c r="E10" s="205" t="s">
        <v>21</v>
      </c>
      <c r="F10" s="205" t="s">
        <v>22</v>
      </c>
      <c r="G10" s="205" t="s">
        <v>23</v>
      </c>
      <c r="H10" s="210" t="s">
        <v>24</v>
      </c>
      <c r="I10" s="205" t="s">
        <v>25</v>
      </c>
      <c r="J10" s="205" t="s">
        <v>26</v>
      </c>
      <c r="K10" s="205" t="s">
        <v>27</v>
      </c>
      <c r="L10" s="236" t="s">
        <v>28</v>
      </c>
      <c r="M10" s="237" t="s">
        <v>29</v>
      </c>
      <c r="N10" s="236" t="s">
        <v>30</v>
      </c>
      <c r="O10" s="237" t="s">
        <v>31</v>
      </c>
      <c r="P10" s="236" t="s">
        <v>32</v>
      </c>
      <c r="Q10" s="240" t="s">
        <v>33</v>
      </c>
      <c r="R10" s="206" t="s">
        <v>34</v>
      </c>
      <c r="S10" s="206" t="s">
        <v>35</v>
      </c>
      <c r="T10" s="206"/>
      <c r="U10" s="206" t="s">
        <v>36</v>
      </c>
      <c r="V10" s="206" t="s">
        <v>37</v>
      </c>
      <c r="W10" s="206"/>
      <c r="X10" s="206" t="s">
        <v>38</v>
      </c>
      <c r="Y10" s="206"/>
      <c r="Z10" s="206" t="s">
        <v>39</v>
      </c>
      <c r="AA10" s="206"/>
      <c r="AB10" s="207" t="s">
        <v>40</v>
      </c>
      <c r="AC10" s="208"/>
      <c r="AD10" s="209"/>
      <c r="AE10" s="241" t="s">
        <v>41</v>
      </c>
      <c r="AF10" s="200" t="s">
        <v>28</v>
      </c>
      <c r="AG10" s="201" t="s">
        <v>29</v>
      </c>
      <c r="AH10" s="200" t="s">
        <v>30</v>
      </c>
      <c r="AI10" s="202" t="s">
        <v>31</v>
      </c>
      <c r="AJ10" s="203" t="s">
        <v>42</v>
      </c>
      <c r="AK10" s="204" t="s">
        <v>43</v>
      </c>
      <c r="AL10" s="238"/>
      <c r="AM10" s="238"/>
      <c r="AN10" s="242" t="s">
        <v>44</v>
      </c>
      <c r="AO10" s="199" t="s">
        <v>45</v>
      </c>
      <c r="AP10" s="199" t="s">
        <v>46</v>
      </c>
      <c r="AQ10" s="199"/>
      <c r="AR10" s="199"/>
      <c r="AS10" s="199" t="s">
        <v>47</v>
      </c>
      <c r="AT10" s="199"/>
      <c r="AU10" s="199"/>
      <c r="AV10" s="199" t="s">
        <v>48</v>
      </c>
      <c r="AW10" s="199"/>
      <c r="AX10" s="199"/>
      <c r="AY10" s="199" t="s">
        <v>49</v>
      </c>
      <c r="AZ10" s="199"/>
      <c r="BA10" s="199"/>
      <c r="BB10" s="199" t="s">
        <v>50</v>
      </c>
      <c r="BC10" s="199"/>
      <c r="BD10" s="199"/>
      <c r="BE10" s="199" t="s">
        <v>51</v>
      </c>
      <c r="BF10" s="232"/>
    </row>
    <row r="11" spans="1:58" s="12" customFormat="1" ht="44.5" customHeight="1" x14ac:dyDescent="0.35">
      <c r="A11" s="74" t="s">
        <v>52</v>
      </c>
      <c r="B11" s="74" t="s">
        <v>53</v>
      </c>
      <c r="C11" s="234"/>
      <c r="D11" s="205"/>
      <c r="E11" s="205"/>
      <c r="F11" s="205"/>
      <c r="G11" s="205"/>
      <c r="H11" s="210"/>
      <c r="I11" s="205"/>
      <c r="J11" s="205"/>
      <c r="K11" s="205"/>
      <c r="L11" s="236"/>
      <c r="M11" s="237"/>
      <c r="N11" s="236"/>
      <c r="O11" s="237"/>
      <c r="P11" s="236"/>
      <c r="Q11" s="240"/>
      <c r="R11" s="206"/>
      <c r="S11" s="73" t="s">
        <v>54</v>
      </c>
      <c r="T11" s="73" t="s">
        <v>55</v>
      </c>
      <c r="U11" s="206"/>
      <c r="V11" s="235" t="s">
        <v>56</v>
      </c>
      <c r="W11" s="235"/>
      <c r="X11" s="235" t="s">
        <v>57</v>
      </c>
      <c r="Y11" s="235"/>
      <c r="Z11" s="73" t="s">
        <v>58</v>
      </c>
      <c r="AA11" s="73" t="s">
        <v>59</v>
      </c>
      <c r="AB11" s="73" t="s">
        <v>60</v>
      </c>
      <c r="AC11" s="72" t="s">
        <v>61</v>
      </c>
      <c r="AD11" s="72" t="s">
        <v>62</v>
      </c>
      <c r="AE11" s="241"/>
      <c r="AF11" s="200"/>
      <c r="AG11" s="201"/>
      <c r="AH11" s="200"/>
      <c r="AI11" s="202"/>
      <c r="AJ11" s="203"/>
      <c r="AK11" s="204"/>
      <c r="AL11" s="238"/>
      <c r="AM11" s="238"/>
      <c r="AN11" s="242" t="s">
        <v>44</v>
      </c>
      <c r="AO11" s="199"/>
      <c r="AP11" s="71" t="s">
        <v>63</v>
      </c>
      <c r="AQ11" s="71" t="s">
        <v>64</v>
      </c>
      <c r="AR11" s="71" t="s">
        <v>65</v>
      </c>
      <c r="AS11" s="71" t="s">
        <v>63</v>
      </c>
      <c r="AT11" s="71" t="s">
        <v>64</v>
      </c>
      <c r="AU11" s="71" t="s">
        <v>65</v>
      </c>
      <c r="AV11" s="71" t="s">
        <v>63</v>
      </c>
      <c r="AW11" s="71" t="s">
        <v>64</v>
      </c>
      <c r="AX11" s="71" t="s">
        <v>65</v>
      </c>
      <c r="AY11" s="71" t="s">
        <v>63</v>
      </c>
      <c r="AZ11" s="71" t="s">
        <v>64</v>
      </c>
      <c r="BA11" s="71" t="s">
        <v>65</v>
      </c>
      <c r="BB11" s="71" t="s">
        <v>63</v>
      </c>
      <c r="BC11" s="71" t="s">
        <v>64</v>
      </c>
      <c r="BD11" s="71" t="s">
        <v>65</v>
      </c>
      <c r="BE11" s="199"/>
      <c r="BF11" s="232"/>
    </row>
    <row r="12" spans="1:58" s="114" customFormat="1" ht="66.650000000000006" customHeight="1" x14ac:dyDescent="0.3">
      <c r="A12" s="148" t="s">
        <v>4</v>
      </c>
      <c r="B12" s="147"/>
      <c r="C12" s="161" t="s">
        <v>66</v>
      </c>
      <c r="D12" s="138" t="s">
        <v>67</v>
      </c>
      <c r="E12" s="138" t="s">
        <v>68</v>
      </c>
      <c r="F12" s="29" t="s">
        <v>69</v>
      </c>
      <c r="G12" s="153" t="s">
        <v>70</v>
      </c>
      <c r="H12" s="147" t="s">
        <v>71</v>
      </c>
      <c r="I12" s="198" t="s">
        <v>72</v>
      </c>
      <c r="J12" s="138" t="s">
        <v>73</v>
      </c>
      <c r="K12" s="189" t="s">
        <v>74</v>
      </c>
      <c r="L12" s="138" t="s">
        <v>75</v>
      </c>
      <c r="M12" s="190">
        <f>VLOOKUP(L12,'[2]Datos Validacion'!$C$6:$D$10,2,0)</f>
        <v>0.4</v>
      </c>
      <c r="N12" s="143" t="s">
        <v>76</v>
      </c>
      <c r="O12" s="194">
        <f>VLOOKUP(N12,'[2]Datos Validacion'!$E$6:$F$15,2,0)</f>
        <v>0.4</v>
      </c>
      <c r="P12" s="161" t="s">
        <v>77</v>
      </c>
      <c r="Q12" s="195" t="s">
        <v>78</v>
      </c>
      <c r="R12" s="128" t="s">
        <v>79</v>
      </c>
      <c r="S12" s="33" t="s">
        <v>80</v>
      </c>
      <c r="T12" s="29" t="s">
        <v>81</v>
      </c>
      <c r="U12" s="33" t="s">
        <v>82</v>
      </c>
      <c r="V12" s="33" t="s">
        <v>83</v>
      </c>
      <c r="W12" s="122">
        <f>VLOOKUP(V12,'[2]Datos Validacion'!$K$6:$L$8,2,0)</f>
        <v>0.25</v>
      </c>
      <c r="X12" s="31" t="s">
        <v>84</v>
      </c>
      <c r="Y12" s="122">
        <f>VLOOKUP(X12,'[2]Datos Validacion'!$M$6:$N$7,2,0)</f>
        <v>0.15</v>
      </c>
      <c r="Z12" s="33" t="s">
        <v>85</v>
      </c>
      <c r="AA12" s="57" t="s">
        <v>86</v>
      </c>
      <c r="AB12" s="33" t="s">
        <v>87</v>
      </c>
      <c r="AC12" s="31" t="s">
        <v>88</v>
      </c>
      <c r="AD12" s="248" t="s">
        <v>89</v>
      </c>
      <c r="AE12" s="129">
        <f t="shared" ref="AE12:AE19" si="0">+W12+Y12</f>
        <v>0.4</v>
      </c>
      <c r="AF12" s="130" t="str">
        <f t="shared" ref="AF12:AF21" si="1">IF(AG12&lt;=20%,"MUY BAJA",IF(AG12&lt;=40%,"BAJA",IF(AG12&lt;=60%,"MEDIA",IF(AG12&lt;=80%,"ALTA","MUY ALTA"))))</f>
        <v>BAJA</v>
      </c>
      <c r="AG12" s="130">
        <f>IF(OR(V12="prevenir",V12="detectar"),(M12-(M12*AE12)), M12)</f>
        <v>0.24</v>
      </c>
      <c r="AH12" s="196" t="str">
        <f>IF(AI12&lt;=20%,"LEVE",IF(AI12&lt;=40%,"MENOR",IF(AI12&lt;=60%,"MODERADO",IF(AI12&lt;=80%,"MAYOR","CATASTROFICO"))))</f>
        <v>MENOR</v>
      </c>
      <c r="AI12" s="196">
        <f>IF(V12="corregir",(O12-(O12*AE12)), O12)</f>
        <v>0.4</v>
      </c>
      <c r="AJ12" s="195" t="s">
        <v>90</v>
      </c>
      <c r="AK12" s="138" t="s">
        <v>91</v>
      </c>
      <c r="AL12" s="156"/>
      <c r="AM12" s="156"/>
      <c r="AN12" s="197">
        <v>45642</v>
      </c>
      <c r="AO12" s="138" t="s">
        <v>92</v>
      </c>
      <c r="AP12" s="156"/>
      <c r="AQ12" s="156" t="s">
        <v>4</v>
      </c>
      <c r="AR12" s="153" t="s">
        <v>93</v>
      </c>
      <c r="AS12" s="156" t="s">
        <v>4</v>
      </c>
      <c r="AT12" s="156"/>
      <c r="AU12" s="153" t="s">
        <v>94</v>
      </c>
      <c r="AV12" s="156" t="s">
        <v>4</v>
      </c>
      <c r="AW12" s="156"/>
      <c r="AX12" s="297" t="s">
        <v>95</v>
      </c>
      <c r="AY12" s="156" t="s">
        <v>4</v>
      </c>
      <c r="AZ12" s="156"/>
      <c r="BA12" s="153" t="s">
        <v>96</v>
      </c>
      <c r="BB12" s="156"/>
      <c r="BC12" s="156" t="s">
        <v>4</v>
      </c>
      <c r="BD12" s="297" t="s">
        <v>97</v>
      </c>
      <c r="BE12" s="153" t="s">
        <v>98</v>
      </c>
      <c r="BF12" s="284" t="s">
        <v>711</v>
      </c>
    </row>
    <row r="13" spans="1:58" s="114" customFormat="1" ht="105" customHeight="1" x14ac:dyDescent="0.3">
      <c r="A13" s="148"/>
      <c r="B13" s="147"/>
      <c r="C13" s="161"/>
      <c r="D13" s="138"/>
      <c r="E13" s="138"/>
      <c r="F13" s="29" t="s">
        <v>69</v>
      </c>
      <c r="G13" s="153"/>
      <c r="H13" s="147"/>
      <c r="I13" s="198"/>
      <c r="J13" s="138"/>
      <c r="K13" s="189"/>
      <c r="L13" s="138"/>
      <c r="M13" s="190"/>
      <c r="N13" s="143"/>
      <c r="O13" s="194"/>
      <c r="P13" s="161"/>
      <c r="Q13" s="195"/>
      <c r="R13" s="128" t="s">
        <v>99</v>
      </c>
      <c r="S13" s="33" t="s">
        <v>80</v>
      </c>
      <c r="T13" s="29" t="s">
        <v>100</v>
      </c>
      <c r="U13" s="33" t="s">
        <v>82</v>
      </c>
      <c r="V13" s="33" t="s">
        <v>83</v>
      </c>
      <c r="W13" s="122">
        <f>VLOOKUP(V13,'[2]Datos Validacion'!$K$6:$L$8,2,0)</f>
        <v>0.25</v>
      </c>
      <c r="X13" s="31" t="s">
        <v>84</v>
      </c>
      <c r="Y13" s="122">
        <f>VLOOKUP(X13,'[2]Datos Validacion'!$M$6:$N$7,2,0)</f>
        <v>0.15</v>
      </c>
      <c r="Z13" s="33" t="s">
        <v>85</v>
      </c>
      <c r="AA13" s="57" t="s">
        <v>86</v>
      </c>
      <c r="AB13" s="33" t="s">
        <v>87</v>
      </c>
      <c r="AC13" s="31" t="s">
        <v>101</v>
      </c>
      <c r="AD13" s="248" t="s">
        <v>89</v>
      </c>
      <c r="AE13" s="129">
        <f t="shared" si="0"/>
        <v>0.4</v>
      </c>
      <c r="AF13" s="130" t="str">
        <f t="shared" si="1"/>
        <v>MUY BAJA</v>
      </c>
      <c r="AG13" s="124">
        <f>+AG12-(AG12*AE13)</f>
        <v>0.14399999999999999</v>
      </c>
      <c r="AH13" s="196"/>
      <c r="AI13" s="196"/>
      <c r="AJ13" s="195"/>
      <c r="AK13" s="138"/>
      <c r="AL13" s="156"/>
      <c r="AM13" s="156"/>
      <c r="AN13" s="197"/>
      <c r="AO13" s="138"/>
      <c r="AP13" s="156"/>
      <c r="AQ13" s="156"/>
      <c r="AR13" s="153"/>
      <c r="AS13" s="156"/>
      <c r="AT13" s="156"/>
      <c r="AU13" s="153"/>
      <c r="AV13" s="156"/>
      <c r="AW13" s="156"/>
      <c r="AX13" s="297"/>
      <c r="AY13" s="156"/>
      <c r="AZ13" s="156"/>
      <c r="BA13" s="153"/>
      <c r="BB13" s="156"/>
      <c r="BC13" s="156"/>
      <c r="BD13" s="297"/>
      <c r="BE13" s="153"/>
      <c r="BF13" s="284"/>
    </row>
    <row r="14" spans="1:58" s="61" customFormat="1" ht="54" customHeight="1" x14ac:dyDescent="0.35">
      <c r="A14" s="151" t="s">
        <v>4</v>
      </c>
      <c r="B14" s="157"/>
      <c r="C14" s="140" t="s">
        <v>102</v>
      </c>
      <c r="D14" s="140" t="s">
        <v>103</v>
      </c>
      <c r="E14" s="140" t="s">
        <v>104</v>
      </c>
      <c r="F14" s="140" t="s">
        <v>105</v>
      </c>
      <c r="G14" s="154" t="s">
        <v>106</v>
      </c>
      <c r="H14" s="157" t="s">
        <v>107</v>
      </c>
      <c r="I14" s="139" t="s">
        <v>108</v>
      </c>
      <c r="J14" s="135" t="s">
        <v>73</v>
      </c>
      <c r="K14" s="135" t="s">
        <v>109</v>
      </c>
      <c r="L14" s="135" t="s">
        <v>75</v>
      </c>
      <c r="M14" s="142">
        <f>VLOOKUP(L14,'[3]Datos Validacion'!$C$6:$D$10,2,0)</f>
        <v>0.4</v>
      </c>
      <c r="N14" s="143" t="s">
        <v>76</v>
      </c>
      <c r="O14" s="144">
        <f>VLOOKUP(N14,'[3]Datos Validacion'!$E$6:$F$15,2,0)</f>
        <v>0.4</v>
      </c>
      <c r="P14" s="136" t="s">
        <v>110</v>
      </c>
      <c r="Q14" s="145" t="s">
        <v>78</v>
      </c>
      <c r="R14" s="46" t="s">
        <v>111</v>
      </c>
      <c r="S14" s="21" t="s">
        <v>80</v>
      </c>
      <c r="T14" s="20" t="s">
        <v>112</v>
      </c>
      <c r="U14" s="21" t="s">
        <v>82</v>
      </c>
      <c r="V14" s="21" t="s">
        <v>83</v>
      </c>
      <c r="W14" s="23">
        <f>VLOOKUP(V14,'[3]Datos Validacion'!$K$6:$L$8,2,0)</f>
        <v>0.25</v>
      </c>
      <c r="X14" s="20" t="s">
        <v>113</v>
      </c>
      <c r="Y14" s="23">
        <f>VLOOKUP(X14,'[3]Datos Validacion'!$M$6:$N$7,2,0)</f>
        <v>0.25</v>
      </c>
      <c r="Z14" s="21" t="s">
        <v>85</v>
      </c>
      <c r="AA14" s="22" t="s">
        <v>114</v>
      </c>
      <c r="AB14" s="21" t="s">
        <v>87</v>
      </c>
      <c r="AC14" s="20" t="s">
        <v>115</v>
      </c>
      <c r="AD14" s="245" t="s">
        <v>116</v>
      </c>
      <c r="AE14" s="19">
        <f t="shared" si="0"/>
        <v>0.5</v>
      </c>
      <c r="AF14" s="18" t="str">
        <f t="shared" si="1"/>
        <v>MUY BAJA</v>
      </c>
      <c r="AG14" s="18">
        <f>IF(OR(V14="prevenir",V14="detectar"),(M14-(M14*AE14)), M14)</f>
        <v>0.2</v>
      </c>
      <c r="AH14" s="146" t="str">
        <f>IF(AI14&lt;=20%,"LEVE",IF(AI14&lt;=40%,"MENOR",IF(AI14&lt;=60%,"MODERADO",IF(AI14&lt;=80%,"MAYOR","CATASTROFICO"))))</f>
        <v>MENOR</v>
      </c>
      <c r="AI14" s="146">
        <f>IF(V14="corregir",(O14-(O14*AE14)), O14)</f>
        <v>0.4</v>
      </c>
      <c r="AJ14" s="145" t="s">
        <v>90</v>
      </c>
      <c r="AK14" s="135" t="s">
        <v>91</v>
      </c>
      <c r="AL14" s="134"/>
      <c r="AM14" s="134"/>
      <c r="AN14" s="141">
        <v>45637</v>
      </c>
      <c r="AO14" s="25"/>
      <c r="AP14" s="271"/>
      <c r="AQ14" s="271" t="s">
        <v>117</v>
      </c>
      <c r="AR14" s="184" t="s">
        <v>118</v>
      </c>
      <c r="AS14" s="271" t="s">
        <v>117</v>
      </c>
      <c r="AT14" s="271"/>
      <c r="AU14" s="184" t="s">
        <v>118</v>
      </c>
      <c r="AV14" s="191" t="s">
        <v>117</v>
      </c>
      <c r="AW14" s="191"/>
      <c r="AX14" s="298" t="s">
        <v>119</v>
      </c>
      <c r="AY14" s="191"/>
      <c r="AZ14" s="191" t="s">
        <v>117</v>
      </c>
      <c r="BA14" s="298" t="s">
        <v>120</v>
      </c>
      <c r="BB14" s="191"/>
      <c r="BC14" s="191" t="s">
        <v>117</v>
      </c>
      <c r="BD14" s="298" t="s">
        <v>121</v>
      </c>
      <c r="BE14" s="139"/>
      <c r="BF14" s="284" t="s">
        <v>717</v>
      </c>
    </row>
    <row r="15" spans="1:58" s="61" customFormat="1" ht="54" customHeight="1" x14ac:dyDescent="0.35">
      <c r="A15" s="151"/>
      <c r="B15" s="157"/>
      <c r="C15" s="140"/>
      <c r="D15" s="140"/>
      <c r="E15" s="140"/>
      <c r="F15" s="140"/>
      <c r="G15" s="154"/>
      <c r="H15" s="157"/>
      <c r="I15" s="139"/>
      <c r="J15" s="135"/>
      <c r="K15" s="135"/>
      <c r="L15" s="135"/>
      <c r="M15" s="142"/>
      <c r="N15" s="143"/>
      <c r="O15" s="144"/>
      <c r="P15" s="136"/>
      <c r="Q15" s="145"/>
      <c r="R15" s="46" t="s">
        <v>122</v>
      </c>
      <c r="S15" s="21" t="s">
        <v>80</v>
      </c>
      <c r="T15" s="20" t="s">
        <v>123</v>
      </c>
      <c r="U15" s="21" t="s">
        <v>82</v>
      </c>
      <c r="V15" s="21" t="s">
        <v>124</v>
      </c>
      <c r="W15" s="23">
        <f>VLOOKUP(V15,'[3]Datos Validacion'!$K$6:$L$8,2,0)</f>
        <v>0.15</v>
      </c>
      <c r="X15" s="20" t="s">
        <v>113</v>
      </c>
      <c r="Y15" s="23">
        <f>VLOOKUP(X15,'[3]Datos Validacion'!$M$6:$N$7,2,0)</f>
        <v>0.25</v>
      </c>
      <c r="Z15" s="21" t="s">
        <v>85</v>
      </c>
      <c r="AA15" s="22" t="s">
        <v>125</v>
      </c>
      <c r="AB15" s="21" t="s">
        <v>87</v>
      </c>
      <c r="AC15" s="20" t="s">
        <v>126</v>
      </c>
      <c r="AD15" s="245" t="s">
        <v>116</v>
      </c>
      <c r="AE15" s="19">
        <f t="shared" si="0"/>
        <v>0.4</v>
      </c>
      <c r="AF15" s="18" t="str">
        <f t="shared" si="1"/>
        <v>MUY BAJA</v>
      </c>
      <c r="AG15" s="43">
        <f>+AG14-(AG14*AE15)</f>
        <v>0.12</v>
      </c>
      <c r="AH15" s="146"/>
      <c r="AI15" s="146"/>
      <c r="AJ15" s="145"/>
      <c r="AK15" s="135"/>
      <c r="AL15" s="134"/>
      <c r="AM15" s="134"/>
      <c r="AN15" s="141"/>
      <c r="AO15" s="25"/>
      <c r="AP15" s="271"/>
      <c r="AQ15" s="271"/>
      <c r="AR15" s="184"/>
      <c r="AS15" s="271"/>
      <c r="AT15" s="271"/>
      <c r="AU15" s="184"/>
      <c r="AV15" s="192"/>
      <c r="AW15" s="192"/>
      <c r="AX15" s="299"/>
      <c r="AY15" s="192"/>
      <c r="AZ15" s="192"/>
      <c r="BA15" s="299"/>
      <c r="BB15" s="192"/>
      <c r="BC15" s="192"/>
      <c r="BD15" s="299"/>
      <c r="BE15" s="139"/>
      <c r="BF15" s="284"/>
    </row>
    <row r="16" spans="1:58" ht="70" customHeight="1" x14ac:dyDescent="0.3">
      <c r="A16" s="151"/>
      <c r="B16" s="157"/>
      <c r="C16" s="140"/>
      <c r="D16" s="140"/>
      <c r="E16" s="140"/>
      <c r="F16" s="140"/>
      <c r="G16" s="45" t="s">
        <v>127</v>
      </c>
      <c r="H16" s="157"/>
      <c r="I16" s="139"/>
      <c r="J16" s="135"/>
      <c r="K16" s="135"/>
      <c r="L16" s="135"/>
      <c r="M16" s="142"/>
      <c r="N16" s="143"/>
      <c r="O16" s="144"/>
      <c r="P16" s="136"/>
      <c r="Q16" s="145"/>
      <c r="R16" s="46" t="s">
        <v>128</v>
      </c>
      <c r="S16" s="21" t="s">
        <v>80</v>
      </c>
      <c r="T16" s="20" t="s">
        <v>129</v>
      </c>
      <c r="U16" s="21" t="s">
        <v>82</v>
      </c>
      <c r="V16" s="21" t="s">
        <v>83</v>
      </c>
      <c r="W16" s="23">
        <f>VLOOKUP(V16,'[3]Datos Validacion'!$K$6:$L$8,2,0)</f>
        <v>0.25</v>
      </c>
      <c r="X16" s="20" t="s">
        <v>84</v>
      </c>
      <c r="Y16" s="23">
        <f>VLOOKUP(X16,'[3]Datos Validacion'!$M$6:$N$7,2,0)</f>
        <v>0.15</v>
      </c>
      <c r="Z16" s="21" t="s">
        <v>85</v>
      </c>
      <c r="AA16" s="22" t="s">
        <v>130</v>
      </c>
      <c r="AB16" s="21" t="s">
        <v>87</v>
      </c>
      <c r="AC16" s="20" t="s">
        <v>131</v>
      </c>
      <c r="AD16" s="245" t="s">
        <v>132</v>
      </c>
      <c r="AE16" s="19">
        <f t="shared" si="0"/>
        <v>0.4</v>
      </c>
      <c r="AF16" s="18" t="str">
        <f t="shared" si="1"/>
        <v>MUY BAJA</v>
      </c>
      <c r="AG16" s="43">
        <f>+AG15-(AG15*AE16)</f>
        <v>7.1999999999999995E-2</v>
      </c>
      <c r="AH16" s="146"/>
      <c r="AI16" s="146"/>
      <c r="AJ16" s="145"/>
      <c r="AK16" s="135"/>
      <c r="AL16" s="134"/>
      <c r="AM16" s="134"/>
      <c r="AN16" s="141"/>
      <c r="AO16" s="25" t="s">
        <v>133</v>
      </c>
      <c r="AP16" s="271"/>
      <c r="AQ16" s="271"/>
      <c r="AR16" s="184"/>
      <c r="AS16" s="271"/>
      <c r="AT16" s="271"/>
      <c r="AU16" s="184"/>
      <c r="AV16" s="192"/>
      <c r="AW16" s="192"/>
      <c r="AX16" s="299"/>
      <c r="AY16" s="192"/>
      <c r="AZ16" s="192"/>
      <c r="BA16" s="299"/>
      <c r="BB16" s="192"/>
      <c r="BC16" s="192"/>
      <c r="BD16" s="299"/>
      <c r="BE16" s="139"/>
      <c r="BF16" s="284"/>
    </row>
    <row r="17" spans="1:58" ht="54" customHeight="1" x14ac:dyDescent="0.3">
      <c r="A17" s="151"/>
      <c r="B17" s="157"/>
      <c r="C17" s="140"/>
      <c r="D17" s="140"/>
      <c r="E17" s="140"/>
      <c r="F17" s="140"/>
      <c r="G17" s="45" t="s">
        <v>134</v>
      </c>
      <c r="H17" s="157"/>
      <c r="I17" s="139"/>
      <c r="J17" s="135"/>
      <c r="K17" s="135"/>
      <c r="L17" s="135"/>
      <c r="M17" s="142"/>
      <c r="N17" s="143"/>
      <c r="O17" s="144"/>
      <c r="P17" s="136"/>
      <c r="Q17" s="145"/>
      <c r="R17" s="46" t="s">
        <v>135</v>
      </c>
      <c r="S17" s="21" t="s">
        <v>80</v>
      </c>
      <c r="T17" s="20" t="s">
        <v>129</v>
      </c>
      <c r="U17" s="21" t="s">
        <v>82</v>
      </c>
      <c r="V17" s="21" t="s">
        <v>124</v>
      </c>
      <c r="W17" s="23">
        <f>VLOOKUP(V17,'[3]Datos Validacion'!$K$6:$L$8,2,0)</f>
        <v>0.15</v>
      </c>
      <c r="X17" s="20" t="s">
        <v>84</v>
      </c>
      <c r="Y17" s="23">
        <f>VLOOKUP(X17,'[3]Datos Validacion'!$M$6:$N$7,2,0)</f>
        <v>0.15</v>
      </c>
      <c r="Z17" s="21" t="s">
        <v>85</v>
      </c>
      <c r="AA17" s="22" t="s">
        <v>136</v>
      </c>
      <c r="AB17" s="21" t="s">
        <v>87</v>
      </c>
      <c r="AC17" s="20" t="s">
        <v>137</v>
      </c>
      <c r="AD17" s="245" t="s">
        <v>138</v>
      </c>
      <c r="AE17" s="19">
        <f t="shared" si="0"/>
        <v>0.3</v>
      </c>
      <c r="AF17" s="18" t="str">
        <f t="shared" si="1"/>
        <v>MUY BAJA</v>
      </c>
      <c r="AG17" s="43">
        <f>+AG16-(AG16*AE17)</f>
        <v>5.04E-2</v>
      </c>
      <c r="AH17" s="146"/>
      <c r="AI17" s="146"/>
      <c r="AJ17" s="145"/>
      <c r="AK17" s="135"/>
      <c r="AL17" s="134"/>
      <c r="AM17" s="134"/>
      <c r="AN17" s="141"/>
      <c r="AO17" s="25" t="s">
        <v>133</v>
      </c>
      <c r="AP17" s="271"/>
      <c r="AQ17" s="271"/>
      <c r="AR17" s="184"/>
      <c r="AS17" s="271"/>
      <c r="AT17" s="271"/>
      <c r="AU17" s="184"/>
      <c r="AV17" s="193"/>
      <c r="AW17" s="193"/>
      <c r="AX17" s="300"/>
      <c r="AY17" s="193"/>
      <c r="AZ17" s="193"/>
      <c r="BA17" s="300"/>
      <c r="BB17" s="193"/>
      <c r="BC17" s="193"/>
      <c r="BD17" s="300"/>
      <c r="BE17" s="139"/>
      <c r="BF17" s="284"/>
    </row>
    <row r="18" spans="1:58" ht="54" customHeight="1" x14ac:dyDescent="0.3">
      <c r="A18" s="151"/>
      <c r="B18" s="157"/>
      <c r="C18" s="140"/>
      <c r="D18" s="140"/>
      <c r="E18" s="140"/>
      <c r="F18" s="140"/>
      <c r="G18" s="45" t="s">
        <v>139</v>
      </c>
      <c r="H18" s="157"/>
      <c r="I18" s="139"/>
      <c r="J18" s="135"/>
      <c r="K18" s="135"/>
      <c r="L18" s="135"/>
      <c r="M18" s="142"/>
      <c r="N18" s="143"/>
      <c r="O18" s="144"/>
      <c r="P18" s="136"/>
      <c r="Q18" s="145"/>
      <c r="R18" s="46" t="s">
        <v>140</v>
      </c>
      <c r="S18" s="21" t="s">
        <v>80</v>
      </c>
      <c r="T18" s="20" t="s">
        <v>141</v>
      </c>
      <c r="U18" s="21" t="s">
        <v>82</v>
      </c>
      <c r="V18" s="21" t="s">
        <v>83</v>
      </c>
      <c r="W18" s="23">
        <f>VLOOKUP(V18,'[3]Datos Validacion'!$K$6:$L$8,2,0)</f>
        <v>0.25</v>
      </c>
      <c r="X18" s="20" t="s">
        <v>113</v>
      </c>
      <c r="Y18" s="23">
        <f>VLOOKUP(X18,'[3]Datos Validacion'!$M$6:$N$7,2,0)</f>
        <v>0.25</v>
      </c>
      <c r="Z18" s="21" t="s">
        <v>85</v>
      </c>
      <c r="AA18" s="48" t="s">
        <v>142</v>
      </c>
      <c r="AB18" s="21" t="s">
        <v>87</v>
      </c>
      <c r="AC18" s="21" t="s">
        <v>143</v>
      </c>
      <c r="AD18" s="246"/>
      <c r="AE18" s="19">
        <f t="shared" si="0"/>
        <v>0.5</v>
      </c>
      <c r="AF18" s="18" t="str">
        <f t="shared" si="1"/>
        <v>MUY BAJA</v>
      </c>
      <c r="AG18" s="43">
        <f>+AG17-(AG17*AE18)</f>
        <v>2.52E-2</v>
      </c>
      <c r="AH18" s="146"/>
      <c r="AI18" s="146"/>
      <c r="AJ18" s="145"/>
      <c r="AK18" s="135"/>
      <c r="AL18" s="134"/>
      <c r="AM18" s="134"/>
      <c r="AN18" s="141"/>
      <c r="AO18" s="25"/>
      <c r="AP18" s="41"/>
      <c r="AQ18" s="41"/>
      <c r="AR18" s="46"/>
      <c r="AS18" s="15"/>
      <c r="AT18" s="15"/>
      <c r="AU18" s="46"/>
      <c r="AV18" s="15"/>
      <c r="AW18" s="15"/>
      <c r="AX18" s="46"/>
      <c r="AY18" s="15"/>
      <c r="AZ18" s="15"/>
      <c r="BA18" s="46"/>
      <c r="BB18" s="15"/>
      <c r="BC18" s="15"/>
      <c r="BD18" s="46"/>
      <c r="BE18" s="139"/>
      <c r="BF18" s="284"/>
    </row>
    <row r="19" spans="1:58" ht="51" customHeight="1" x14ac:dyDescent="0.3">
      <c r="A19" s="151" t="s">
        <v>4</v>
      </c>
      <c r="B19" s="157"/>
      <c r="C19" s="140" t="s">
        <v>102</v>
      </c>
      <c r="D19" s="140" t="s">
        <v>103</v>
      </c>
      <c r="E19" s="140" t="s">
        <v>104</v>
      </c>
      <c r="F19" s="135" t="s">
        <v>105</v>
      </c>
      <c r="G19" s="154" t="s">
        <v>144</v>
      </c>
      <c r="H19" s="157" t="s">
        <v>145</v>
      </c>
      <c r="I19" s="153" t="s">
        <v>146</v>
      </c>
      <c r="J19" s="135" t="s">
        <v>73</v>
      </c>
      <c r="K19" s="135" t="s">
        <v>147</v>
      </c>
      <c r="L19" s="135" t="s">
        <v>75</v>
      </c>
      <c r="M19" s="142">
        <f>VLOOKUP(L19,'[3]Datos Validacion'!$C$6:$D$10,2,0)</f>
        <v>0.4</v>
      </c>
      <c r="N19" s="143" t="s">
        <v>76</v>
      </c>
      <c r="O19" s="144">
        <f>VLOOKUP(N19,'[3]Datos Validacion'!$E$6:$F$15,2,0)</f>
        <v>0.4</v>
      </c>
      <c r="P19" s="136" t="s">
        <v>148</v>
      </c>
      <c r="Q19" s="145" t="s">
        <v>78</v>
      </c>
      <c r="R19" s="46" t="s">
        <v>111</v>
      </c>
      <c r="S19" s="21" t="s">
        <v>80</v>
      </c>
      <c r="T19" s="20" t="s">
        <v>112</v>
      </c>
      <c r="U19" s="21" t="s">
        <v>82</v>
      </c>
      <c r="V19" s="21" t="s">
        <v>83</v>
      </c>
      <c r="W19" s="23">
        <f>VLOOKUP(V19,'[3]Datos Validacion'!$K$6:$L$8,2,0)</f>
        <v>0.25</v>
      </c>
      <c r="X19" s="20" t="s">
        <v>113</v>
      </c>
      <c r="Y19" s="23">
        <f>VLOOKUP(X19,'[3]Datos Validacion'!$M$6:$N$7,2,0)</f>
        <v>0.25</v>
      </c>
      <c r="Z19" s="21" t="s">
        <v>85</v>
      </c>
      <c r="AA19" s="22" t="s">
        <v>114</v>
      </c>
      <c r="AB19" s="21" t="s">
        <v>87</v>
      </c>
      <c r="AC19" s="20" t="s">
        <v>149</v>
      </c>
      <c r="AD19" s="245" t="s">
        <v>116</v>
      </c>
      <c r="AE19" s="19">
        <f t="shared" si="0"/>
        <v>0.5</v>
      </c>
      <c r="AF19" s="18" t="str">
        <f t="shared" si="1"/>
        <v>MUY BAJA</v>
      </c>
      <c r="AG19" s="18">
        <f>IF(OR(V19="prevenir",V19="detectar"),(M19-(M19*AE19)), M19)</f>
        <v>0.2</v>
      </c>
      <c r="AH19" s="146" t="str">
        <f>IF(AI19&lt;=20%,"LEVE",IF(AI19&lt;=40%,"MENOR",IF(AI19&lt;=60%,"MODERADO",IF(AI19&lt;=80%,"MAYOR","CATASTROFICO"))))</f>
        <v>MENOR</v>
      </c>
      <c r="AI19" s="146">
        <f>IF(V19="corregir",(O19-(O19*AE19)), O19)</f>
        <v>0.4</v>
      </c>
      <c r="AJ19" s="145" t="s">
        <v>90</v>
      </c>
      <c r="AK19" s="135" t="s">
        <v>91</v>
      </c>
      <c r="AL19" s="134"/>
      <c r="AM19" s="134"/>
      <c r="AN19" s="141"/>
      <c r="AO19" s="135"/>
      <c r="AP19" s="134"/>
      <c r="AQ19" s="134"/>
      <c r="AR19" s="139"/>
      <c r="AS19" s="134"/>
      <c r="AT19" s="134"/>
      <c r="AU19" s="139"/>
      <c r="AV19" s="134"/>
      <c r="AW19" s="134"/>
      <c r="AX19" s="139"/>
      <c r="AY19" s="134"/>
      <c r="AZ19" s="134"/>
      <c r="BA19" s="139"/>
      <c r="BB19" s="134"/>
      <c r="BC19" s="134"/>
      <c r="BD19" s="139"/>
      <c r="BE19" s="139"/>
      <c r="BF19" s="284" t="s">
        <v>717</v>
      </c>
    </row>
    <row r="20" spans="1:58" ht="51" customHeight="1" x14ac:dyDescent="0.3">
      <c r="A20" s="151"/>
      <c r="B20" s="157"/>
      <c r="C20" s="140"/>
      <c r="D20" s="140"/>
      <c r="E20" s="140"/>
      <c r="F20" s="135"/>
      <c r="G20" s="154"/>
      <c r="H20" s="157"/>
      <c r="I20" s="153"/>
      <c r="J20" s="135"/>
      <c r="K20" s="135"/>
      <c r="L20" s="135"/>
      <c r="M20" s="142"/>
      <c r="N20" s="143"/>
      <c r="O20" s="144"/>
      <c r="P20" s="136"/>
      <c r="Q20" s="145"/>
      <c r="R20" s="46" t="s">
        <v>150</v>
      </c>
      <c r="S20" s="21" t="s">
        <v>80</v>
      </c>
      <c r="T20" s="20" t="s">
        <v>112</v>
      </c>
      <c r="U20" s="21" t="s">
        <v>82</v>
      </c>
      <c r="V20" s="21" t="s">
        <v>83</v>
      </c>
      <c r="W20" s="23">
        <v>0.25</v>
      </c>
      <c r="X20" s="20" t="s">
        <v>84</v>
      </c>
      <c r="Y20" s="23">
        <v>0.15</v>
      </c>
      <c r="Z20" s="21" t="s">
        <v>85</v>
      </c>
      <c r="AA20" s="22" t="s">
        <v>151</v>
      </c>
      <c r="AB20" s="21" t="s">
        <v>87</v>
      </c>
      <c r="AC20" s="20" t="s">
        <v>152</v>
      </c>
      <c r="AD20" s="245" t="s">
        <v>116</v>
      </c>
      <c r="AE20" s="19">
        <v>0.5</v>
      </c>
      <c r="AF20" s="18" t="str">
        <f t="shared" si="1"/>
        <v>MUY BAJA</v>
      </c>
      <c r="AG20" s="18">
        <f>+AG19-(AG19*AE20)</f>
        <v>0.1</v>
      </c>
      <c r="AH20" s="146"/>
      <c r="AI20" s="146"/>
      <c r="AJ20" s="145"/>
      <c r="AK20" s="135"/>
      <c r="AL20" s="134"/>
      <c r="AM20" s="134"/>
      <c r="AN20" s="141"/>
      <c r="AO20" s="135"/>
      <c r="AP20" s="134"/>
      <c r="AQ20" s="134"/>
      <c r="AR20" s="139"/>
      <c r="AS20" s="134"/>
      <c r="AT20" s="134"/>
      <c r="AU20" s="139"/>
      <c r="AV20" s="134"/>
      <c r="AW20" s="134"/>
      <c r="AX20" s="139"/>
      <c r="AY20" s="134"/>
      <c r="AZ20" s="134"/>
      <c r="BA20" s="139"/>
      <c r="BB20" s="134"/>
      <c r="BC20" s="134"/>
      <c r="BD20" s="139"/>
      <c r="BE20" s="139"/>
      <c r="BF20" s="284"/>
    </row>
    <row r="21" spans="1:58" ht="47.15" customHeight="1" x14ac:dyDescent="0.3">
      <c r="A21" s="151"/>
      <c r="B21" s="157"/>
      <c r="C21" s="140"/>
      <c r="D21" s="140"/>
      <c r="E21" s="140"/>
      <c r="F21" s="135"/>
      <c r="G21" s="45" t="s">
        <v>153</v>
      </c>
      <c r="H21" s="157"/>
      <c r="I21" s="153"/>
      <c r="J21" s="135"/>
      <c r="K21" s="135"/>
      <c r="L21" s="135"/>
      <c r="M21" s="142"/>
      <c r="N21" s="143"/>
      <c r="O21" s="144"/>
      <c r="P21" s="136"/>
      <c r="Q21" s="145"/>
      <c r="R21" s="139" t="s">
        <v>154</v>
      </c>
      <c r="S21" s="157" t="s">
        <v>80</v>
      </c>
      <c r="T21" s="140" t="s">
        <v>155</v>
      </c>
      <c r="U21" s="157" t="s">
        <v>82</v>
      </c>
      <c r="V21" s="157" t="s">
        <v>124</v>
      </c>
      <c r="W21" s="142">
        <f>VLOOKUP(V21,'[3]Datos Validacion'!$K$6:$L$8,2,0)</f>
        <v>0.15</v>
      </c>
      <c r="X21" s="140" t="s">
        <v>84</v>
      </c>
      <c r="Y21" s="142">
        <f>VLOOKUP(X21,'[3]Datos Validacion'!$M$6:$N$7,2,0)</f>
        <v>0.15</v>
      </c>
      <c r="Z21" s="157" t="s">
        <v>85</v>
      </c>
      <c r="AA21" s="174" t="s">
        <v>156</v>
      </c>
      <c r="AB21" s="157" t="s">
        <v>87</v>
      </c>
      <c r="AC21" s="136" t="s">
        <v>152</v>
      </c>
      <c r="AD21" s="272" t="s">
        <v>157</v>
      </c>
      <c r="AE21" s="155">
        <f>+W21+Y21</f>
        <v>0.3</v>
      </c>
      <c r="AF21" s="146" t="str">
        <f t="shared" si="1"/>
        <v>MUY BAJA</v>
      </c>
      <c r="AG21" s="146">
        <f>+AG20-(AG20*AE21)</f>
        <v>7.0000000000000007E-2</v>
      </c>
      <c r="AH21" s="146"/>
      <c r="AI21" s="146"/>
      <c r="AJ21" s="145"/>
      <c r="AK21" s="135"/>
      <c r="AL21" s="134"/>
      <c r="AM21" s="134"/>
      <c r="AN21" s="141"/>
      <c r="AO21" s="135"/>
      <c r="AP21" s="134"/>
      <c r="AQ21" s="134"/>
      <c r="AR21" s="188"/>
      <c r="AS21" s="134"/>
      <c r="AT21" s="134"/>
      <c r="AU21" s="139"/>
      <c r="AV21" s="134"/>
      <c r="AW21" s="134"/>
      <c r="AX21" s="139"/>
      <c r="AY21" s="134"/>
      <c r="AZ21" s="134"/>
      <c r="BA21" s="139"/>
      <c r="BB21" s="134"/>
      <c r="BC21" s="134"/>
      <c r="BD21" s="139"/>
      <c r="BE21" s="139"/>
      <c r="BF21" s="284"/>
    </row>
    <row r="22" spans="1:58" ht="47.15" customHeight="1" x14ac:dyDescent="0.3">
      <c r="A22" s="151"/>
      <c r="B22" s="157"/>
      <c r="C22" s="140"/>
      <c r="D22" s="140"/>
      <c r="E22" s="140"/>
      <c r="F22" s="135"/>
      <c r="G22" s="45" t="s">
        <v>158</v>
      </c>
      <c r="H22" s="157"/>
      <c r="I22" s="153"/>
      <c r="J22" s="135"/>
      <c r="K22" s="135"/>
      <c r="L22" s="135"/>
      <c r="M22" s="142"/>
      <c r="N22" s="143"/>
      <c r="O22" s="144"/>
      <c r="P22" s="136"/>
      <c r="Q22" s="145"/>
      <c r="R22" s="139"/>
      <c r="S22" s="157"/>
      <c r="T22" s="140"/>
      <c r="U22" s="157"/>
      <c r="V22" s="157"/>
      <c r="W22" s="142"/>
      <c r="X22" s="140"/>
      <c r="Y22" s="142"/>
      <c r="Z22" s="157"/>
      <c r="AA22" s="174"/>
      <c r="AB22" s="157"/>
      <c r="AC22" s="136"/>
      <c r="AD22" s="272"/>
      <c r="AE22" s="155"/>
      <c r="AF22" s="146"/>
      <c r="AG22" s="146"/>
      <c r="AH22" s="146"/>
      <c r="AI22" s="146"/>
      <c r="AJ22" s="145"/>
      <c r="AK22" s="135"/>
      <c r="AL22" s="134"/>
      <c r="AM22" s="134"/>
      <c r="AN22" s="141"/>
      <c r="AO22" s="135"/>
      <c r="AP22" s="134"/>
      <c r="AQ22" s="134"/>
      <c r="AR22" s="188"/>
      <c r="AS22" s="134"/>
      <c r="AT22" s="134"/>
      <c r="AU22" s="139"/>
      <c r="AV22" s="134"/>
      <c r="AW22" s="134"/>
      <c r="AX22" s="139"/>
      <c r="AY22" s="134"/>
      <c r="AZ22" s="134"/>
      <c r="BA22" s="139"/>
      <c r="BB22" s="134"/>
      <c r="BC22" s="134"/>
      <c r="BD22" s="139"/>
      <c r="BE22" s="139"/>
      <c r="BF22" s="284"/>
    </row>
    <row r="23" spans="1:58" ht="145" customHeight="1" x14ac:dyDescent="0.3">
      <c r="A23" s="32" t="s">
        <v>4</v>
      </c>
      <c r="B23" s="42"/>
      <c r="C23" s="31" t="s">
        <v>102</v>
      </c>
      <c r="D23" s="54" t="s">
        <v>159</v>
      </c>
      <c r="E23" s="29" t="s">
        <v>160</v>
      </c>
      <c r="F23" s="29" t="s">
        <v>69</v>
      </c>
      <c r="G23" s="30" t="s">
        <v>161</v>
      </c>
      <c r="H23" s="29" t="s">
        <v>162</v>
      </c>
      <c r="I23" s="28" t="s">
        <v>163</v>
      </c>
      <c r="J23" s="16" t="s">
        <v>73</v>
      </c>
      <c r="K23" s="16" t="s">
        <v>164</v>
      </c>
      <c r="L23" s="16" t="s">
        <v>75</v>
      </c>
      <c r="M23" s="23">
        <f>VLOOKUP(L23,'[3]Datos Validacion'!$C$6:$D$10,2,0)</f>
        <v>0.4</v>
      </c>
      <c r="N23" s="27" t="s">
        <v>165</v>
      </c>
      <c r="O23" s="26">
        <f>VLOOKUP(N23,'[3]Datos Validacion'!$E$6:$F$15,2,0)</f>
        <v>0.2</v>
      </c>
      <c r="P23" s="25" t="s">
        <v>166</v>
      </c>
      <c r="Q23" s="17" t="s">
        <v>90</v>
      </c>
      <c r="R23" s="46" t="s">
        <v>167</v>
      </c>
      <c r="S23" s="21" t="s">
        <v>80</v>
      </c>
      <c r="T23" s="20" t="s">
        <v>168</v>
      </c>
      <c r="U23" s="21" t="s">
        <v>82</v>
      </c>
      <c r="V23" s="21" t="s">
        <v>83</v>
      </c>
      <c r="W23" s="23">
        <f>VLOOKUP(V23,'[3]Datos Validacion'!$K$6:$L$8,2,0)</f>
        <v>0.25</v>
      </c>
      <c r="X23" s="20" t="s">
        <v>84</v>
      </c>
      <c r="Y23" s="23">
        <f>VLOOKUP(X23,'[3]Datos Validacion'!$M$6:$N$7,2,0)</f>
        <v>0.15</v>
      </c>
      <c r="Z23" s="21" t="s">
        <v>85</v>
      </c>
      <c r="AA23" s="22" t="s">
        <v>169</v>
      </c>
      <c r="AB23" s="21" t="s">
        <v>87</v>
      </c>
      <c r="AC23" s="20" t="s">
        <v>170</v>
      </c>
      <c r="AD23" s="248" t="s">
        <v>171</v>
      </c>
      <c r="AE23" s="19">
        <f>+W23+Y23</f>
        <v>0.4</v>
      </c>
      <c r="AF23" s="18" t="str">
        <f>IF(AG23&lt;=20%,"MUY BAJA",IF(AG23&lt;=40%,"BAJA",IF(AG23&lt;=60%,"MEDIA",IF(AG23&lt;=80%,"ALTA","MUY ALTA"))))</f>
        <v>BAJA</v>
      </c>
      <c r="AG23" s="18">
        <f>IF(OR(V23="prevenir",V23="detectar"),(M23-(M23*AE23)), M23)</f>
        <v>0.24</v>
      </c>
      <c r="AH23" s="18" t="str">
        <f>IF(AI23&lt;=20%,"LEVE",IF(AI23&lt;=40%,"MENOR",IF(AI23&lt;=60%,"MODERADO",IF(AI23&lt;=80%,"MAYOR","CATASTROFICO"))))</f>
        <v>LEVE</v>
      </c>
      <c r="AI23" s="18">
        <f>IF(V23="corregir",(O23-(O23*AE23)), O23)</f>
        <v>0.2</v>
      </c>
      <c r="AJ23" s="17" t="s">
        <v>90</v>
      </c>
      <c r="AK23" s="16" t="s">
        <v>91</v>
      </c>
      <c r="AL23" s="41"/>
      <c r="AM23" s="41"/>
      <c r="AN23" s="14"/>
      <c r="AO23" s="25"/>
      <c r="AP23" s="15"/>
      <c r="AQ23" s="15"/>
      <c r="AR23" s="46"/>
      <c r="AS23" s="15"/>
      <c r="AT23" s="15"/>
      <c r="AU23" s="46"/>
      <c r="AV23" s="15"/>
      <c r="AW23" s="15"/>
      <c r="AX23" s="46"/>
      <c r="AY23" s="15"/>
      <c r="AZ23" s="15"/>
      <c r="BA23" s="46"/>
      <c r="BB23" s="15"/>
      <c r="BC23" s="15"/>
      <c r="BD23" s="46"/>
      <c r="BE23" s="46"/>
      <c r="BF23" s="268" t="s">
        <v>709</v>
      </c>
    </row>
    <row r="24" spans="1:58" ht="145" customHeight="1" x14ac:dyDescent="0.3">
      <c r="A24" s="32" t="s">
        <v>4</v>
      </c>
      <c r="B24" s="33"/>
      <c r="C24" s="31" t="s">
        <v>102</v>
      </c>
      <c r="D24" s="31" t="s">
        <v>103</v>
      </c>
      <c r="E24" s="29" t="s">
        <v>160</v>
      </c>
      <c r="F24" s="29" t="s">
        <v>69</v>
      </c>
      <c r="G24" s="30" t="s">
        <v>172</v>
      </c>
      <c r="H24" s="29" t="s">
        <v>173</v>
      </c>
      <c r="I24" s="28" t="s">
        <v>174</v>
      </c>
      <c r="J24" s="16" t="s">
        <v>73</v>
      </c>
      <c r="K24" s="16" t="s">
        <v>164</v>
      </c>
      <c r="L24" s="16" t="s">
        <v>75</v>
      </c>
      <c r="M24" s="23">
        <f>VLOOKUP(L24,'[3]Datos Validacion'!$C$6:$D$10,2,0)</f>
        <v>0.4</v>
      </c>
      <c r="N24" s="27" t="s">
        <v>78</v>
      </c>
      <c r="O24" s="26">
        <f>VLOOKUP(N24,'[3]Datos Validacion'!$E$6:$F$15,2,0)</f>
        <v>0.6</v>
      </c>
      <c r="P24" s="25" t="s">
        <v>175</v>
      </c>
      <c r="Q24" s="17" t="s">
        <v>78</v>
      </c>
      <c r="R24" s="46" t="s">
        <v>176</v>
      </c>
      <c r="S24" s="21" t="s">
        <v>80</v>
      </c>
      <c r="T24" s="25" t="s">
        <v>177</v>
      </c>
      <c r="U24" s="21" t="s">
        <v>82</v>
      </c>
      <c r="V24" s="21" t="s">
        <v>83</v>
      </c>
      <c r="W24" s="23">
        <f>VLOOKUP(V24,'[3]Datos Validacion'!$K$6:$L$8,2,0)</f>
        <v>0.25</v>
      </c>
      <c r="X24" s="20" t="s">
        <v>84</v>
      </c>
      <c r="Y24" s="23">
        <f>VLOOKUP(X24,'[3]Datos Validacion'!$M$6:$N$7,2,0)</f>
        <v>0.15</v>
      </c>
      <c r="Z24" s="21" t="s">
        <v>85</v>
      </c>
      <c r="AA24" s="49" t="s">
        <v>178</v>
      </c>
      <c r="AB24" s="21" t="s">
        <v>87</v>
      </c>
      <c r="AC24" s="20" t="s">
        <v>179</v>
      </c>
      <c r="AD24" s="245" t="s">
        <v>180</v>
      </c>
      <c r="AE24" s="19">
        <f>+W24+Y24</f>
        <v>0.4</v>
      </c>
      <c r="AF24" s="18" t="str">
        <f>IF(AG24&lt;=20%,"MUY BAJA",IF(AG24&lt;=40%,"BAJA",IF(AG24&lt;=60%,"MEDIA",IF(AG24&lt;=80%,"ALTA","MUY ALTA"))))</f>
        <v>BAJA</v>
      </c>
      <c r="AG24" s="18">
        <f>IF(OR(V24="prevenir",V24="detectar"),(M24-(M24*AE24)), M24)</f>
        <v>0.24</v>
      </c>
      <c r="AH24" s="18" t="str">
        <f>IF(AI24&lt;=20%,"LEVE",IF(AI24&lt;=40%,"MENOR",IF(AI24&lt;=60%,"MODERADO",IF(AI24&lt;=80%,"MAYOR","CATASTROFICO"))))</f>
        <v>MODERADO</v>
      </c>
      <c r="AI24" s="18">
        <f>IF(V24="corregir",(O24-(O24*AE24)), O24)</f>
        <v>0.6</v>
      </c>
      <c r="AJ24" s="17" t="s">
        <v>78</v>
      </c>
      <c r="AK24" s="16" t="s">
        <v>181</v>
      </c>
      <c r="AL24" s="41"/>
      <c r="AM24" s="64"/>
      <c r="AN24" s="14"/>
      <c r="AO24" s="25"/>
      <c r="AP24" s="15"/>
      <c r="AQ24" s="15"/>
      <c r="AR24" s="46"/>
      <c r="AS24" s="15"/>
      <c r="AT24" s="15"/>
      <c r="AU24" s="46"/>
      <c r="AV24" s="15"/>
      <c r="AW24" s="15"/>
      <c r="AX24" s="46"/>
      <c r="AY24" s="15"/>
      <c r="AZ24" s="15"/>
      <c r="BA24" s="46"/>
      <c r="BB24" s="15"/>
      <c r="BC24" s="15"/>
      <c r="BD24" s="46"/>
      <c r="BE24" s="46"/>
      <c r="BF24" s="268" t="s">
        <v>709</v>
      </c>
    </row>
    <row r="25" spans="1:58" ht="108" customHeight="1" x14ac:dyDescent="0.3">
      <c r="A25" s="151" t="s">
        <v>4</v>
      </c>
      <c r="B25" s="157"/>
      <c r="C25" s="149" t="s">
        <v>182</v>
      </c>
      <c r="D25" s="138" t="s">
        <v>103</v>
      </c>
      <c r="E25" s="138" t="s">
        <v>183</v>
      </c>
      <c r="F25" s="138" t="s">
        <v>69</v>
      </c>
      <c r="G25" s="53" t="s">
        <v>184</v>
      </c>
      <c r="H25" s="135" t="s">
        <v>185</v>
      </c>
      <c r="I25" s="153" t="s">
        <v>186</v>
      </c>
      <c r="J25" s="135" t="s">
        <v>73</v>
      </c>
      <c r="K25" s="135" t="s">
        <v>187</v>
      </c>
      <c r="L25" s="135" t="s">
        <v>188</v>
      </c>
      <c r="M25" s="142">
        <f>VLOOKUP(L25,'[4]Datos Validacion'!$C$6:$D$10,2,0)</f>
        <v>0.2</v>
      </c>
      <c r="N25" s="143" t="s">
        <v>78</v>
      </c>
      <c r="O25" s="144">
        <f>VLOOKUP(N25,'[4]Datos Validacion'!$E$6:$F$15,2,0)</f>
        <v>0.6</v>
      </c>
      <c r="P25" s="136" t="s">
        <v>189</v>
      </c>
      <c r="Q25" s="145" t="s">
        <v>78</v>
      </c>
      <c r="R25" s="70" t="s">
        <v>190</v>
      </c>
      <c r="S25" s="21" t="s">
        <v>80</v>
      </c>
      <c r="T25" s="20" t="s">
        <v>191</v>
      </c>
      <c r="U25" s="21" t="s">
        <v>82</v>
      </c>
      <c r="V25" s="21" t="s">
        <v>83</v>
      </c>
      <c r="W25" s="23">
        <f>VLOOKUP(V25,'[4]Datos Validacion'!$K$6:$L$8,2,0)</f>
        <v>0.25</v>
      </c>
      <c r="X25" s="20" t="s">
        <v>84</v>
      </c>
      <c r="Y25" s="23">
        <f>VLOOKUP(X25,'[4]Datos Validacion'!$M$6:$N$7,2,0)</f>
        <v>0.15</v>
      </c>
      <c r="Z25" s="21" t="s">
        <v>85</v>
      </c>
      <c r="AA25" s="22" t="s">
        <v>192</v>
      </c>
      <c r="AB25" s="21" t="s">
        <v>87</v>
      </c>
      <c r="AC25" s="20" t="s">
        <v>193</v>
      </c>
      <c r="AD25" s="273" t="s">
        <v>194</v>
      </c>
      <c r="AE25" s="55">
        <f>+W25+Y25</f>
        <v>0.4</v>
      </c>
      <c r="AF25" s="18" t="str">
        <f>IF(AG25&lt;=20%,"MUY BAJA",IF(AG25&lt;=40%,"BAJA",IF(AG25&lt;=60%,"MEDIA",IF(AG25&lt;=80%,"ALTA","MUY ALTA"))))</f>
        <v>MUY BAJA</v>
      </c>
      <c r="AG25" s="18">
        <f>IF(OR(V25="prevenir",V25="detectar"),(M25-(M25*AE25)), M25)</f>
        <v>0.12</v>
      </c>
      <c r="AH25" s="146" t="str">
        <f>IF(AI25&lt;=20%,"LEVE",IF(AI25&lt;=40%,"MENOR",IF(AI25&lt;=60%,"MODERADO",IF(AI25&lt;=80%,"MAYOR","CATASTROFICO"))))</f>
        <v>MODERADO</v>
      </c>
      <c r="AI25" s="146">
        <f>IF(V25="corregir",(O25-(O25*AE25)), O25)</f>
        <v>0.6</v>
      </c>
      <c r="AJ25" s="145" t="s">
        <v>78</v>
      </c>
      <c r="AK25" s="135" t="s">
        <v>91</v>
      </c>
      <c r="AL25" s="134"/>
      <c r="AM25" s="134"/>
      <c r="AN25" s="141"/>
      <c r="AO25" s="135"/>
      <c r="AP25" s="134"/>
      <c r="AQ25" s="134"/>
      <c r="AR25" s="139"/>
      <c r="AS25" s="134"/>
      <c r="AT25" s="134"/>
      <c r="AU25" s="139"/>
      <c r="AV25" s="134"/>
      <c r="AW25" s="134"/>
      <c r="AX25" s="139"/>
      <c r="AY25" s="134"/>
      <c r="AZ25" s="134"/>
      <c r="BA25" s="139"/>
      <c r="BB25" s="134"/>
      <c r="BC25" s="134"/>
      <c r="BD25" s="139"/>
      <c r="BE25" s="139"/>
      <c r="BF25" s="284" t="s">
        <v>712</v>
      </c>
    </row>
    <row r="26" spans="1:58" ht="108" customHeight="1" x14ac:dyDescent="0.3">
      <c r="A26" s="151"/>
      <c r="B26" s="157"/>
      <c r="C26" s="149"/>
      <c r="D26" s="138"/>
      <c r="E26" s="138"/>
      <c r="F26" s="138"/>
      <c r="G26" s="53" t="s">
        <v>195</v>
      </c>
      <c r="H26" s="135"/>
      <c r="I26" s="153"/>
      <c r="J26" s="135"/>
      <c r="K26" s="135"/>
      <c r="L26" s="135"/>
      <c r="M26" s="142"/>
      <c r="N26" s="143"/>
      <c r="O26" s="144"/>
      <c r="P26" s="136"/>
      <c r="Q26" s="145"/>
      <c r="R26" s="70" t="s">
        <v>196</v>
      </c>
      <c r="S26" s="21" t="s">
        <v>80</v>
      </c>
      <c r="T26" s="20" t="s">
        <v>197</v>
      </c>
      <c r="U26" s="21" t="s">
        <v>82</v>
      </c>
      <c r="V26" s="21" t="s">
        <v>83</v>
      </c>
      <c r="W26" s="23">
        <f>VLOOKUP(V26,'[4]Datos Validacion'!$K$6:$L$8,2,0)</f>
        <v>0.25</v>
      </c>
      <c r="X26" s="20" t="s">
        <v>84</v>
      </c>
      <c r="Y26" s="23">
        <f>VLOOKUP(X26,'[4]Datos Validacion'!$M$6:$N$7,2,0)</f>
        <v>0.15</v>
      </c>
      <c r="Z26" s="21" t="s">
        <v>85</v>
      </c>
      <c r="AA26" s="22" t="s">
        <v>198</v>
      </c>
      <c r="AB26" s="21" t="s">
        <v>87</v>
      </c>
      <c r="AC26" s="20" t="s">
        <v>199</v>
      </c>
      <c r="AD26" s="273"/>
      <c r="AE26" s="55">
        <f>+W26+Y26</f>
        <v>0.4</v>
      </c>
      <c r="AF26" s="18" t="str">
        <f>IF(AG26&lt;=20%,"MUY BAJA",IF(AG26&lt;=40%,"BAJA",IF(AG26&lt;=60%,"MEDIA",IF(AG26&lt;=80%,"ALTA","MUY ALTA"))))</f>
        <v>MUY BAJA</v>
      </c>
      <c r="AG26" s="50">
        <f>+AG25-(AG25*AE25)</f>
        <v>7.1999999999999995E-2</v>
      </c>
      <c r="AH26" s="146"/>
      <c r="AI26" s="146"/>
      <c r="AJ26" s="145"/>
      <c r="AK26" s="135"/>
      <c r="AL26" s="134"/>
      <c r="AM26" s="134"/>
      <c r="AN26" s="141"/>
      <c r="AO26" s="135"/>
      <c r="AP26" s="134"/>
      <c r="AQ26" s="134"/>
      <c r="AR26" s="139"/>
      <c r="AS26" s="134"/>
      <c r="AT26" s="134"/>
      <c r="AU26" s="139"/>
      <c r="AV26" s="134"/>
      <c r="AW26" s="134"/>
      <c r="AX26" s="139"/>
      <c r="AY26" s="134"/>
      <c r="AZ26" s="134"/>
      <c r="BA26" s="139"/>
      <c r="BB26" s="134"/>
      <c r="BC26" s="134"/>
      <c r="BD26" s="139"/>
      <c r="BE26" s="139"/>
      <c r="BF26" s="284"/>
    </row>
    <row r="27" spans="1:58" ht="92.5" customHeight="1" x14ac:dyDescent="0.3">
      <c r="A27" s="160" t="s">
        <v>4</v>
      </c>
      <c r="B27" s="169"/>
      <c r="C27" s="136" t="s">
        <v>200</v>
      </c>
      <c r="D27" s="135" t="s">
        <v>201</v>
      </c>
      <c r="E27" s="135" t="s">
        <v>202</v>
      </c>
      <c r="F27" s="16" t="s">
        <v>69</v>
      </c>
      <c r="G27" s="28" t="s">
        <v>203</v>
      </c>
      <c r="H27" s="169" t="s">
        <v>204</v>
      </c>
      <c r="I27" s="139" t="s">
        <v>205</v>
      </c>
      <c r="J27" s="135" t="s">
        <v>73</v>
      </c>
      <c r="K27" s="138" t="s">
        <v>206</v>
      </c>
      <c r="L27" s="135" t="s">
        <v>75</v>
      </c>
      <c r="M27" s="142">
        <v>0.4</v>
      </c>
      <c r="N27" s="143" t="s">
        <v>165</v>
      </c>
      <c r="O27" s="144">
        <v>0.2</v>
      </c>
      <c r="P27" s="136" t="s">
        <v>207</v>
      </c>
      <c r="Q27" s="145" t="s">
        <v>90</v>
      </c>
      <c r="R27" s="153" t="s">
        <v>208</v>
      </c>
      <c r="S27" s="169" t="s">
        <v>80</v>
      </c>
      <c r="T27" s="136" t="s">
        <v>209</v>
      </c>
      <c r="U27" s="169" t="s">
        <v>82</v>
      </c>
      <c r="V27" s="159" t="s">
        <v>83</v>
      </c>
      <c r="W27" s="142">
        <f>VLOOKUP(V27,'[5]Datos Validacion'!$K$6:$L$8,2,0)</f>
        <v>0.25</v>
      </c>
      <c r="X27" s="136" t="s">
        <v>84</v>
      </c>
      <c r="Y27" s="142">
        <f>VLOOKUP(X27,'[5]Datos Validacion'!$M$6:$N$7,2,0)</f>
        <v>0.15</v>
      </c>
      <c r="Z27" s="169" t="s">
        <v>85</v>
      </c>
      <c r="AA27" s="187" t="s">
        <v>210</v>
      </c>
      <c r="AB27" s="169" t="s">
        <v>87</v>
      </c>
      <c r="AC27" s="136" t="s">
        <v>211</v>
      </c>
      <c r="AD27" s="273" t="s">
        <v>212</v>
      </c>
      <c r="AE27" s="155">
        <f>+W27+Y27</f>
        <v>0.4</v>
      </c>
      <c r="AF27" s="150" t="str">
        <f>IF(AG27&lt;=20%,"MUY BAJA",IF(AG27&lt;=40%,"BAJA",IF(AG27&lt;=60%,"MEDIA",IF(AG27&lt;=80%,"ALTA","MUY ALTA"))))</f>
        <v>BAJA</v>
      </c>
      <c r="AG27" s="150">
        <f>IF(OR(V27="prevenir",V27="detectar"),(M27-(M27*AE27)), M27)</f>
        <v>0.24</v>
      </c>
      <c r="AH27" s="150" t="str">
        <f>IF(AI27&lt;=20%,"LEVE",IF(AI27&lt;=40%,"MENOR",IF(AI27&lt;=60%,"MODERADO",IF(AI27&lt;=80%,"MAYOR","CATASTROFICO"))))</f>
        <v>LEVE</v>
      </c>
      <c r="AI27" s="150">
        <f>IF(V27="corregir",(O27-(O27*AE27)), O27)</f>
        <v>0.2</v>
      </c>
      <c r="AJ27" s="145" t="s">
        <v>90</v>
      </c>
      <c r="AK27" s="135" t="s">
        <v>91</v>
      </c>
      <c r="AL27" s="134"/>
      <c r="AM27" s="134"/>
      <c r="AN27" s="186">
        <v>45646</v>
      </c>
      <c r="AO27" s="185" t="s">
        <v>213</v>
      </c>
      <c r="AP27" s="186"/>
      <c r="AQ27" s="186" t="s">
        <v>4</v>
      </c>
      <c r="AR27" s="291" t="s">
        <v>214</v>
      </c>
      <c r="AS27" s="186" t="s">
        <v>4</v>
      </c>
      <c r="AT27" s="186"/>
      <c r="AU27" s="296" t="s">
        <v>215</v>
      </c>
      <c r="AV27" s="186" t="s">
        <v>4</v>
      </c>
      <c r="AW27" s="186"/>
      <c r="AX27" s="296" t="s">
        <v>216</v>
      </c>
      <c r="AY27" s="186"/>
      <c r="AZ27" s="186" t="s">
        <v>4</v>
      </c>
      <c r="BA27" s="296" t="s">
        <v>217</v>
      </c>
      <c r="BB27" s="186"/>
      <c r="BC27" s="186" t="s">
        <v>4</v>
      </c>
      <c r="BD27" s="291"/>
      <c r="BE27" s="184"/>
      <c r="BF27" s="285" t="s">
        <v>719</v>
      </c>
    </row>
    <row r="28" spans="1:58" ht="81.650000000000006" customHeight="1" x14ac:dyDescent="0.3">
      <c r="A28" s="160"/>
      <c r="B28" s="169"/>
      <c r="C28" s="136"/>
      <c r="D28" s="135"/>
      <c r="E28" s="135"/>
      <c r="F28" s="16" t="s">
        <v>69</v>
      </c>
      <c r="G28" s="28" t="s">
        <v>218</v>
      </c>
      <c r="H28" s="169"/>
      <c r="I28" s="139"/>
      <c r="J28" s="135"/>
      <c r="K28" s="138"/>
      <c r="L28" s="135"/>
      <c r="M28" s="142"/>
      <c r="N28" s="143"/>
      <c r="O28" s="144"/>
      <c r="P28" s="136"/>
      <c r="Q28" s="145"/>
      <c r="R28" s="153"/>
      <c r="S28" s="169"/>
      <c r="T28" s="136"/>
      <c r="U28" s="169"/>
      <c r="V28" s="159"/>
      <c r="W28" s="142"/>
      <c r="X28" s="136"/>
      <c r="Y28" s="142"/>
      <c r="Z28" s="169"/>
      <c r="AA28" s="187"/>
      <c r="AB28" s="169"/>
      <c r="AC28" s="136"/>
      <c r="AD28" s="273"/>
      <c r="AE28" s="155"/>
      <c r="AF28" s="150"/>
      <c r="AG28" s="150"/>
      <c r="AH28" s="150"/>
      <c r="AI28" s="150"/>
      <c r="AJ28" s="145"/>
      <c r="AK28" s="135"/>
      <c r="AL28" s="134"/>
      <c r="AM28" s="134"/>
      <c r="AN28" s="186"/>
      <c r="AO28" s="185"/>
      <c r="AP28" s="186"/>
      <c r="AQ28" s="186"/>
      <c r="AR28" s="291"/>
      <c r="AS28" s="186"/>
      <c r="AT28" s="186"/>
      <c r="AU28" s="296"/>
      <c r="AV28" s="186"/>
      <c r="AW28" s="186"/>
      <c r="AX28" s="296"/>
      <c r="AY28" s="186"/>
      <c r="AZ28" s="186"/>
      <c r="BA28" s="296"/>
      <c r="BB28" s="186"/>
      <c r="BC28" s="186"/>
      <c r="BD28" s="291"/>
      <c r="BE28" s="184"/>
      <c r="BF28" s="285"/>
    </row>
    <row r="29" spans="1:58" s="61" customFormat="1" ht="90.5" customHeight="1" x14ac:dyDescent="0.35">
      <c r="A29" s="160" t="s">
        <v>4</v>
      </c>
      <c r="B29" s="169"/>
      <c r="C29" s="136" t="s">
        <v>200</v>
      </c>
      <c r="D29" s="135" t="s">
        <v>219</v>
      </c>
      <c r="E29" s="135" t="s">
        <v>220</v>
      </c>
      <c r="F29" s="135" t="s">
        <v>69</v>
      </c>
      <c r="G29" s="47" t="s">
        <v>221</v>
      </c>
      <c r="H29" s="169" t="s">
        <v>222</v>
      </c>
      <c r="I29" s="182" t="s">
        <v>223</v>
      </c>
      <c r="J29" s="135" t="s">
        <v>73</v>
      </c>
      <c r="K29" s="135" t="s">
        <v>224</v>
      </c>
      <c r="L29" s="135" t="s">
        <v>75</v>
      </c>
      <c r="M29" s="142">
        <v>0.4</v>
      </c>
      <c r="N29" s="143" t="s">
        <v>165</v>
      </c>
      <c r="O29" s="144">
        <v>0.2</v>
      </c>
      <c r="P29" s="136" t="s">
        <v>207</v>
      </c>
      <c r="Q29" s="145" t="s">
        <v>90</v>
      </c>
      <c r="R29" s="28" t="s">
        <v>225</v>
      </c>
      <c r="S29" s="40" t="s">
        <v>80</v>
      </c>
      <c r="T29" s="25" t="s">
        <v>226</v>
      </c>
      <c r="U29" s="40" t="s">
        <v>82</v>
      </c>
      <c r="V29" s="40" t="s">
        <v>83</v>
      </c>
      <c r="W29" s="23">
        <v>0.25</v>
      </c>
      <c r="X29" s="25" t="s">
        <v>84</v>
      </c>
      <c r="Y29" s="23">
        <v>0.15</v>
      </c>
      <c r="Z29" s="40" t="s">
        <v>85</v>
      </c>
      <c r="AA29" s="49" t="s">
        <v>227</v>
      </c>
      <c r="AB29" s="40" t="s">
        <v>87</v>
      </c>
      <c r="AC29" s="25" t="s">
        <v>228</v>
      </c>
      <c r="AD29" s="245" t="s">
        <v>229</v>
      </c>
      <c r="AE29" s="19">
        <f t="shared" ref="AE29:AE38" si="2">+W29+Y29</f>
        <v>0.4</v>
      </c>
      <c r="AF29" s="43" t="str">
        <f t="shared" ref="AF29:AF38" si="3">IF(AG29&lt;=20%,"MUY BAJA",IF(AG29&lt;=40%,"BAJA",IF(AG29&lt;=60%,"MEDIA",IF(AG29&lt;=80%,"ALTA","MUY ALTA"))))</f>
        <v>BAJA</v>
      </c>
      <c r="AG29" s="43">
        <f>IF(OR(V29="prevenir",V29="detectar"),(M29-(M29*AE29)), M29)</f>
        <v>0.24</v>
      </c>
      <c r="AH29" s="150" t="str">
        <f>IF(AI29&lt;=20%,"LEVE",IF(AI29&lt;=40%,"MENOR",IF(AI29&lt;=60%,"MODERADO",IF(AI29&lt;=80%,"MAYOR","CATASTROFICO"))))</f>
        <v>LEVE</v>
      </c>
      <c r="AI29" s="150">
        <f>IF(V29="corregir",(O29-(O29*AE29)), O29)</f>
        <v>0.2</v>
      </c>
      <c r="AJ29" s="145" t="s">
        <v>90</v>
      </c>
      <c r="AK29" s="135" t="s">
        <v>91</v>
      </c>
      <c r="AL29" s="134"/>
      <c r="AM29" s="134"/>
      <c r="AN29" s="141">
        <v>45646</v>
      </c>
      <c r="AO29" s="135" t="s">
        <v>230</v>
      </c>
      <c r="AP29" s="134"/>
      <c r="AQ29" s="134" t="s">
        <v>4</v>
      </c>
      <c r="AR29" s="139" t="s">
        <v>214</v>
      </c>
      <c r="AS29" s="134" t="s">
        <v>4</v>
      </c>
      <c r="AT29" s="134"/>
      <c r="AU29" s="139" t="s">
        <v>215</v>
      </c>
      <c r="AV29" s="134" t="s">
        <v>4</v>
      </c>
      <c r="AW29" s="134"/>
      <c r="AX29" s="139" t="s">
        <v>231</v>
      </c>
      <c r="AY29" s="134" t="s">
        <v>4</v>
      </c>
      <c r="AZ29" s="134"/>
      <c r="BA29" s="139" t="s">
        <v>232</v>
      </c>
      <c r="BB29" s="134" t="s">
        <v>4</v>
      </c>
      <c r="BC29" s="134"/>
      <c r="BD29" s="139" t="s">
        <v>233</v>
      </c>
      <c r="BE29" s="139"/>
      <c r="BF29" s="284" t="s">
        <v>720</v>
      </c>
    </row>
    <row r="30" spans="1:58" s="69" customFormat="1" ht="90.5" customHeight="1" x14ac:dyDescent="0.3">
      <c r="A30" s="160"/>
      <c r="B30" s="169"/>
      <c r="C30" s="136"/>
      <c r="D30" s="135"/>
      <c r="E30" s="135"/>
      <c r="F30" s="135"/>
      <c r="G30" s="46" t="s">
        <v>234</v>
      </c>
      <c r="H30" s="169"/>
      <c r="I30" s="182"/>
      <c r="J30" s="135"/>
      <c r="K30" s="135"/>
      <c r="L30" s="135"/>
      <c r="M30" s="142"/>
      <c r="N30" s="143"/>
      <c r="O30" s="144"/>
      <c r="P30" s="136"/>
      <c r="Q30" s="145"/>
      <c r="R30" s="28" t="s">
        <v>235</v>
      </c>
      <c r="S30" s="40" t="s">
        <v>80</v>
      </c>
      <c r="T30" s="25" t="s">
        <v>226</v>
      </c>
      <c r="U30" s="40" t="s">
        <v>82</v>
      </c>
      <c r="V30" s="40" t="s">
        <v>83</v>
      </c>
      <c r="W30" s="23">
        <v>0.25</v>
      </c>
      <c r="X30" s="25" t="s">
        <v>84</v>
      </c>
      <c r="Y30" s="23">
        <v>0.15</v>
      </c>
      <c r="Z30" s="40" t="s">
        <v>85</v>
      </c>
      <c r="AA30" s="49" t="s">
        <v>236</v>
      </c>
      <c r="AB30" s="40" t="s">
        <v>87</v>
      </c>
      <c r="AC30" s="25" t="s">
        <v>237</v>
      </c>
      <c r="AD30" s="245" t="s">
        <v>229</v>
      </c>
      <c r="AE30" s="19">
        <f t="shared" si="2"/>
        <v>0.4</v>
      </c>
      <c r="AF30" s="43" t="str">
        <f t="shared" si="3"/>
        <v>MUY BAJA</v>
      </c>
      <c r="AG30" s="43">
        <f>+AG29-(AG29*AE30)</f>
        <v>0.14399999999999999</v>
      </c>
      <c r="AH30" s="150"/>
      <c r="AI30" s="150"/>
      <c r="AJ30" s="145"/>
      <c r="AK30" s="135"/>
      <c r="AL30" s="134"/>
      <c r="AM30" s="134"/>
      <c r="AN30" s="141"/>
      <c r="AO30" s="135"/>
      <c r="AP30" s="134"/>
      <c r="AQ30" s="134"/>
      <c r="AR30" s="139"/>
      <c r="AS30" s="134"/>
      <c r="AT30" s="134"/>
      <c r="AU30" s="139"/>
      <c r="AV30" s="134"/>
      <c r="AW30" s="134"/>
      <c r="AX30" s="139"/>
      <c r="AY30" s="134"/>
      <c r="AZ30" s="134"/>
      <c r="BA30" s="139"/>
      <c r="BB30" s="134"/>
      <c r="BC30" s="134"/>
      <c r="BD30" s="139"/>
      <c r="BE30" s="139"/>
      <c r="BF30" s="284"/>
    </row>
    <row r="31" spans="1:58" ht="89.5" customHeight="1" x14ac:dyDescent="0.3">
      <c r="A31" s="160" t="s">
        <v>4</v>
      </c>
      <c r="B31" s="169"/>
      <c r="C31" s="136" t="s">
        <v>200</v>
      </c>
      <c r="D31" s="135" t="s">
        <v>238</v>
      </c>
      <c r="E31" s="135" t="s">
        <v>239</v>
      </c>
      <c r="F31" s="16" t="s">
        <v>69</v>
      </c>
      <c r="G31" s="47" t="s">
        <v>240</v>
      </c>
      <c r="H31" s="169" t="s">
        <v>241</v>
      </c>
      <c r="I31" s="182" t="s">
        <v>242</v>
      </c>
      <c r="J31" s="135" t="s">
        <v>73</v>
      </c>
      <c r="K31" s="183" t="s">
        <v>243</v>
      </c>
      <c r="L31" s="135" t="s">
        <v>75</v>
      </c>
      <c r="M31" s="142">
        <v>0.4</v>
      </c>
      <c r="N31" s="143" t="s">
        <v>165</v>
      </c>
      <c r="O31" s="144">
        <v>0.2</v>
      </c>
      <c r="P31" s="136" t="s">
        <v>207</v>
      </c>
      <c r="Q31" s="145" t="s">
        <v>90</v>
      </c>
      <c r="R31" s="53" t="s">
        <v>244</v>
      </c>
      <c r="S31" s="40" t="s">
        <v>80</v>
      </c>
      <c r="T31" s="25" t="s">
        <v>238</v>
      </c>
      <c r="U31" s="40" t="s">
        <v>82</v>
      </c>
      <c r="V31" s="40" t="s">
        <v>83</v>
      </c>
      <c r="W31" s="23">
        <v>0.25</v>
      </c>
      <c r="X31" s="25" t="s">
        <v>84</v>
      </c>
      <c r="Y31" s="23">
        <v>0.15</v>
      </c>
      <c r="Z31" s="40" t="s">
        <v>85</v>
      </c>
      <c r="AA31" s="49" t="s">
        <v>245</v>
      </c>
      <c r="AB31" s="40" t="s">
        <v>87</v>
      </c>
      <c r="AC31" s="25" t="s">
        <v>246</v>
      </c>
      <c r="AD31" s="245" t="s">
        <v>247</v>
      </c>
      <c r="AE31" s="19">
        <f t="shared" si="2"/>
        <v>0.4</v>
      </c>
      <c r="AF31" s="43" t="str">
        <f t="shared" si="3"/>
        <v>BAJA</v>
      </c>
      <c r="AG31" s="43">
        <f>IF(OR(V31="prevenir",V31="detectar"),(M31-(M31*AE31)), M31)</f>
        <v>0.24</v>
      </c>
      <c r="AH31" s="150" t="str">
        <f>IF(AI31&lt;=20%,"LEVE",IF(AI31&lt;=40%,"MENOR",IF(AI31&lt;=60%,"MODERADO",IF(AI31&lt;=80%,"MAYOR","CATASTROFICO"))))</f>
        <v>LEVE</v>
      </c>
      <c r="AI31" s="150">
        <f>IF(V31="corregir",(O31-(O31*AE31)), O31)</f>
        <v>0.2</v>
      </c>
      <c r="AJ31" s="145" t="s">
        <v>90</v>
      </c>
      <c r="AK31" s="135" t="s">
        <v>91</v>
      </c>
      <c r="AL31" s="134"/>
      <c r="AM31" s="134"/>
      <c r="AN31" s="185">
        <v>45638</v>
      </c>
      <c r="AO31" s="135" t="s">
        <v>248</v>
      </c>
      <c r="AP31" s="135"/>
      <c r="AQ31" s="135" t="s">
        <v>4</v>
      </c>
      <c r="AR31" s="139" t="s">
        <v>249</v>
      </c>
      <c r="AS31" s="135" t="s">
        <v>4</v>
      </c>
      <c r="AT31" s="135"/>
      <c r="AU31" s="139" t="s">
        <v>250</v>
      </c>
      <c r="AV31" s="135" t="s">
        <v>4</v>
      </c>
      <c r="AW31" s="135"/>
      <c r="AX31" s="139" t="s">
        <v>95</v>
      </c>
      <c r="AY31" s="135"/>
      <c r="AZ31" s="135" t="s">
        <v>4</v>
      </c>
      <c r="BA31" s="139" t="s">
        <v>251</v>
      </c>
      <c r="BB31" s="135"/>
      <c r="BC31" s="135" t="s">
        <v>4</v>
      </c>
      <c r="BD31" s="139" t="s">
        <v>252</v>
      </c>
      <c r="BE31" s="188"/>
      <c r="BF31" s="284" t="s">
        <v>706</v>
      </c>
    </row>
    <row r="32" spans="1:58" ht="89.5" customHeight="1" x14ac:dyDescent="0.3">
      <c r="A32" s="160"/>
      <c r="B32" s="169"/>
      <c r="C32" s="136"/>
      <c r="D32" s="135"/>
      <c r="E32" s="135"/>
      <c r="F32" s="16" t="s">
        <v>69</v>
      </c>
      <c r="G32" s="68" t="s">
        <v>253</v>
      </c>
      <c r="H32" s="169"/>
      <c r="I32" s="182"/>
      <c r="J32" s="135"/>
      <c r="K32" s="183"/>
      <c r="L32" s="135"/>
      <c r="M32" s="142"/>
      <c r="N32" s="143"/>
      <c r="O32" s="144"/>
      <c r="P32" s="136"/>
      <c r="Q32" s="145"/>
      <c r="R32" s="53" t="s">
        <v>254</v>
      </c>
      <c r="S32" s="40" t="s">
        <v>80</v>
      </c>
      <c r="T32" s="25" t="s">
        <v>255</v>
      </c>
      <c r="U32" s="40" t="s">
        <v>82</v>
      </c>
      <c r="V32" s="40" t="s">
        <v>83</v>
      </c>
      <c r="W32" s="23">
        <v>0.25</v>
      </c>
      <c r="X32" s="25" t="s">
        <v>84</v>
      </c>
      <c r="Y32" s="23">
        <v>0.15</v>
      </c>
      <c r="Z32" s="40" t="s">
        <v>85</v>
      </c>
      <c r="AA32" s="49" t="s">
        <v>256</v>
      </c>
      <c r="AB32" s="40" t="s">
        <v>87</v>
      </c>
      <c r="AC32" s="25" t="s">
        <v>257</v>
      </c>
      <c r="AD32" s="245" t="s">
        <v>258</v>
      </c>
      <c r="AE32" s="19">
        <f t="shared" si="2"/>
        <v>0.4</v>
      </c>
      <c r="AF32" s="43" t="str">
        <f t="shared" si="3"/>
        <v>MUY BAJA</v>
      </c>
      <c r="AG32" s="43">
        <f>IF(OR(V32="prevenir",V32="detectar"),(M32-(M32*AE32)), M32)</f>
        <v>0</v>
      </c>
      <c r="AH32" s="150"/>
      <c r="AI32" s="150"/>
      <c r="AJ32" s="145"/>
      <c r="AK32" s="135"/>
      <c r="AL32" s="134"/>
      <c r="AM32" s="134"/>
      <c r="AN32" s="135"/>
      <c r="AO32" s="135"/>
      <c r="AP32" s="135"/>
      <c r="AQ32" s="135"/>
      <c r="AR32" s="139"/>
      <c r="AS32" s="135"/>
      <c r="AT32" s="135"/>
      <c r="AU32" s="139"/>
      <c r="AV32" s="135"/>
      <c r="AW32" s="135"/>
      <c r="AX32" s="139"/>
      <c r="AY32" s="135"/>
      <c r="AZ32" s="135"/>
      <c r="BA32" s="139"/>
      <c r="BB32" s="135"/>
      <c r="BC32" s="135"/>
      <c r="BD32" s="139"/>
      <c r="BE32" s="188"/>
      <c r="BF32" s="286"/>
    </row>
    <row r="33" spans="1:58" ht="56.15" customHeight="1" x14ac:dyDescent="0.3">
      <c r="A33" s="160" t="s">
        <v>4</v>
      </c>
      <c r="B33" s="169"/>
      <c r="C33" s="136" t="s">
        <v>200</v>
      </c>
      <c r="D33" s="135" t="s">
        <v>238</v>
      </c>
      <c r="E33" s="135" t="s">
        <v>239</v>
      </c>
      <c r="F33" s="16" t="s">
        <v>105</v>
      </c>
      <c r="G33" s="68" t="s">
        <v>259</v>
      </c>
      <c r="H33" s="169" t="s">
        <v>260</v>
      </c>
      <c r="I33" s="139" t="s">
        <v>261</v>
      </c>
      <c r="J33" s="135" t="s">
        <v>73</v>
      </c>
      <c r="K33" s="183" t="s">
        <v>262</v>
      </c>
      <c r="L33" s="135" t="s">
        <v>75</v>
      </c>
      <c r="M33" s="142">
        <v>0.4</v>
      </c>
      <c r="N33" s="143" t="s">
        <v>165</v>
      </c>
      <c r="O33" s="144">
        <v>0.2</v>
      </c>
      <c r="P33" s="136" t="s">
        <v>207</v>
      </c>
      <c r="Q33" s="145" t="s">
        <v>90</v>
      </c>
      <c r="R33" s="53" t="s">
        <v>263</v>
      </c>
      <c r="S33" s="40" t="s">
        <v>80</v>
      </c>
      <c r="T33" s="25" t="s">
        <v>238</v>
      </c>
      <c r="U33" s="40" t="s">
        <v>82</v>
      </c>
      <c r="V33" s="40" t="s">
        <v>83</v>
      </c>
      <c r="W33" s="23">
        <v>0.25</v>
      </c>
      <c r="X33" s="25" t="s">
        <v>84</v>
      </c>
      <c r="Y33" s="23">
        <v>0.15</v>
      </c>
      <c r="Z33" s="40" t="s">
        <v>85</v>
      </c>
      <c r="AA33" s="49" t="s">
        <v>264</v>
      </c>
      <c r="AB33" s="40" t="s">
        <v>87</v>
      </c>
      <c r="AC33" s="25" t="s">
        <v>265</v>
      </c>
      <c r="AD33" s="245" t="s">
        <v>266</v>
      </c>
      <c r="AE33" s="19">
        <f t="shared" si="2"/>
        <v>0.4</v>
      </c>
      <c r="AF33" s="43" t="str">
        <f t="shared" si="3"/>
        <v>BAJA</v>
      </c>
      <c r="AG33" s="43">
        <f>IF(OR(V33="prevenir",V33="detectar"),(M33-(M33*AE33)), M33)</f>
        <v>0.24</v>
      </c>
      <c r="AH33" s="150" t="str">
        <f>IF(AI33&lt;=20%,"LEVE",IF(AI33&lt;=40%,"MENOR",IF(AI33&lt;=60%,"MODERADO",IF(AI33&lt;=80%,"MAYOR","CATASTROFICO"))))</f>
        <v>LEVE</v>
      </c>
      <c r="AI33" s="158">
        <f>IF(V33="corregir",(O33-(O33*AE33)), O33)</f>
        <v>0.2</v>
      </c>
      <c r="AJ33" s="145" t="s">
        <v>90</v>
      </c>
      <c r="AK33" s="135" t="s">
        <v>91</v>
      </c>
      <c r="AL33" s="134"/>
      <c r="AM33" s="134"/>
      <c r="AN33" s="133">
        <v>45639</v>
      </c>
      <c r="AO33" s="133" t="s">
        <v>248</v>
      </c>
      <c r="AP33" s="133"/>
      <c r="AQ33" s="133" t="s">
        <v>4</v>
      </c>
      <c r="AR33" s="292" t="s">
        <v>249</v>
      </c>
      <c r="AS33" s="133" t="s">
        <v>4</v>
      </c>
      <c r="AT33" s="133"/>
      <c r="AU33" s="292" t="s">
        <v>250</v>
      </c>
      <c r="AV33" s="133" t="s">
        <v>4</v>
      </c>
      <c r="AW33" s="133"/>
      <c r="AX33" s="292" t="s">
        <v>95</v>
      </c>
      <c r="AY33" s="133"/>
      <c r="AZ33" s="133" t="s">
        <v>4</v>
      </c>
      <c r="BA33" s="292" t="s">
        <v>251</v>
      </c>
      <c r="BB33" s="133"/>
      <c r="BC33" s="133" t="s">
        <v>4</v>
      </c>
      <c r="BD33" s="292" t="s">
        <v>252</v>
      </c>
      <c r="BE33" s="292" t="s">
        <v>267</v>
      </c>
      <c r="BF33" s="287" t="s">
        <v>706</v>
      </c>
    </row>
    <row r="34" spans="1:58" ht="56.15" customHeight="1" x14ac:dyDescent="0.3">
      <c r="A34" s="160"/>
      <c r="B34" s="169"/>
      <c r="C34" s="136"/>
      <c r="D34" s="135"/>
      <c r="E34" s="135"/>
      <c r="F34" s="135" t="s">
        <v>105</v>
      </c>
      <c r="G34" s="184" t="s">
        <v>268</v>
      </c>
      <c r="H34" s="169"/>
      <c r="I34" s="139"/>
      <c r="J34" s="135"/>
      <c r="K34" s="183"/>
      <c r="L34" s="135"/>
      <c r="M34" s="142"/>
      <c r="N34" s="143"/>
      <c r="O34" s="144"/>
      <c r="P34" s="136"/>
      <c r="Q34" s="145"/>
      <c r="R34" s="53" t="s">
        <v>269</v>
      </c>
      <c r="S34" s="40" t="s">
        <v>80</v>
      </c>
      <c r="T34" s="25" t="s">
        <v>238</v>
      </c>
      <c r="U34" s="40" t="s">
        <v>82</v>
      </c>
      <c r="V34" s="40" t="s">
        <v>83</v>
      </c>
      <c r="W34" s="23">
        <v>0.25</v>
      </c>
      <c r="X34" s="25" t="s">
        <v>84</v>
      </c>
      <c r="Y34" s="23">
        <v>0.15</v>
      </c>
      <c r="Z34" s="40" t="s">
        <v>85</v>
      </c>
      <c r="AA34" s="49" t="s">
        <v>270</v>
      </c>
      <c r="AB34" s="40" t="s">
        <v>87</v>
      </c>
      <c r="AC34" s="25" t="s">
        <v>265</v>
      </c>
      <c r="AD34" s="245" t="s">
        <v>266</v>
      </c>
      <c r="AE34" s="19">
        <f t="shared" si="2"/>
        <v>0.4</v>
      </c>
      <c r="AF34" s="43" t="str">
        <f t="shared" si="3"/>
        <v>MUY BAJA</v>
      </c>
      <c r="AG34" s="43">
        <f>+AG33-(AG33*AE34)</f>
        <v>0.14399999999999999</v>
      </c>
      <c r="AH34" s="150"/>
      <c r="AI34" s="158"/>
      <c r="AJ34" s="145"/>
      <c r="AK34" s="135"/>
      <c r="AL34" s="134"/>
      <c r="AM34" s="134"/>
      <c r="AN34" s="140"/>
      <c r="AO34" s="140"/>
      <c r="AP34" s="140"/>
      <c r="AQ34" s="140"/>
      <c r="AR34" s="154"/>
      <c r="AS34" s="140"/>
      <c r="AT34" s="140"/>
      <c r="AU34" s="154"/>
      <c r="AV34" s="140"/>
      <c r="AW34" s="140"/>
      <c r="AX34" s="154"/>
      <c r="AY34" s="140"/>
      <c r="AZ34" s="140"/>
      <c r="BA34" s="154"/>
      <c r="BB34" s="140"/>
      <c r="BC34" s="140"/>
      <c r="BD34" s="154"/>
      <c r="BE34" s="154"/>
      <c r="BF34" s="288"/>
    </row>
    <row r="35" spans="1:58" ht="56.15" customHeight="1" x14ac:dyDescent="0.3">
      <c r="A35" s="160"/>
      <c r="B35" s="169"/>
      <c r="C35" s="136"/>
      <c r="D35" s="135"/>
      <c r="E35" s="135"/>
      <c r="F35" s="135"/>
      <c r="G35" s="184"/>
      <c r="H35" s="169"/>
      <c r="I35" s="139"/>
      <c r="J35" s="135"/>
      <c r="K35" s="183"/>
      <c r="L35" s="135"/>
      <c r="M35" s="142"/>
      <c r="N35" s="143"/>
      <c r="O35" s="144"/>
      <c r="P35" s="136"/>
      <c r="Q35" s="145"/>
      <c r="R35" s="53" t="s">
        <v>271</v>
      </c>
      <c r="S35" s="40" t="s">
        <v>80</v>
      </c>
      <c r="T35" s="25" t="s">
        <v>238</v>
      </c>
      <c r="U35" s="40" t="s">
        <v>82</v>
      </c>
      <c r="V35" s="40" t="s">
        <v>124</v>
      </c>
      <c r="W35" s="23">
        <v>0.15</v>
      </c>
      <c r="X35" s="25" t="s">
        <v>84</v>
      </c>
      <c r="Y35" s="23">
        <v>0.15</v>
      </c>
      <c r="Z35" s="40" t="s">
        <v>85</v>
      </c>
      <c r="AA35" s="49" t="s">
        <v>272</v>
      </c>
      <c r="AB35" s="40" t="s">
        <v>87</v>
      </c>
      <c r="AC35" s="25" t="s">
        <v>273</v>
      </c>
      <c r="AD35" s="245" t="s">
        <v>266</v>
      </c>
      <c r="AE35" s="19">
        <f t="shared" si="2"/>
        <v>0.3</v>
      </c>
      <c r="AF35" s="43" t="str">
        <f t="shared" si="3"/>
        <v>MUY BAJA</v>
      </c>
      <c r="AG35" s="43">
        <f>+AG34-(AG34*AE35)</f>
        <v>0.1008</v>
      </c>
      <c r="AH35" s="150"/>
      <c r="AI35" s="158"/>
      <c r="AJ35" s="145"/>
      <c r="AK35" s="135"/>
      <c r="AL35" s="134"/>
      <c r="AM35" s="134"/>
      <c r="AN35" s="140"/>
      <c r="AO35" s="140"/>
      <c r="AP35" s="140"/>
      <c r="AQ35" s="140"/>
      <c r="AR35" s="154"/>
      <c r="AS35" s="140"/>
      <c r="AT35" s="140"/>
      <c r="AU35" s="154"/>
      <c r="AV35" s="140"/>
      <c r="AW35" s="140"/>
      <c r="AX35" s="154"/>
      <c r="AY35" s="140"/>
      <c r="AZ35" s="140"/>
      <c r="BA35" s="154"/>
      <c r="BB35" s="140"/>
      <c r="BC35" s="140"/>
      <c r="BD35" s="154"/>
      <c r="BE35" s="154"/>
      <c r="BF35" s="288"/>
    </row>
    <row r="36" spans="1:58" ht="110" customHeight="1" x14ac:dyDescent="0.3">
      <c r="A36" s="160" t="s">
        <v>4</v>
      </c>
      <c r="B36" s="169"/>
      <c r="C36" s="136" t="s">
        <v>200</v>
      </c>
      <c r="D36" s="135" t="s">
        <v>274</v>
      </c>
      <c r="E36" s="135" t="s">
        <v>239</v>
      </c>
      <c r="F36" s="16" t="s">
        <v>105</v>
      </c>
      <c r="G36" s="47" t="s">
        <v>275</v>
      </c>
      <c r="H36" s="169" t="s">
        <v>276</v>
      </c>
      <c r="I36" s="182" t="s">
        <v>277</v>
      </c>
      <c r="J36" s="135" t="s">
        <v>73</v>
      </c>
      <c r="K36" s="183" t="s">
        <v>278</v>
      </c>
      <c r="L36" s="135" t="s">
        <v>279</v>
      </c>
      <c r="M36" s="142">
        <v>0.6</v>
      </c>
      <c r="N36" s="143" t="s">
        <v>165</v>
      </c>
      <c r="O36" s="144">
        <v>0.2</v>
      </c>
      <c r="P36" s="136" t="s">
        <v>207</v>
      </c>
      <c r="Q36" s="145" t="s">
        <v>78</v>
      </c>
      <c r="R36" s="53" t="s">
        <v>280</v>
      </c>
      <c r="S36" s="40" t="s">
        <v>80</v>
      </c>
      <c r="T36" s="25" t="s">
        <v>133</v>
      </c>
      <c r="U36" s="40" t="s">
        <v>82</v>
      </c>
      <c r="V36" s="40" t="s">
        <v>124</v>
      </c>
      <c r="W36" s="23">
        <v>0.15</v>
      </c>
      <c r="X36" s="25" t="s">
        <v>84</v>
      </c>
      <c r="Y36" s="23">
        <v>0.15</v>
      </c>
      <c r="Z36" s="40" t="s">
        <v>85</v>
      </c>
      <c r="AA36" s="49" t="s">
        <v>281</v>
      </c>
      <c r="AB36" s="40" t="s">
        <v>87</v>
      </c>
      <c r="AC36" s="25" t="s">
        <v>282</v>
      </c>
      <c r="AD36" s="245" t="s">
        <v>283</v>
      </c>
      <c r="AE36" s="19">
        <f t="shared" si="2"/>
        <v>0.3</v>
      </c>
      <c r="AF36" s="43" t="str">
        <f t="shared" si="3"/>
        <v>MEDIA</v>
      </c>
      <c r="AG36" s="43">
        <f>IF(OR(V36="prevenir",V36="detectar"),(M36-(M36*AE36)), M36)</f>
        <v>0.42</v>
      </c>
      <c r="AH36" s="150" t="str">
        <f>IF(AI36&lt;=20%,"LEVE",IF(AI36&lt;=40%,"MENOR",IF(AI36&lt;=60%,"MODERADO",IF(AI36&lt;=80%,"MAYOR","CATASTROFICO"))))</f>
        <v>LEVE</v>
      </c>
      <c r="AI36" s="150">
        <f>IF(V36="corregir",(O36-(O36*AE36)), O36)</f>
        <v>0.2</v>
      </c>
      <c r="AJ36" s="145" t="s">
        <v>90</v>
      </c>
      <c r="AK36" s="135" t="s">
        <v>91</v>
      </c>
      <c r="AL36" s="134"/>
      <c r="AM36" s="134"/>
      <c r="AN36" s="141">
        <v>45637</v>
      </c>
      <c r="AO36" s="135" t="s">
        <v>284</v>
      </c>
      <c r="AP36" s="134"/>
      <c r="AQ36" s="134" t="s">
        <v>4</v>
      </c>
      <c r="AR36" s="139" t="s">
        <v>249</v>
      </c>
      <c r="AS36" s="134" t="s">
        <v>4</v>
      </c>
      <c r="AT36" s="134"/>
      <c r="AU36" s="139" t="s">
        <v>250</v>
      </c>
      <c r="AV36" s="134" t="s">
        <v>4</v>
      </c>
      <c r="AW36" s="134"/>
      <c r="AX36" s="139" t="s">
        <v>95</v>
      </c>
      <c r="AY36" s="134"/>
      <c r="AZ36" s="134" t="s">
        <v>4</v>
      </c>
      <c r="BA36" s="139" t="s">
        <v>251</v>
      </c>
      <c r="BB36" s="134"/>
      <c r="BC36" s="134" t="s">
        <v>4</v>
      </c>
      <c r="BD36" s="139" t="s">
        <v>252</v>
      </c>
      <c r="BE36" s="188"/>
      <c r="BF36" s="284" t="s">
        <v>706</v>
      </c>
    </row>
    <row r="37" spans="1:58" ht="110" customHeight="1" x14ac:dyDescent="0.3">
      <c r="A37" s="160"/>
      <c r="B37" s="169"/>
      <c r="C37" s="136"/>
      <c r="D37" s="135"/>
      <c r="E37" s="135"/>
      <c r="F37" s="16" t="s">
        <v>69</v>
      </c>
      <c r="G37" s="68" t="s">
        <v>285</v>
      </c>
      <c r="H37" s="169"/>
      <c r="I37" s="182"/>
      <c r="J37" s="135"/>
      <c r="K37" s="183"/>
      <c r="L37" s="135"/>
      <c r="M37" s="142"/>
      <c r="N37" s="143"/>
      <c r="O37" s="144"/>
      <c r="P37" s="136"/>
      <c r="Q37" s="145"/>
      <c r="R37" s="28" t="s">
        <v>286</v>
      </c>
      <c r="S37" s="40" t="s">
        <v>80</v>
      </c>
      <c r="T37" s="25" t="s">
        <v>287</v>
      </c>
      <c r="U37" s="40" t="s">
        <v>82</v>
      </c>
      <c r="V37" s="40" t="s">
        <v>83</v>
      </c>
      <c r="W37" s="23">
        <v>0.25</v>
      </c>
      <c r="X37" s="25" t="s">
        <v>84</v>
      </c>
      <c r="Y37" s="23">
        <v>0.15</v>
      </c>
      <c r="Z37" s="40" t="s">
        <v>85</v>
      </c>
      <c r="AA37" s="49" t="s">
        <v>288</v>
      </c>
      <c r="AB37" s="40" t="s">
        <v>87</v>
      </c>
      <c r="AC37" s="25" t="s">
        <v>289</v>
      </c>
      <c r="AD37" s="245" t="s">
        <v>290</v>
      </c>
      <c r="AE37" s="19">
        <f t="shared" si="2"/>
        <v>0.4</v>
      </c>
      <c r="AF37" s="43" t="str">
        <f t="shared" si="3"/>
        <v>BAJA</v>
      </c>
      <c r="AG37" s="43">
        <f>+AG36-(AG36*AE37)</f>
        <v>0.252</v>
      </c>
      <c r="AH37" s="150"/>
      <c r="AI37" s="150"/>
      <c r="AJ37" s="145"/>
      <c r="AK37" s="135"/>
      <c r="AL37" s="134"/>
      <c r="AM37" s="134"/>
      <c r="AN37" s="141"/>
      <c r="AO37" s="135"/>
      <c r="AP37" s="134"/>
      <c r="AQ37" s="134"/>
      <c r="AR37" s="139"/>
      <c r="AS37" s="134"/>
      <c r="AT37" s="134"/>
      <c r="AU37" s="139"/>
      <c r="AV37" s="134"/>
      <c r="AW37" s="134"/>
      <c r="AX37" s="139"/>
      <c r="AY37" s="134"/>
      <c r="AZ37" s="134"/>
      <c r="BA37" s="139"/>
      <c r="BB37" s="134"/>
      <c r="BC37" s="134"/>
      <c r="BD37" s="139"/>
      <c r="BE37" s="188"/>
      <c r="BF37" s="286"/>
    </row>
    <row r="38" spans="1:58" ht="98.5" customHeight="1" x14ac:dyDescent="0.3">
      <c r="A38" s="160" t="s">
        <v>4</v>
      </c>
      <c r="B38" s="169"/>
      <c r="C38" s="136" t="s">
        <v>200</v>
      </c>
      <c r="D38" s="135" t="s">
        <v>291</v>
      </c>
      <c r="E38" s="135" t="s">
        <v>292</v>
      </c>
      <c r="F38" s="135" t="s">
        <v>69</v>
      </c>
      <c r="G38" s="46" t="s">
        <v>293</v>
      </c>
      <c r="H38" s="135" t="s">
        <v>294</v>
      </c>
      <c r="I38" s="139" t="s">
        <v>295</v>
      </c>
      <c r="J38" s="135" t="s">
        <v>73</v>
      </c>
      <c r="K38" s="135" t="s">
        <v>296</v>
      </c>
      <c r="L38" s="135" t="s">
        <v>188</v>
      </c>
      <c r="M38" s="142">
        <v>0.2</v>
      </c>
      <c r="N38" s="143" t="s">
        <v>165</v>
      </c>
      <c r="O38" s="144">
        <v>0.2</v>
      </c>
      <c r="P38" s="135" t="s">
        <v>207</v>
      </c>
      <c r="Q38" s="145" t="s">
        <v>90</v>
      </c>
      <c r="R38" s="28" t="s">
        <v>297</v>
      </c>
      <c r="S38" s="40" t="s">
        <v>80</v>
      </c>
      <c r="T38" s="25" t="s">
        <v>298</v>
      </c>
      <c r="U38" s="40" t="s">
        <v>82</v>
      </c>
      <c r="V38" s="40" t="s">
        <v>83</v>
      </c>
      <c r="W38" s="23">
        <v>0.25</v>
      </c>
      <c r="X38" s="25" t="s">
        <v>84</v>
      </c>
      <c r="Y38" s="23">
        <v>0.15</v>
      </c>
      <c r="Z38" s="40" t="s">
        <v>85</v>
      </c>
      <c r="AA38" s="49" t="s">
        <v>299</v>
      </c>
      <c r="AB38" s="40" t="s">
        <v>87</v>
      </c>
      <c r="AC38" s="25" t="s">
        <v>300</v>
      </c>
      <c r="AD38" s="247"/>
      <c r="AE38" s="19">
        <f t="shared" si="2"/>
        <v>0.4</v>
      </c>
      <c r="AF38" s="150" t="str">
        <f t="shared" si="3"/>
        <v>MUY BAJA</v>
      </c>
      <c r="AG38" s="150">
        <f>IF(OR(V38="prevenir",V38="detectar"),(M38-(M38*AE38)), M38)</f>
        <v>0.12</v>
      </c>
      <c r="AH38" s="150" t="str">
        <f>IF(AI38&lt;=20%,"LEVE",IF(AI38&lt;=40%,"MENOR",IF(AI38&lt;=60%,"MODERADO",IF(AI38&lt;=80%,"MAYOR","CATASTROFICO"))))</f>
        <v>LEVE</v>
      </c>
      <c r="AI38" s="150">
        <f>IF(V38="corregir",(O38-(O38*AE38)), O38)</f>
        <v>0.2</v>
      </c>
      <c r="AJ38" s="145" t="s">
        <v>90</v>
      </c>
      <c r="AK38" s="135" t="s">
        <v>91</v>
      </c>
      <c r="AL38" s="134"/>
      <c r="AM38" s="134"/>
      <c r="AN38" s="141"/>
      <c r="AO38" s="134"/>
      <c r="AP38" s="134"/>
      <c r="AQ38" s="135"/>
      <c r="AR38" s="139"/>
      <c r="AS38" s="134"/>
      <c r="AT38" s="134"/>
      <c r="AU38" s="139"/>
      <c r="AV38" s="134"/>
      <c r="AW38" s="134"/>
      <c r="AX38" s="139"/>
      <c r="AY38" s="134"/>
      <c r="AZ38" s="134"/>
      <c r="BA38" s="188"/>
      <c r="BB38" s="134"/>
      <c r="BC38" s="134"/>
      <c r="BD38" s="139"/>
      <c r="BE38" s="188"/>
      <c r="BF38" s="284" t="s">
        <v>705</v>
      </c>
    </row>
    <row r="39" spans="1:58" ht="98.5" customHeight="1" x14ac:dyDescent="0.3">
      <c r="A39" s="160"/>
      <c r="B39" s="169"/>
      <c r="C39" s="136"/>
      <c r="D39" s="135"/>
      <c r="E39" s="135"/>
      <c r="F39" s="135"/>
      <c r="G39" s="46" t="s">
        <v>301</v>
      </c>
      <c r="H39" s="135"/>
      <c r="I39" s="139"/>
      <c r="J39" s="135"/>
      <c r="K39" s="135"/>
      <c r="L39" s="135"/>
      <c r="M39" s="142"/>
      <c r="N39" s="143"/>
      <c r="O39" s="144"/>
      <c r="P39" s="135"/>
      <c r="Q39" s="145"/>
      <c r="R39" s="28" t="s">
        <v>302</v>
      </c>
      <c r="S39" s="40" t="s">
        <v>80</v>
      </c>
      <c r="T39" s="25" t="s">
        <v>298</v>
      </c>
      <c r="U39" s="40" t="s">
        <v>82</v>
      </c>
      <c r="V39" s="40" t="s">
        <v>83</v>
      </c>
      <c r="W39" s="23">
        <v>0.25</v>
      </c>
      <c r="X39" s="25" t="s">
        <v>84</v>
      </c>
      <c r="Y39" s="23">
        <v>0.15</v>
      </c>
      <c r="Z39" s="40" t="s">
        <v>85</v>
      </c>
      <c r="AA39" s="49" t="s">
        <v>303</v>
      </c>
      <c r="AB39" s="40" t="s">
        <v>87</v>
      </c>
      <c r="AC39" s="25" t="s">
        <v>304</v>
      </c>
      <c r="AD39" s="247"/>
      <c r="AE39" s="19"/>
      <c r="AF39" s="150"/>
      <c r="AG39" s="150"/>
      <c r="AH39" s="150"/>
      <c r="AI39" s="150"/>
      <c r="AJ39" s="145"/>
      <c r="AK39" s="135"/>
      <c r="AL39" s="134"/>
      <c r="AM39" s="134"/>
      <c r="AN39" s="141"/>
      <c r="AO39" s="134"/>
      <c r="AP39" s="134"/>
      <c r="AQ39" s="135"/>
      <c r="AR39" s="139"/>
      <c r="AS39" s="134"/>
      <c r="AT39" s="134"/>
      <c r="AU39" s="139"/>
      <c r="AV39" s="134"/>
      <c r="AW39" s="134"/>
      <c r="AX39" s="139"/>
      <c r="AY39" s="134"/>
      <c r="AZ39" s="134"/>
      <c r="BA39" s="188"/>
      <c r="BB39" s="134"/>
      <c r="BC39" s="134"/>
      <c r="BD39" s="139"/>
      <c r="BE39" s="188"/>
      <c r="BF39" s="286"/>
    </row>
    <row r="40" spans="1:58" ht="100" customHeight="1" x14ac:dyDescent="0.3">
      <c r="A40" s="160" t="s">
        <v>4</v>
      </c>
      <c r="B40" s="169"/>
      <c r="C40" s="136" t="s">
        <v>200</v>
      </c>
      <c r="D40" s="135" t="s">
        <v>291</v>
      </c>
      <c r="E40" s="135" t="s">
        <v>292</v>
      </c>
      <c r="F40" s="16" t="s">
        <v>69</v>
      </c>
      <c r="G40" s="47" t="s">
        <v>305</v>
      </c>
      <c r="H40" s="135" t="s">
        <v>306</v>
      </c>
      <c r="I40" s="139" t="s">
        <v>307</v>
      </c>
      <c r="J40" s="135" t="s">
        <v>73</v>
      </c>
      <c r="K40" s="135" t="s">
        <v>308</v>
      </c>
      <c r="L40" s="135" t="s">
        <v>188</v>
      </c>
      <c r="M40" s="142">
        <v>0.2</v>
      </c>
      <c r="N40" s="143" t="s">
        <v>76</v>
      </c>
      <c r="O40" s="144">
        <v>0.4</v>
      </c>
      <c r="P40" s="135" t="s">
        <v>309</v>
      </c>
      <c r="Q40" s="145" t="s">
        <v>90</v>
      </c>
      <c r="R40" s="28" t="s">
        <v>310</v>
      </c>
      <c r="S40" s="40" t="s">
        <v>80</v>
      </c>
      <c r="T40" s="25" t="s">
        <v>298</v>
      </c>
      <c r="U40" s="40" t="s">
        <v>82</v>
      </c>
      <c r="V40" s="40" t="s">
        <v>83</v>
      </c>
      <c r="W40" s="23">
        <v>0.25</v>
      </c>
      <c r="X40" s="25" t="s">
        <v>84</v>
      </c>
      <c r="Y40" s="23">
        <v>0.15</v>
      </c>
      <c r="Z40" s="40" t="s">
        <v>85</v>
      </c>
      <c r="AA40" s="49" t="s">
        <v>311</v>
      </c>
      <c r="AB40" s="40" t="s">
        <v>87</v>
      </c>
      <c r="AC40" s="25" t="s">
        <v>312</v>
      </c>
      <c r="AD40" s="247"/>
      <c r="AE40" s="19">
        <f t="shared" ref="AE40:AE47" si="4">+W40+Y40</f>
        <v>0.4</v>
      </c>
      <c r="AF40" s="43" t="str">
        <f t="shared" ref="AF40:AF47" si="5">IF(AG40&lt;=20%,"MUY BAJA",IF(AG40&lt;=40%,"BAJA",IF(AG40&lt;=60%,"MEDIA",IF(AG40&lt;=80%,"ALTA","MUY ALTA"))))</f>
        <v>MUY BAJA</v>
      </c>
      <c r="AG40" s="43">
        <f>IF(OR(V40="prevenir",V40="detectar"),(M40-(M40*AE40)), M40)</f>
        <v>0.12</v>
      </c>
      <c r="AH40" s="150" t="str">
        <f>IF(AI40&lt;=20%,"LEVE",IF(AI40&lt;=40%,"MENOR",IF(AI40&lt;=60%,"MODERADO",IF(AI40&lt;=80%,"MAYOR","CATASTROFICO"))))</f>
        <v>MENOR</v>
      </c>
      <c r="AI40" s="150">
        <f>IF(V40="corregir",(O40-(O40*AE40)), O40)</f>
        <v>0.4</v>
      </c>
      <c r="AJ40" s="145" t="s">
        <v>90</v>
      </c>
      <c r="AK40" s="135" t="s">
        <v>91</v>
      </c>
      <c r="AL40" s="134"/>
      <c r="AM40" s="134"/>
      <c r="AN40" s="141"/>
      <c r="AO40" s="134"/>
      <c r="AP40" s="134"/>
      <c r="AQ40" s="135"/>
      <c r="AR40" s="139"/>
      <c r="AS40" s="134"/>
      <c r="AT40" s="134"/>
      <c r="AU40" s="139"/>
      <c r="AV40" s="134"/>
      <c r="AW40" s="134"/>
      <c r="AX40" s="139"/>
      <c r="AY40" s="134"/>
      <c r="AZ40" s="134"/>
      <c r="BA40" s="188"/>
      <c r="BB40" s="134"/>
      <c r="BC40" s="134"/>
      <c r="BD40" s="139"/>
      <c r="BE40" s="188"/>
      <c r="BF40" s="284" t="s">
        <v>707</v>
      </c>
    </row>
    <row r="41" spans="1:58" ht="100" customHeight="1" x14ac:dyDescent="0.3">
      <c r="A41" s="160"/>
      <c r="B41" s="169"/>
      <c r="C41" s="136"/>
      <c r="D41" s="135"/>
      <c r="E41" s="135"/>
      <c r="F41" s="16" t="s">
        <v>69</v>
      </c>
      <c r="G41" s="47" t="s">
        <v>313</v>
      </c>
      <c r="H41" s="135"/>
      <c r="I41" s="139"/>
      <c r="J41" s="135"/>
      <c r="K41" s="135"/>
      <c r="L41" s="135"/>
      <c r="M41" s="142"/>
      <c r="N41" s="143"/>
      <c r="O41" s="144"/>
      <c r="P41" s="135"/>
      <c r="Q41" s="145"/>
      <c r="R41" s="28" t="s">
        <v>314</v>
      </c>
      <c r="S41" s="40" t="s">
        <v>80</v>
      </c>
      <c r="T41" s="25" t="s">
        <v>298</v>
      </c>
      <c r="U41" s="40" t="s">
        <v>82</v>
      </c>
      <c r="V41" s="40" t="s">
        <v>83</v>
      </c>
      <c r="W41" s="23">
        <v>0.25</v>
      </c>
      <c r="X41" s="25" t="s">
        <v>84</v>
      </c>
      <c r="Y41" s="23">
        <v>0.15</v>
      </c>
      <c r="Z41" s="40" t="s">
        <v>85</v>
      </c>
      <c r="AA41" s="49" t="s">
        <v>311</v>
      </c>
      <c r="AB41" s="40" t="s">
        <v>87</v>
      </c>
      <c r="AC41" s="67" t="s">
        <v>315</v>
      </c>
      <c r="AD41" s="246"/>
      <c r="AE41" s="19">
        <f t="shared" si="4"/>
        <v>0.4</v>
      </c>
      <c r="AF41" s="43" t="str">
        <f t="shared" si="5"/>
        <v>MUY BAJA</v>
      </c>
      <c r="AG41" s="43">
        <f>+AG40-(AG40*AE41)</f>
        <v>7.1999999999999995E-2</v>
      </c>
      <c r="AH41" s="150"/>
      <c r="AI41" s="150"/>
      <c r="AJ41" s="145"/>
      <c r="AK41" s="135"/>
      <c r="AL41" s="134"/>
      <c r="AM41" s="134"/>
      <c r="AN41" s="141"/>
      <c r="AO41" s="134"/>
      <c r="AP41" s="134"/>
      <c r="AQ41" s="135"/>
      <c r="AR41" s="139"/>
      <c r="AS41" s="134"/>
      <c r="AT41" s="134"/>
      <c r="AU41" s="139"/>
      <c r="AV41" s="251"/>
      <c r="AW41" s="251"/>
      <c r="AX41" s="179"/>
      <c r="AY41" s="251"/>
      <c r="AZ41" s="251"/>
      <c r="BA41" s="304"/>
      <c r="BB41" s="251"/>
      <c r="BC41" s="251"/>
      <c r="BD41" s="179"/>
      <c r="BE41" s="304"/>
      <c r="BF41" s="286"/>
    </row>
    <row r="42" spans="1:58" ht="128.5" customHeight="1" x14ac:dyDescent="0.3">
      <c r="A42" s="151" t="s">
        <v>4</v>
      </c>
      <c r="B42" s="157"/>
      <c r="C42" s="140" t="s">
        <v>316</v>
      </c>
      <c r="D42" s="254" t="s">
        <v>317</v>
      </c>
      <c r="E42" s="135" t="s">
        <v>318</v>
      </c>
      <c r="F42" s="16" t="s">
        <v>69</v>
      </c>
      <c r="G42" s="45" t="s">
        <v>319</v>
      </c>
      <c r="H42" s="135" t="s">
        <v>320</v>
      </c>
      <c r="I42" s="152" t="s">
        <v>321</v>
      </c>
      <c r="J42" s="135" t="s">
        <v>73</v>
      </c>
      <c r="K42" s="136" t="s">
        <v>322</v>
      </c>
      <c r="L42" s="135" t="s">
        <v>279</v>
      </c>
      <c r="M42" s="142">
        <f>VLOOKUP(L42,'[6]Datos Validacion'!$C$6:$D$10,2,0)</f>
        <v>0.6</v>
      </c>
      <c r="N42" s="143" t="s">
        <v>165</v>
      </c>
      <c r="O42" s="144">
        <f>VLOOKUP(N42,'[6]Datos Validacion'!$E$6:$F$15,2,0)</f>
        <v>0.2</v>
      </c>
      <c r="P42" s="136" t="s">
        <v>207</v>
      </c>
      <c r="Q42" s="145" t="s">
        <v>78</v>
      </c>
      <c r="R42" s="66" t="s">
        <v>323</v>
      </c>
      <c r="S42" s="21" t="s">
        <v>80</v>
      </c>
      <c r="T42" s="20" t="s">
        <v>324</v>
      </c>
      <c r="U42" s="21" t="s">
        <v>82</v>
      </c>
      <c r="V42" s="21" t="s">
        <v>83</v>
      </c>
      <c r="W42" s="23">
        <f>VLOOKUP(V42,'[6]Datos Validacion'!$K$6:$L$8,2,0)</f>
        <v>0.25</v>
      </c>
      <c r="X42" s="20" t="s">
        <v>84</v>
      </c>
      <c r="Y42" s="23">
        <f>VLOOKUP(X42,'[6]Datos Validacion'!$M$6:$N$7,2,0)</f>
        <v>0.15</v>
      </c>
      <c r="Z42" s="21" t="s">
        <v>85</v>
      </c>
      <c r="AA42" s="22" t="s">
        <v>325</v>
      </c>
      <c r="AB42" s="21" t="s">
        <v>87</v>
      </c>
      <c r="AC42" s="20" t="s">
        <v>326</v>
      </c>
      <c r="AD42" s="248" t="s">
        <v>327</v>
      </c>
      <c r="AE42" s="55">
        <f t="shared" si="4"/>
        <v>0.4</v>
      </c>
      <c r="AF42" s="18" t="str">
        <f t="shared" si="5"/>
        <v>BAJA</v>
      </c>
      <c r="AG42" s="18">
        <f>IF(OR(V42="prevenir",V42="detectar"),(M42-(M42*AE42)), M42)</f>
        <v>0.36</v>
      </c>
      <c r="AH42" s="146" t="str">
        <f>IF(AI42&lt;=20%,"LEVE",IF(AI42&lt;=40%,"MENOR",IF(AI42&lt;=60%,"MODERADO",IF(AI42&lt;=80%,"MAYOR","CATASTROFICO"))))</f>
        <v>LEVE</v>
      </c>
      <c r="AI42" s="146">
        <f>IF(V42="corregir",(O42-(O42*AE42)), O42)</f>
        <v>0.2</v>
      </c>
      <c r="AJ42" s="145" t="s">
        <v>90</v>
      </c>
      <c r="AK42" s="135" t="s">
        <v>91</v>
      </c>
      <c r="AL42" s="134"/>
      <c r="AM42" s="134"/>
      <c r="AN42" s="181">
        <v>45632</v>
      </c>
      <c r="AO42" s="156" t="s">
        <v>328</v>
      </c>
      <c r="AP42" s="138"/>
      <c r="AQ42" s="138" t="s">
        <v>4</v>
      </c>
      <c r="AR42" s="293" t="s">
        <v>329</v>
      </c>
      <c r="AS42" s="138" t="s">
        <v>4</v>
      </c>
      <c r="AT42" s="138"/>
      <c r="AU42" s="293" t="s">
        <v>330</v>
      </c>
      <c r="AV42" s="138" t="s">
        <v>4</v>
      </c>
      <c r="AW42" s="138"/>
      <c r="AX42" s="293" t="s">
        <v>331</v>
      </c>
      <c r="AY42" s="138"/>
      <c r="AZ42" s="138" t="s">
        <v>4</v>
      </c>
      <c r="BA42" s="293" t="s">
        <v>332</v>
      </c>
      <c r="BB42" s="138"/>
      <c r="BC42" s="138" t="s">
        <v>4</v>
      </c>
      <c r="BD42" s="293" t="s">
        <v>333</v>
      </c>
      <c r="BE42" s="293" t="s">
        <v>334</v>
      </c>
      <c r="BF42" s="284" t="s">
        <v>706</v>
      </c>
    </row>
    <row r="43" spans="1:58" ht="62.15" customHeight="1" x14ac:dyDescent="0.3">
      <c r="A43" s="151"/>
      <c r="B43" s="157"/>
      <c r="C43" s="140"/>
      <c r="D43" s="254"/>
      <c r="E43" s="135"/>
      <c r="F43" s="16" t="s">
        <v>69</v>
      </c>
      <c r="G43" s="45" t="s">
        <v>335</v>
      </c>
      <c r="H43" s="135"/>
      <c r="I43" s="152"/>
      <c r="J43" s="135"/>
      <c r="K43" s="136"/>
      <c r="L43" s="135"/>
      <c r="M43" s="142"/>
      <c r="N43" s="143"/>
      <c r="O43" s="144"/>
      <c r="P43" s="136"/>
      <c r="Q43" s="145"/>
      <c r="R43" s="66" t="s">
        <v>336</v>
      </c>
      <c r="S43" s="21" t="s">
        <v>80</v>
      </c>
      <c r="T43" s="20" t="s">
        <v>337</v>
      </c>
      <c r="U43" s="21" t="s">
        <v>82</v>
      </c>
      <c r="V43" s="21" t="s">
        <v>124</v>
      </c>
      <c r="W43" s="23">
        <f>VLOOKUP(V43,'[6]Datos Validacion'!$K$6:$L$8,2,0)</f>
        <v>0.15</v>
      </c>
      <c r="X43" s="20" t="s">
        <v>84</v>
      </c>
      <c r="Y43" s="23">
        <f>VLOOKUP(X43,'[6]Datos Validacion'!$M$6:$N$7,2,0)</f>
        <v>0.15</v>
      </c>
      <c r="Z43" s="21" t="s">
        <v>85</v>
      </c>
      <c r="AA43" s="22" t="s">
        <v>338</v>
      </c>
      <c r="AB43" s="21" t="s">
        <v>87</v>
      </c>
      <c r="AC43" s="20" t="s">
        <v>339</v>
      </c>
      <c r="AD43" s="248" t="s">
        <v>327</v>
      </c>
      <c r="AE43" s="55">
        <f t="shared" si="4"/>
        <v>0.3</v>
      </c>
      <c r="AF43" s="18" t="str">
        <f t="shared" si="5"/>
        <v>BAJA</v>
      </c>
      <c r="AG43" s="43">
        <f>+AG42-(AG42*AE43)</f>
        <v>0.252</v>
      </c>
      <c r="AH43" s="146"/>
      <c r="AI43" s="146"/>
      <c r="AJ43" s="145"/>
      <c r="AK43" s="135"/>
      <c r="AL43" s="134"/>
      <c r="AM43" s="134"/>
      <c r="AN43" s="181"/>
      <c r="AO43" s="156"/>
      <c r="AP43" s="138"/>
      <c r="AQ43" s="138"/>
      <c r="AR43" s="293"/>
      <c r="AS43" s="138"/>
      <c r="AT43" s="138"/>
      <c r="AU43" s="293"/>
      <c r="AV43" s="138"/>
      <c r="AW43" s="138"/>
      <c r="AX43" s="293"/>
      <c r="AY43" s="138"/>
      <c r="AZ43" s="138"/>
      <c r="BA43" s="293"/>
      <c r="BB43" s="138"/>
      <c r="BC43" s="138"/>
      <c r="BD43" s="293"/>
      <c r="BE43" s="293"/>
      <c r="BF43" s="284"/>
    </row>
    <row r="44" spans="1:58" ht="128.5" customHeight="1" x14ac:dyDescent="0.3">
      <c r="A44" s="160" t="s">
        <v>4</v>
      </c>
      <c r="B44" s="170"/>
      <c r="C44" s="256" t="s">
        <v>340</v>
      </c>
      <c r="D44" s="138" t="s">
        <v>341</v>
      </c>
      <c r="E44" s="138" t="s">
        <v>342</v>
      </c>
      <c r="F44" s="138" t="s">
        <v>69</v>
      </c>
      <c r="G44" s="53" t="s">
        <v>343</v>
      </c>
      <c r="H44" s="138" t="s">
        <v>344</v>
      </c>
      <c r="I44" s="153" t="s">
        <v>345</v>
      </c>
      <c r="J44" s="135" t="s">
        <v>346</v>
      </c>
      <c r="K44" s="135" t="s">
        <v>347</v>
      </c>
      <c r="L44" s="135" t="s">
        <v>279</v>
      </c>
      <c r="M44" s="142">
        <f>VLOOKUP(L44,'[7]Datos Validacion'!$C$6:$D$10,2,0)</f>
        <v>0.6</v>
      </c>
      <c r="N44" s="143" t="s">
        <v>165</v>
      </c>
      <c r="O44" s="144">
        <f>VLOOKUP(N44,'[7]Datos Validacion'!$E$6:$F$15,2,0)</f>
        <v>0.2</v>
      </c>
      <c r="P44" s="136" t="s">
        <v>348</v>
      </c>
      <c r="Q44" s="145" t="s">
        <v>78</v>
      </c>
      <c r="R44" s="37" t="s">
        <v>349</v>
      </c>
      <c r="S44" s="40" t="s">
        <v>80</v>
      </c>
      <c r="T44" s="40" t="s">
        <v>350</v>
      </c>
      <c r="U44" s="40" t="s">
        <v>82</v>
      </c>
      <c r="V44" s="40" t="s">
        <v>83</v>
      </c>
      <c r="W44" s="23">
        <f>VLOOKUP(V44,'[7]Datos Validacion'!$K$6:$L$8,2,0)</f>
        <v>0.25</v>
      </c>
      <c r="X44" s="25" t="s">
        <v>84</v>
      </c>
      <c r="Y44" s="23">
        <f>VLOOKUP(X44,'[7]Datos Validacion'!$M$6:$N$7,2,0)</f>
        <v>0.15</v>
      </c>
      <c r="Z44" s="40" t="s">
        <v>85</v>
      </c>
      <c r="AA44" s="22" t="s">
        <v>351</v>
      </c>
      <c r="AB44" s="40" t="s">
        <v>87</v>
      </c>
      <c r="AC44" s="25" t="s">
        <v>352</v>
      </c>
      <c r="AD44" s="248" t="s">
        <v>353</v>
      </c>
      <c r="AE44" s="55">
        <f t="shared" si="4"/>
        <v>0.4</v>
      </c>
      <c r="AF44" s="43" t="str">
        <f t="shared" si="5"/>
        <v>BAJA</v>
      </c>
      <c r="AG44" s="43">
        <f>IF(OR(V44="prevenir",V44="detectar"),(M44-(M44*AE44)), M44)</f>
        <v>0.36</v>
      </c>
      <c r="AH44" s="150" t="str">
        <f>IF(AI44&lt;=20%,"LEVE",IF(AI44&lt;=40%,"MENOR",IF(AI44&lt;=60%,"MODERADO",IF(AI44&lt;=80%,"MAYOR","CATASTROFICO"))))</f>
        <v>LEVE</v>
      </c>
      <c r="AI44" s="150">
        <f>IF(V44="corregir",(O44-(O44*AE44)), O44)</f>
        <v>0.2</v>
      </c>
      <c r="AJ44" s="145" t="s">
        <v>90</v>
      </c>
      <c r="AK44" s="135" t="s">
        <v>91</v>
      </c>
      <c r="AL44" s="178"/>
      <c r="AM44" s="178"/>
      <c r="AN44" s="141">
        <v>45646</v>
      </c>
      <c r="AO44" s="161" t="s">
        <v>133</v>
      </c>
      <c r="AP44" s="134"/>
      <c r="AQ44" s="134" t="s">
        <v>4</v>
      </c>
      <c r="AR44" s="139" t="s">
        <v>354</v>
      </c>
      <c r="AS44" s="134" t="s">
        <v>4</v>
      </c>
      <c r="AT44" s="134"/>
      <c r="AU44" s="139" t="s">
        <v>355</v>
      </c>
      <c r="AV44" s="252" t="s">
        <v>4</v>
      </c>
      <c r="AW44" s="252"/>
      <c r="AX44" s="180" t="s">
        <v>356</v>
      </c>
      <c r="AY44" s="252" t="s">
        <v>4</v>
      </c>
      <c r="AZ44" s="252"/>
      <c r="BA44" s="180" t="s">
        <v>357</v>
      </c>
      <c r="BB44" s="252"/>
      <c r="BC44" s="252" t="s">
        <v>4</v>
      </c>
      <c r="BD44" s="180" t="s">
        <v>358</v>
      </c>
      <c r="BE44" s="253" t="s">
        <v>359</v>
      </c>
      <c r="BF44" s="284" t="s">
        <v>709</v>
      </c>
    </row>
    <row r="45" spans="1:58" ht="128.5" customHeight="1" x14ac:dyDescent="0.3">
      <c r="A45" s="160"/>
      <c r="B45" s="170"/>
      <c r="C45" s="256"/>
      <c r="D45" s="138"/>
      <c r="E45" s="138"/>
      <c r="F45" s="138"/>
      <c r="G45" s="53" t="s">
        <v>360</v>
      </c>
      <c r="H45" s="138"/>
      <c r="I45" s="153"/>
      <c r="J45" s="135"/>
      <c r="K45" s="135"/>
      <c r="L45" s="135"/>
      <c r="M45" s="142"/>
      <c r="N45" s="143"/>
      <c r="O45" s="144"/>
      <c r="P45" s="136"/>
      <c r="Q45" s="145"/>
      <c r="R45" s="51" t="s">
        <v>361</v>
      </c>
      <c r="S45" s="40" t="s">
        <v>362</v>
      </c>
      <c r="T45" s="40" t="s">
        <v>350</v>
      </c>
      <c r="U45" s="40" t="s">
        <v>82</v>
      </c>
      <c r="V45" s="40" t="s">
        <v>83</v>
      </c>
      <c r="W45" s="23">
        <f>VLOOKUP(V45,'[7]Datos Validacion'!$K$6:$L$8,2,0)</f>
        <v>0.25</v>
      </c>
      <c r="X45" s="25" t="s">
        <v>84</v>
      </c>
      <c r="Y45" s="23">
        <f>VLOOKUP(X45,'[7]Datos Validacion'!$M$6:$N$7,2,0)</f>
        <v>0.15</v>
      </c>
      <c r="Z45" s="40" t="s">
        <v>363</v>
      </c>
      <c r="AA45" s="22"/>
      <c r="AB45" s="40" t="s">
        <v>87</v>
      </c>
      <c r="AC45" s="25" t="s">
        <v>352</v>
      </c>
      <c r="AD45" s="248" t="s">
        <v>353</v>
      </c>
      <c r="AE45" s="55">
        <f t="shared" si="4"/>
        <v>0.4</v>
      </c>
      <c r="AF45" s="43" t="str">
        <f t="shared" si="5"/>
        <v>BAJA</v>
      </c>
      <c r="AG45" s="43">
        <f>+AG44-(AG44*AE45)</f>
        <v>0.216</v>
      </c>
      <c r="AH45" s="150"/>
      <c r="AI45" s="150"/>
      <c r="AJ45" s="145"/>
      <c r="AK45" s="135"/>
      <c r="AL45" s="178"/>
      <c r="AM45" s="178"/>
      <c r="AN45" s="141"/>
      <c r="AO45" s="161"/>
      <c r="AP45" s="134"/>
      <c r="AQ45" s="134"/>
      <c r="AR45" s="139"/>
      <c r="AS45" s="134"/>
      <c r="AT45" s="134"/>
      <c r="AU45" s="139"/>
      <c r="AV45" s="134"/>
      <c r="AW45" s="134"/>
      <c r="AX45" s="139"/>
      <c r="AY45" s="134"/>
      <c r="AZ45" s="134"/>
      <c r="BA45" s="188"/>
      <c r="BB45" s="134"/>
      <c r="BC45" s="134"/>
      <c r="BD45" s="139"/>
      <c r="BE45" s="180"/>
      <c r="BF45" s="284"/>
    </row>
    <row r="46" spans="1:58" ht="144.5" customHeight="1" x14ac:dyDescent="0.3">
      <c r="A46" s="32" t="s">
        <v>4</v>
      </c>
      <c r="B46" s="42"/>
      <c r="C46" s="257" t="s">
        <v>340</v>
      </c>
      <c r="D46" s="29" t="s">
        <v>103</v>
      </c>
      <c r="E46" s="29" t="s">
        <v>133</v>
      </c>
      <c r="F46" s="29" t="s">
        <v>105</v>
      </c>
      <c r="G46" s="53" t="s">
        <v>364</v>
      </c>
      <c r="H46" s="29" t="s">
        <v>365</v>
      </c>
      <c r="I46" s="53" t="s">
        <v>366</v>
      </c>
      <c r="J46" s="16" t="s">
        <v>73</v>
      </c>
      <c r="K46" s="25" t="s">
        <v>367</v>
      </c>
      <c r="L46" s="16" t="s">
        <v>188</v>
      </c>
      <c r="M46" s="23">
        <f>VLOOKUP(L46,'[7]Datos Validacion'!$C$6:$D$10,2,0)</f>
        <v>0.2</v>
      </c>
      <c r="N46" s="27" t="s">
        <v>78</v>
      </c>
      <c r="O46" s="26">
        <f>VLOOKUP(N46,'[7]Datos Validacion'!$E$6:$F$15,2,0)</f>
        <v>0.6</v>
      </c>
      <c r="P46" s="25" t="s">
        <v>368</v>
      </c>
      <c r="Q46" s="17" t="s">
        <v>78</v>
      </c>
      <c r="R46" s="65" t="s">
        <v>369</v>
      </c>
      <c r="S46" s="21" t="s">
        <v>80</v>
      </c>
      <c r="T46" s="20" t="s">
        <v>370</v>
      </c>
      <c r="U46" s="21" t="s">
        <v>82</v>
      </c>
      <c r="V46" s="21" t="s">
        <v>83</v>
      </c>
      <c r="W46" s="23">
        <f>VLOOKUP(V46,'[7]Datos Validacion'!$K$6:$L$8,2,0)</f>
        <v>0.25</v>
      </c>
      <c r="X46" s="20" t="s">
        <v>84</v>
      </c>
      <c r="Y46" s="23">
        <f>VLOOKUP(X46,'[7]Datos Validacion'!$M$6:$N$7,2,0)</f>
        <v>0.15</v>
      </c>
      <c r="Z46" s="21" t="s">
        <v>85</v>
      </c>
      <c r="AA46" s="22" t="s">
        <v>371</v>
      </c>
      <c r="AB46" s="21" t="s">
        <v>87</v>
      </c>
      <c r="AC46" s="21" t="s">
        <v>372</v>
      </c>
      <c r="AD46" s="248" t="s">
        <v>353</v>
      </c>
      <c r="AE46" s="55">
        <f t="shared" si="4"/>
        <v>0.4</v>
      </c>
      <c r="AF46" s="18" t="str">
        <f t="shared" si="5"/>
        <v>MUY BAJA</v>
      </c>
      <c r="AG46" s="18">
        <f>IF(OR(V46="prevenir",V46="detectar"),(M46-(M46*AE46)), M46)</f>
        <v>0.12</v>
      </c>
      <c r="AH46" s="18" t="str">
        <f>IF(AI46&lt;=20%,"LEVE",IF(AI46&lt;=40%,"MENOR",IF(AI46&lt;=60%,"MODERADO",IF(AI46&lt;=80%,"MAYOR","CATASTROFICO"))))</f>
        <v>MODERADO</v>
      </c>
      <c r="AI46" s="18">
        <f>IF(V46="corregir",(O46-(O46*AE46)), O46)</f>
        <v>0.6</v>
      </c>
      <c r="AJ46" s="17" t="s">
        <v>78</v>
      </c>
      <c r="AK46" s="16" t="s">
        <v>91</v>
      </c>
      <c r="AL46" s="41"/>
      <c r="AM46" s="41"/>
      <c r="AN46" s="14"/>
      <c r="AO46" s="14"/>
      <c r="AP46" s="15"/>
      <c r="AQ46" s="15"/>
      <c r="AR46" s="46"/>
      <c r="AS46" s="15"/>
      <c r="AT46" s="15"/>
      <c r="AU46" s="46"/>
      <c r="AV46" s="15"/>
      <c r="AW46" s="15"/>
      <c r="AX46" s="46"/>
      <c r="AY46" s="15"/>
      <c r="AZ46" s="15"/>
      <c r="BA46" s="46"/>
      <c r="BB46" s="15"/>
      <c r="BC46" s="15"/>
      <c r="BD46" s="46"/>
      <c r="BE46" s="46"/>
      <c r="BF46" s="268" t="s">
        <v>718</v>
      </c>
    </row>
    <row r="47" spans="1:58" ht="64.5" customHeight="1" x14ac:dyDescent="0.3">
      <c r="A47" s="160" t="s">
        <v>4</v>
      </c>
      <c r="B47" s="170"/>
      <c r="C47" s="256" t="s">
        <v>340</v>
      </c>
      <c r="D47" s="161" t="s">
        <v>373</v>
      </c>
      <c r="E47" s="161" t="s">
        <v>374</v>
      </c>
      <c r="F47" s="29" t="s">
        <v>375</v>
      </c>
      <c r="G47" s="53" t="s">
        <v>376</v>
      </c>
      <c r="H47" s="161" t="s">
        <v>377</v>
      </c>
      <c r="I47" s="171" t="s">
        <v>378</v>
      </c>
      <c r="J47" s="135" t="s">
        <v>346</v>
      </c>
      <c r="K47" s="136" t="s">
        <v>379</v>
      </c>
      <c r="L47" s="135" t="s">
        <v>380</v>
      </c>
      <c r="M47" s="142">
        <f>VLOOKUP(L47,'[8]Datos Validacion'!$C$6:$D$10,2,0)</f>
        <v>0.8</v>
      </c>
      <c r="N47" s="143" t="s">
        <v>165</v>
      </c>
      <c r="O47" s="144">
        <f>VLOOKUP(N47,'[8]Datos Validacion'!$E$6:$F$15,2,0)</f>
        <v>0.2</v>
      </c>
      <c r="P47" s="136" t="s">
        <v>381</v>
      </c>
      <c r="Q47" s="145" t="s">
        <v>78</v>
      </c>
      <c r="R47" s="174" t="s">
        <v>382</v>
      </c>
      <c r="S47" s="169" t="s">
        <v>80</v>
      </c>
      <c r="T47" s="136" t="s">
        <v>383</v>
      </c>
      <c r="U47" s="169" t="s">
        <v>82</v>
      </c>
      <c r="V47" s="169" t="s">
        <v>83</v>
      </c>
      <c r="W47" s="142">
        <f>VLOOKUP(V47,'[8]Datos Validacion'!$K$6:$L$8,2,0)</f>
        <v>0.25</v>
      </c>
      <c r="X47" s="136" t="s">
        <v>84</v>
      </c>
      <c r="Y47" s="142">
        <f>VLOOKUP(X47,'[8]Datos Validacion'!$M$6:$N$7,2,0)</f>
        <v>0.15</v>
      </c>
      <c r="Z47" s="169" t="s">
        <v>85</v>
      </c>
      <c r="AA47" s="49" t="s">
        <v>384</v>
      </c>
      <c r="AB47" s="63" t="s">
        <v>87</v>
      </c>
      <c r="AC47" s="172" t="s">
        <v>385</v>
      </c>
      <c r="AD47" s="247"/>
      <c r="AE47" s="173">
        <f t="shared" si="4"/>
        <v>0.4</v>
      </c>
      <c r="AF47" s="150" t="str">
        <f t="shared" si="5"/>
        <v>MEDIA</v>
      </c>
      <c r="AG47" s="150">
        <f>IF(OR(V47="prevenir",V47="detectar"),(M47-(M47*AE47)), M47)</f>
        <v>0.48</v>
      </c>
      <c r="AH47" s="176" t="s">
        <v>165</v>
      </c>
      <c r="AI47" s="150">
        <v>0.15</v>
      </c>
      <c r="AJ47" s="177" t="s">
        <v>90</v>
      </c>
      <c r="AK47" s="135" t="s">
        <v>91</v>
      </c>
      <c r="AL47" s="136"/>
      <c r="AM47" s="136"/>
      <c r="AN47" s="137"/>
      <c r="AO47" s="175"/>
      <c r="AP47" s="137"/>
      <c r="AQ47" s="137"/>
      <c r="AR47" s="294"/>
      <c r="AS47" s="137"/>
      <c r="AT47" s="137"/>
      <c r="AU47" s="294"/>
      <c r="AV47" s="137"/>
      <c r="AW47" s="137"/>
      <c r="AX47" s="294"/>
      <c r="AY47" s="137"/>
      <c r="AZ47" s="137"/>
      <c r="BA47" s="294"/>
      <c r="BB47" s="137"/>
      <c r="BC47" s="137"/>
      <c r="BD47" s="294"/>
      <c r="BE47" s="305"/>
      <c r="BF47" s="255" t="s">
        <v>707</v>
      </c>
    </row>
    <row r="48" spans="1:58" ht="55.5" customHeight="1" x14ac:dyDescent="0.3">
      <c r="A48" s="160"/>
      <c r="B48" s="170"/>
      <c r="C48" s="256"/>
      <c r="D48" s="161"/>
      <c r="E48" s="161"/>
      <c r="F48" s="29" t="s">
        <v>69</v>
      </c>
      <c r="G48" s="53" t="s">
        <v>386</v>
      </c>
      <c r="H48" s="161"/>
      <c r="I48" s="171"/>
      <c r="J48" s="135"/>
      <c r="K48" s="136"/>
      <c r="L48" s="135"/>
      <c r="M48" s="142"/>
      <c r="N48" s="143"/>
      <c r="O48" s="144"/>
      <c r="P48" s="136"/>
      <c r="Q48" s="145"/>
      <c r="R48" s="174"/>
      <c r="S48" s="169"/>
      <c r="T48" s="136"/>
      <c r="U48" s="169"/>
      <c r="V48" s="169"/>
      <c r="W48" s="142"/>
      <c r="X48" s="136"/>
      <c r="Y48" s="142"/>
      <c r="Z48" s="169"/>
      <c r="AA48" s="49" t="s">
        <v>387</v>
      </c>
      <c r="AB48" s="63"/>
      <c r="AC48" s="172"/>
      <c r="AD48" s="247"/>
      <c r="AE48" s="173"/>
      <c r="AF48" s="150"/>
      <c r="AG48" s="150"/>
      <c r="AH48" s="176"/>
      <c r="AI48" s="150"/>
      <c r="AJ48" s="177"/>
      <c r="AK48" s="135"/>
      <c r="AL48" s="136"/>
      <c r="AM48" s="136"/>
      <c r="AN48" s="137"/>
      <c r="AO48" s="175"/>
      <c r="AP48" s="137"/>
      <c r="AQ48" s="137"/>
      <c r="AR48" s="294"/>
      <c r="AS48" s="137"/>
      <c r="AT48" s="137"/>
      <c r="AU48" s="294"/>
      <c r="AV48" s="137"/>
      <c r="AW48" s="137"/>
      <c r="AX48" s="294"/>
      <c r="AY48" s="137"/>
      <c r="AZ48" s="137"/>
      <c r="BA48" s="294"/>
      <c r="BB48" s="137"/>
      <c r="BC48" s="137"/>
      <c r="BD48" s="294"/>
      <c r="BE48" s="305"/>
      <c r="BF48" s="289"/>
    </row>
    <row r="49" spans="1:58" ht="55.5" customHeight="1" x14ac:dyDescent="0.3">
      <c r="A49" s="160"/>
      <c r="B49" s="170"/>
      <c r="C49" s="256"/>
      <c r="D49" s="161"/>
      <c r="E49" s="161"/>
      <c r="F49" s="29" t="s">
        <v>69</v>
      </c>
      <c r="G49" s="53" t="s">
        <v>388</v>
      </c>
      <c r="H49" s="161"/>
      <c r="I49" s="171"/>
      <c r="J49" s="135"/>
      <c r="K49" s="136"/>
      <c r="L49" s="135"/>
      <c r="M49" s="142"/>
      <c r="N49" s="143"/>
      <c r="O49" s="144"/>
      <c r="P49" s="136"/>
      <c r="Q49" s="145"/>
      <c r="R49" s="64" t="s">
        <v>389</v>
      </c>
      <c r="S49" s="40" t="s">
        <v>80</v>
      </c>
      <c r="T49" s="25" t="s">
        <v>390</v>
      </c>
      <c r="U49" s="40" t="s">
        <v>82</v>
      </c>
      <c r="V49" s="40" t="s">
        <v>83</v>
      </c>
      <c r="W49" s="23">
        <f>VLOOKUP(V49,'[8]Datos Validacion'!$K$6:$L$8,2,0)</f>
        <v>0.25</v>
      </c>
      <c r="X49" s="25" t="s">
        <v>84</v>
      </c>
      <c r="Y49" s="23">
        <f>VLOOKUP(X49,'[8]Datos Validacion'!$M$6:$N$7,2,0)</f>
        <v>0.15</v>
      </c>
      <c r="Z49" s="40" t="s">
        <v>85</v>
      </c>
      <c r="AA49" s="49" t="s">
        <v>391</v>
      </c>
      <c r="AB49" s="63" t="s">
        <v>87</v>
      </c>
      <c r="AC49" s="62" t="s">
        <v>392</v>
      </c>
      <c r="AD49" s="247"/>
      <c r="AE49" s="55">
        <f t="shared" ref="AE49:AE69" si="6">+W49+Y49</f>
        <v>0.4</v>
      </c>
      <c r="AF49" s="43" t="str">
        <f t="shared" ref="AF49:AF69" si="7">IF(AG49&lt;=20%,"MUY BAJA",IF(AG49&lt;=40%,"BAJA",IF(AG49&lt;=60%,"MEDIA",IF(AG49&lt;=80%,"ALTA","MUY ALTA"))))</f>
        <v>BAJA</v>
      </c>
      <c r="AG49" s="43">
        <f>+AG47-(AG47*AE49)</f>
        <v>0.28799999999999998</v>
      </c>
      <c r="AH49" s="176"/>
      <c r="AI49" s="150"/>
      <c r="AJ49" s="177"/>
      <c r="AK49" s="135"/>
      <c r="AL49" s="136"/>
      <c r="AM49" s="136"/>
      <c r="AN49" s="137"/>
      <c r="AO49" s="175"/>
      <c r="AP49" s="137"/>
      <c r="AQ49" s="137"/>
      <c r="AR49" s="294"/>
      <c r="AS49" s="137"/>
      <c r="AT49" s="137"/>
      <c r="AU49" s="294"/>
      <c r="AV49" s="137"/>
      <c r="AW49" s="137"/>
      <c r="AX49" s="294"/>
      <c r="AY49" s="137"/>
      <c r="AZ49" s="137"/>
      <c r="BA49" s="294"/>
      <c r="BB49" s="137"/>
      <c r="BC49" s="137"/>
      <c r="BD49" s="294"/>
      <c r="BE49" s="305"/>
      <c r="BF49" s="289"/>
    </row>
    <row r="50" spans="1:58" ht="27.5" customHeight="1" x14ac:dyDescent="0.3">
      <c r="A50" s="160"/>
      <c r="B50" s="170"/>
      <c r="C50" s="256"/>
      <c r="D50" s="161"/>
      <c r="E50" s="161"/>
      <c r="F50" s="29" t="s">
        <v>375</v>
      </c>
      <c r="G50" s="53" t="s">
        <v>393</v>
      </c>
      <c r="H50" s="161"/>
      <c r="I50" s="171"/>
      <c r="J50" s="135"/>
      <c r="K50" s="136"/>
      <c r="L50" s="135"/>
      <c r="M50" s="142"/>
      <c r="N50" s="143"/>
      <c r="O50" s="144"/>
      <c r="P50" s="136"/>
      <c r="Q50" s="145"/>
      <c r="R50" s="64" t="s">
        <v>394</v>
      </c>
      <c r="S50" s="40" t="s">
        <v>80</v>
      </c>
      <c r="T50" s="25" t="s">
        <v>383</v>
      </c>
      <c r="U50" s="40" t="s">
        <v>82</v>
      </c>
      <c r="V50" s="40" t="s">
        <v>83</v>
      </c>
      <c r="W50" s="23">
        <f>VLOOKUP(V50,'[8]Datos Validacion'!$K$6:$L$8,2,0)</f>
        <v>0.25</v>
      </c>
      <c r="X50" s="25" t="s">
        <v>84</v>
      </c>
      <c r="Y50" s="23">
        <f>VLOOKUP(X50,'[8]Datos Validacion'!$M$6:$N$7,2,0)</f>
        <v>0.15</v>
      </c>
      <c r="Z50" s="40" t="s">
        <v>85</v>
      </c>
      <c r="AA50" s="49" t="s">
        <v>391</v>
      </c>
      <c r="AB50" s="63" t="s">
        <v>87</v>
      </c>
      <c r="AC50" s="62" t="s">
        <v>395</v>
      </c>
      <c r="AD50" s="247"/>
      <c r="AE50" s="55">
        <f t="shared" si="6"/>
        <v>0.4</v>
      </c>
      <c r="AF50" s="43" t="str">
        <f t="shared" si="7"/>
        <v>MUY BAJA</v>
      </c>
      <c r="AG50" s="43">
        <f>+AG49-(AG49*AE50)</f>
        <v>0.17279999999999998</v>
      </c>
      <c r="AH50" s="176"/>
      <c r="AI50" s="150"/>
      <c r="AJ50" s="177"/>
      <c r="AK50" s="135"/>
      <c r="AL50" s="136"/>
      <c r="AM50" s="136"/>
      <c r="AN50" s="137"/>
      <c r="AO50" s="175"/>
      <c r="AP50" s="137"/>
      <c r="AQ50" s="137"/>
      <c r="AR50" s="294"/>
      <c r="AS50" s="137"/>
      <c r="AT50" s="137"/>
      <c r="AU50" s="294"/>
      <c r="AV50" s="137"/>
      <c r="AW50" s="137"/>
      <c r="AX50" s="294"/>
      <c r="AY50" s="137"/>
      <c r="AZ50" s="137"/>
      <c r="BA50" s="294"/>
      <c r="BB50" s="137"/>
      <c r="BC50" s="137"/>
      <c r="BD50" s="294"/>
      <c r="BE50" s="305"/>
      <c r="BF50" s="289"/>
    </row>
    <row r="51" spans="1:58" s="61" customFormat="1" ht="98" customHeight="1" x14ac:dyDescent="0.35">
      <c r="A51" s="169" t="s">
        <v>4</v>
      </c>
      <c r="B51" s="169"/>
      <c r="C51" s="169" t="s">
        <v>396</v>
      </c>
      <c r="D51" s="135" t="s">
        <v>397</v>
      </c>
      <c r="E51" s="135" t="s">
        <v>398</v>
      </c>
      <c r="F51" s="135" t="s">
        <v>69</v>
      </c>
      <c r="G51" s="47" t="s">
        <v>399</v>
      </c>
      <c r="H51" s="135" t="s">
        <v>400</v>
      </c>
      <c r="I51" s="139" t="s">
        <v>401</v>
      </c>
      <c r="J51" s="135" t="s">
        <v>73</v>
      </c>
      <c r="K51" s="135" t="s">
        <v>402</v>
      </c>
      <c r="L51" s="135" t="s">
        <v>75</v>
      </c>
      <c r="M51" s="142">
        <f>VLOOKUP(L51,'[9]Datos Validacion'!$C$6:$D$10,2,0)</f>
        <v>0.4</v>
      </c>
      <c r="N51" s="143" t="s">
        <v>78</v>
      </c>
      <c r="O51" s="144">
        <f>VLOOKUP(N51,'[9]Datos Validacion'!$E$6:$F$15,2,0)</f>
        <v>0.6</v>
      </c>
      <c r="P51" s="136" t="s">
        <v>207</v>
      </c>
      <c r="Q51" s="145" t="s">
        <v>78</v>
      </c>
      <c r="R51" s="28" t="s">
        <v>403</v>
      </c>
      <c r="S51" s="40" t="s">
        <v>80</v>
      </c>
      <c r="T51" s="25" t="s">
        <v>404</v>
      </c>
      <c r="U51" s="40" t="s">
        <v>82</v>
      </c>
      <c r="V51" s="40" t="s">
        <v>83</v>
      </c>
      <c r="W51" s="23">
        <f>VLOOKUP(V51,'[9]Datos Validacion'!$K$6:$L$8,2,0)</f>
        <v>0.25</v>
      </c>
      <c r="X51" s="25" t="s">
        <v>84</v>
      </c>
      <c r="Y51" s="23">
        <f>VLOOKUP(X51,'[9]Datos Validacion'!$M$6:$N$7,2,0)</f>
        <v>0.15</v>
      </c>
      <c r="Z51" s="40" t="s">
        <v>85</v>
      </c>
      <c r="AA51" s="49" t="s">
        <v>405</v>
      </c>
      <c r="AB51" s="40" t="s">
        <v>87</v>
      </c>
      <c r="AC51" s="25" t="s">
        <v>406</v>
      </c>
      <c r="AD51" s="245" t="s">
        <v>407</v>
      </c>
      <c r="AE51" s="19">
        <f t="shared" si="6"/>
        <v>0.4</v>
      </c>
      <c r="AF51" s="43" t="str">
        <f t="shared" si="7"/>
        <v>BAJA</v>
      </c>
      <c r="AG51" s="43">
        <f>IF(OR(V51="prevenir",V51="detectar"),(M51-(M51*AE51)), M51)</f>
        <v>0.24</v>
      </c>
      <c r="AH51" s="150" t="str">
        <f>IF(AI51&lt;=20%,"LEVE",IF(AI51&lt;=40%,"MENOR",IF(AI51&lt;=60%,"MODERADO",IF(AI51&lt;=80%,"MAYOR","CATASTROFICO"))))</f>
        <v>MODERADO</v>
      </c>
      <c r="AI51" s="150">
        <f>IF(V51="corregir",(O51-(O51*AE51)), O51)</f>
        <v>0.6</v>
      </c>
      <c r="AJ51" s="145" t="s">
        <v>78</v>
      </c>
      <c r="AK51" s="135" t="s">
        <v>91</v>
      </c>
      <c r="AL51" s="134"/>
      <c r="AM51" s="134"/>
      <c r="AN51" s="141">
        <v>45645</v>
      </c>
      <c r="AO51" s="135" t="s">
        <v>408</v>
      </c>
      <c r="AP51" s="134"/>
      <c r="AQ51" s="134" t="s">
        <v>4</v>
      </c>
      <c r="AR51" s="139" t="s">
        <v>409</v>
      </c>
      <c r="AS51" s="135" t="s">
        <v>4</v>
      </c>
      <c r="AT51" s="135"/>
      <c r="AU51" s="139" t="s">
        <v>410</v>
      </c>
      <c r="AV51" s="135" t="s">
        <v>4</v>
      </c>
      <c r="AW51" s="135"/>
      <c r="AX51" s="139" t="s">
        <v>411</v>
      </c>
      <c r="AY51" s="135"/>
      <c r="AZ51" s="135" t="s">
        <v>4</v>
      </c>
      <c r="BA51" s="139" t="s">
        <v>412</v>
      </c>
      <c r="BB51" s="135"/>
      <c r="BC51" s="135" t="s">
        <v>4</v>
      </c>
      <c r="BD51" s="139" t="s">
        <v>413</v>
      </c>
      <c r="BE51" s="139" t="s">
        <v>414</v>
      </c>
      <c r="BF51" s="284" t="s">
        <v>715</v>
      </c>
    </row>
    <row r="52" spans="1:58" ht="98" customHeight="1" x14ac:dyDescent="0.3">
      <c r="A52" s="169"/>
      <c r="B52" s="169"/>
      <c r="C52" s="169"/>
      <c r="D52" s="135"/>
      <c r="E52" s="135"/>
      <c r="F52" s="135"/>
      <c r="G52" s="47" t="s">
        <v>415</v>
      </c>
      <c r="H52" s="135"/>
      <c r="I52" s="139"/>
      <c r="J52" s="135"/>
      <c r="K52" s="135"/>
      <c r="L52" s="135"/>
      <c r="M52" s="142"/>
      <c r="N52" s="143"/>
      <c r="O52" s="144"/>
      <c r="P52" s="136"/>
      <c r="Q52" s="145"/>
      <c r="R52" s="51" t="s">
        <v>416</v>
      </c>
      <c r="S52" s="40" t="s">
        <v>80</v>
      </c>
      <c r="T52" s="25" t="s">
        <v>417</v>
      </c>
      <c r="U52" s="40" t="s">
        <v>82</v>
      </c>
      <c r="V52" s="40" t="s">
        <v>83</v>
      </c>
      <c r="W52" s="23">
        <f>VLOOKUP(V52,'[9]Datos Validacion'!$K$6:$L$8,2,0)</f>
        <v>0.25</v>
      </c>
      <c r="X52" s="25" t="s">
        <v>84</v>
      </c>
      <c r="Y52" s="23">
        <f>VLOOKUP(X52,'[9]Datos Validacion'!$M$6:$N$7,2,0)</f>
        <v>0.15</v>
      </c>
      <c r="Z52" s="40" t="s">
        <v>362</v>
      </c>
      <c r="AA52" s="49" t="s">
        <v>418</v>
      </c>
      <c r="AB52" s="40" t="s">
        <v>87</v>
      </c>
      <c r="AC52" s="25" t="s">
        <v>419</v>
      </c>
      <c r="AD52" s="247"/>
      <c r="AE52" s="19">
        <f t="shared" si="6"/>
        <v>0.4</v>
      </c>
      <c r="AF52" s="43" t="str">
        <f t="shared" si="7"/>
        <v>MUY BAJA</v>
      </c>
      <c r="AG52" s="43">
        <f>+AG51-(AG51*AE52)</f>
        <v>0.14399999999999999</v>
      </c>
      <c r="AH52" s="150"/>
      <c r="AI52" s="150"/>
      <c r="AJ52" s="145"/>
      <c r="AK52" s="135"/>
      <c r="AL52" s="134"/>
      <c r="AM52" s="134"/>
      <c r="AN52" s="141"/>
      <c r="AO52" s="135"/>
      <c r="AP52" s="134"/>
      <c r="AQ52" s="134"/>
      <c r="AR52" s="139"/>
      <c r="AS52" s="135"/>
      <c r="AT52" s="135"/>
      <c r="AU52" s="139"/>
      <c r="AV52" s="135"/>
      <c r="AW52" s="135"/>
      <c r="AX52" s="139"/>
      <c r="AY52" s="135"/>
      <c r="AZ52" s="135"/>
      <c r="BA52" s="139"/>
      <c r="BB52" s="135"/>
      <c r="BC52" s="135"/>
      <c r="BD52" s="139"/>
      <c r="BE52" s="139"/>
      <c r="BF52" s="284"/>
    </row>
    <row r="53" spans="1:58" ht="188.5" customHeight="1" x14ac:dyDescent="0.3">
      <c r="A53" s="40" t="s">
        <v>4</v>
      </c>
      <c r="B53" s="40"/>
      <c r="C53" s="40" t="s">
        <v>396</v>
      </c>
      <c r="D53" s="16" t="s">
        <v>397</v>
      </c>
      <c r="E53" s="16" t="s">
        <v>398</v>
      </c>
      <c r="F53" s="16" t="s">
        <v>105</v>
      </c>
      <c r="G53" s="47" t="s">
        <v>420</v>
      </c>
      <c r="H53" s="16" t="s">
        <v>421</v>
      </c>
      <c r="I53" s="46" t="s">
        <v>422</v>
      </c>
      <c r="J53" s="16" t="s">
        <v>73</v>
      </c>
      <c r="K53" s="16" t="s">
        <v>423</v>
      </c>
      <c r="L53" s="16" t="s">
        <v>279</v>
      </c>
      <c r="M53" s="23">
        <f>VLOOKUP(L53,'[9]Datos Validacion'!$C$6:$D$10,2,0)</f>
        <v>0.6</v>
      </c>
      <c r="N53" s="27" t="s">
        <v>78</v>
      </c>
      <c r="O53" s="26">
        <f>VLOOKUP(N53,'[9]Datos Validacion'!$E$6:$F$15,2,0)</f>
        <v>0.6</v>
      </c>
      <c r="P53" s="25" t="s">
        <v>424</v>
      </c>
      <c r="Q53" s="17" t="s">
        <v>78</v>
      </c>
      <c r="R53" s="37" t="s">
        <v>425</v>
      </c>
      <c r="S53" s="40" t="s">
        <v>80</v>
      </c>
      <c r="T53" s="25" t="s">
        <v>426</v>
      </c>
      <c r="U53" s="40" t="s">
        <v>82</v>
      </c>
      <c r="V53" s="40" t="s">
        <v>83</v>
      </c>
      <c r="W53" s="23">
        <f>VLOOKUP(V53,'[9]Datos Validacion'!$K$6:$L$8,2,0)</f>
        <v>0.25</v>
      </c>
      <c r="X53" s="25" t="s">
        <v>84</v>
      </c>
      <c r="Y53" s="23">
        <f>VLOOKUP(X53,'[9]Datos Validacion'!$M$6:$N$7,2,0)</f>
        <v>0.15</v>
      </c>
      <c r="Z53" s="40" t="s">
        <v>85</v>
      </c>
      <c r="AA53" s="49" t="s">
        <v>427</v>
      </c>
      <c r="AB53" s="40" t="s">
        <v>87</v>
      </c>
      <c r="AC53" s="25" t="s">
        <v>428</v>
      </c>
      <c r="AD53" s="245" t="s">
        <v>429</v>
      </c>
      <c r="AE53" s="19">
        <f t="shared" si="6"/>
        <v>0.4</v>
      </c>
      <c r="AF53" s="43" t="str">
        <f t="shared" si="7"/>
        <v>BAJA</v>
      </c>
      <c r="AG53" s="43">
        <f>IF(OR(V53="prevenir",V53="detectar"),(M53-(M53*AE53)), M53)</f>
        <v>0.36</v>
      </c>
      <c r="AH53" s="43" t="str">
        <f>IF(AI53&lt;=20%,"LEVE",IF(AI53&lt;=40%,"MENOR",IF(AI53&lt;=60%,"MODERADO",IF(AI53&lt;=80%,"MAYOR","CATASTROFICO"))))</f>
        <v>MODERADO</v>
      </c>
      <c r="AI53" s="43">
        <f>IF(V53="corregir",(O53-(O53*AE53)), O53)</f>
        <v>0.6</v>
      </c>
      <c r="AJ53" s="17" t="s">
        <v>78</v>
      </c>
      <c r="AK53" s="16" t="s">
        <v>91</v>
      </c>
      <c r="AL53" s="15"/>
      <c r="AM53" s="15"/>
      <c r="AN53" s="131">
        <v>45645</v>
      </c>
      <c r="AO53" s="16" t="s">
        <v>408</v>
      </c>
      <c r="AP53" s="15"/>
      <c r="AQ53" s="15" t="s">
        <v>4</v>
      </c>
      <c r="AR53" s="46" t="s">
        <v>409</v>
      </c>
      <c r="AS53" s="16" t="s">
        <v>4</v>
      </c>
      <c r="AT53" s="16"/>
      <c r="AU53" s="46" t="s">
        <v>430</v>
      </c>
      <c r="AV53" s="16" t="s">
        <v>4</v>
      </c>
      <c r="AW53" s="16"/>
      <c r="AX53" s="46" t="s">
        <v>411</v>
      </c>
      <c r="AY53" s="16"/>
      <c r="AZ53" s="16" t="s">
        <v>4</v>
      </c>
      <c r="BA53" s="46" t="s">
        <v>412</v>
      </c>
      <c r="BB53" s="16"/>
      <c r="BC53" s="16" t="s">
        <v>4</v>
      </c>
      <c r="BD53" s="46" t="s">
        <v>413</v>
      </c>
      <c r="BE53" s="46" t="s">
        <v>414</v>
      </c>
      <c r="BF53" s="268" t="s">
        <v>716</v>
      </c>
    </row>
    <row r="54" spans="1:58" ht="97" customHeight="1" x14ac:dyDescent="0.3">
      <c r="A54" s="169" t="s">
        <v>4</v>
      </c>
      <c r="B54" s="169"/>
      <c r="C54" s="169" t="s">
        <v>396</v>
      </c>
      <c r="D54" s="135" t="s">
        <v>397</v>
      </c>
      <c r="E54" s="135" t="s">
        <v>398</v>
      </c>
      <c r="F54" s="135" t="s">
        <v>69</v>
      </c>
      <c r="G54" s="47" t="s">
        <v>431</v>
      </c>
      <c r="H54" s="135" t="s">
        <v>432</v>
      </c>
      <c r="I54" s="139" t="s">
        <v>433</v>
      </c>
      <c r="J54" s="135" t="s">
        <v>73</v>
      </c>
      <c r="K54" s="135" t="s">
        <v>434</v>
      </c>
      <c r="L54" s="135" t="s">
        <v>279</v>
      </c>
      <c r="M54" s="142">
        <f>VLOOKUP(L54,'[9]Datos Validacion'!$C$6:$D$10,2,0)</f>
        <v>0.6</v>
      </c>
      <c r="N54" s="143" t="s">
        <v>78</v>
      </c>
      <c r="O54" s="144">
        <f>VLOOKUP(N54,'[9]Datos Validacion'!$E$6:$F$15,2,0)</f>
        <v>0.6</v>
      </c>
      <c r="P54" s="136" t="s">
        <v>435</v>
      </c>
      <c r="Q54" s="145" t="s">
        <v>78</v>
      </c>
      <c r="R54" s="52" t="s">
        <v>436</v>
      </c>
      <c r="S54" s="40" t="s">
        <v>80</v>
      </c>
      <c r="T54" s="25" t="s">
        <v>437</v>
      </c>
      <c r="U54" s="40" t="s">
        <v>82</v>
      </c>
      <c r="V54" s="40" t="s">
        <v>83</v>
      </c>
      <c r="W54" s="23">
        <f>VLOOKUP(V54,'[9]Datos Validacion'!$K$6:$L$8,2,0)</f>
        <v>0.25</v>
      </c>
      <c r="X54" s="25" t="s">
        <v>84</v>
      </c>
      <c r="Y54" s="23">
        <f>VLOOKUP(X54,'[9]Datos Validacion'!$M$6:$N$7,2,0)</f>
        <v>0.15</v>
      </c>
      <c r="Z54" s="40" t="s">
        <v>85</v>
      </c>
      <c r="AA54" s="49" t="s">
        <v>438</v>
      </c>
      <c r="AB54" s="40" t="s">
        <v>87</v>
      </c>
      <c r="AC54" s="25" t="s">
        <v>439</v>
      </c>
      <c r="AD54" s="245" t="s">
        <v>440</v>
      </c>
      <c r="AE54" s="19">
        <f t="shared" si="6"/>
        <v>0.4</v>
      </c>
      <c r="AF54" s="43" t="str">
        <f t="shared" si="7"/>
        <v>BAJA</v>
      </c>
      <c r="AG54" s="43">
        <f>IF(OR(V54="prevenir",V54="detectar"),(M54-(M54*AE54)), M54)</f>
        <v>0.36</v>
      </c>
      <c r="AH54" s="150" t="str">
        <f>IF(AI54&lt;=20%,"LEVE",IF(AI54&lt;=40%,"MENOR",IF(AI54&lt;=60%,"MODERADO",IF(AI54&lt;=80%,"MAYOR","CATASTROFICO"))))</f>
        <v>MODERADO</v>
      </c>
      <c r="AI54" s="150">
        <f>IF(V54="corregir",(O54-(O54*AE54)), O54)</f>
        <v>0.6</v>
      </c>
      <c r="AJ54" s="145" t="s">
        <v>78</v>
      </c>
      <c r="AK54" s="135" t="s">
        <v>91</v>
      </c>
      <c r="AL54" s="134"/>
      <c r="AM54" s="134"/>
      <c r="AN54" s="141">
        <v>45645</v>
      </c>
      <c r="AO54" s="135" t="s">
        <v>408</v>
      </c>
      <c r="AP54" s="134"/>
      <c r="AQ54" s="134" t="s">
        <v>4</v>
      </c>
      <c r="AR54" s="139" t="s">
        <v>409</v>
      </c>
      <c r="AS54" s="135" t="s">
        <v>4</v>
      </c>
      <c r="AT54" s="135"/>
      <c r="AU54" s="139" t="s">
        <v>441</v>
      </c>
      <c r="AV54" s="135" t="s">
        <v>4</v>
      </c>
      <c r="AW54" s="135"/>
      <c r="AX54" s="139" t="s">
        <v>411</v>
      </c>
      <c r="AY54" s="135"/>
      <c r="AZ54" s="135" t="s">
        <v>4</v>
      </c>
      <c r="BA54" s="139" t="s">
        <v>412</v>
      </c>
      <c r="BB54" s="135"/>
      <c r="BC54" s="135" t="s">
        <v>4</v>
      </c>
      <c r="BD54" s="139" t="s">
        <v>413</v>
      </c>
      <c r="BE54" s="139" t="s">
        <v>414</v>
      </c>
      <c r="BF54" s="284" t="s">
        <v>716</v>
      </c>
    </row>
    <row r="55" spans="1:58" ht="97" customHeight="1" x14ac:dyDescent="0.3">
      <c r="A55" s="169"/>
      <c r="B55" s="169"/>
      <c r="C55" s="169"/>
      <c r="D55" s="135"/>
      <c r="E55" s="135"/>
      <c r="F55" s="135"/>
      <c r="G55" s="47" t="s">
        <v>442</v>
      </c>
      <c r="H55" s="135"/>
      <c r="I55" s="139"/>
      <c r="J55" s="135"/>
      <c r="K55" s="135"/>
      <c r="L55" s="135"/>
      <c r="M55" s="142"/>
      <c r="N55" s="143"/>
      <c r="O55" s="144"/>
      <c r="P55" s="136"/>
      <c r="Q55" s="145"/>
      <c r="R55" s="37" t="s">
        <v>443</v>
      </c>
      <c r="S55" s="40" t="s">
        <v>80</v>
      </c>
      <c r="T55" s="25" t="s">
        <v>444</v>
      </c>
      <c r="U55" s="40" t="s">
        <v>82</v>
      </c>
      <c r="V55" s="40" t="s">
        <v>83</v>
      </c>
      <c r="W55" s="23">
        <f>VLOOKUP(V55,'[9]Datos Validacion'!$K$6:$L$8,2,0)</f>
        <v>0.25</v>
      </c>
      <c r="X55" s="25" t="s">
        <v>84</v>
      </c>
      <c r="Y55" s="23">
        <f>VLOOKUP(X55,'[9]Datos Validacion'!$M$6:$N$7,2,0)</f>
        <v>0.15</v>
      </c>
      <c r="Z55" s="40" t="s">
        <v>85</v>
      </c>
      <c r="AA55" s="49" t="s">
        <v>445</v>
      </c>
      <c r="AB55" s="40" t="s">
        <v>87</v>
      </c>
      <c r="AC55" s="25" t="s">
        <v>446</v>
      </c>
      <c r="AD55" s="247"/>
      <c r="AE55" s="19">
        <f t="shared" si="6"/>
        <v>0.4</v>
      </c>
      <c r="AF55" s="43" t="str">
        <f t="shared" si="7"/>
        <v>BAJA</v>
      </c>
      <c r="AG55" s="43">
        <f>+AG54-(AG54*AE55)</f>
        <v>0.216</v>
      </c>
      <c r="AH55" s="150"/>
      <c r="AI55" s="150"/>
      <c r="AJ55" s="145"/>
      <c r="AK55" s="135"/>
      <c r="AL55" s="134"/>
      <c r="AM55" s="134"/>
      <c r="AN55" s="141"/>
      <c r="AO55" s="135"/>
      <c r="AP55" s="134"/>
      <c r="AQ55" s="134"/>
      <c r="AR55" s="139"/>
      <c r="AS55" s="135"/>
      <c r="AT55" s="135"/>
      <c r="AU55" s="139"/>
      <c r="AV55" s="135"/>
      <c r="AW55" s="135"/>
      <c r="AX55" s="139"/>
      <c r="AY55" s="135"/>
      <c r="AZ55" s="135"/>
      <c r="BA55" s="139"/>
      <c r="BB55" s="135"/>
      <c r="BC55" s="135"/>
      <c r="BD55" s="139"/>
      <c r="BE55" s="139"/>
      <c r="BF55" s="284"/>
    </row>
    <row r="56" spans="1:58" ht="98.5" customHeight="1" x14ac:dyDescent="0.3">
      <c r="A56" s="169" t="s">
        <v>4</v>
      </c>
      <c r="B56" s="169"/>
      <c r="C56" s="169" t="s">
        <v>396</v>
      </c>
      <c r="D56" s="135" t="s">
        <v>397</v>
      </c>
      <c r="E56" s="135" t="s">
        <v>398</v>
      </c>
      <c r="F56" s="135" t="s">
        <v>69</v>
      </c>
      <c r="G56" s="46" t="s">
        <v>447</v>
      </c>
      <c r="H56" s="135" t="s">
        <v>448</v>
      </c>
      <c r="I56" s="139" t="s">
        <v>449</v>
      </c>
      <c r="J56" s="135" t="s">
        <v>73</v>
      </c>
      <c r="K56" s="135" t="s">
        <v>450</v>
      </c>
      <c r="L56" s="135" t="s">
        <v>279</v>
      </c>
      <c r="M56" s="142">
        <f>VLOOKUP(L56,'[9]Datos Validacion'!$C$6:$D$10,2,0)</f>
        <v>0.6</v>
      </c>
      <c r="N56" s="143" t="s">
        <v>78</v>
      </c>
      <c r="O56" s="144">
        <f>VLOOKUP(N56,'[9]Datos Validacion'!$E$6:$F$15,2,0)</f>
        <v>0.6</v>
      </c>
      <c r="P56" s="136" t="s">
        <v>424</v>
      </c>
      <c r="Q56" s="145" t="s">
        <v>78</v>
      </c>
      <c r="R56" s="37" t="s">
        <v>451</v>
      </c>
      <c r="S56" s="40" t="s">
        <v>80</v>
      </c>
      <c r="T56" s="25" t="s">
        <v>452</v>
      </c>
      <c r="U56" s="40" t="s">
        <v>82</v>
      </c>
      <c r="V56" s="40" t="s">
        <v>83</v>
      </c>
      <c r="W56" s="23">
        <f>VLOOKUP(V56,'[9]Datos Validacion'!$K$6:$L$8,2,0)</f>
        <v>0.25</v>
      </c>
      <c r="X56" s="25" t="s">
        <v>84</v>
      </c>
      <c r="Y56" s="23">
        <f>VLOOKUP(X56,'[9]Datos Validacion'!$M$6:$N$7,2,0)</f>
        <v>0.15</v>
      </c>
      <c r="Z56" s="40" t="s">
        <v>85</v>
      </c>
      <c r="AA56" s="49" t="s">
        <v>453</v>
      </c>
      <c r="AB56" s="40" t="s">
        <v>87</v>
      </c>
      <c r="AC56" s="25" t="s">
        <v>454</v>
      </c>
      <c r="AD56" s="245" t="s">
        <v>455</v>
      </c>
      <c r="AE56" s="19">
        <f t="shared" si="6"/>
        <v>0.4</v>
      </c>
      <c r="AF56" s="43" t="str">
        <f t="shared" si="7"/>
        <v>BAJA</v>
      </c>
      <c r="AG56" s="43">
        <f>IF(OR(V56="prevenir",V56="detectar"),(M56-(M56*AE56)), M56)</f>
        <v>0.36</v>
      </c>
      <c r="AH56" s="150" t="str">
        <f>IF(AI56&lt;=20%,"LEVE",IF(AI56&lt;=40%,"MENOR",IF(AI56&lt;=60%,"MODERADO",IF(AI56&lt;=80%,"MAYOR","CATASTROFICO"))))</f>
        <v>MODERADO</v>
      </c>
      <c r="AI56" s="150">
        <f>IF(V56="corregir",(O56-(O56*AE56)), O56)</f>
        <v>0.6</v>
      </c>
      <c r="AJ56" s="145" t="s">
        <v>78</v>
      </c>
      <c r="AK56" s="135" t="s">
        <v>91</v>
      </c>
      <c r="AL56" s="134"/>
      <c r="AM56" s="134"/>
      <c r="AN56" s="141">
        <v>45645</v>
      </c>
      <c r="AO56" s="135" t="s">
        <v>408</v>
      </c>
      <c r="AP56" s="134"/>
      <c r="AQ56" s="134" t="s">
        <v>4</v>
      </c>
      <c r="AR56" s="139" t="s">
        <v>409</v>
      </c>
      <c r="AS56" s="135" t="s">
        <v>4</v>
      </c>
      <c r="AT56" s="135"/>
      <c r="AU56" s="139" t="s">
        <v>456</v>
      </c>
      <c r="AV56" s="135" t="s">
        <v>4</v>
      </c>
      <c r="AW56" s="135"/>
      <c r="AX56" s="139" t="s">
        <v>411</v>
      </c>
      <c r="AY56" s="135"/>
      <c r="AZ56" s="135" t="s">
        <v>4</v>
      </c>
      <c r="BA56" s="139" t="s">
        <v>412</v>
      </c>
      <c r="BB56" s="135"/>
      <c r="BC56" s="135" t="s">
        <v>4</v>
      </c>
      <c r="BD56" s="139" t="s">
        <v>413</v>
      </c>
      <c r="BE56" s="139" t="s">
        <v>414</v>
      </c>
      <c r="BF56" s="284" t="s">
        <v>716</v>
      </c>
    </row>
    <row r="57" spans="1:58" ht="98.5" customHeight="1" x14ac:dyDescent="0.3">
      <c r="A57" s="169"/>
      <c r="B57" s="169"/>
      <c r="C57" s="169"/>
      <c r="D57" s="135"/>
      <c r="E57" s="135"/>
      <c r="F57" s="135"/>
      <c r="G57" s="46" t="s">
        <v>457</v>
      </c>
      <c r="H57" s="135"/>
      <c r="I57" s="139"/>
      <c r="J57" s="135"/>
      <c r="K57" s="135"/>
      <c r="L57" s="135"/>
      <c r="M57" s="142"/>
      <c r="N57" s="143"/>
      <c r="O57" s="144"/>
      <c r="P57" s="136"/>
      <c r="Q57" s="145"/>
      <c r="R57" s="37" t="s">
        <v>458</v>
      </c>
      <c r="S57" s="40" t="s">
        <v>80</v>
      </c>
      <c r="T57" s="25" t="s">
        <v>452</v>
      </c>
      <c r="U57" s="40" t="s">
        <v>82</v>
      </c>
      <c r="V57" s="40" t="s">
        <v>83</v>
      </c>
      <c r="W57" s="23">
        <f>VLOOKUP(V57,'[9]Datos Validacion'!$K$6:$L$8,2,0)</f>
        <v>0.25</v>
      </c>
      <c r="X57" s="25" t="s">
        <v>84</v>
      </c>
      <c r="Y57" s="23">
        <f>VLOOKUP(X57,'[9]Datos Validacion'!$M$6:$N$7,2,0)</f>
        <v>0.15</v>
      </c>
      <c r="Z57" s="40" t="s">
        <v>85</v>
      </c>
      <c r="AA57" s="49" t="s">
        <v>459</v>
      </c>
      <c r="AB57" s="40" t="s">
        <v>87</v>
      </c>
      <c r="AC57" s="25" t="s">
        <v>460</v>
      </c>
      <c r="AD57" s="247"/>
      <c r="AE57" s="19">
        <f t="shared" si="6"/>
        <v>0.4</v>
      </c>
      <c r="AF57" s="43" t="str">
        <f t="shared" si="7"/>
        <v>BAJA</v>
      </c>
      <c r="AG57" s="43">
        <f>+AG56-(AG56*AE57)</f>
        <v>0.216</v>
      </c>
      <c r="AH57" s="150"/>
      <c r="AI57" s="150"/>
      <c r="AJ57" s="145"/>
      <c r="AK57" s="135"/>
      <c r="AL57" s="134"/>
      <c r="AM57" s="134"/>
      <c r="AN57" s="141"/>
      <c r="AO57" s="135"/>
      <c r="AP57" s="134"/>
      <c r="AQ57" s="134"/>
      <c r="AR57" s="139"/>
      <c r="AS57" s="135"/>
      <c r="AT57" s="135"/>
      <c r="AU57" s="139"/>
      <c r="AV57" s="135"/>
      <c r="AW57" s="135"/>
      <c r="AX57" s="139"/>
      <c r="AY57" s="135"/>
      <c r="AZ57" s="135"/>
      <c r="BA57" s="139"/>
      <c r="BB57" s="135"/>
      <c r="BC57" s="135"/>
      <c r="BD57" s="139"/>
      <c r="BE57" s="139"/>
      <c r="BF57" s="284"/>
    </row>
    <row r="58" spans="1:58" ht="87" customHeight="1" x14ac:dyDescent="0.3">
      <c r="A58" s="148" t="s">
        <v>4</v>
      </c>
      <c r="B58" s="147"/>
      <c r="C58" s="258" t="s">
        <v>461</v>
      </c>
      <c r="D58" s="258" t="s">
        <v>462</v>
      </c>
      <c r="E58" s="258" t="s">
        <v>463</v>
      </c>
      <c r="F58" s="259" t="s">
        <v>69</v>
      </c>
      <c r="G58" s="260" t="s">
        <v>464</v>
      </c>
      <c r="H58" s="254" t="s">
        <v>465</v>
      </c>
      <c r="I58" s="261" t="s">
        <v>466</v>
      </c>
      <c r="J58" s="254" t="s">
        <v>73</v>
      </c>
      <c r="K58" s="254" t="s">
        <v>467</v>
      </c>
      <c r="L58" s="254" t="s">
        <v>75</v>
      </c>
      <c r="M58" s="142">
        <f>VLOOKUP(L58,'[10]Datos Validacion'!$C$6:$D$10,2,0)</f>
        <v>0.4</v>
      </c>
      <c r="N58" s="262" t="s">
        <v>165</v>
      </c>
      <c r="O58" s="144">
        <v>0.2</v>
      </c>
      <c r="P58" s="256" t="s">
        <v>435</v>
      </c>
      <c r="Q58" s="263" t="s">
        <v>90</v>
      </c>
      <c r="R58" s="264" t="s">
        <v>468</v>
      </c>
      <c r="S58" s="265" t="s">
        <v>80</v>
      </c>
      <c r="T58" s="257" t="s">
        <v>469</v>
      </c>
      <c r="U58" s="265" t="s">
        <v>82</v>
      </c>
      <c r="V58" s="265" t="s">
        <v>83</v>
      </c>
      <c r="W58" s="23">
        <f>VLOOKUP(V58,'[10]Datos Validacion'!$K$6:$L$8,2,0)</f>
        <v>0.25</v>
      </c>
      <c r="X58" s="257" t="s">
        <v>84</v>
      </c>
      <c r="Y58" s="23">
        <f>VLOOKUP(X58,'[10]Datos Validacion'!$M$6:$N$7,2,0)</f>
        <v>0.15</v>
      </c>
      <c r="Z58" s="265" t="s">
        <v>85</v>
      </c>
      <c r="AA58" s="266" t="s">
        <v>470</v>
      </c>
      <c r="AB58" s="267" t="s">
        <v>87</v>
      </c>
      <c r="AC58" s="265" t="s">
        <v>471</v>
      </c>
      <c r="AD58" s="245" t="s">
        <v>472</v>
      </c>
      <c r="AE58" s="19">
        <f t="shared" si="6"/>
        <v>0.4</v>
      </c>
      <c r="AF58" s="18" t="str">
        <f t="shared" si="7"/>
        <v>BAJA</v>
      </c>
      <c r="AG58" s="43">
        <f>IF(OR(V58="prevenir",V58="detectar"),(M58-(M58*AE58)), M58)</f>
        <v>0.24</v>
      </c>
      <c r="AH58" s="146" t="str">
        <f>IF(AI58&lt;=20%,"LEVE",IF(AI58&lt;=40%,"MENOR",IF(AI58&lt;=60%,"MODERADO",IF(AI58&lt;=80%,"MAYOR","CATASTROFICO"))))</f>
        <v>LEVE</v>
      </c>
      <c r="AI58" s="146">
        <f>IF(V58="corregir",(O58-(O58*AE58)), O58)</f>
        <v>0.2</v>
      </c>
      <c r="AJ58" s="145" t="s">
        <v>90</v>
      </c>
      <c r="AK58" s="135" t="s">
        <v>91</v>
      </c>
      <c r="AL58" s="15"/>
      <c r="AM58" s="15"/>
      <c r="AN58" s="14">
        <v>45642</v>
      </c>
      <c r="AO58" s="16" t="s">
        <v>92</v>
      </c>
      <c r="AP58" s="15"/>
      <c r="AQ58" s="15" t="s">
        <v>4</v>
      </c>
      <c r="AR58" s="46" t="s">
        <v>473</v>
      </c>
      <c r="AS58" s="16" t="s">
        <v>4</v>
      </c>
      <c r="AT58" s="16"/>
      <c r="AU58" s="46" t="s">
        <v>474</v>
      </c>
      <c r="AV58" s="16" t="s">
        <v>4</v>
      </c>
      <c r="AW58" s="16"/>
      <c r="AX58" s="46" t="s">
        <v>475</v>
      </c>
      <c r="AY58" s="16" t="s">
        <v>4</v>
      </c>
      <c r="AZ58" s="16"/>
      <c r="BA58" s="46" t="s">
        <v>96</v>
      </c>
      <c r="BB58" s="16" t="s">
        <v>4</v>
      </c>
      <c r="BC58" s="16"/>
      <c r="BD58" s="46" t="s">
        <v>476</v>
      </c>
      <c r="BE58" s="46" t="s">
        <v>477</v>
      </c>
      <c r="BF58" s="284" t="s">
        <v>708</v>
      </c>
    </row>
    <row r="59" spans="1:58" ht="164.15" customHeight="1" x14ac:dyDescent="0.3">
      <c r="A59" s="148"/>
      <c r="B59" s="147"/>
      <c r="C59" s="258"/>
      <c r="D59" s="258"/>
      <c r="E59" s="258"/>
      <c r="F59" s="259"/>
      <c r="G59" s="260" t="s">
        <v>478</v>
      </c>
      <c r="H59" s="254"/>
      <c r="I59" s="261"/>
      <c r="J59" s="254"/>
      <c r="K59" s="254"/>
      <c r="L59" s="254"/>
      <c r="M59" s="142"/>
      <c r="N59" s="262"/>
      <c r="O59" s="144"/>
      <c r="P59" s="256"/>
      <c r="Q59" s="263"/>
      <c r="R59" s="268" t="s">
        <v>479</v>
      </c>
      <c r="S59" s="265" t="s">
        <v>80</v>
      </c>
      <c r="T59" s="257" t="s">
        <v>480</v>
      </c>
      <c r="U59" s="265" t="s">
        <v>82</v>
      </c>
      <c r="V59" s="265" t="s">
        <v>83</v>
      </c>
      <c r="W59" s="23">
        <f>VLOOKUP(V59,'[10]Datos Validacion'!$K$6:$L$8,2,0)</f>
        <v>0.25</v>
      </c>
      <c r="X59" s="257" t="s">
        <v>84</v>
      </c>
      <c r="Y59" s="23">
        <f>VLOOKUP(X59,'[10]Datos Validacion'!$M$6:$N$7,2,0)</f>
        <v>0.15</v>
      </c>
      <c r="Z59" s="265" t="s">
        <v>85</v>
      </c>
      <c r="AA59" s="266" t="s">
        <v>481</v>
      </c>
      <c r="AB59" s="265" t="s">
        <v>87</v>
      </c>
      <c r="AC59" s="265" t="s">
        <v>482</v>
      </c>
      <c r="AD59" s="245" t="s">
        <v>472</v>
      </c>
      <c r="AE59" s="19">
        <f t="shared" si="6"/>
        <v>0.4</v>
      </c>
      <c r="AF59" s="18" t="str">
        <f t="shared" si="7"/>
        <v>MUY BAJA</v>
      </c>
      <c r="AG59" s="43">
        <f>+AG58-(AG58*AE59)</f>
        <v>0.14399999999999999</v>
      </c>
      <c r="AH59" s="146"/>
      <c r="AI59" s="146"/>
      <c r="AJ59" s="145"/>
      <c r="AK59" s="135"/>
      <c r="AL59" s="15"/>
      <c r="AM59" s="15"/>
      <c r="AN59" s="14">
        <v>45642</v>
      </c>
      <c r="AO59" s="16" t="s">
        <v>92</v>
      </c>
      <c r="AP59" s="15"/>
      <c r="AQ59" s="15" t="s">
        <v>4</v>
      </c>
      <c r="AR59" s="46" t="s">
        <v>473</v>
      </c>
      <c r="AS59" s="16" t="s">
        <v>4</v>
      </c>
      <c r="AT59" s="16"/>
      <c r="AU59" s="46" t="s">
        <v>474</v>
      </c>
      <c r="AV59" s="16" t="s">
        <v>4</v>
      </c>
      <c r="AW59" s="16"/>
      <c r="AX59" s="46" t="s">
        <v>475</v>
      </c>
      <c r="AY59" s="16" t="s">
        <v>4</v>
      </c>
      <c r="AZ59" s="16"/>
      <c r="BA59" s="46" t="s">
        <v>96</v>
      </c>
      <c r="BB59" s="16" t="s">
        <v>4</v>
      </c>
      <c r="BC59" s="16"/>
      <c r="BD59" s="46" t="s">
        <v>476</v>
      </c>
      <c r="BE59" s="46" t="s">
        <v>477</v>
      </c>
      <c r="BF59" s="284"/>
    </row>
    <row r="60" spans="1:58" ht="81" customHeight="1" x14ac:dyDescent="0.3">
      <c r="A60" s="148"/>
      <c r="B60" s="147"/>
      <c r="C60" s="258"/>
      <c r="D60" s="258"/>
      <c r="E60" s="258"/>
      <c r="F60" s="259" t="s">
        <v>69</v>
      </c>
      <c r="G60" s="260" t="s">
        <v>483</v>
      </c>
      <c r="H60" s="254"/>
      <c r="I60" s="261"/>
      <c r="J60" s="254"/>
      <c r="K60" s="254"/>
      <c r="L60" s="254"/>
      <c r="M60" s="142"/>
      <c r="N60" s="262"/>
      <c r="O60" s="144"/>
      <c r="P60" s="256"/>
      <c r="Q60" s="263"/>
      <c r="R60" s="268" t="s">
        <v>484</v>
      </c>
      <c r="S60" s="265" t="s">
        <v>80</v>
      </c>
      <c r="T60" s="257" t="s">
        <v>480</v>
      </c>
      <c r="U60" s="265" t="s">
        <v>82</v>
      </c>
      <c r="V60" s="265" t="s">
        <v>83</v>
      </c>
      <c r="W60" s="23">
        <f>VLOOKUP(V60,'[10]Datos Validacion'!$K$6:$L$8,2,0)</f>
        <v>0.25</v>
      </c>
      <c r="X60" s="257" t="s">
        <v>84</v>
      </c>
      <c r="Y60" s="23">
        <f>VLOOKUP(X60,'[10]Datos Validacion'!$M$6:$N$7,2,0)</f>
        <v>0.15</v>
      </c>
      <c r="Z60" s="265" t="s">
        <v>85</v>
      </c>
      <c r="AA60" s="266" t="s">
        <v>485</v>
      </c>
      <c r="AB60" s="265" t="s">
        <v>87</v>
      </c>
      <c r="AC60" s="265" t="s">
        <v>486</v>
      </c>
      <c r="AD60" s="245" t="s">
        <v>472</v>
      </c>
      <c r="AE60" s="19">
        <f t="shared" si="6"/>
        <v>0.4</v>
      </c>
      <c r="AF60" s="18" t="str">
        <f t="shared" si="7"/>
        <v>MUY BAJA</v>
      </c>
      <c r="AG60" s="43">
        <f>+AG59-(AG59*AE60)</f>
        <v>8.6399999999999991E-2</v>
      </c>
      <c r="AH60" s="146"/>
      <c r="AI60" s="146"/>
      <c r="AJ60" s="145"/>
      <c r="AK60" s="135"/>
      <c r="AL60" s="15"/>
      <c r="AM60" s="15"/>
      <c r="AN60" s="14">
        <v>45642</v>
      </c>
      <c r="AO60" s="16" t="s">
        <v>92</v>
      </c>
      <c r="AP60" s="15"/>
      <c r="AQ60" s="15" t="s">
        <v>4</v>
      </c>
      <c r="AR60" s="46" t="s">
        <v>473</v>
      </c>
      <c r="AS60" s="16" t="s">
        <v>4</v>
      </c>
      <c r="AT60" s="16"/>
      <c r="AU60" s="46" t="s">
        <v>474</v>
      </c>
      <c r="AV60" s="16" t="s">
        <v>4</v>
      </c>
      <c r="AW60" s="16"/>
      <c r="AX60" s="46" t="s">
        <v>475</v>
      </c>
      <c r="AY60" s="16" t="s">
        <v>4</v>
      </c>
      <c r="AZ60" s="16"/>
      <c r="BA60" s="46" t="s">
        <v>96</v>
      </c>
      <c r="BB60" s="16" t="s">
        <v>4</v>
      </c>
      <c r="BC60" s="16"/>
      <c r="BD60" s="46" t="s">
        <v>476</v>
      </c>
      <c r="BE60" s="46" t="s">
        <v>477</v>
      </c>
      <c r="BF60" s="284"/>
    </row>
    <row r="61" spans="1:58" ht="143.15" customHeight="1" x14ac:dyDescent="0.3">
      <c r="A61" s="148"/>
      <c r="B61" s="147"/>
      <c r="C61" s="258"/>
      <c r="D61" s="258"/>
      <c r="E61" s="258"/>
      <c r="F61" s="259" t="s">
        <v>69</v>
      </c>
      <c r="G61" s="260" t="s">
        <v>487</v>
      </c>
      <c r="H61" s="254"/>
      <c r="I61" s="261"/>
      <c r="J61" s="254"/>
      <c r="K61" s="254"/>
      <c r="L61" s="254"/>
      <c r="M61" s="142"/>
      <c r="N61" s="262"/>
      <c r="O61" s="144"/>
      <c r="P61" s="256"/>
      <c r="Q61" s="263"/>
      <c r="R61" s="268" t="s">
        <v>488</v>
      </c>
      <c r="S61" s="265" t="s">
        <v>80</v>
      </c>
      <c r="T61" s="257" t="s">
        <v>489</v>
      </c>
      <c r="U61" s="265" t="s">
        <v>82</v>
      </c>
      <c r="V61" s="265" t="s">
        <v>83</v>
      </c>
      <c r="W61" s="23">
        <f>VLOOKUP(V61,'[10]Datos Validacion'!$K$6:$L$8,2,0)</f>
        <v>0.25</v>
      </c>
      <c r="X61" s="257" t="s">
        <v>84</v>
      </c>
      <c r="Y61" s="23">
        <f>VLOOKUP(X61,'[10]Datos Validacion'!$M$6:$N$7,2,0)</f>
        <v>0.15</v>
      </c>
      <c r="Z61" s="265" t="s">
        <v>85</v>
      </c>
      <c r="AA61" s="266" t="s">
        <v>490</v>
      </c>
      <c r="AB61" s="265" t="s">
        <v>87</v>
      </c>
      <c r="AC61" s="257" t="s">
        <v>491</v>
      </c>
      <c r="AD61" s="245" t="s">
        <v>472</v>
      </c>
      <c r="AE61" s="19">
        <f t="shared" si="6"/>
        <v>0.4</v>
      </c>
      <c r="AF61" s="18" t="str">
        <f t="shared" si="7"/>
        <v>MUY BAJA</v>
      </c>
      <c r="AG61" s="43">
        <f>+AG60-(AG60*AE61)</f>
        <v>5.183999999999999E-2</v>
      </c>
      <c r="AH61" s="146"/>
      <c r="AI61" s="146"/>
      <c r="AJ61" s="145"/>
      <c r="AK61" s="135"/>
      <c r="AL61" s="15"/>
      <c r="AM61" s="15"/>
      <c r="AN61" s="14">
        <v>45642</v>
      </c>
      <c r="AO61" s="16" t="s">
        <v>92</v>
      </c>
      <c r="AP61" s="15"/>
      <c r="AQ61" s="15" t="s">
        <v>4</v>
      </c>
      <c r="AR61" s="46" t="s">
        <v>473</v>
      </c>
      <c r="AS61" s="16" t="s">
        <v>4</v>
      </c>
      <c r="AT61" s="16"/>
      <c r="AU61" s="46" t="s">
        <v>474</v>
      </c>
      <c r="AV61" s="16" t="s">
        <v>4</v>
      </c>
      <c r="AW61" s="16"/>
      <c r="AX61" s="46" t="s">
        <v>475</v>
      </c>
      <c r="AY61" s="16" t="s">
        <v>4</v>
      </c>
      <c r="AZ61" s="16"/>
      <c r="BA61" s="46" t="s">
        <v>96</v>
      </c>
      <c r="BB61" s="16" t="s">
        <v>4</v>
      </c>
      <c r="BC61" s="16"/>
      <c r="BD61" s="46" t="s">
        <v>476</v>
      </c>
      <c r="BE61" s="46" t="s">
        <v>477</v>
      </c>
      <c r="BF61" s="284"/>
    </row>
    <row r="62" spans="1:58" ht="139" customHeight="1" x14ac:dyDescent="0.3">
      <c r="A62" s="148"/>
      <c r="B62" s="147"/>
      <c r="C62" s="258"/>
      <c r="D62" s="258"/>
      <c r="E62" s="258"/>
      <c r="F62" s="259" t="s">
        <v>69</v>
      </c>
      <c r="G62" s="260" t="s">
        <v>492</v>
      </c>
      <c r="H62" s="254"/>
      <c r="I62" s="261"/>
      <c r="J62" s="254"/>
      <c r="K62" s="254"/>
      <c r="L62" s="254"/>
      <c r="M62" s="142"/>
      <c r="N62" s="262"/>
      <c r="O62" s="144"/>
      <c r="P62" s="256"/>
      <c r="Q62" s="263"/>
      <c r="R62" s="268" t="s">
        <v>493</v>
      </c>
      <c r="S62" s="265" t="s">
        <v>80</v>
      </c>
      <c r="T62" s="257" t="s">
        <v>489</v>
      </c>
      <c r="U62" s="265" t="s">
        <v>82</v>
      </c>
      <c r="V62" s="265" t="s">
        <v>83</v>
      </c>
      <c r="W62" s="23">
        <f>VLOOKUP(V62,'[10]Datos Validacion'!$K$6:$L$8,2,0)</f>
        <v>0.25</v>
      </c>
      <c r="X62" s="257" t="s">
        <v>84</v>
      </c>
      <c r="Y62" s="23">
        <f>VLOOKUP(X62,'[10]Datos Validacion'!$M$6:$N$7,2,0)</f>
        <v>0.15</v>
      </c>
      <c r="Z62" s="265" t="s">
        <v>85</v>
      </c>
      <c r="AA62" s="266" t="s">
        <v>494</v>
      </c>
      <c r="AB62" s="265" t="s">
        <v>87</v>
      </c>
      <c r="AC62" s="265" t="s">
        <v>495</v>
      </c>
      <c r="AD62" s="245" t="s">
        <v>472</v>
      </c>
      <c r="AE62" s="19">
        <f t="shared" si="6"/>
        <v>0.4</v>
      </c>
      <c r="AF62" s="18" t="str">
        <f t="shared" si="7"/>
        <v>MUY BAJA</v>
      </c>
      <c r="AG62" s="43">
        <f>+AG61-(AG61*AE62)</f>
        <v>3.1103999999999993E-2</v>
      </c>
      <c r="AH62" s="146"/>
      <c r="AI62" s="146"/>
      <c r="AJ62" s="145"/>
      <c r="AK62" s="135"/>
      <c r="AL62" s="15"/>
      <c r="AM62" s="15"/>
      <c r="AN62" s="14">
        <v>45642</v>
      </c>
      <c r="AO62" s="16" t="s">
        <v>92</v>
      </c>
      <c r="AP62" s="15"/>
      <c r="AQ62" s="15" t="s">
        <v>4</v>
      </c>
      <c r="AR62" s="46" t="s">
        <v>473</v>
      </c>
      <c r="AS62" s="16" t="s">
        <v>4</v>
      </c>
      <c r="AT62" s="16"/>
      <c r="AU62" s="46" t="s">
        <v>474</v>
      </c>
      <c r="AV62" s="16" t="s">
        <v>4</v>
      </c>
      <c r="AW62" s="16"/>
      <c r="AX62" s="46" t="s">
        <v>475</v>
      </c>
      <c r="AY62" s="16" t="s">
        <v>4</v>
      </c>
      <c r="AZ62" s="16"/>
      <c r="BA62" s="46" t="s">
        <v>96</v>
      </c>
      <c r="BB62" s="16" t="s">
        <v>4</v>
      </c>
      <c r="BC62" s="16"/>
      <c r="BD62" s="46" t="s">
        <v>476</v>
      </c>
      <c r="BE62" s="46" t="s">
        <v>477</v>
      </c>
      <c r="BF62" s="284"/>
    </row>
    <row r="63" spans="1:58" ht="74.25" customHeight="1" x14ac:dyDescent="0.3">
      <c r="A63" s="148" t="s">
        <v>4</v>
      </c>
      <c r="B63" s="147"/>
      <c r="C63" s="269" t="s">
        <v>496</v>
      </c>
      <c r="D63" s="254" t="s">
        <v>497</v>
      </c>
      <c r="E63" s="254" t="s">
        <v>498</v>
      </c>
      <c r="F63" s="29" t="s">
        <v>105</v>
      </c>
      <c r="G63" s="30" t="s">
        <v>499</v>
      </c>
      <c r="H63" s="138" t="s">
        <v>500</v>
      </c>
      <c r="I63" s="168" t="s">
        <v>501</v>
      </c>
      <c r="J63" s="135" t="s">
        <v>73</v>
      </c>
      <c r="K63" s="135" t="s">
        <v>502</v>
      </c>
      <c r="L63" s="135" t="s">
        <v>75</v>
      </c>
      <c r="M63" s="142">
        <f>VLOOKUP(L63,'[11]Datos Validacion'!$C$6:$D$10,2,0)</f>
        <v>0.4</v>
      </c>
      <c r="N63" s="143" t="s">
        <v>165</v>
      </c>
      <c r="O63" s="142">
        <f>VLOOKUP(N63,'[11]Datos Validacion'!$E$6:$F$13,2,0)</f>
        <v>0.2</v>
      </c>
      <c r="P63" s="136" t="s">
        <v>503</v>
      </c>
      <c r="Q63" s="145" t="s">
        <v>90</v>
      </c>
      <c r="R63" s="57" t="s">
        <v>504</v>
      </c>
      <c r="S63" s="21" t="s">
        <v>80</v>
      </c>
      <c r="T63" s="20" t="s">
        <v>505</v>
      </c>
      <c r="U63" s="21" t="s">
        <v>82</v>
      </c>
      <c r="V63" s="21" t="s">
        <v>83</v>
      </c>
      <c r="W63" s="23">
        <f>VLOOKUP(V63,'[11]Datos Validacion'!$K$6:$L$8,2,0)</f>
        <v>0.25</v>
      </c>
      <c r="X63" s="20" t="s">
        <v>84</v>
      </c>
      <c r="Y63" s="23">
        <f>VLOOKUP(X63,'[11]Datos Validacion'!$M$6:$N$7,2,0)</f>
        <v>0.15</v>
      </c>
      <c r="Z63" s="21" t="s">
        <v>85</v>
      </c>
      <c r="AA63" s="49" t="s">
        <v>506</v>
      </c>
      <c r="AB63" s="21" t="s">
        <v>87</v>
      </c>
      <c r="AC63" s="20" t="s">
        <v>507</v>
      </c>
      <c r="AD63" s="272" t="s">
        <v>508</v>
      </c>
      <c r="AE63" s="19">
        <f t="shared" si="6"/>
        <v>0.4</v>
      </c>
      <c r="AF63" s="18" t="str">
        <f t="shared" si="7"/>
        <v>BAJA</v>
      </c>
      <c r="AG63" s="18">
        <f>IF(OR(V63="prevenir",V63="detectar"),(M63-(M63*AE63)), M63)</f>
        <v>0.24</v>
      </c>
      <c r="AH63" s="146" t="str">
        <f>IF(AI63&lt;=20%,"LEVE",IF(AI63&lt;=40%,"MENOR",IF(AI63&lt;=60%,"MODERADO",IF(AI63&lt;=80%,"MAYOR","CATASTROFICO"))))</f>
        <v>LEVE</v>
      </c>
      <c r="AI63" s="146">
        <f>IF(V63="corregir",(O63-(O63*AE63)), O63)</f>
        <v>0.2</v>
      </c>
      <c r="AJ63" s="145" t="s">
        <v>90</v>
      </c>
      <c r="AK63" s="135" t="s">
        <v>91</v>
      </c>
      <c r="AL63" s="134"/>
      <c r="AM63" s="134"/>
      <c r="AN63" s="141">
        <v>45642</v>
      </c>
      <c r="AO63" s="135" t="s">
        <v>209</v>
      </c>
      <c r="AP63" s="134"/>
      <c r="AQ63" s="134" t="s">
        <v>4</v>
      </c>
      <c r="AR63" s="139" t="s">
        <v>509</v>
      </c>
      <c r="AS63" s="134"/>
      <c r="AT63" s="134" t="s">
        <v>4</v>
      </c>
      <c r="AU63" s="139" t="s">
        <v>510</v>
      </c>
      <c r="AV63" s="134" t="s">
        <v>4</v>
      </c>
      <c r="AW63" s="134"/>
      <c r="AX63" s="139" t="s">
        <v>511</v>
      </c>
      <c r="AY63" s="134" t="s">
        <v>4</v>
      </c>
      <c r="AZ63" s="134"/>
      <c r="BA63" s="139" t="s">
        <v>512</v>
      </c>
      <c r="BB63" s="134" t="s">
        <v>4</v>
      </c>
      <c r="BC63" s="134"/>
      <c r="BD63" s="139" t="s">
        <v>513</v>
      </c>
      <c r="BE63" s="139" t="s">
        <v>514</v>
      </c>
      <c r="BF63" s="284" t="s">
        <v>709</v>
      </c>
    </row>
    <row r="64" spans="1:58" ht="67.5" customHeight="1" x14ac:dyDescent="0.3">
      <c r="A64" s="148"/>
      <c r="B64" s="147"/>
      <c r="C64" s="269"/>
      <c r="D64" s="254"/>
      <c r="E64" s="254"/>
      <c r="F64" s="29" t="s">
        <v>69</v>
      </c>
      <c r="G64" s="30" t="s">
        <v>515</v>
      </c>
      <c r="H64" s="138"/>
      <c r="I64" s="168"/>
      <c r="J64" s="135"/>
      <c r="K64" s="135"/>
      <c r="L64" s="135"/>
      <c r="M64" s="142"/>
      <c r="N64" s="143"/>
      <c r="O64" s="142"/>
      <c r="P64" s="136"/>
      <c r="Q64" s="145"/>
      <c r="R64" s="60" t="s">
        <v>516</v>
      </c>
      <c r="S64" s="21" t="s">
        <v>80</v>
      </c>
      <c r="T64" s="20" t="s">
        <v>505</v>
      </c>
      <c r="U64" s="21" t="s">
        <v>82</v>
      </c>
      <c r="V64" s="21" t="s">
        <v>83</v>
      </c>
      <c r="W64" s="23">
        <f>VLOOKUP(V64,'[11]Datos Validacion'!$K$6:$L$8,2,0)</f>
        <v>0.25</v>
      </c>
      <c r="X64" s="20" t="s">
        <v>84</v>
      </c>
      <c r="Y64" s="23">
        <f>VLOOKUP(X64,'[11]Datos Validacion'!$M$6:$N$7,2,0)</f>
        <v>0.15</v>
      </c>
      <c r="Z64" s="21" t="s">
        <v>85</v>
      </c>
      <c r="AA64" s="49" t="s">
        <v>517</v>
      </c>
      <c r="AB64" s="21" t="s">
        <v>87</v>
      </c>
      <c r="AC64" s="20" t="s">
        <v>518</v>
      </c>
      <c r="AD64" s="274"/>
      <c r="AE64" s="19">
        <f t="shared" si="6"/>
        <v>0.4</v>
      </c>
      <c r="AF64" s="18" t="str">
        <f t="shared" si="7"/>
        <v>MUY BAJA</v>
      </c>
      <c r="AG64" s="43">
        <f>+AG63-(AG63*AE64)</f>
        <v>0.14399999999999999</v>
      </c>
      <c r="AH64" s="146"/>
      <c r="AI64" s="146"/>
      <c r="AJ64" s="145"/>
      <c r="AK64" s="135"/>
      <c r="AL64" s="134"/>
      <c r="AM64" s="134"/>
      <c r="AN64" s="141"/>
      <c r="AO64" s="135"/>
      <c r="AP64" s="134"/>
      <c r="AQ64" s="134"/>
      <c r="AR64" s="139"/>
      <c r="AS64" s="134"/>
      <c r="AT64" s="134"/>
      <c r="AU64" s="139"/>
      <c r="AV64" s="134"/>
      <c r="AW64" s="134"/>
      <c r="AX64" s="139"/>
      <c r="AY64" s="134"/>
      <c r="AZ64" s="134"/>
      <c r="BA64" s="139"/>
      <c r="BB64" s="134"/>
      <c r="BC64" s="134"/>
      <c r="BD64" s="139"/>
      <c r="BE64" s="139"/>
      <c r="BF64" s="284"/>
    </row>
    <row r="65" spans="1:100" ht="156" customHeight="1" x14ac:dyDescent="0.3">
      <c r="A65" s="151" t="s">
        <v>4</v>
      </c>
      <c r="B65" s="157"/>
      <c r="C65" s="140" t="s">
        <v>496</v>
      </c>
      <c r="D65" s="135" t="s">
        <v>519</v>
      </c>
      <c r="E65" s="135" t="s">
        <v>520</v>
      </c>
      <c r="F65" s="135" t="s">
        <v>69</v>
      </c>
      <c r="G65" s="154" t="s">
        <v>521</v>
      </c>
      <c r="H65" s="135" t="s">
        <v>522</v>
      </c>
      <c r="I65" s="152" t="s">
        <v>523</v>
      </c>
      <c r="J65" s="135" t="s">
        <v>73</v>
      </c>
      <c r="K65" s="135" t="s">
        <v>524</v>
      </c>
      <c r="L65" s="135" t="s">
        <v>75</v>
      </c>
      <c r="M65" s="142">
        <f>VLOOKUP(L65,'[11]Datos Validacion'!$C$6:$D$10,2,0)</f>
        <v>0.4</v>
      </c>
      <c r="N65" s="143" t="s">
        <v>78</v>
      </c>
      <c r="O65" s="142">
        <f>VLOOKUP(N65,'[11]Datos Validacion'!$E$6:$F$13,2,0)</f>
        <v>0.6</v>
      </c>
      <c r="P65" s="136" t="s">
        <v>525</v>
      </c>
      <c r="Q65" s="145" t="s">
        <v>78</v>
      </c>
      <c r="R65" s="58" t="s">
        <v>526</v>
      </c>
      <c r="S65" s="21" t="s">
        <v>80</v>
      </c>
      <c r="T65" s="20" t="s">
        <v>527</v>
      </c>
      <c r="U65" s="21" t="s">
        <v>82</v>
      </c>
      <c r="V65" s="21" t="s">
        <v>83</v>
      </c>
      <c r="W65" s="23">
        <f>VLOOKUP(V65,'[11]Datos Validacion'!$K$6:$L$8,2,0)</f>
        <v>0.25</v>
      </c>
      <c r="X65" s="20" t="s">
        <v>84</v>
      </c>
      <c r="Y65" s="23">
        <f>VLOOKUP(X65,'[11]Datos Validacion'!$M$6:$N$7,2,0)</f>
        <v>0.15</v>
      </c>
      <c r="Z65" s="21" t="s">
        <v>85</v>
      </c>
      <c r="AA65" s="22" t="s">
        <v>528</v>
      </c>
      <c r="AB65" s="21" t="s">
        <v>87</v>
      </c>
      <c r="AC65" s="20" t="s">
        <v>529</v>
      </c>
      <c r="AD65" s="275" t="s">
        <v>530</v>
      </c>
      <c r="AE65" s="19">
        <f t="shared" si="6"/>
        <v>0.4</v>
      </c>
      <c r="AF65" s="18" t="str">
        <f t="shared" si="7"/>
        <v>BAJA</v>
      </c>
      <c r="AG65" s="18">
        <f>IF(OR(V65="prevenir",V65="detectar"),(M65-(M65*AE65)), M65)</f>
        <v>0.24</v>
      </c>
      <c r="AH65" s="146" t="str">
        <f>IF(AI65&lt;=20%,"LEVE",IF(AI65&lt;=40%,"MENOR",IF(AI65&lt;=60%,"MODERADO",IF(AI65&lt;=80%,"MAYOR","CATASTROFICO"))))</f>
        <v>MODERADO</v>
      </c>
      <c r="AI65" s="146">
        <f>IF(V65="corregir",(O65-(O65*AE65)), O65)</f>
        <v>0.6</v>
      </c>
      <c r="AJ65" s="145" t="s">
        <v>78</v>
      </c>
      <c r="AK65" s="135" t="s">
        <v>91</v>
      </c>
      <c r="AL65" s="156"/>
      <c r="AM65" s="134"/>
      <c r="AN65" s="141">
        <v>45646</v>
      </c>
      <c r="AO65" s="141" t="s">
        <v>81</v>
      </c>
      <c r="AP65" s="134"/>
      <c r="AQ65" s="141" t="s">
        <v>4</v>
      </c>
      <c r="AR65" s="292" t="s">
        <v>531</v>
      </c>
      <c r="AS65" s="141" t="s">
        <v>4</v>
      </c>
      <c r="AT65" s="134"/>
      <c r="AU65" s="292" t="s">
        <v>532</v>
      </c>
      <c r="AV65" s="141" t="s">
        <v>4</v>
      </c>
      <c r="AW65" s="134"/>
      <c r="AX65" s="292" t="s">
        <v>533</v>
      </c>
      <c r="AY65" s="134" t="s">
        <v>4</v>
      </c>
      <c r="AZ65" s="141"/>
      <c r="BA65" s="292" t="s">
        <v>534</v>
      </c>
      <c r="BB65" s="134"/>
      <c r="BC65" s="141" t="s">
        <v>4</v>
      </c>
      <c r="BD65" s="292" t="s">
        <v>535</v>
      </c>
      <c r="BE65" s="292" t="s">
        <v>536</v>
      </c>
      <c r="BF65" s="284" t="s">
        <v>706</v>
      </c>
    </row>
    <row r="66" spans="1:100" ht="135" customHeight="1" x14ac:dyDescent="0.3">
      <c r="A66" s="151"/>
      <c r="B66" s="157"/>
      <c r="C66" s="140"/>
      <c r="D66" s="135"/>
      <c r="E66" s="135"/>
      <c r="F66" s="135"/>
      <c r="G66" s="154"/>
      <c r="H66" s="135"/>
      <c r="I66" s="152"/>
      <c r="J66" s="135"/>
      <c r="K66" s="135"/>
      <c r="L66" s="135"/>
      <c r="M66" s="142"/>
      <c r="N66" s="143"/>
      <c r="O66" s="142"/>
      <c r="P66" s="136"/>
      <c r="Q66" s="145"/>
      <c r="R66" s="58" t="s">
        <v>537</v>
      </c>
      <c r="S66" s="21" t="s">
        <v>80</v>
      </c>
      <c r="T66" s="20" t="s">
        <v>527</v>
      </c>
      <c r="U66" s="21" t="s">
        <v>82</v>
      </c>
      <c r="V66" s="21" t="s">
        <v>83</v>
      </c>
      <c r="W66" s="23">
        <f>VLOOKUP(V66,'[11]Datos Validacion'!$K$6:$L$8,2,0)</f>
        <v>0.25</v>
      </c>
      <c r="X66" s="20" t="s">
        <v>84</v>
      </c>
      <c r="Y66" s="23">
        <f>VLOOKUP(X66,'[11]Datos Validacion'!$M$6:$N$7,2,0)</f>
        <v>0.15</v>
      </c>
      <c r="Z66" s="21" t="s">
        <v>85</v>
      </c>
      <c r="AA66" s="59" t="s">
        <v>538</v>
      </c>
      <c r="AB66" s="21" t="s">
        <v>87</v>
      </c>
      <c r="AC66" s="20" t="s">
        <v>539</v>
      </c>
      <c r="AD66" s="276"/>
      <c r="AE66" s="19">
        <f t="shared" si="6"/>
        <v>0.4</v>
      </c>
      <c r="AF66" s="18" t="str">
        <f t="shared" si="7"/>
        <v>MUY BAJA</v>
      </c>
      <c r="AG66" s="18">
        <f>IF(OR(V66="prevenir",V66="detectar"),(M66-(M66*AE66)), M66)</f>
        <v>0</v>
      </c>
      <c r="AH66" s="146"/>
      <c r="AI66" s="146"/>
      <c r="AJ66" s="145"/>
      <c r="AK66" s="135"/>
      <c r="AL66" s="156"/>
      <c r="AM66" s="134"/>
      <c r="AN66" s="141"/>
      <c r="AO66" s="141"/>
      <c r="AP66" s="134"/>
      <c r="AQ66" s="141"/>
      <c r="AR66" s="292"/>
      <c r="AS66" s="141"/>
      <c r="AT66" s="134"/>
      <c r="AU66" s="292"/>
      <c r="AV66" s="141"/>
      <c r="AW66" s="134"/>
      <c r="AX66" s="292"/>
      <c r="AY66" s="134"/>
      <c r="AZ66" s="141"/>
      <c r="BA66" s="292"/>
      <c r="BB66" s="134"/>
      <c r="BC66" s="141"/>
      <c r="BD66" s="292"/>
      <c r="BE66" s="292"/>
      <c r="BF66" s="286"/>
    </row>
    <row r="67" spans="1:100" ht="100.5" customHeight="1" x14ac:dyDescent="0.3">
      <c r="A67" s="157" t="s">
        <v>4</v>
      </c>
      <c r="B67" s="157"/>
      <c r="C67" s="136" t="s">
        <v>496</v>
      </c>
      <c r="D67" s="135" t="s">
        <v>519</v>
      </c>
      <c r="E67" s="135" t="s">
        <v>540</v>
      </c>
      <c r="F67" s="16" t="s">
        <v>69</v>
      </c>
      <c r="G67" s="45" t="s">
        <v>541</v>
      </c>
      <c r="H67" s="135" t="s">
        <v>542</v>
      </c>
      <c r="I67" s="152" t="s">
        <v>543</v>
      </c>
      <c r="J67" s="135" t="s">
        <v>73</v>
      </c>
      <c r="K67" s="135" t="s">
        <v>544</v>
      </c>
      <c r="L67" s="135" t="s">
        <v>75</v>
      </c>
      <c r="M67" s="142">
        <f>VLOOKUP(L67,'[11]Datos Validacion'!$C$6:$D$10,2,0)</f>
        <v>0.4</v>
      </c>
      <c r="N67" s="143" t="s">
        <v>165</v>
      </c>
      <c r="O67" s="142">
        <f>VLOOKUP(N67,'[11]Datos Validacion'!$E$6:$F$13,2,0)</f>
        <v>0.2</v>
      </c>
      <c r="P67" s="136" t="s">
        <v>503</v>
      </c>
      <c r="Q67" s="145" t="s">
        <v>90</v>
      </c>
      <c r="R67" s="58" t="s">
        <v>545</v>
      </c>
      <c r="S67" s="21" t="s">
        <v>80</v>
      </c>
      <c r="T67" s="20" t="s">
        <v>546</v>
      </c>
      <c r="U67" s="21" t="s">
        <v>82</v>
      </c>
      <c r="V67" s="21" t="s">
        <v>83</v>
      </c>
      <c r="W67" s="56">
        <f>VLOOKUP(V67,'[11]Datos Validacion'!$K$6:$L$8,2,0)</f>
        <v>0.25</v>
      </c>
      <c r="X67" s="20" t="s">
        <v>84</v>
      </c>
      <c r="Y67" s="56">
        <f>VLOOKUP(X67,'[11]Datos Validacion'!$M$6:$N$7,2,0)</f>
        <v>0.15</v>
      </c>
      <c r="Z67" s="21" t="s">
        <v>85</v>
      </c>
      <c r="AA67" s="22" t="s">
        <v>547</v>
      </c>
      <c r="AB67" s="21" t="s">
        <v>87</v>
      </c>
      <c r="AC67" s="20" t="s">
        <v>548</v>
      </c>
      <c r="AD67" s="275" t="s">
        <v>549</v>
      </c>
      <c r="AE67" s="19">
        <f t="shared" si="6"/>
        <v>0.4</v>
      </c>
      <c r="AF67" s="18" t="str">
        <f t="shared" si="7"/>
        <v>BAJA</v>
      </c>
      <c r="AG67" s="18">
        <f>IF(OR(V67="prevenir",V67="detectar"),(M67-(M67*AE67)), M67)</f>
        <v>0.24</v>
      </c>
      <c r="AH67" s="146" t="str">
        <f>IF(AI67&lt;=20%,"LEVE",IF(AI67&lt;=40%,"MENOR",IF(AI67&lt;=60%,"MODERADO",IF(AI67&lt;=80%,"MAYOR","CATASTROFICO"))))</f>
        <v>LEVE</v>
      </c>
      <c r="AI67" s="146">
        <f>IF(V67="corregir",(O67-(O67*AE67)), O67)</f>
        <v>0.2</v>
      </c>
      <c r="AJ67" s="145" t="s">
        <v>90</v>
      </c>
      <c r="AK67" s="135" t="s">
        <v>91</v>
      </c>
      <c r="AL67" s="134"/>
      <c r="AM67" s="134"/>
      <c r="AN67" s="141"/>
      <c r="AO67" s="141"/>
      <c r="AP67" s="134"/>
      <c r="AQ67" s="141"/>
      <c r="AR67" s="292"/>
      <c r="AS67" s="141"/>
      <c r="AT67" s="134"/>
      <c r="AU67" s="292"/>
      <c r="AV67" s="141"/>
      <c r="AW67" s="134"/>
      <c r="AX67" s="292"/>
      <c r="AY67" s="141"/>
      <c r="AZ67" s="134"/>
      <c r="BA67" s="292"/>
      <c r="BB67" s="141"/>
      <c r="BC67" s="134"/>
      <c r="BD67" s="292"/>
      <c r="BE67" s="188"/>
      <c r="BF67" s="284" t="s">
        <v>714</v>
      </c>
    </row>
    <row r="68" spans="1:100" ht="100" customHeight="1" x14ac:dyDescent="0.3">
      <c r="A68" s="157"/>
      <c r="B68" s="157"/>
      <c r="C68" s="136"/>
      <c r="D68" s="135"/>
      <c r="E68" s="135"/>
      <c r="F68" s="16" t="s">
        <v>69</v>
      </c>
      <c r="G68" s="45" t="s">
        <v>550</v>
      </c>
      <c r="H68" s="135"/>
      <c r="I68" s="152"/>
      <c r="J68" s="135"/>
      <c r="K68" s="135"/>
      <c r="L68" s="135"/>
      <c r="M68" s="142"/>
      <c r="N68" s="143"/>
      <c r="O68" s="142"/>
      <c r="P68" s="136"/>
      <c r="Q68" s="145"/>
      <c r="R68" s="58" t="s">
        <v>551</v>
      </c>
      <c r="S68" s="21" t="s">
        <v>80</v>
      </c>
      <c r="T68" s="20" t="s">
        <v>546</v>
      </c>
      <c r="U68" s="21" t="s">
        <v>82</v>
      </c>
      <c r="V68" s="21" t="s">
        <v>83</v>
      </c>
      <c r="W68" s="23">
        <f>VLOOKUP(V68,'[11]Datos Validacion'!$K$6:$L$8,2,0)</f>
        <v>0.25</v>
      </c>
      <c r="X68" s="20" t="s">
        <v>84</v>
      </c>
      <c r="Y68" s="23">
        <f>VLOOKUP(X68,'[11]Datos Validacion'!$M$6:$N$7,2,0)</f>
        <v>0.15</v>
      </c>
      <c r="Z68" s="21" t="s">
        <v>85</v>
      </c>
      <c r="AA68" s="57" t="s">
        <v>547</v>
      </c>
      <c r="AB68" s="21" t="s">
        <v>87</v>
      </c>
      <c r="AC68" s="20" t="s">
        <v>552</v>
      </c>
      <c r="AD68" s="276"/>
      <c r="AE68" s="19">
        <f t="shared" si="6"/>
        <v>0.4</v>
      </c>
      <c r="AF68" s="18" t="str">
        <f t="shared" si="7"/>
        <v>MUY BAJA</v>
      </c>
      <c r="AG68" s="18">
        <f>+AG67-(AG67*AE67)</f>
        <v>0.14399999999999999</v>
      </c>
      <c r="AH68" s="146"/>
      <c r="AI68" s="146"/>
      <c r="AJ68" s="145"/>
      <c r="AK68" s="135"/>
      <c r="AL68" s="134"/>
      <c r="AM68" s="134"/>
      <c r="AN68" s="141"/>
      <c r="AO68" s="141"/>
      <c r="AP68" s="134"/>
      <c r="AQ68" s="141"/>
      <c r="AR68" s="292"/>
      <c r="AS68" s="141"/>
      <c r="AT68" s="134"/>
      <c r="AU68" s="292"/>
      <c r="AV68" s="141"/>
      <c r="AW68" s="134"/>
      <c r="AX68" s="292"/>
      <c r="AY68" s="141"/>
      <c r="AZ68" s="134"/>
      <c r="BA68" s="292"/>
      <c r="BB68" s="141"/>
      <c r="BC68" s="134"/>
      <c r="BD68" s="292"/>
      <c r="BE68" s="188"/>
      <c r="BF68" s="286"/>
    </row>
    <row r="69" spans="1:100" s="114" customFormat="1" ht="39.75" customHeight="1" x14ac:dyDescent="0.3">
      <c r="A69" s="283" t="s">
        <v>4</v>
      </c>
      <c r="B69" s="269"/>
      <c r="C69" s="147" t="s">
        <v>553</v>
      </c>
      <c r="D69" s="149" t="s">
        <v>554</v>
      </c>
      <c r="E69" s="138" t="s">
        <v>555</v>
      </c>
      <c r="F69" s="29" t="s">
        <v>69</v>
      </c>
      <c r="G69" s="30" t="s">
        <v>556</v>
      </c>
      <c r="H69" s="138" t="s">
        <v>557</v>
      </c>
      <c r="I69" s="153" t="s">
        <v>558</v>
      </c>
      <c r="J69" s="138" t="s">
        <v>73</v>
      </c>
      <c r="K69" s="138" t="s">
        <v>559</v>
      </c>
      <c r="L69" s="138" t="s">
        <v>279</v>
      </c>
      <c r="M69" s="190">
        <v>0.6</v>
      </c>
      <c r="N69" s="143" t="s">
        <v>78</v>
      </c>
      <c r="O69" s="194">
        <v>0.8</v>
      </c>
      <c r="P69" s="138" t="s">
        <v>560</v>
      </c>
      <c r="Q69" s="195" t="s">
        <v>78</v>
      </c>
      <c r="R69" s="153" t="s">
        <v>561</v>
      </c>
      <c r="S69" s="159" t="s">
        <v>80</v>
      </c>
      <c r="T69" s="161" t="s">
        <v>562</v>
      </c>
      <c r="U69" s="159" t="s">
        <v>82</v>
      </c>
      <c r="V69" s="159" t="s">
        <v>563</v>
      </c>
      <c r="W69" s="190">
        <f>VLOOKUP(V69,'[12]Datos Validacion'!$K$6:$L$8,2,0)</f>
        <v>0.1</v>
      </c>
      <c r="X69" s="161" t="s">
        <v>84</v>
      </c>
      <c r="Y69" s="190">
        <f>VLOOKUP(X69,'[12]Datos Validacion'!$M$6:$N$7,2,0)</f>
        <v>0.15</v>
      </c>
      <c r="Z69" s="159" t="s">
        <v>85</v>
      </c>
      <c r="AA69" s="187" t="s">
        <v>564</v>
      </c>
      <c r="AB69" s="159" t="s">
        <v>87</v>
      </c>
      <c r="AC69" s="138" t="s">
        <v>565</v>
      </c>
      <c r="AD69" s="277" t="s">
        <v>566</v>
      </c>
      <c r="AE69" s="278">
        <f t="shared" si="6"/>
        <v>0.25</v>
      </c>
      <c r="AF69" s="279" t="str">
        <f t="shared" si="7"/>
        <v>MEDIA</v>
      </c>
      <c r="AG69" s="279">
        <f>IF(OR(V69="prevenir",V69="detectar"),(M69-(M69*AE69)), M69)</f>
        <v>0.6</v>
      </c>
      <c r="AH69" s="279" t="s">
        <v>78</v>
      </c>
      <c r="AI69" s="279">
        <v>0.60000000000000009</v>
      </c>
      <c r="AJ69" s="195" t="s">
        <v>78</v>
      </c>
      <c r="AK69" s="138" t="s">
        <v>91</v>
      </c>
      <c r="AL69" s="156"/>
      <c r="AM69" s="156"/>
      <c r="AN69" s="280">
        <v>45636</v>
      </c>
      <c r="AO69" s="243"/>
      <c r="AP69" s="281"/>
      <c r="AQ69" s="243" t="s">
        <v>4</v>
      </c>
      <c r="AR69" s="244" t="s">
        <v>567</v>
      </c>
      <c r="AS69" s="281"/>
      <c r="AT69" s="281" t="s">
        <v>4</v>
      </c>
      <c r="AU69" s="244" t="s">
        <v>568</v>
      </c>
      <c r="AV69" s="162"/>
      <c r="AW69" s="162" t="s">
        <v>4</v>
      </c>
      <c r="AX69" s="301" t="s">
        <v>569</v>
      </c>
      <c r="AY69" s="162"/>
      <c r="AZ69" s="162" t="s">
        <v>4</v>
      </c>
      <c r="BA69" s="301" t="s">
        <v>570</v>
      </c>
      <c r="BB69" s="165"/>
      <c r="BC69" s="165" t="s">
        <v>4</v>
      </c>
      <c r="BD69" s="301" t="s">
        <v>571</v>
      </c>
      <c r="BE69" s="306" t="s">
        <v>599</v>
      </c>
      <c r="BF69" s="255" t="s">
        <v>713</v>
      </c>
      <c r="BG69" s="126"/>
      <c r="BH69" s="126"/>
      <c r="BI69" s="126"/>
      <c r="BJ69" s="126"/>
      <c r="BK69" s="126"/>
      <c r="BL69" s="126"/>
      <c r="BM69" s="126"/>
      <c r="BN69" s="126"/>
      <c r="BO69" s="126"/>
      <c r="BP69" s="126"/>
      <c r="BQ69" s="126"/>
      <c r="BR69" s="126"/>
      <c r="BS69" s="126"/>
      <c r="BT69" s="126"/>
      <c r="BU69" s="126"/>
      <c r="BV69" s="126"/>
      <c r="BW69" s="126"/>
      <c r="BX69" s="126"/>
      <c r="BY69" s="126"/>
      <c r="BZ69" s="126"/>
      <c r="CA69" s="126"/>
      <c r="CB69" s="126"/>
      <c r="CC69" s="126"/>
      <c r="CD69" s="126"/>
      <c r="CE69" s="126"/>
      <c r="CF69" s="126"/>
      <c r="CG69" s="126"/>
      <c r="CH69" s="126"/>
      <c r="CI69" s="126"/>
      <c r="CJ69" s="126"/>
      <c r="CK69" s="126"/>
      <c r="CL69" s="126"/>
      <c r="CM69" s="126"/>
      <c r="CN69" s="126"/>
      <c r="CO69" s="126"/>
      <c r="CP69" s="126"/>
      <c r="CQ69" s="126"/>
      <c r="CR69" s="126"/>
      <c r="CS69" s="126"/>
      <c r="CT69" s="126"/>
      <c r="CU69" s="126"/>
      <c r="CV69" s="126"/>
    </row>
    <row r="70" spans="1:100" s="114" customFormat="1" ht="36" customHeight="1" x14ac:dyDescent="0.3">
      <c r="A70" s="283"/>
      <c r="B70" s="269"/>
      <c r="C70" s="147"/>
      <c r="D70" s="149"/>
      <c r="E70" s="138"/>
      <c r="F70" s="29" t="s">
        <v>69</v>
      </c>
      <c r="G70" s="28" t="s">
        <v>572</v>
      </c>
      <c r="H70" s="138"/>
      <c r="I70" s="153"/>
      <c r="J70" s="138"/>
      <c r="K70" s="138"/>
      <c r="L70" s="138"/>
      <c r="M70" s="190"/>
      <c r="N70" s="143"/>
      <c r="O70" s="194"/>
      <c r="P70" s="138"/>
      <c r="Q70" s="195"/>
      <c r="R70" s="153"/>
      <c r="S70" s="159"/>
      <c r="T70" s="161"/>
      <c r="U70" s="159"/>
      <c r="V70" s="159"/>
      <c r="W70" s="190"/>
      <c r="X70" s="161"/>
      <c r="Y70" s="190"/>
      <c r="Z70" s="159"/>
      <c r="AA70" s="187"/>
      <c r="AB70" s="159"/>
      <c r="AC70" s="138"/>
      <c r="AD70" s="277"/>
      <c r="AE70" s="278"/>
      <c r="AF70" s="279"/>
      <c r="AG70" s="279"/>
      <c r="AH70" s="279"/>
      <c r="AI70" s="279"/>
      <c r="AJ70" s="195"/>
      <c r="AK70" s="138"/>
      <c r="AL70" s="156"/>
      <c r="AM70" s="156"/>
      <c r="AN70" s="280"/>
      <c r="AO70" s="243"/>
      <c r="AP70" s="281"/>
      <c r="AQ70" s="243"/>
      <c r="AR70" s="244"/>
      <c r="AS70" s="281"/>
      <c r="AT70" s="281"/>
      <c r="AU70" s="244"/>
      <c r="AV70" s="163"/>
      <c r="AW70" s="163"/>
      <c r="AX70" s="302"/>
      <c r="AY70" s="163"/>
      <c r="AZ70" s="163"/>
      <c r="BA70" s="302"/>
      <c r="BB70" s="166"/>
      <c r="BC70" s="166"/>
      <c r="BD70" s="302"/>
      <c r="BE70" s="302"/>
      <c r="BF70" s="255"/>
      <c r="BG70" s="127"/>
      <c r="BH70" s="127"/>
      <c r="BI70" s="127"/>
      <c r="BJ70" s="127"/>
      <c r="BK70" s="127"/>
      <c r="BL70" s="127"/>
      <c r="BM70" s="127"/>
      <c r="BN70" s="127"/>
      <c r="BO70" s="127"/>
      <c r="BP70" s="127"/>
      <c r="BQ70" s="127"/>
      <c r="BR70" s="127"/>
      <c r="BS70" s="127"/>
      <c r="BT70" s="127"/>
      <c r="BU70" s="127"/>
      <c r="BV70" s="127"/>
      <c r="BW70" s="127"/>
      <c r="BX70" s="127"/>
      <c r="BY70" s="127"/>
      <c r="BZ70" s="127"/>
      <c r="CA70" s="127"/>
      <c r="CB70" s="127"/>
      <c r="CC70" s="127"/>
      <c r="CD70" s="127"/>
      <c r="CE70" s="127"/>
      <c r="CF70" s="127"/>
      <c r="CG70" s="127"/>
      <c r="CH70" s="127"/>
      <c r="CI70" s="127"/>
      <c r="CJ70" s="127"/>
      <c r="CK70" s="127"/>
      <c r="CL70" s="127"/>
      <c r="CM70" s="127"/>
      <c r="CN70" s="127"/>
      <c r="CO70" s="127"/>
      <c r="CP70" s="127"/>
      <c r="CQ70" s="127"/>
      <c r="CR70" s="127"/>
      <c r="CS70" s="127"/>
      <c r="CT70" s="127"/>
      <c r="CU70" s="127"/>
      <c r="CV70" s="127"/>
    </row>
    <row r="71" spans="1:100" s="114" customFormat="1" ht="119.25" customHeight="1" x14ac:dyDescent="0.3">
      <c r="A71" s="283"/>
      <c r="B71" s="269"/>
      <c r="C71" s="147"/>
      <c r="D71" s="149"/>
      <c r="E71" s="138"/>
      <c r="F71" s="29" t="s">
        <v>69</v>
      </c>
      <c r="G71" s="28" t="s">
        <v>573</v>
      </c>
      <c r="H71" s="138"/>
      <c r="I71" s="153"/>
      <c r="J71" s="138"/>
      <c r="K71" s="138"/>
      <c r="L71" s="138"/>
      <c r="M71" s="190"/>
      <c r="N71" s="143"/>
      <c r="O71" s="194"/>
      <c r="P71" s="138"/>
      <c r="Q71" s="195"/>
      <c r="R71" s="28" t="s">
        <v>574</v>
      </c>
      <c r="S71" s="120" t="s">
        <v>80</v>
      </c>
      <c r="T71" s="54" t="s">
        <v>562</v>
      </c>
      <c r="U71" s="120" t="s">
        <v>82</v>
      </c>
      <c r="V71" s="120" t="s">
        <v>83</v>
      </c>
      <c r="W71" s="121">
        <f>VLOOKUP(V71,'[12]Datos Validacion'!$K$6:$L$8,2,0)</f>
        <v>0.25</v>
      </c>
      <c r="X71" s="54" t="s">
        <v>84</v>
      </c>
      <c r="Y71" s="122">
        <f>VLOOKUP(X71,'[12]Datos Validacion'!$M$6:$N$7,2,0)</f>
        <v>0.15</v>
      </c>
      <c r="Z71" s="120" t="s">
        <v>85</v>
      </c>
      <c r="AA71" s="65" t="s">
        <v>564</v>
      </c>
      <c r="AB71" s="120" t="s">
        <v>87</v>
      </c>
      <c r="AC71" s="29" t="s">
        <v>575</v>
      </c>
      <c r="AD71" s="249" t="s">
        <v>576</v>
      </c>
      <c r="AE71" s="123">
        <f t="shared" ref="AE71:AE78" si="8">+W71+Y71</f>
        <v>0.4</v>
      </c>
      <c r="AF71" s="124" t="str">
        <f t="shared" ref="AF71:AF77" si="9">IF(AG71&lt;=20%,"MUY BAJA",IF(AG71&lt;=40%,"BAJA",IF(AG71&lt;=60%,"MEDIA",IF(AG71&lt;=80%,"ALTA","MUY ALTA"))))</f>
        <v>BAJA</v>
      </c>
      <c r="AG71" s="124">
        <f>+AG69-(AG69*AE71)</f>
        <v>0.36</v>
      </c>
      <c r="AH71" s="279"/>
      <c r="AI71" s="279"/>
      <c r="AJ71" s="195"/>
      <c r="AK71" s="138"/>
      <c r="AL71" s="156"/>
      <c r="AM71" s="156"/>
      <c r="AN71" s="280"/>
      <c r="AO71" s="243"/>
      <c r="AP71" s="281"/>
      <c r="AQ71" s="243"/>
      <c r="AR71" s="244"/>
      <c r="AS71" s="281"/>
      <c r="AT71" s="281"/>
      <c r="AU71" s="244"/>
      <c r="AV71" s="163"/>
      <c r="AW71" s="163"/>
      <c r="AX71" s="302"/>
      <c r="AY71" s="163"/>
      <c r="AZ71" s="163"/>
      <c r="BA71" s="302"/>
      <c r="BB71" s="166"/>
      <c r="BC71" s="166"/>
      <c r="BD71" s="302"/>
      <c r="BE71" s="302"/>
      <c r="BF71" s="255"/>
      <c r="BG71" s="126"/>
      <c r="BH71" s="126"/>
      <c r="BI71" s="126"/>
      <c r="BJ71" s="126"/>
      <c r="BK71" s="126"/>
      <c r="BL71" s="126"/>
      <c r="BM71" s="126"/>
      <c r="BN71" s="126"/>
      <c r="BO71" s="126"/>
      <c r="BP71" s="126"/>
      <c r="BQ71" s="126"/>
      <c r="BR71" s="126"/>
      <c r="BS71" s="126"/>
      <c r="BT71" s="126"/>
      <c r="BU71" s="126"/>
      <c r="BV71" s="126"/>
      <c r="BW71" s="126"/>
      <c r="BX71" s="126"/>
      <c r="BY71" s="126"/>
      <c r="BZ71" s="126"/>
      <c r="CA71" s="126"/>
      <c r="CB71" s="126"/>
      <c r="CC71" s="126"/>
      <c r="CD71" s="126"/>
      <c r="CE71" s="126"/>
      <c r="CF71" s="126"/>
      <c r="CG71" s="126"/>
      <c r="CH71" s="126"/>
      <c r="CI71" s="126"/>
      <c r="CJ71" s="126"/>
      <c r="CK71" s="126"/>
      <c r="CL71" s="126"/>
      <c r="CM71" s="126"/>
      <c r="CN71" s="126"/>
      <c r="CO71" s="126"/>
      <c r="CP71" s="126"/>
      <c r="CQ71" s="126"/>
      <c r="CR71" s="126"/>
      <c r="CS71" s="126"/>
      <c r="CT71" s="126"/>
      <c r="CU71" s="126"/>
      <c r="CV71" s="126"/>
    </row>
    <row r="72" spans="1:100" s="114" customFormat="1" ht="45" customHeight="1" x14ac:dyDescent="0.3">
      <c r="A72" s="283"/>
      <c r="B72" s="269"/>
      <c r="C72" s="147"/>
      <c r="D72" s="149"/>
      <c r="E72" s="138"/>
      <c r="F72" s="29" t="s">
        <v>69</v>
      </c>
      <c r="G72" s="30" t="s">
        <v>577</v>
      </c>
      <c r="H72" s="138"/>
      <c r="I72" s="153"/>
      <c r="J72" s="138"/>
      <c r="K72" s="138"/>
      <c r="L72" s="138"/>
      <c r="M72" s="190"/>
      <c r="N72" s="143"/>
      <c r="O72" s="194"/>
      <c r="P72" s="138"/>
      <c r="Q72" s="195"/>
      <c r="R72" s="28" t="s">
        <v>578</v>
      </c>
      <c r="S72" s="120" t="s">
        <v>80</v>
      </c>
      <c r="T72" s="54" t="s">
        <v>562</v>
      </c>
      <c r="U72" s="120" t="s">
        <v>82</v>
      </c>
      <c r="V72" s="120" t="s">
        <v>124</v>
      </c>
      <c r="W72" s="121">
        <f>VLOOKUP(V72,'[12]Datos Validacion'!$K$6:$L$8,2,0)</f>
        <v>0.15</v>
      </c>
      <c r="X72" s="54" t="s">
        <v>84</v>
      </c>
      <c r="Y72" s="122">
        <f>VLOOKUP(X72,'[12]Datos Validacion'!$M$6:$N$7,2,0)</f>
        <v>0.15</v>
      </c>
      <c r="Z72" s="120" t="s">
        <v>85</v>
      </c>
      <c r="AA72" s="65" t="s">
        <v>564</v>
      </c>
      <c r="AB72" s="120" t="s">
        <v>87</v>
      </c>
      <c r="AC72" s="29" t="s">
        <v>579</v>
      </c>
      <c r="AD72" s="250" t="s">
        <v>580</v>
      </c>
      <c r="AE72" s="123">
        <f t="shared" si="8"/>
        <v>0.3</v>
      </c>
      <c r="AF72" s="124" t="str">
        <f t="shared" si="9"/>
        <v>BAJA</v>
      </c>
      <c r="AG72" s="124">
        <f t="shared" ref="AG72:AG77" si="10">+AG71-(AG71*AE72)</f>
        <v>0.252</v>
      </c>
      <c r="AH72" s="279"/>
      <c r="AI72" s="279"/>
      <c r="AJ72" s="195"/>
      <c r="AK72" s="138"/>
      <c r="AL72" s="156"/>
      <c r="AM72" s="156"/>
      <c r="AN72" s="280"/>
      <c r="AO72" s="243"/>
      <c r="AP72" s="281"/>
      <c r="AQ72" s="243"/>
      <c r="AR72" s="244"/>
      <c r="AS72" s="281"/>
      <c r="AT72" s="281"/>
      <c r="AU72" s="244"/>
      <c r="AV72" s="163"/>
      <c r="AW72" s="163"/>
      <c r="AX72" s="302"/>
      <c r="AY72" s="163"/>
      <c r="AZ72" s="163"/>
      <c r="BA72" s="302"/>
      <c r="BB72" s="166"/>
      <c r="BC72" s="166"/>
      <c r="BD72" s="302"/>
      <c r="BE72" s="302"/>
      <c r="BF72" s="255"/>
      <c r="BG72" s="127"/>
      <c r="BH72" s="127"/>
      <c r="BI72" s="127"/>
      <c r="BJ72" s="127"/>
      <c r="BK72" s="127"/>
      <c r="BL72" s="127"/>
      <c r="BM72" s="127"/>
      <c r="BN72" s="127"/>
      <c r="BO72" s="127"/>
      <c r="BP72" s="127"/>
      <c r="BQ72" s="127"/>
      <c r="BR72" s="127"/>
      <c r="BS72" s="127"/>
      <c r="BT72" s="127"/>
      <c r="BU72" s="127"/>
      <c r="BV72" s="127"/>
      <c r="BW72" s="127"/>
      <c r="BX72" s="127"/>
      <c r="BY72" s="127"/>
      <c r="BZ72" s="127"/>
      <c r="CA72" s="127"/>
      <c r="CB72" s="127"/>
      <c r="CC72" s="127"/>
      <c r="CD72" s="127"/>
      <c r="CE72" s="127"/>
      <c r="CF72" s="127"/>
      <c r="CG72" s="127"/>
      <c r="CH72" s="127"/>
      <c r="CI72" s="127"/>
      <c r="CJ72" s="127"/>
      <c r="CK72" s="127"/>
      <c r="CL72" s="127"/>
      <c r="CM72" s="127"/>
      <c r="CN72" s="127"/>
      <c r="CO72" s="127"/>
      <c r="CP72" s="127"/>
      <c r="CQ72" s="127"/>
      <c r="CR72" s="127"/>
      <c r="CS72" s="127"/>
      <c r="CT72" s="127"/>
      <c r="CU72" s="127"/>
      <c r="CV72" s="127"/>
    </row>
    <row r="73" spans="1:100" s="114" customFormat="1" ht="37" customHeight="1" x14ac:dyDescent="0.3">
      <c r="A73" s="283"/>
      <c r="B73" s="269"/>
      <c r="C73" s="147"/>
      <c r="D73" s="149"/>
      <c r="E73" s="138"/>
      <c r="F73" s="138" t="s">
        <v>69</v>
      </c>
      <c r="G73" s="168" t="s">
        <v>581</v>
      </c>
      <c r="H73" s="138"/>
      <c r="I73" s="153"/>
      <c r="J73" s="138"/>
      <c r="K73" s="138"/>
      <c r="L73" s="138"/>
      <c r="M73" s="190"/>
      <c r="N73" s="143"/>
      <c r="O73" s="194"/>
      <c r="P73" s="138"/>
      <c r="Q73" s="195"/>
      <c r="R73" s="28" t="s">
        <v>582</v>
      </c>
      <c r="S73" s="120" t="s">
        <v>80</v>
      </c>
      <c r="T73" s="54" t="s">
        <v>562</v>
      </c>
      <c r="U73" s="120" t="s">
        <v>82</v>
      </c>
      <c r="V73" s="120" t="s">
        <v>83</v>
      </c>
      <c r="W73" s="121">
        <f>VLOOKUP(V73,'[12]Datos Validacion'!$K$6:$L$8,2,0)</f>
        <v>0.25</v>
      </c>
      <c r="X73" s="54" t="s">
        <v>84</v>
      </c>
      <c r="Y73" s="122">
        <f>VLOOKUP(X73,'[12]Datos Validacion'!$M$6:$N$7,2,0)</f>
        <v>0.15</v>
      </c>
      <c r="Z73" s="120" t="s">
        <v>85</v>
      </c>
      <c r="AA73" s="65" t="s">
        <v>583</v>
      </c>
      <c r="AB73" s="120" t="s">
        <v>87</v>
      </c>
      <c r="AC73" s="29" t="s">
        <v>584</v>
      </c>
      <c r="AD73" s="250" t="s">
        <v>585</v>
      </c>
      <c r="AE73" s="123">
        <f t="shared" si="8"/>
        <v>0.4</v>
      </c>
      <c r="AF73" s="124" t="str">
        <f t="shared" si="9"/>
        <v>MUY BAJA</v>
      </c>
      <c r="AG73" s="124">
        <f t="shared" si="10"/>
        <v>0.1512</v>
      </c>
      <c r="AH73" s="279"/>
      <c r="AI73" s="279"/>
      <c r="AJ73" s="195"/>
      <c r="AK73" s="138"/>
      <c r="AL73" s="156"/>
      <c r="AM73" s="156"/>
      <c r="AN73" s="280"/>
      <c r="AO73" s="243"/>
      <c r="AP73" s="281"/>
      <c r="AQ73" s="243"/>
      <c r="AR73" s="244"/>
      <c r="AS73" s="281"/>
      <c r="AT73" s="281"/>
      <c r="AU73" s="244"/>
      <c r="AV73" s="163"/>
      <c r="AW73" s="163"/>
      <c r="AX73" s="302"/>
      <c r="AY73" s="163"/>
      <c r="AZ73" s="163"/>
      <c r="BA73" s="302"/>
      <c r="BB73" s="166"/>
      <c r="BC73" s="166"/>
      <c r="BD73" s="302"/>
      <c r="BE73" s="302"/>
      <c r="BF73" s="255"/>
      <c r="BG73" s="126"/>
      <c r="BH73" s="126"/>
      <c r="BI73" s="126"/>
      <c r="BJ73" s="126"/>
      <c r="BK73" s="126"/>
      <c r="BL73" s="126"/>
      <c r="BM73" s="126"/>
      <c r="BN73" s="126"/>
      <c r="BO73" s="126"/>
      <c r="BP73" s="126"/>
      <c r="BQ73" s="126"/>
      <c r="BR73" s="126"/>
      <c r="BS73" s="126"/>
      <c r="BT73" s="126"/>
      <c r="BU73" s="126"/>
      <c r="BV73" s="126"/>
      <c r="BW73" s="126"/>
      <c r="BX73" s="126"/>
      <c r="BY73" s="126"/>
      <c r="BZ73" s="126"/>
      <c r="CA73" s="126"/>
      <c r="CB73" s="126"/>
      <c r="CC73" s="126"/>
      <c r="CD73" s="126"/>
      <c r="CE73" s="126"/>
      <c r="CF73" s="126"/>
      <c r="CG73" s="126"/>
      <c r="CH73" s="126"/>
      <c r="CI73" s="126"/>
      <c r="CJ73" s="126"/>
      <c r="CK73" s="126"/>
      <c r="CL73" s="126"/>
      <c r="CM73" s="126"/>
      <c r="CN73" s="126"/>
      <c r="CO73" s="126"/>
      <c r="CP73" s="126"/>
      <c r="CQ73" s="126"/>
      <c r="CR73" s="126"/>
      <c r="CS73" s="126"/>
      <c r="CT73" s="126"/>
      <c r="CU73" s="126"/>
      <c r="CV73" s="126"/>
    </row>
    <row r="74" spans="1:100" s="114" customFormat="1" ht="37" customHeight="1" x14ac:dyDescent="0.3">
      <c r="A74" s="283"/>
      <c r="B74" s="269"/>
      <c r="C74" s="147"/>
      <c r="D74" s="149"/>
      <c r="E74" s="138"/>
      <c r="F74" s="138"/>
      <c r="G74" s="168"/>
      <c r="H74" s="138"/>
      <c r="I74" s="153"/>
      <c r="J74" s="138"/>
      <c r="K74" s="138"/>
      <c r="L74" s="138"/>
      <c r="M74" s="190"/>
      <c r="N74" s="143"/>
      <c r="O74" s="194"/>
      <c r="P74" s="138"/>
      <c r="Q74" s="195"/>
      <c r="R74" s="28" t="s">
        <v>586</v>
      </c>
      <c r="S74" s="120" t="s">
        <v>80</v>
      </c>
      <c r="T74" s="54" t="s">
        <v>562</v>
      </c>
      <c r="U74" s="120" t="s">
        <v>82</v>
      </c>
      <c r="V74" s="120" t="s">
        <v>83</v>
      </c>
      <c r="W74" s="121">
        <f>VLOOKUP(V74,'[12]Datos Validacion'!$K$6:$L$8,2,0)</f>
        <v>0.25</v>
      </c>
      <c r="X74" s="54" t="s">
        <v>84</v>
      </c>
      <c r="Y74" s="122">
        <f>VLOOKUP(X74,'[12]Datos Validacion'!$M$6:$N$7,2,0)</f>
        <v>0.15</v>
      </c>
      <c r="Z74" s="120" t="s">
        <v>85</v>
      </c>
      <c r="AA74" s="65" t="s">
        <v>587</v>
      </c>
      <c r="AB74" s="120" t="s">
        <v>87</v>
      </c>
      <c r="AC74" s="29" t="s">
        <v>588</v>
      </c>
      <c r="AD74" s="250" t="s">
        <v>589</v>
      </c>
      <c r="AE74" s="123">
        <f t="shared" si="8"/>
        <v>0.4</v>
      </c>
      <c r="AF74" s="124" t="str">
        <f t="shared" si="9"/>
        <v>MUY BAJA</v>
      </c>
      <c r="AG74" s="124">
        <f t="shared" si="10"/>
        <v>9.0719999999999995E-2</v>
      </c>
      <c r="AH74" s="279"/>
      <c r="AI74" s="279"/>
      <c r="AJ74" s="195"/>
      <c r="AK74" s="138"/>
      <c r="AL74" s="156"/>
      <c r="AM74" s="156"/>
      <c r="AN74" s="280"/>
      <c r="AO74" s="243"/>
      <c r="AP74" s="281"/>
      <c r="AQ74" s="243"/>
      <c r="AR74" s="244"/>
      <c r="AS74" s="281"/>
      <c r="AT74" s="281"/>
      <c r="AU74" s="244"/>
      <c r="AV74" s="163"/>
      <c r="AW74" s="163"/>
      <c r="AX74" s="302"/>
      <c r="AY74" s="163"/>
      <c r="AZ74" s="163"/>
      <c r="BA74" s="302"/>
      <c r="BB74" s="166"/>
      <c r="BC74" s="166"/>
      <c r="BD74" s="302"/>
      <c r="BE74" s="302"/>
      <c r="BF74" s="255"/>
      <c r="BG74" s="127"/>
      <c r="BH74" s="127"/>
      <c r="BI74" s="127"/>
      <c r="BJ74" s="127"/>
      <c r="BK74" s="127"/>
      <c r="BL74" s="127"/>
      <c r="BM74" s="127"/>
      <c r="BN74" s="127"/>
      <c r="BO74" s="127"/>
      <c r="BP74" s="127"/>
      <c r="BQ74" s="127"/>
      <c r="BR74" s="127"/>
      <c r="BS74" s="127"/>
      <c r="BT74" s="127"/>
      <c r="BU74" s="127"/>
      <c r="BV74" s="127"/>
      <c r="BW74" s="127"/>
      <c r="BX74" s="127"/>
      <c r="BY74" s="127"/>
      <c r="BZ74" s="127"/>
      <c r="CA74" s="127"/>
      <c r="CB74" s="127"/>
      <c r="CC74" s="127"/>
      <c r="CD74" s="127"/>
      <c r="CE74" s="127"/>
      <c r="CF74" s="127"/>
      <c r="CG74" s="127"/>
      <c r="CH74" s="127"/>
      <c r="CI74" s="127"/>
      <c r="CJ74" s="127"/>
      <c r="CK74" s="127"/>
      <c r="CL74" s="127"/>
      <c r="CM74" s="127"/>
      <c r="CN74" s="127"/>
      <c r="CO74" s="127"/>
      <c r="CP74" s="127"/>
      <c r="CQ74" s="127"/>
      <c r="CR74" s="127"/>
      <c r="CS74" s="127"/>
      <c r="CT74" s="127"/>
      <c r="CU74" s="127"/>
      <c r="CV74" s="127"/>
    </row>
    <row r="75" spans="1:100" s="114" customFormat="1" ht="37" customHeight="1" x14ac:dyDescent="0.3">
      <c r="A75" s="283"/>
      <c r="B75" s="269"/>
      <c r="C75" s="147"/>
      <c r="D75" s="149"/>
      <c r="E75" s="138"/>
      <c r="F75" s="138" t="s">
        <v>69</v>
      </c>
      <c r="G75" s="168" t="s">
        <v>590</v>
      </c>
      <c r="H75" s="138"/>
      <c r="I75" s="153"/>
      <c r="J75" s="138"/>
      <c r="K75" s="138"/>
      <c r="L75" s="138"/>
      <c r="M75" s="190"/>
      <c r="N75" s="143"/>
      <c r="O75" s="194"/>
      <c r="P75" s="138"/>
      <c r="Q75" s="195"/>
      <c r="R75" s="28" t="s">
        <v>591</v>
      </c>
      <c r="S75" s="120" t="s">
        <v>80</v>
      </c>
      <c r="T75" s="54" t="s">
        <v>562</v>
      </c>
      <c r="U75" s="120" t="s">
        <v>82</v>
      </c>
      <c r="V75" s="120" t="s">
        <v>83</v>
      </c>
      <c r="W75" s="121">
        <f>VLOOKUP(V75,'[12]Datos Validacion'!$K$6:$L$8,2,0)</f>
        <v>0.25</v>
      </c>
      <c r="X75" s="54" t="s">
        <v>84</v>
      </c>
      <c r="Y75" s="122">
        <f>VLOOKUP(X75,'[12]Datos Validacion'!$M$6:$N$7,2,0)</f>
        <v>0.15</v>
      </c>
      <c r="Z75" s="120" t="s">
        <v>85</v>
      </c>
      <c r="AA75" s="65" t="s">
        <v>592</v>
      </c>
      <c r="AB75" s="120" t="s">
        <v>87</v>
      </c>
      <c r="AC75" s="29" t="s">
        <v>593</v>
      </c>
      <c r="AD75" s="250" t="s">
        <v>594</v>
      </c>
      <c r="AE75" s="123">
        <f t="shared" si="8"/>
        <v>0.4</v>
      </c>
      <c r="AF75" s="124" t="str">
        <f t="shared" si="9"/>
        <v>MUY BAJA</v>
      </c>
      <c r="AG75" s="124">
        <f t="shared" si="10"/>
        <v>5.4431999999999994E-2</v>
      </c>
      <c r="AH75" s="279"/>
      <c r="AI75" s="279"/>
      <c r="AJ75" s="195"/>
      <c r="AK75" s="138"/>
      <c r="AL75" s="156"/>
      <c r="AM75" s="156"/>
      <c r="AN75" s="280"/>
      <c r="AO75" s="243"/>
      <c r="AP75" s="281"/>
      <c r="AQ75" s="243"/>
      <c r="AR75" s="244"/>
      <c r="AS75" s="281"/>
      <c r="AT75" s="281"/>
      <c r="AU75" s="244"/>
      <c r="AV75" s="163"/>
      <c r="AW75" s="163"/>
      <c r="AX75" s="302"/>
      <c r="AY75" s="163"/>
      <c r="AZ75" s="163"/>
      <c r="BA75" s="302"/>
      <c r="BB75" s="166"/>
      <c r="BC75" s="166"/>
      <c r="BD75" s="302"/>
      <c r="BE75" s="302"/>
      <c r="BF75" s="255"/>
      <c r="BG75" s="126"/>
      <c r="BH75" s="126"/>
      <c r="BI75" s="126"/>
      <c r="BJ75" s="126"/>
      <c r="BK75" s="126"/>
      <c r="BL75" s="126"/>
      <c r="BM75" s="126"/>
      <c r="BN75" s="126"/>
      <c r="BO75" s="126"/>
      <c r="BP75" s="126"/>
      <c r="BQ75" s="126"/>
      <c r="BR75" s="126"/>
      <c r="BS75" s="126"/>
      <c r="BT75" s="126"/>
      <c r="BU75" s="126"/>
      <c r="BV75" s="126"/>
      <c r="BW75" s="126"/>
      <c r="BX75" s="126"/>
      <c r="BY75" s="126"/>
      <c r="BZ75" s="126"/>
      <c r="CA75" s="126"/>
      <c r="CB75" s="126"/>
      <c r="CC75" s="126"/>
      <c r="CD75" s="126"/>
      <c r="CE75" s="126"/>
      <c r="CF75" s="126"/>
      <c r="CG75" s="126"/>
      <c r="CH75" s="126"/>
      <c r="CI75" s="126"/>
      <c r="CJ75" s="126"/>
      <c r="CK75" s="126"/>
      <c r="CL75" s="126"/>
      <c r="CM75" s="126"/>
      <c r="CN75" s="126"/>
      <c r="CO75" s="126"/>
      <c r="CP75" s="126"/>
      <c r="CQ75" s="126"/>
      <c r="CR75" s="126"/>
      <c r="CS75" s="126"/>
      <c r="CT75" s="126"/>
      <c r="CU75" s="126"/>
      <c r="CV75" s="126"/>
    </row>
    <row r="76" spans="1:100" s="114" customFormat="1" ht="37" customHeight="1" x14ac:dyDescent="0.3">
      <c r="A76" s="283"/>
      <c r="B76" s="269"/>
      <c r="C76" s="147"/>
      <c r="D76" s="149"/>
      <c r="E76" s="138"/>
      <c r="F76" s="138"/>
      <c r="G76" s="168"/>
      <c r="H76" s="138"/>
      <c r="I76" s="153"/>
      <c r="J76" s="138"/>
      <c r="K76" s="138"/>
      <c r="L76" s="138"/>
      <c r="M76" s="190"/>
      <c r="N76" s="143"/>
      <c r="O76" s="194"/>
      <c r="P76" s="138"/>
      <c r="Q76" s="195"/>
      <c r="R76" s="28" t="s">
        <v>595</v>
      </c>
      <c r="S76" s="120" t="s">
        <v>80</v>
      </c>
      <c r="T76" s="54" t="s">
        <v>562</v>
      </c>
      <c r="U76" s="120" t="s">
        <v>82</v>
      </c>
      <c r="V76" s="120" t="s">
        <v>83</v>
      </c>
      <c r="W76" s="121">
        <f>VLOOKUP(V76,'[12]Datos Validacion'!$K$6:$L$8,2,0)</f>
        <v>0.25</v>
      </c>
      <c r="X76" s="54" t="s">
        <v>84</v>
      </c>
      <c r="Y76" s="122">
        <f>VLOOKUP(X76,'[12]Datos Validacion'!$M$6:$N$7,2,0)</f>
        <v>0.15</v>
      </c>
      <c r="Z76" s="120" t="s">
        <v>85</v>
      </c>
      <c r="AA76" s="65" t="s">
        <v>596</v>
      </c>
      <c r="AB76" s="120" t="s">
        <v>87</v>
      </c>
      <c r="AC76" s="132" t="s">
        <v>597</v>
      </c>
      <c r="AD76" s="250" t="s">
        <v>598</v>
      </c>
      <c r="AE76" s="123">
        <f t="shared" si="8"/>
        <v>0.4</v>
      </c>
      <c r="AF76" s="124" t="str">
        <f t="shared" si="9"/>
        <v>MUY BAJA</v>
      </c>
      <c r="AG76" s="124">
        <f t="shared" si="10"/>
        <v>3.2659199999999999E-2</v>
      </c>
      <c r="AH76" s="279"/>
      <c r="AI76" s="279"/>
      <c r="AJ76" s="195"/>
      <c r="AK76" s="138"/>
      <c r="AL76" s="156"/>
      <c r="AM76" s="156"/>
      <c r="AN76" s="280"/>
      <c r="AO76" s="243"/>
      <c r="AP76" s="281"/>
      <c r="AQ76" s="243"/>
      <c r="AR76" s="244"/>
      <c r="AS76" s="281"/>
      <c r="AT76" s="281"/>
      <c r="AU76" s="244"/>
      <c r="AV76" s="163"/>
      <c r="AW76" s="163"/>
      <c r="AX76" s="302"/>
      <c r="AY76" s="163"/>
      <c r="AZ76" s="163"/>
      <c r="BA76" s="302"/>
      <c r="BB76" s="166"/>
      <c r="BC76" s="166"/>
      <c r="BD76" s="302"/>
      <c r="BE76" s="302"/>
      <c r="BF76" s="255"/>
      <c r="BG76" s="127"/>
      <c r="BH76" s="127"/>
      <c r="BI76" s="127"/>
      <c r="BJ76" s="127"/>
      <c r="BK76" s="127"/>
      <c r="BL76" s="127"/>
      <c r="BM76" s="127"/>
      <c r="BN76" s="127"/>
      <c r="BO76" s="127"/>
      <c r="BP76" s="127"/>
      <c r="BQ76" s="127"/>
      <c r="BR76" s="127"/>
      <c r="BS76" s="127"/>
      <c r="BT76" s="127"/>
      <c r="BU76" s="127"/>
      <c r="BV76" s="127"/>
      <c r="BW76" s="127"/>
      <c r="BX76" s="127"/>
      <c r="BY76" s="127"/>
      <c r="BZ76" s="127"/>
      <c r="CA76" s="127"/>
      <c r="CB76" s="127"/>
      <c r="CC76" s="127"/>
      <c r="CD76" s="127"/>
      <c r="CE76" s="127"/>
      <c r="CF76" s="127"/>
      <c r="CG76" s="127"/>
      <c r="CH76" s="127"/>
      <c r="CI76" s="127"/>
      <c r="CJ76" s="127"/>
      <c r="CK76" s="127"/>
      <c r="CL76" s="127"/>
      <c r="CM76" s="127"/>
      <c r="CN76" s="127"/>
      <c r="CO76" s="127"/>
      <c r="CP76" s="127"/>
      <c r="CQ76" s="127"/>
      <c r="CR76" s="127"/>
      <c r="CS76" s="127"/>
      <c r="CT76" s="127"/>
      <c r="CU76" s="127"/>
      <c r="CV76" s="127"/>
    </row>
    <row r="77" spans="1:100" s="114" customFormat="1" ht="77.25" customHeight="1" x14ac:dyDescent="0.3">
      <c r="A77" s="283"/>
      <c r="B77" s="269"/>
      <c r="C77" s="147"/>
      <c r="D77" s="149"/>
      <c r="E77" s="138"/>
      <c r="F77" s="29" t="s">
        <v>69</v>
      </c>
      <c r="G77" s="30" t="s">
        <v>600</v>
      </c>
      <c r="H77" s="138"/>
      <c r="I77" s="153"/>
      <c r="J77" s="138"/>
      <c r="K77" s="138"/>
      <c r="L77" s="138"/>
      <c r="M77" s="190"/>
      <c r="N77" s="143"/>
      <c r="O77" s="194"/>
      <c r="P77" s="138"/>
      <c r="Q77" s="195"/>
      <c r="R77" s="28" t="s">
        <v>601</v>
      </c>
      <c r="S77" s="120" t="s">
        <v>80</v>
      </c>
      <c r="T77" s="54" t="s">
        <v>562</v>
      </c>
      <c r="U77" s="120" t="s">
        <v>82</v>
      </c>
      <c r="V77" s="120" t="s">
        <v>83</v>
      </c>
      <c r="W77" s="121">
        <f>VLOOKUP(V77,'[12]Datos Validacion'!$K$6:$L$8,2,0)</f>
        <v>0.25</v>
      </c>
      <c r="X77" s="54" t="s">
        <v>84</v>
      </c>
      <c r="Y77" s="121">
        <f>VLOOKUP(X77,'[12]Datos Validacion'!$M$6:$N$7,2,0)</f>
        <v>0.15</v>
      </c>
      <c r="Z77" s="120" t="s">
        <v>85</v>
      </c>
      <c r="AA77" s="65" t="s">
        <v>592</v>
      </c>
      <c r="AB77" s="120" t="s">
        <v>87</v>
      </c>
      <c r="AC77" s="29" t="s">
        <v>602</v>
      </c>
      <c r="AD77" s="250" t="s">
        <v>603</v>
      </c>
      <c r="AE77" s="123">
        <f t="shared" si="8"/>
        <v>0.4</v>
      </c>
      <c r="AF77" s="124" t="str">
        <f t="shared" si="9"/>
        <v>MUY BAJA</v>
      </c>
      <c r="AG77" s="125">
        <f t="shared" si="10"/>
        <v>1.9595519999999998E-2</v>
      </c>
      <c r="AH77" s="279"/>
      <c r="AI77" s="279"/>
      <c r="AJ77" s="195"/>
      <c r="AK77" s="138"/>
      <c r="AL77" s="156"/>
      <c r="AM77" s="156"/>
      <c r="AN77" s="280"/>
      <c r="AO77" s="243"/>
      <c r="AP77" s="281"/>
      <c r="AQ77" s="243"/>
      <c r="AR77" s="244"/>
      <c r="AS77" s="281"/>
      <c r="AT77" s="281"/>
      <c r="AU77" s="244"/>
      <c r="AV77" s="163"/>
      <c r="AW77" s="163"/>
      <c r="AX77" s="302"/>
      <c r="AY77" s="163"/>
      <c r="AZ77" s="163"/>
      <c r="BA77" s="302"/>
      <c r="BB77" s="166"/>
      <c r="BC77" s="166"/>
      <c r="BD77" s="302"/>
      <c r="BE77" s="302"/>
      <c r="BF77" s="255"/>
      <c r="BG77" s="126"/>
      <c r="BH77" s="126"/>
      <c r="BI77" s="126"/>
      <c r="BJ77" s="126"/>
      <c r="BK77" s="126"/>
      <c r="BL77" s="126"/>
      <c r="BM77" s="126"/>
      <c r="BN77" s="126"/>
      <c r="BO77" s="126"/>
      <c r="BP77" s="126"/>
      <c r="BQ77" s="126"/>
      <c r="BR77" s="126"/>
      <c r="BS77" s="126"/>
      <c r="BT77" s="126"/>
      <c r="BU77" s="126"/>
      <c r="BV77" s="126"/>
      <c r="BW77" s="126"/>
      <c r="BX77" s="126"/>
      <c r="BY77" s="126"/>
      <c r="BZ77" s="126"/>
      <c r="CA77" s="126"/>
      <c r="CB77" s="126"/>
      <c r="CC77" s="126"/>
      <c r="CD77" s="126"/>
      <c r="CE77" s="126"/>
      <c r="CF77" s="126"/>
      <c r="CG77" s="126"/>
      <c r="CH77" s="126"/>
      <c r="CI77" s="126"/>
      <c r="CJ77" s="126"/>
      <c r="CK77" s="126"/>
      <c r="CL77" s="126"/>
      <c r="CM77" s="126"/>
      <c r="CN77" s="126"/>
      <c r="CO77" s="126"/>
      <c r="CP77" s="126"/>
      <c r="CQ77" s="126"/>
      <c r="CR77" s="126"/>
      <c r="CS77" s="126"/>
      <c r="CT77" s="126"/>
      <c r="CU77" s="126"/>
      <c r="CV77" s="126"/>
    </row>
    <row r="78" spans="1:100" s="114" customFormat="1" ht="136.5" customHeight="1" x14ac:dyDescent="0.3">
      <c r="A78" s="148" t="s">
        <v>4</v>
      </c>
      <c r="B78" s="147"/>
      <c r="C78" s="147" t="s">
        <v>604</v>
      </c>
      <c r="D78" s="149" t="s">
        <v>554</v>
      </c>
      <c r="E78" s="149" t="s">
        <v>605</v>
      </c>
      <c r="F78" s="29" t="s">
        <v>69</v>
      </c>
      <c r="G78" s="30" t="s">
        <v>606</v>
      </c>
      <c r="H78" s="138" t="s">
        <v>607</v>
      </c>
      <c r="I78" s="153" t="s">
        <v>608</v>
      </c>
      <c r="J78" s="138" t="s">
        <v>73</v>
      </c>
      <c r="K78" s="138" t="s">
        <v>609</v>
      </c>
      <c r="L78" s="138" t="s">
        <v>279</v>
      </c>
      <c r="M78" s="190">
        <f>VLOOKUP(L78,'[12]Datos Validacion'!$C$6:$D$10,2,0)</f>
        <v>0.6</v>
      </c>
      <c r="N78" s="143" t="s">
        <v>610</v>
      </c>
      <c r="O78" s="194">
        <f>VLOOKUP(N78,'[12]Datos Validacion'!$E$6:$F$15,2,0)</f>
        <v>0.8</v>
      </c>
      <c r="P78" s="161" t="s">
        <v>611</v>
      </c>
      <c r="Q78" s="195" t="s">
        <v>612</v>
      </c>
      <c r="R78" s="153" t="s">
        <v>613</v>
      </c>
      <c r="S78" s="159" t="s">
        <v>80</v>
      </c>
      <c r="T78" s="161" t="s">
        <v>562</v>
      </c>
      <c r="U78" s="159" t="s">
        <v>82</v>
      </c>
      <c r="V78" s="159" t="s">
        <v>83</v>
      </c>
      <c r="W78" s="190">
        <f>VLOOKUP(V78,'[12]Datos Validacion'!$K$6:$L$8,2,0)</f>
        <v>0.25</v>
      </c>
      <c r="X78" s="161" t="s">
        <v>113</v>
      </c>
      <c r="Y78" s="190">
        <f>VLOOKUP(X78,'[12]Datos Validacion'!$M$6:$N$7,2,0)</f>
        <v>0.25</v>
      </c>
      <c r="Z78" s="159" t="s">
        <v>85</v>
      </c>
      <c r="AA78" s="187" t="s">
        <v>614</v>
      </c>
      <c r="AB78" s="159" t="s">
        <v>87</v>
      </c>
      <c r="AC78" s="138" t="s">
        <v>615</v>
      </c>
      <c r="AD78" s="282" t="s">
        <v>616</v>
      </c>
      <c r="AE78" s="278">
        <f t="shared" si="8"/>
        <v>0.5</v>
      </c>
      <c r="AF78" s="279" t="str">
        <f>IF(AG78&lt;=20%,"MUY BAJA",IF(AG78&lt;=40%,"BAJA",IF(AG78&lt;=60%,"media",IF(AG78&lt;=80%,"alta","MUY alta"))))</f>
        <v>BAJA</v>
      </c>
      <c r="AG78" s="279">
        <f>IF(OR(V78="prevenir",V78="detectar"),(M78-(M78*AE78)), M78)</f>
        <v>0.3</v>
      </c>
      <c r="AH78" s="279" t="str">
        <f>IF(AI78&lt;=20%,"LEVE",IF(AI78&lt;=40%,"MENOR",IF(AI78&lt;=60%,"MODERADO",IF(AI78&lt;=80%,"MAYOR","CATASTROFICO"))))</f>
        <v>MAYOR</v>
      </c>
      <c r="AI78" s="279">
        <f>IF(V78="corregir",(O78-(O78*AE78)), O78)</f>
        <v>0.8</v>
      </c>
      <c r="AJ78" s="195" t="s">
        <v>612</v>
      </c>
      <c r="AK78" s="138" t="s">
        <v>91</v>
      </c>
      <c r="AL78" s="156">
        <v>179</v>
      </c>
      <c r="AM78" s="156"/>
      <c r="AN78" s="280"/>
      <c r="AO78" s="243"/>
      <c r="AP78" s="281"/>
      <c r="AQ78" s="243"/>
      <c r="AR78" s="244"/>
      <c r="AS78" s="281"/>
      <c r="AT78" s="281"/>
      <c r="AU78" s="244"/>
      <c r="AV78" s="163"/>
      <c r="AW78" s="163"/>
      <c r="AX78" s="302"/>
      <c r="AY78" s="163"/>
      <c r="AZ78" s="163"/>
      <c r="BA78" s="302"/>
      <c r="BB78" s="166"/>
      <c r="BC78" s="166"/>
      <c r="BD78" s="302"/>
      <c r="BE78" s="302"/>
      <c r="BF78" s="285" t="s">
        <v>713</v>
      </c>
      <c r="BG78" s="127"/>
      <c r="BH78" s="127"/>
      <c r="BI78" s="127"/>
      <c r="BJ78" s="127"/>
      <c r="BK78" s="127"/>
      <c r="BL78" s="127"/>
      <c r="BM78" s="127"/>
      <c r="BN78" s="127"/>
      <c r="BO78" s="127"/>
      <c r="BP78" s="127"/>
      <c r="BQ78" s="127"/>
      <c r="BR78" s="127"/>
      <c r="BS78" s="127"/>
      <c r="BT78" s="127"/>
      <c r="BU78" s="127"/>
      <c r="BV78" s="127"/>
      <c r="BW78" s="127"/>
      <c r="BX78" s="127"/>
      <c r="BY78" s="127"/>
      <c r="BZ78" s="127"/>
      <c r="CA78" s="127"/>
      <c r="CB78" s="127"/>
      <c r="CC78" s="127"/>
      <c r="CD78" s="127"/>
      <c r="CE78" s="127"/>
      <c r="CF78" s="127"/>
      <c r="CG78" s="127"/>
      <c r="CH78" s="127"/>
      <c r="CI78" s="127"/>
      <c r="CJ78" s="127"/>
      <c r="CK78" s="127"/>
      <c r="CL78" s="127"/>
      <c r="CM78" s="127"/>
      <c r="CN78" s="127"/>
      <c r="CO78" s="127"/>
      <c r="CP78" s="127"/>
      <c r="CQ78" s="127"/>
      <c r="CR78" s="127"/>
      <c r="CS78" s="127"/>
      <c r="CT78" s="127"/>
      <c r="CU78" s="127"/>
      <c r="CV78" s="127"/>
    </row>
    <row r="79" spans="1:100" s="114" customFormat="1" ht="132.75" customHeight="1" x14ac:dyDescent="0.3">
      <c r="A79" s="148"/>
      <c r="B79" s="147"/>
      <c r="C79" s="147"/>
      <c r="D79" s="149"/>
      <c r="E79" s="149"/>
      <c r="F79" s="29" t="s">
        <v>69</v>
      </c>
      <c r="G79" s="30" t="s">
        <v>617</v>
      </c>
      <c r="H79" s="138"/>
      <c r="I79" s="153"/>
      <c r="J79" s="138"/>
      <c r="K79" s="138"/>
      <c r="L79" s="138"/>
      <c r="M79" s="190"/>
      <c r="N79" s="143"/>
      <c r="O79" s="194"/>
      <c r="P79" s="161"/>
      <c r="Q79" s="195"/>
      <c r="R79" s="153"/>
      <c r="S79" s="159"/>
      <c r="T79" s="161"/>
      <c r="U79" s="159"/>
      <c r="V79" s="159"/>
      <c r="W79" s="190"/>
      <c r="X79" s="161"/>
      <c r="Y79" s="190"/>
      <c r="Z79" s="159"/>
      <c r="AA79" s="187"/>
      <c r="AB79" s="159"/>
      <c r="AC79" s="138"/>
      <c r="AD79" s="282"/>
      <c r="AE79" s="278"/>
      <c r="AF79" s="279"/>
      <c r="AG79" s="279"/>
      <c r="AH79" s="279"/>
      <c r="AI79" s="279"/>
      <c r="AJ79" s="195"/>
      <c r="AK79" s="138"/>
      <c r="AL79" s="156"/>
      <c r="AM79" s="156"/>
      <c r="AN79" s="280"/>
      <c r="AO79" s="243"/>
      <c r="AP79" s="281"/>
      <c r="AQ79" s="243"/>
      <c r="AR79" s="244"/>
      <c r="AS79" s="281"/>
      <c r="AT79" s="281"/>
      <c r="AU79" s="244"/>
      <c r="AV79" s="164"/>
      <c r="AW79" s="164"/>
      <c r="AX79" s="303"/>
      <c r="AY79" s="164"/>
      <c r="AZ79" s="164"/>
      <c r="BA79" s="303"/>
      <c r="BB79" s="167"/>
      <c r="BC79" s="167"/>
      <c r="BD79" s="303"/>
      <c r="BE79" s="303"/>
      <c r="BF79" s="285"/>
      <c r="BG79" s="126"/>
      <c r="BH79" s="126"/>
      <c r="BI79" s="126"/>
      <c r="BJ79" s="126"/>
      <c r="BK79" s="126"/>
      <c r="BL79" s="126"/>
      <c r="BM79" s="126"/>
      <c r="BN79" s="126"/>
      <c r="BO79" s="126"/>
      <c r="BP79" s="126"/>
      <c r="BQ79" s="126"/>
      <c r="BR79" s="126"/>
      <c r="BS79" s="126"/>
      <c r="BT79" s="126"/>
      <c r="BU79" s="126"/>
      <c r="BV79" s="126"/>
      <c r="BW79" s="126"/>
      <c r="BX79" s="126"/>
      <c r="BY79" s="126"/>
      <c r="BZ79" s="126"/>
      <c r="CA79" s="126"/>
      <c r="CB79" s="126"/>
      <c r="CC79" s="126"/>
      <c r="CD79" s="126"/>
      <c r="CE79" s="126"/>
      <c r="CF79" s="126"/>
      <c r="CG79" s="126"/>
      <c r="CH79" s="126"/>
      <c r="CI79" s="126"/>
      <c r="CJ79" s="126"/>
      <c r="CK79" s="126"/>
      <c r="CL79" s="126"/>
      <c r="CM79" s="126"/>
      <c r="CN79" s="126"/>
      <c r="CO79" s="126"/>
      <c r="CP79" s="126"/>
      <c r="CQ79" s="126"/>
      <c r="CR79" s="126"/>
      <c r="CS79" s="126"/>
      <c r="CT79" s="126"/>
      <c r="CU79" s="126"/>
      <c r="CV79" s="126"/>
    </row>
    <row r="80" spans="1:100" ht="46.5" customHeight="1" x14ac:dyDescent="0.3">
      <c r="A80" s="147"/>
      <c r="B80" s="151" t="s">
        <v>4</v>
      </c>
      <c r="C80" s="140" t="s">
        <v>618</v>
      </c>
      <c r="D80" s="135" t="s">
        <v>619</v>
      </c>
      <c r="E80" s="135" t="s">
        <v>620</v>
      </c>
      <c r="F80" s="16" t="s">
        <v>375</v>
      </c>
      <c r="G80" s="44" t="s">
        <v>621</v>
      </c>
      <c r="H80" s="135" t="s">
        <v>622</v>
      </c>
      <c r="I80" s="152" t="s">
        <v>623</v>
      </c>
      <c r="J80" s="135" t="s">
        <v>73</v>
      </c>
      <c r="K80" s="135" t="s">
        <v>624</v>
      </c>
      <c r="L80" s="135" t="s">
        <v>75</v>
      </c>
      <c r="M80" s="142">
        <f>VLOOKUP(L80,'[13]Datos Validacion'!$C$6:$D$10,2,0)</f>
        <v>0.4</v>
      </c>
      <c r="N80" s="143" t="s">
        <v>165</v>
      </c>
      <c r="O80" s="144">
        <f>VLOOKUP(N80,'[13]Datos Validacion'!$E$6:$F$15,2,0)</f>
        <v>0.2</v>
      </c>
      <c r="P80" s="136" t="s">
        <v>207</v>
      </c>
      <c r="Q80" s="145" t="s">
        <v>90</v>
      </c>
      <c r="R80" s="24" t="s">
        <v>625</v>
      </c>
      <c r="S80" s="21" t="s">
        <v>80</v>
      </c>
      <c r="T80" s="20" t="s">
        <v>626</v>
      </c>
      <c r="U80" s="21" t="s">
        <v>82</v>
      </c>
      <c r="V80" s="21" t="s">
        <v>83</v>
      </c>
      <c r="W80" s="23">
        <f>VLOOKUP(V80,'[13]Datos Validacion'!$K$6:$L$8,2,0)</f>
        <v>0.25</v>
      </c>
      <c r="X80" s="20" t="s">
        <v>84</v>
      </c>
      <c r="Y80" s="23">
        <f>VLOOKUP(X80,'[13]Datos Validacion'!$M$6:$N$7,2,0)</f>
        <v>0.15</v>
      </c>
      <c r="Z80" s="21" t="s">
        <v>85</v>
      </c>
      <c r="AA80" s="22" t="s">
        <v>627</v>
      </c>
      <c r="AB80" s="21" t="s">
        <v>87</v>
      </c>
      <c r="AC80" s="20" t="s">
        <v>628</v>
      </c>
      <c r="AD80" s="247"/>
      <c r="AE80" s="19">
        <f>+W80+Y80</f>
        <v>0.4</v>
      </c>
      <c r="AF80" s="18" t="str">
        <f>IF(AG80&lt;=20%,"MUY BAJA",IF(AG80&lt;=40%,"BAJA",IF(AG80&lt;=60%,"MEDIA",IF(AG80&lt;=80%,"ALTA","MUY ALTA"))))</f>
        <v>BAJA</v>
      </c>
      <c r="AG80" s="18">
        <f>IF(OR(V80="prevenir",V80="detectar"),(M80-(M80*AE80)), M80)</f>
        <v>0.24</v>
      </c>
      <c r="AH80" s="146" t="str">
        <f>IF(AI80&lt;=20%,"LEVE",IF(AI80&lt;=40%,"MENOR",IF(AI80&lt;=60%,"MODERADO",IF(AI80&lt;=80%,"MAYOR","CATASTROFICO"))))</f>
        <v>LEVE</v>
      </c>
      <c r="AI80" s="158">
        <f>IF(V82="corregir",(O80-(O80*AE82)), O80)</f>
        <v>0.15000000000000002</v>
      </c>
      <c r="AJ80" s="145" t="s">
        <v>90</v>
      </c>
      <c r="AK80" s="135" t="s">
        <v>91</v>
      </c>
      <c r="AL80" s="134"/>
      <c r="AM80" s="134"/>
      <c r="AN80" s="197"/>
      <c r="AO80" s="156"/>
      <c r="AP80" s="156"/>
      <c r="AQ80" s="156"/>
      <c r="AR80" s="153"/>
      <c r="AS80" s="138"/>
      <c r="AT80" s="138"/>
      <c r="AU80" s="153"/>
      <c r="AV80" s="138"/>
      <c r="AW80" s="138"/>
      <c r="AX80" s="153"/>
      <c r="AY80" s="138"/>
      <c r="AZ80" s="138"/>
      <c r="BA80" s="153"/>
      <c r="BB80" s="138"/>
      <c r="BC80" s="138"/>
      <c r="BD80" s="153"/>
      <c r="BE80" s="153"/>
      <c r="BF80" s="284" t="s">
        <v>710</v>
      </c>
    </row>
    <row r="81" spans="1:58" ht="71.25" customHeight="1" x14ac:dyDescent="0.3">
      <c r="A81" s="147"/>
      <c r="B81" s="151"/>
      <c r="C81" s="140"/>
      <c r="D81" s="135"/>
      <c r="E81" s="135"/>
      <c r="F81" s="16" t="s">
        <v>375</v>
      </c>
      <c r="G81" s="44" t="s">
        <v>629</v>
      </c>
      <c r="H81" s="135"/>
      <c r="I81" s="152"/>
      <c r="J81" s="135"/>
      <c r="K81" s="135"/>
      <c r="L81" s="135"/>
      <c r="M81" s="142"/>
      <c r="N81" s="143"/>
      <c r="O81" s="144"/>
      <c r="P81" s="136"/>
      <c r="Q81" s="145"/>
      <c r="R81" s="24" t="s">
        <v>630</v>
      </c>
      <c r="S81" s="21" t="s">
        <v>80</v>
      </c>
      <c r="T81" s="20" t="s">
        <v>626</v>
      </c>
      <c r="U81" s="21" t="s">
        <v>82</v>
      </c>
      <c r="V81" s="21" t="s">
        <v>83</v>
      </c>
      <c r="W81" s="23">
        <f>VLOOKUP(V81,'[13]Datos Validacion'!$K$6:$L$8,2,0)</f>
        <v>0.25</v>
      </c>
      <c r="X81" s="20" t="s">
        <v>84</v>
      </c>
      <c r="Y81" s="23">
        <f>VLOOKUP(X81,'[13]Datos Validacion'!$M$6:$N$7,2,0)</f>
        <v>0.15</v>
      </c>
      <c r="Z81" s="21" t="s">
        <v>85</v>
      </c>
      <c r="AA81" s="22" t="s">
        <v>627</v>
      </c>
      <c r="AB81" s="21" t="s">
        <v>87</v>
      </c>
      <c r="AC81" s="20" t="s">
        <v>628</v>
      </c>
      <c r="AD81" s="247"/>
      <c r="AE81" s="19">
        <f>+W81+Y81</f>
        <v>0.4</v>
      </c>
      <c r="AF81" s="146" t="str">
        <f>IF(AG81&lt;=20%,"MUY BAJA",IF(AG81&lt;=40%,"BAJA",IF(AG81&lt;=60%,"MEDIA",IF(AG81&lt;=80%,"ALTA","MUY ALTA"))))</f>
        <v>MUY BAJA</v>
      </c>
      <c r="AG81" s="150">
        <f>+AG80-(AG80*AE81)</f>
        <v>0.14399999999999999</v>
      </c>
      <c r="AH81" s="146"/>
      <c r="AI81" s="158"/>
      <c r="AJ81" s="145"/>
      <c r="AK81" s="135"/>
      <c r="AL81" s="134"/>
      <c r="AM81" s="134"/>
      <c r="AN81" s="197"/>
      <c r="AO81" s="156"/>
      <c r="AP81" s="156"/>
      <c r="AQ81" s="156"/>
      <c r="AR81" s="153"/>
      <c r="AS81" s="138"/>
      <c r="AT81" s="138"/>
      <c r="AU81" s="153"/>
      <c r="AV81" s="138"/>
      <c r="AW81" s="138"/>
      <c r="AX81" s="153"/>
      <c r="AY81" s="138"/>
      <c r="AZ81" s="138"/>
      <c r="BA81" s="153"/>
      <c r="BB81" s="138"/>
      <c r="BC81" s="138"/>
      <c r="BD81" s="153"/>
      <c r="BE81" s="153"/>
      <c r="BF81" s="284"/>
    </row>
    <row r="82" spans="1:58" ht="48" customHeight="1" x14ac:dyDescent="0.3">
      <c r="A82" s="147"/>
      <c r="B82" s="151"/>
      <c r="C82" s="140"/>
      <c r="D82" s="135"/>
      <c r="E82" s="135"/>
      <c r="F82" s="16" t="s">
        <v>105</v>
      </c>
      <c r="G82" s="44" t="s">
        <v>631</v>
      </c>
      <c r="H82" s="135"/>
      <c r="I82" s="152"/>
      <c r="J82" s="135"/>
      <c r="K82" s="135"/>
      <c r="L82" s="135"/>
      <c r="M82" s="142"/>
      <c r="N82" s="143"/>
      <c r="O82" s="144"/>
      <c r="P82" s="136"/>
      <c r="Q82" s="145"/>
      <c r="R82" s="24" t="s">
        <v>632</v>
      </c>
      <c r="S82" s="21" t="s">
        <v>80</v>
      </c>
      <c r="T82" s="20" t="s">
        <v>626</v>
      </c>
      <c r="U82" s="21" t="s">
        <v>633</v>
      </c>
      <c r="V82" s="21" t="s">
        <v>563</v>
      </c>
      <c r="W82" s="23">
        <f>VLOOKUP(V82,'[13]Datos Validacion'!$K$6:$L$8,2,0)</f>
        <v>0.1</v>
      </c>
      <c r="X82" s="20" t="s">
        <v>84</v>
      </c>
      <c r="Y82" s="23">
        <f>VLOOKUP(X82,'[13]Datos Validacion'!$M$6:$N$7,2,0)</f>
        <v>0.15</v>
      </c>
      <c r="Z82" s="21" t="s">
        <v>85</v>
      </c>
      <c r="AA82" s="48" t="s">
        <v>634</v>
      </c>
      <c r="AB82" s="21" t="s">
        <v>87</v>
      </c>
      <c r="AC82" s="20" t="s">
        <v>635</v>
      </c>
      <c r="AD82" s="247"/>
      <c r="AE82" s="19">
        <f>+W82+Y82</f>
        <v>0.25</v>
      </c>
      <c r="AF82" s="146"/>
      <c r="AG82" s="150"/>
      <c r="AH82" s="146"/>
      <c r="AI82" s="158"/>
      <c r="AJ82" s="145"/>
      <c r="AK82" s="135"/>
      <c r="AL82" s="134"/>
      <c r="AM82" s="134"/>
      <c r="AN82" s="197"/>
      <c r="AO82" s="156"/>
      <c r="AP82" s="156"/>
      <c r="AQ82" s="156"/>
      <c r="AR82" s="153"/>
      <c r="AS82" s="138"/>
      <c r="AT82" s="138"/>
      <c r="AU82" s="153"/>
      <c r="AV82" s="138"/>
      <c r="AW82" s="138"/>
      <c r="AX82" s="153"/>
      <c r="AY82" s="138"/>
      <c r="AZ82" s="138"/>
      <c r="BA82" s="153"/>
      <c r="BB82" s="138"/>
      <c r="BC82" s="138"/>
      <c r="BD82" s="153"/>
      <c r="BE82" s="153"/>
      <c r="BF82" s="284"/>
    </row>
    <row r="83" spans="1:58" ht="51.65" customHeight="1" x14ac:dyDescent="0.3">
      <c r="A83" s="147"/>
      <c r="B83" s="151" t="s">
        <v>4</v>
      </c>
      <c r="C83" s="258" t="s">
        <v>636</v>
      </c>
      <c r="D83" s="254" t="s">
        <v>637</v>
      </c>
      <c r="E83" s="254" t="s">
        <v>638</v>
      </c>
      <c r="F83" s="16" t="s">
        <v>69</v>
      </c>
      <c r="G83" s="45" t="s">
        <v>639</v>
      </c>
      <c r="H83" s="135" t="s">
        <v>640</v>
      </c>
      <c r="I83" s="152" t="s">
        <v>641</v>
      </c>
      <c r="J83" s="135" t="s">
        <v>73</v>
      </c>
      <c r="K83" s="135" t="s">
        <v>642</v>
      </c>
      <c r="L83" s="135" t="s">
        <v>188</v>
      </c>
      <c r="M83" s="142">
        <f>VLOOKUP(L83,'[13]Datos Validacion'!$C$6:$D$10,2,0)</f>
        <v>0.2</v>
      </c>
      <c r="N83" s="143" t="s">
        <v>165</v>
      </c>
      <c r="O83" s="144">
        <f>VLOOKUP(N83,'[13]Datos Validacion'!$E$6:$F$15,2,0)</f>
        <v>0.2</v>
      </c>
      <c r="P83" s="136" t="s">
        <v>643</v>
      </c>
      <c r="Q83" s="145" t="s">
        <v>90</v>
      </c>
      <c r="R83" s="24" t="s">
        <v>644</v>
      </c>
      <c r="S83" s="21" t="s">
        <v>80</v>
      </c>
      <c r="T83" s="21" t="s">
        <v>645</v>
      </c>
      <c r="U83" s="21" t="s">
        <v>82</v>
      </c>
      <c r="V83" s="21" t="s">
        <v>83</v>
      </c>
      <c r="W83" s="23">
        <f>VLOOKUP(V83,'[13]Datos Validacion'!$K$6:$L$8,2,0)</f>
        <v>0.25</v>
      </c>
      <c r="X83" s="20" t="s">
        <v>84</v>
      </c>
      <c r="Y83" s="23">
        <f>VLOOKUP(X83,'[13]Datos Validacion'!$M$6:$N$7,2,0)</f>
        <v>0.15</v>
      </c>
      <c r="Z83" s="21" t="s">
        <v>85</v>
      </c>
      <c r="AA83" s="22" t="s">
        <v>646</v>
      </c>
      <c r="AB83" s="21" t="s">
        <v>87</v>
      </c>
      <c r="AC83" s="20" t="s">
        <v>647</v>
      </c>
      <c r="AD83" s="272" t="s">
        <v>508</v>
      </c>
      <c r="AE83" s="19">
        <f>+W83+Y83</f>
        <v>0.4</v>
      </c>
      <c r="AF83" s="18" t="str">
        <f>IF(AG83&lt;=20%,"MUY BAJA",IF(AG83&lt;=40%,"BAJA",IF(AG83&lt;=60%,"MEDIA",IF(AG83&lt;=80%,"ALTA","MUY ALTA"))))</f>
        <v>MUY BAJA</v>
      </c>
      <c r="AG83" s="18">
        <f>IF(OR(V83="prevenir",V83="detectar"),(M83-(M83*AE83)), M83)</f>
        <v>0.12</v>
      </c>
      <c r="AH83" s="146" t="str">
        <f>IF(AI83&lt;=20%,"LEVE",IF(AI83&lt;=40%,"MENOR",IF(AI83&lt;=60%,"MODERADO",IF(AI83&lt;=80%,"MAYOR","CATASTROFICO"))))</f>
        <v>LEVE</v>
      </c>
      <c r="AI83" s="158">
        <f>IF(V85="corregir",(O83-(O83*AE85)), O83)</f>
        <v>0.2</v>
      </c>
      <c r="AJ83" s="145" t="s">
        <v>90</v>
      </c>
      <c r="AK83" s="135" t="s">
        <v>91</v>
      </c>
      <c r="AL83" s="41"/>
      <c r="AM83" s="41"/>
      <c r="AN83" s="133">
        <v>45638</v>
      </c>
      <c r="AO83" s="133" t="s">
        <v>648</v>
      </c>
      <c r="AP83" s="133"/>
      <c r="AQ83" s="133" t="s">
        <v>4</v>
      </c>
      <c r="AR83" s="292" t="s">
        <v>649</v>
      </c>
      <c r="AS83" s="133" t="s">
        <v>4</v>
      </c>
      <c r="AT83" s="133"/>
      <c r="AU83" s="292" t="s">
        <v>650</v>
      </c>
      <c r="AV83" s="133" t="s">
        <v>4</v>
      </c>
      <c r="AW83" s="133"/>
      <c r="AX83" s="292" t="s">
        <v>650</v>
      </c>
      <c r="AY83" s="133" t="s">
        <v>4</v>
      </c>
      <c r="AZ83" s="133"/>
      <c r="BA83" s="292" t="s">
        <v>651</v>
      </c>
      <c r="BB83" s="133" t="s">
        <v>117</v>
      </c>
      <c r="BC83" s="133"/>
      <c r="BD83" s="292" t="s">
        <v>652</v>
      </c>
      <c r="BE83" s="292" t="s">
        <v>653</v>
      </c>
      <c r="BF83" s="287" t="s">
        <v>722</v>
      </c>
    </row>
    <row r="84" spans="1:58" ht="59.5" customHeight="1" x14ac:dyDescent="0.3">
      <c r="A84" s="147"/>
      <c r="B84" s="151"/>
      <c r="C84" s="258"/>
      <c r="D84" s="254"/>
      <c r="E84" s="254"/>
      <c r="F84" s="16" t="s">
        <v>105</v>
      </c>
      <c r="G84" s="45" t="s">
        <v>654</v>
      </c>
      <c r="H84" s="135"/>
      <c r="I84" s="152"/>
      <c r="J84" s="135"/>
      <c r="K84" s="135"/>
      <c r="L84" s="135"/>
      <c r="M84" s="142"/>
      <c r="N84" s="143"/>
      <c r="O84" s="144"/>
      <c r="P84" s="136"/>
      <c r="Q84" s="145"/>
      <c r="R84" s="24" t="s">
        <v>655</v>
      </c>
      <c r="S84" s="21" t="s">
        <v>80</v>
      </c>
      <c r="T84" s="21" t="s">
        <v>645</v>
      </c>
      <c r="U84" s="21" t="s">
        <v>82</v>
      </c>
      <c r="V84" s="21" t="s">
        <v>124</v>
      </c>
      <c r="W84" s="23">
        <f>VLOOKUP(V84,'[13]Datos Validacion'!$K$6:$L$8,2,0)</f>
        <v>0.15</v>
      </c>
      <c r="X84" s="20" t="s">
        <v>84</v>
      </c>
      <c r="Y84" s="23">
        <f>VLOOKUP(X84,'[13]Datos Validacion'!$M$6:$N$7,2,0)</f>
        <v>0.15</v>
      </c>
      <c r="Z84" s="21" t="s">
        <v>85</v>
      </c>
      <c r="AA84" s="22" t="s">
        <v>656</v>
      </c>
      <c r="AB84" s="21" t="s">
        <v>87</v>
      </c>
      <c r="AC84" s="20" t="s">
        <v>657</v>
      </c>
      <c r="AD84" s="274"/>
      <c r="AE84" s="155">
        <f>+W84+Y84</f>
        <v>0.3</v>
      </c>
      <c r="AF84" s="146" t="s">
        <v>188</v>
      </c>
      <c r="AG84" s="150">
        <f>+AG83-(AG83*AE84)</f>
        <v>8.3999999999999991E-2</v>
      </c>
      <c r="AH84" s="146"/>
      <c r="AI84" s="158"/>
      <c r="AJ84" s="145"/>
      <c r="AK84" s="135"/>
      <c r="AL84" s="41"/>
      <c r="AM84" s="41"/>
      <c r="AN84" s="133"/>
      <c r="AO84" s="133"/>
      <c r="AP84" s="133"/>
      <c r="AQ84" s="133"/>
      <c r="AR84" s="292"/>
      <c r="AS84" s="133"/>
      <c r="AT84" s="133"/>
      <c r="AU84" s="292"/>
      <c r="AV84" s="133"/>
      <c r="AW84" s="133"/>
      <c r="AX84" s="292"/>
      <c r="AY84" s="133"/>
      <c r="AZ84" s="133"/>
      <c r="BA84" s="292"/>
      <c r="BB84" s="133"/>
      <c r="BC84" s="133"/>
      <c r="BD84" s="292"/>
      <c r="BE84" s="292"/>
      <c r="BF84" s="287"/>
    </row>
    <row r="85" spans="1:58" ht="83.15" customHeight="1" x14ac:dyDescent="0.3">
      <c r="A85" s="147"/>
      <c r="B85" s="151"/>
      <c r="C85" s="258"/>
      <c r="D85" s="254"/>
      <c r="E85" s="254"/>
      <c r="F85" s="16" t="s">
        <v>375</v>
      </c>
      <c r="G85" s="45" t="s">
        <v>658</v>
      </c>
      <c r="H85" s="135"/>
      <c r="I85" s="152"/>
      <c r="J85" s="135"/>
      <c r="K85" s="135"/>
      <c r="L85" s="135"/>
      <c r="M85" s="142"/>
      <c r="N85" s="143"/>
      <c r="O85" s="144"/>
      <c r="P85" s="136"/>
      <c r="Q85" s="145"/>
      <c r="R85" s="24" t="s">
        <v>659</v>
      </c>
      <c r="S85" s="21"/>
      <c r="T85" s="21"/>
      <c r="U85" s="21"/>
      <c r="V85" s="21"/>
      <c r="W85" s="23" t="e">
        <f>VLOOKUP(V85,'[13]Datos Validacion'!$K$6:$L$8,2,0)</f>
        <v>#N/A</v>
      </c>
      <c r="X85" s="20"/>
      <c r="Y85" s="23" t="e">
        <f>VLOOKUP(X85,'[13]Datos Validacion'!$M$6:$N$7,2,0)</f>
        <v>#N/A</v>
      </c>
      <c r="Z85" s="21"/>
      <c r="AA85" s="48"/>
      <c r="AB85" s="21"/>
      <c r="AC85" s="21"/>
      <c r="AD85" s="274"/>
      <c r="AE85" s="155"/>
      <c r="AF85" s="146"/>
      <c r="AG85" s="150"/>
      <c r="AH85" s="146"/>
      <c r="AI85" s="158"/>
      <c r="AJ85" s="145"/>
      <c r="AK85" s="135"/>
      <c r="AL85" s="41"/>
      <c r="AM85" s="41"/>
      <c r="AN85" s="133"/>
      <c r="AO85" s="133"/>
      <c r="AP85" s="133"/>
      <c r="AQ85" s="133"/>
      <c r="AR85" s="292"/>
      <c r="AS85" s="133"/>
      <c r="AT85" s="133"/>
      <c r="AU85" s="292"/>
      <c r="AV85" s="133"/>
      <c r="AW85" s="133"/>
      <c r="AX85" s="292"/>
      <c r="AY85" s="133"/>
      <c r="AZ85" s="133"/>
      <c r="BA85" s="292"/>
      <c r="BB85" s="133"/>
      <c r="BC85" s="133"/>
      <c r="BD85" s="292"/>
      <c r="BE85" s="292"/>
      <c r="BF85" s="287"/>
    </row>
    <row r="86" spans="1:58" ht="72.650000000000006" customHeight="1" x14ac:dyDescent="0.3">
      <c r="A86" s="147"/>
      <c r="B86" s="151" t="s">
        <v>4</v>
      </c>
      <c r="C86" s="270" t="s">
        <v>661</v>
      </c>
      <c r="D86" s="254" t="s">
        <v>637</v>
      </c>
      <c r="E86" s="254" t="s">
        <v>638</v>
      </c>
      <c r="F86" s="16" t="s">
        <v>69</v>
      </c>
      <c r="G86" s="45" t="s">
        <v>662</v>
      </c>
      <c r="H86" s="135" t="s">
        <v>663</v>
      </c>
      <c r="I86" s="152" t="s">
        <v>664</v>
      </c>
      <c r="J86" s="135" t="s">
        <v>73</v>
      </c>
      <c r="K86" s="135" t="s">
        <v>665</v>
      </c>
      <c r="L86" s="135" t="s">
        <v>188</v>
      </c>
      <c r="M86" s="142">
        <f>VLOOKUP(L86,'[13]Datos Validacion'!$C$6:$D$10,2,0)</f>
        <v>0.2</v>
      </c>
      <c r="N86" s="143" t="s">
        <v>76</v>
      </c>
      <c r="O86" s="144">
        <f>VLOOKUP(N86,'[13]Datos Validacion'!$E$6:$F$15,2,0)</f>
        <v>0.4</v>
      </c>
      <c r="P86" s="136" t="s">
        <v>666</v>
      </c>
      <c r="Q86" s="145" t="s">
        <v>90</v>
      </c>
      <c r="R86" s="24" t="s">
        <v>667</v>
      </c>
      <c r="S86" s="21" t="s">
        <v>80</v>
      </c>
      <c r="T86" s="21" t="s">
        <v>645</v>
      </c>
      <c r="U86" s="21" t="s">
        <v>82</v>
      </c>
      <c r="V86" s="21" t="s">
        <v>83</v>
      </c>
      <c r="W86" s="23">
        <f>VLOOKUP(V86,'[13]Datos Validacion'!$K$6:$L$8,2,0)</f>
        <v>0.25</v>
      </c>
      <c r="X86" s="20" t="s">
        <v>84</v>
      </c>
      <c r="Y86" s="23">
        <f>VLOOKUP(X86,'[13]Datos Validacion'!$M$6:$N$7,2,0)</f>
        <v>0.15</v>
      </c>
      <c r="Z86" s="21" t="s">
        <v>85</v>
      </c>
      <c r="AA86" s="22" t="s">
        <v>668</v>
      </c>
      <c r="AB86" s="21" t="s">
        <v>87</v>
      </c>
      <c r="AC86" s="20" t="s">
        <v>669</v>
      </c>
      <c r="AD86" s="272" t="s">
        <v>508</v>
      </c>
      <c r="AE86" s="19">
        <f t="shared" ref="AE86:AE91" si="11">+W86+Y86</f>
        <v>0.4</v>
      </c>
      <c r="AF86" s="18" t="str">
        <f t="shared" ref="AF86:AF91" si="12">IF(AG86&lt;=20%,"MUY BAJA",IF(AG86&lt;=40%,"BAJA",IF(AG86&lt;=60%,"MEDIA",IF(AG86&lt;=80%,"ALTA","MUY ALTA"))))</f>
        <v>MUY BAJA</v>
      </c>
      <c r="AG86" s="18">
        <f>IF(OR(V86="prevenir",V86="detectar"),(M86-(M86*AE86)), M86)</f>
        <v>0.12</v>
      </c>
      <c r="AH86" s="146" t="str">
        <f>IF(AI86&lt;=20%,"LEVE",IF(AI86&lt;=40%,"MENOR",IF(AI86&lt;=60%,"MODERADO",IF(AI86&lt;=80%,"MAYOR","CATASTROFICO"))))</f>
        <v>MENOR</v>
      </c>
      <c r="AI86" s="146">
        <f>IF(V86="corregir",(O86-(O86*AE86)), O86)</f>
        <v>0.4</v>
      </c>
      <c r="AJ86" s="145" t="s">
        <v>90</v>
      </c>
      <c r="AK86" s="135" t="s">
        <v>91</v>
      </c>
      <c r="AL86" s="134"/>
      <c r="AM86" s="134"/>
      <c r="AN86" s="133">
        <v>45638</v>
      </c>
      <c r="AO86" s="135" t="s">
        <v>209</v>
      </c>
      <c r="AP86" s="134"/>
      <c r="AQ86" s="134" t="s">
        <v>4</v>
      </c>
      <c r="AR86" s="292" t="s">
        <v>670</v>
      </c>
      <c r="AS86" s="134" t="s">
        <v>4</v>
      </c>
      <c r="AT86" s="134"/>
      <c r="AU86" s="139" t="s">
        <v>671</v>
      </c>
      <c r="AV86" s="134" t="s">
        <v>4</v>
      </c>
      <c r="AW86" s="134"/>
      <c r="AX86" s="139"/>
      <c r="AY86" s="134"/>
      <c r="AZ86" s="134"/>
      <c r="BA86" s="139" t="s">
        <v>651</v>
      </c>
      <c r="BB86" s="134" t="s">
        <v>4</v>
      </c>
      <c r="BC86" s="134"/>
      <c r="BD86" s="139" t="s">
        <v>652</v>
      </c>
      <c r="BE86" s="139" t="s">
        <v>652</v>
      </c>
      <c r="BF86" s="284" t="s">
        <v>722</v>
      </c>
    </row>
    <row r="87" spans="1:58" ht="59.15" customHeight="1" x14ac:dyDescent="0.3">
      <c r="A87" s="147"/>
      <c r="B87" s="151"/>
      <c r="C87" s="270"/>
      <c r="D87" s="254"/>
      <c r="E87" s="254"/>
      <c r="F87" s="16" t="s">
        <v>375</v>
      </c>
      <c r="G87" s="45" t="s">
        <v>672</v>
      </c>
      <c r="H87" s="135"/>
      <c r="I87" s="152"/>
      <c r="J87" s="135"/>
      <c r="K87" s="135"/>
      <c r="L87" s="135"/>
      <c r="M87" s="142"/>
      <c r="N87" s="143"/>
      <c r="O87" s="144"/>
      <c r="P87" s="136"/>
      <c r="Q87" s="145"/>
      <c r="R87" s="24" t="s">
        <v>673</v>
      </c>
      <c r="S87" s="21" t="s">
        <v>80</v>
      </c>
      <c r="T87" s="21" t="s">
        <v>645</v>
      </c>
      <c r="U87" s="21" t="s">
        <v>82</v>
      </c>
      <c r="V87" s="21" t="s">
        <v>83</v>
      </c>
      <c r="W87" s="23">
        <f>VLOOKUP(V87,'[13]Datos Validacion'!$K$6:$L$8,2,0)</f>
        <v>0.25</v>
      </c>
      <c r="X87" s="20" t="s">
        <v>84</v>
      </c>
      <c r="Y87" s="23">
        <f>VLOOKUP(X87,'[13]Datos Validacion'!$M$6:$N$7,2,0)</f>
        <v>0.15</v>
      </c>
      <c r="Z87" s="21" t="s">
        <v>85</v>
      </c>
      <c r="AA87" s="22" t="s">
        <v>674</v>
      </c>
      <c r="AB87" s="21" t="s">
        <v>87</v>
      </c>
      <c r="AC87" s="20" t="s">
        <v>669</v>
      </c>
      <c r="AD87" s="274"/>
      <c r="AE87" s="19">
        <f t="shared" si="11"/>
        <v>0.4</v>
      </c>
      <c r="AF87" s="18" t="str">
        <f t="shared" si="12"/>
        <v>MUY BAJA</v>
      </c>
      <c r="AG87" s="43">
        <f>+AG86-(AG86*AE87)</f>
        <v>7.1999999999999995E-2</v>
      </c>
      <c r="AH87" s="146"/>
      <c r="AI87" s="146"/>
      <c r="AJ87" s="145"/>
      <c r="AK87" s="135"/>
      <c r="AL87" s="134"/>
      <c r="AM87" s="134"/>
      <c r="AN87" s="133"/>
      <c r="AO87" s="135"/>
      <c r="AP87" s="134"/>
      <c r="AQ87" s="134"/>
      <c r="AR87" s="292"/>
      <c r="AS87" s="134"/>
      <c r="AT87" s="134"/>
      <c r="AU87" s="139"/>
      <c r="AV87" s="134"/>
      <c r="AW87" s="134"/>
      <c r="AX87" s="139"/>
      <c r="AY87" s="134"/>
      <c r="AZ87" s="134"/>
      <c r="BA87" s="139"/>
      <c r="BB87" s="134"/>
      <c r="BC87" s="134"/>
      <c r="BD87" s="139"/>
      <c r="BE87" s="139"/>
      <c r="BF87" s="284"/>
    </row>
    <row r="88" spans="1:58" ht="59.15" customHeight="1" x14ac:dyDescent="0.3">
      <c r="A88" s="147"/>
      <c r="B88" s="151"/>
      <c r="C88" s="270"/>
      <c r="D88" s="254"/>
      <c r="E88" s="254"/>
      <c r="F88" s="16" t="s">
        <v>105</v>
      </c>
      <c r="G88" s="45" t="s">
        <v>654</v>
      </c>
      <c r="H88" s="135"/>
      <c r="I88" s="152"/>
      <c r="J88" s="135"/>
      <c r="K88" s="135"/>
      <c r="L88" s="135"/>
      <c r="M88" s="142"/>
      <c r="N88" s="143"/>
      <c r="O88" s="144"/>
      <c r="P88" s="136"/>
      <c r="Q88" s="145"/>
      <c r="R88" s="24" t="s">
        <v>675</v>
      </c>
      <c r="S88" s="21" t="s">
        <v>80</v>
      </c>
      <c r="T88" s="21" t="s">
        <v>645</v>
      </c>
      <c r="U88" s="21" t="s">
        <v>82</v>
      </c>
      <c r="V88" s="21" t="s">
        <v>83</v>
      </c>
      <c r="W88" s="23">
        <f>VLOOKUP(V88,'[13]Datos Validacion'!$K$6:$L$8,2,0)</f>
        <v>0.25</v>
      </c>
      <c r="X88" s="20" t="s">
        <v>84</v>
      </c>
      <c r="Y88" s="23">
        <f>VLOOKUP(X88,'[13]Datos Validacion'!$M$6:$N$7,2,0)</f>
        <v>0.15</v>
      </c>
      <c r="Z88" s="21" t="s">
        <v>85</v>
      </c>
      <c r="AA88" s="22" t="s">
        <v>676</v>
      </c>
      <c r="AB88" s="21" t="s">
        <v>87</v>
      </c>
      <c r="AC88" s="20" t="s">
        <v>669</v>
      </c>
      <c r="AD88" s="274"/>
      <c r="AE88" s="19">
        <f t="shared" si="11"/>
        <v>0.4</v>
      </c>
      <c r="AF88" s="18" t="str">
        <f t="shared" si="12"/>
        <v>MUY BAJA</v>
      </c>
      <c r="AG88" s="43">
        <f>+AG87-(AG87*AE88)</f>
        <v>4.3199999999999995E-2</v>
      </c>
      <c r="AH88" s="146"/>
      <c r="AI88" s="146"/>
      <c r="AJ88" s="145"/>
      <c r="AK88" s="135"/>
      <c r="AL88" s="134"/>
      <c r="AM88" s="134"/>
      <c r="AN88" s="133"/>
      <c r="AO88" s="135"/>
      <c r="AP88" s="134"/>
      <c r="AQ88" s="134"/>
      <c r="AR88" s="292"/>
      <c r="AS88" s="134"/>
      <c r="AT88" s="134"/>
      <c r="AU88" s="139"/>
      <c r="AV88" s="134"/>
      <c r="AW88" s="134"/>
      <c r="AX88" s="139"/>
      <c r="AY88" s="134"/>
      <c r="AZ88" s="134"/>
      <c r="BA88" s="139"/>
      <c r="BB88" s="134"/>
      <c r="BC88" s="134"/>
      <c r="BD88" s="139"/>
      <c r="BE88" s="139"/>
      <c r="BF88" s="284"/>
    </row>
    <row r="89" spans="1:58" ht="182" customHeight="1" x14ac:dyDescent="0.3">
      <c r="A89" s="33"/>
      <c r="B89" s="32" t="s">
        <v>4</v>
      </c>
      <c r="C89" s="39" t="s">
        <v>677</v>
      </c>
      <c r="D89" s="29" t="s">
        <v>678</v>
      </c>
      <c r="E89" s="29" t="s">
        <v>679</v>
      </c>
      <c r="F89" s="29" t="s">
        <v>105</v>
      </c>
      <c r="G89" s="30" t="s">
        <v>660</v>
      </c>
      <c r="H89" s="29" t="s">
        <v>680</v>
      </c>
      <c r="I89" s="38" t="s">
        <v>681</v>
      </c>
      <c r="J89" s="29" t="s">
        <v>73</v>
      </c>
      <c r="K89" s="37" t="s">
        <v>682</v>
      </c>
      <c r="L89" s="16" t="s">
        <v>188</v>
      </c>
      <c r="M89" s="23">
        <f>VLOOKUP(L89,'[13]Datos Validacion'!$C$6:$D$10,2,0)</f>
        <v>0.2</v>
      </c>
      <c r="N89" s="27" t="s">
        <v>78</v>
      </c>
      <c r="O89" s="26">
        <f>VLOOKUP(N89,'[13]Datos Validacion'!$E$6:$F$15,2,0)</f>
        <v>0.6</v>
      </c>
      <c r="P89" s="25" t="s">
        <v>683</v>
      </c>
      <c r="Q89" s="17" t="s">
        <v>78</v>
      </c>
      <c r="R89" s="24" t="s">
        <v>684</v>
      </c>
      <c r="S89" s="21" t="s">
        <v>80</v>
      </c>
      <c r="T89" s="21" t="s">
        <v>645</v>
      </c>
      <c r="U89" s="21" t="s">
        <v>82</v>
      </c>
      <c r="V89" s="21" t="s">
        <v>83</v>
      </c>
      <c r="W89" s="23">
        <f>VLOOKUP(V89,'[13]Datos Validacion'!$K$6:$L$8,2,0)</f>
        <v>0.25</v>
      </c>
      <c r="X89" s="20" t="s">
        <v>84</v>
      </c>
      <c r="Y89" s="23">
        <f>VLOOKUP(X89,'[13]Datos Validacion'!$M$6:$N$7,2,0)</f>
        <v>0.15</v>
      </c>
      <c r="Z89" s="21" t="s">
        <v>363</v>
      </c>
      <c r="AA89" s="22"/>
      <c r="AB89" s="21" t="s">
        <v>87</v>
      </c>
      <c r="AC89" s="21" t="s">
        <v>685</v>
      </c>
      <c r="AD89" s="245" t="s">
        <v>686</v>
      </c>
      <c r="AE89" s="19">
        <f t="shared" si="11"/>
        <v>0.4</v>
      </c>
      <c r="AF89" s="18" t="str">
        <f t="shared" si="12"/>
        <v>MUY BAJA</v>
      </c>
      <c r="AG89" s="18">
        <f>IF(OR(V89="prevenir",V89="detectar"),(M89-(M89*AE89)), M89)</f>
        <v>0.12</v>
      </c>
      <c r="AH89" s="18" t="str">
        <f>IF(AI89&lt;=20%,"LEVE",IF(AI89&lt;=40%,"MENOR",IF(AI89&lt;=60%,"MODERADO",IF(AI89&lt;=80%,"MAYOR","CATASTROFICO"))))</f>
        <v>MODERADO</v>
      </c>
      <c r="AI89" s="18">
        <f>IF(V89="corregir",(O89-(O89*AE89)), O89)</f>
        <v>0.6</v>
      </c>
      <c r="AJ89" s="17" t="s">
        <v>78</v>
      </c>
      <c r="AK89" s="16" t="s">
        <v>91</v>
      </c>
      <c r="AL89" s="15"/>
      <c r="AM89" s="15"/>
      <c r="AN89" s="36">
        <v>45646</v>
      </c>
      <c r="AO89" s="35" t="s">
        <v>213</v>
      </c>
      <c r="AP89" s="15"/>
      <c r="AQ89" s="15" t="s">
        <v>4</v>
      </c>
      <c r="AR89" s="295" t="s">
        <v>214</v>
      </c>
      <c r="AS89" s="15" t="s">
        <v>4</v>
      </c>
      <c r="AT89" s="15"/>
      <c r="AU89" s="295" t="s">
        <v>215</v>
      </c>
      <c r="AV89" s="21" t="s">
        <v>4</v>
      </c>
      <c r="AW89" s="21"/>
      <c r="AX89" s="295" t="s">
        <v>687</v>
      </c>
      <c r="AY89" s="21" t="s">
        <v>4</v>
      </c>
      <c r="AZ89" s="21"/>
      <c r="BA89" s="295" t="s">
        <v>688</v>
      </c>
      <c r="BB89" s="21" t="s">
        <v>4</v>
      </c>
      <c r="BC89" s="34"/>
      <c r="BD89" s="307" t="s">
        <v>689</v>
      </c>
      <c r="BE89" s="45"/>
      <c r="BF89" s="290" t="s">
        <v>721</v>
      </c>
    </row>
    <row r="90" spans="1:58" ht="106" customHeight="1" x14ac:dyDescent="0.3">
      <c r="A90" s="147"/>
      <c r="B90" s="148" t="s">
        <v>4</v>
      </c>
      <c r="C90" s="149" t="s">
        <v>690</v>
      </c>
      <c r="D90" s="138" t="s">
        <v>691</v>
      </c>
      <c r="E90" s="138" t="s">
        <v>692</v>
      </c>
      <c r="F90" s="29" t="s">
        <v>69</v>
      </c>
      <c r="G90" s="30" t="s">
        <v>693</v>
      </c>
      <c r="H90" s="138" t="s">
        <v>694</v>
      </c>
      <c r="I90" s="153" t="s">
        <v>695</v>
      </c>
      <c r="J90" s="135" t="s">
        <v>73</v>
      </c>
      <c r="K90" s="135" t="s">
        <v>696</v>
      </c>
      <c r="L90" s="135" t="s">
        <v>75</v>
      </c>
      <c r="M90" s="142">
        <f>VLOOKUP(L90,'[13]Datos Validacion'!$C$6:$D$10,2,0)</f>
        <v>0.4</v>
      </c>
      <c r="N90" s="143" t="s">
        <v>78</v>
      </c>
      <c r="O90" s="144">
        <f>VLOOKUP(N90,'[13]Datos Validacion'!$E$6:$F$15,2,0)</f>
        <v>0.6</v>
      </c>
      <c r="P90" s="136" t="s">
        <v>697</v>
      </c>
      <c r="Q90" s="145" t="s">
        <v>78</v>
      </c>
      <c r="R90" s="24" t="s">
        <v>698</v>
      </c>
      <c r="S90" s="21" t="s">
        <v>80</v>
      </c>
      <c r="T90" s="21" t="s">
        <v>645</v>
      </c>
      <c r="U90" s="21" t="s">
        <v>82</v>
      </c>
      <c r="V90" s="21" t="s">
        <v>83</v>
      </c>
      <c r="W90" s="23">
        <f>VLOOKUP(V90,'[13]Datos Validacion'!$K$6:$L$8,2,0)</f>
        <v>0.25</v>
      </c>
      <c r="X90" s="20" t="s">
        <v>84</v>
      </c>
      <c r="Y90" s="23">
        <f>VLOOKUP(X90,'[13]Datos Validacion'!$M$6:$N$7,2,0)</f>
        <v>0.15</v>
      </c>
      <c r="Z90" s="21" t="s">
        <v>85</v>
      </c>
      <c r="AA90" s="22" t="s">
        <v>699</v>
      </c>
      <c r="AB90" s="21" t="s">
        <v>87</v>
      </c>
      <c r="AC90" s="20" t="s">
        <v>700</v>
      </c>
      <c r="AD90" s="275" t="s">
        <v>549</v>
      </c>
      <c r="AE90" s="19">
        <f t="shared" si="11"/>
        <v>0.4</v>
      </c>
      <c r="AF90" s="18" t="str">
        <f t="shared" si="12"/>
        <v>BAJA</v>
      </c>
      <c r="AG90" s="18">
        <f>IF(OR(V90="prevenir",V90="detectar"),(M90-(M90*AE90)), M90)</f>
        <v>0.24</v>
      </c>
      <c r="AH90" s="146" t="str">
        <f>IF(AI90&lt;=20%,"LEVE",IF(AI90&lt;=40%,"MENOR",IF(AI90&lt;=60%,"MODERADO",IF(AI90&lt;=80%,"MAYOR","CATASTROFICO"))))</f>
        <v>MODERADO</v>
      </c>
      <c r="AI90" s="146">
        <f>IF(V90="corregir",(O90-(O90*AE90)), O90)</f>
        <v>0.6</v>
      </c>
      <c r="AJ90" s="145" t="s">
        <v>78</v>
      </c>
      <c r="AK90" s="135" t="s">
        <v>91</v>
      </c>
      <c r="AL90" s="134"/>
      <c r="AM90" s="134"/>
      <c r="AN90" s="141">
        <v>45646</v>
      </c>
      <c r="AO90" s="141" t="s">
        <v>81</v>
      </c>
      <c r="AP90" s="141"/>
      <c r="AQ90" s="141" t="s">
        <v>4</v>
      </c>
      <c r="AR90" s="292" t="s">
        <v>531</v>
      </c>
      <c r="AS90" s="141" t="s">
        <v>4</v>
      </c>
      <c r="AT90" s="141"/>
      <c r="AU90" s="292" t="s">
        <v>532</v>
      </c>
      <c r="AV90" s="141" t="s">
        <v>4</v>
      </c>
      <c r="AW90" s="141"/>
      <c r="AX90" s="292" t="s">
        <v>533</v>
      </c>
      <c r="AY90" s="141" t="s">
        <v>4</v>
      </c>
      <c r="AZ90" s="141"/>
      <c r="BA90" s="292" t="s">
        <v>534</v>
      </c>
      <c r="BB90" s="141"/>
      <c r="BC90" s="133" t="s">
        <v>4</v>
      </c>
      <c r="BD90" s="292" t="s">
        <v>535</v>
      </c>
      <c r="BE90" s="292"/>
      <c r="BF90" s="287" t="s">
        <v>706</v>
      </c>
    </row>
    <row r="91" spans="1:58" ht="106" customHeight="1" x14ac:dyDescent="0.3">
      <c r="A91" s="147"/>
      <c r="B91" s="148"/>
      <c r="C91" s="149"/>
      <c r="D91" s="138"/>
      <c r="E91" s="138"/>
      <c r="F91" s="29" t="s">
        <v>69</v>
      </c>
      <c r="G91" s="30" t="s">
        <v>701</v>
      </c>
      <c r="H91" s="138"/>
      <c r="I91" s="153"/>
      <c r="J91" s="135"/>
      <c r="K91" s="135"/>
      <c r="L91" s="135"/>
      <c r="M91" s="142"/>
      <c r="N91" s="143"/>
      <c r="O91" s="144"/>
      <c r="P91" s="136"/>
      <c r="Q91" s="145"/>
      <c r="R91" s="24" t="s">
        <v>702</v>
      </c>
      <c r="S91" s="21" t="s">
        <v>80</v>
      </c>
      <c r="T91" s="21" t="s">
        <v>645</v>
      </c>
      <c r="U91" s="21" t="s">
        <v>82</v>
      </c>
      <c r="V91" s="21" t="s">
        <v>124</v>
      </c>
      <c r="W91" s="23">
        <f>VLOOKUP(V91,'[13]Datos Validacion'!$K$6:$L$8,2,0)</f>
        <v>0.15</v>
      </c>
      <c r="X91" s="20" t="s">
        <v>84</v>
      </c>
      <c r="Y91" s="23">
        <f>VLOOKUP(X91,'[13]Datos Validacion'!$M$6:$N$7,2,0)</f>
        <v>0.15</v>
      </c>
      <c r="Z91" s="21" t="s">
        <v>85</v>
      </c>
      <c r="AA91" s="22" t="s">
        <v>703</v>
      </c>
      <c r="AB91" s="21" t="s">
        <v>87</v>
      </c>
      <c r="AC91" s="20" t="s">
        <v>704</v>
      </c>
      <c r="AD91" s="276"/>
      <c r="AE91" s="19">
        <f t="shared" si="11"/>
        <v>0.3</v>
      </c>
      <c r="AF91" s="18" t="str">
        <f t="shared" si="12"/>
        <v>MUY BAJA</v>
      </c>
      <c r="AG91" s="18">
        <f>+AG90-AG90*AE91</f>
        <v>0.16799999999999998</v>
      </c>
      <c r="AH91" s="146"/>
      <c r="AI91" s="146"/>
      <c r="AJ91" s="145"/>
      <c r="AK91" s="135"/>
      <c r="AL91" s="134"/>
      <c r="AM91" s="134"/>
      <c r="AN91" s="141"/>
      <c r="AO91" s="141"/>
      <c r="AP91" s="141"/>
      <c r="AQ91" s="141"/>
      <c r="AR91" s="292"/>
      <c r="AS91" s="141"/>
      <c r="AT91" s="141"/>
      <c r="AU91" s="292"/>
      <c r="AV91" s="141"/>
      <c r="AW91" s="141"/>
      <c r="AX91" s="292"/>
      <c r="AY91" s="141"/>
      <c r="AZ91" s="141"/>
      <c r="BA91" s="292"/>
      <c r="BB91" s="141"/>
      <c r="BC91" s="133"/>
      <c r="BD91" s="292"/>
      <c r="BE91" s="292"/>
      <c r="BF91" s="287"/>
    </row>
  </sheetData>
  <autoFilter ref="A9:BF91" xr:uid="{490B847D-2694-44F9-8A2B-4E9A8872F8C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1" showButton="0"/>
    <filterColumn colId="32" showButton="0"/>
    <filterColumn colId="33" showButton="0"/>
    <filterColumn colId="34" showButton="0"/>
    <filterColumn colId="35"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autoFilter>
  <mergeCells count="1206">
    <mergeCell ref="BF69:BF77"/>
    <mergeCell ref="BF44:BF45"/>
    <mergeCell ref="BF58:BF62"/>
    <mergeCell ref="BF9:BF11"/>
    <mergeCell ref="A10:B10"/>
    <mergeCell ref="C10:C11"/>
    <mergeCell ref="D10:D11"/>
    <mergeCell ref="E10:E11"/>
    <mergeCell ref="F10:F11"/>
    <mergeCell ref="G10:G11"/>
    <mergeCell ref="BE10:BE11"/>
    <mergeCell ref="V11:W11"/>
    <mergeCell ref="X11:Y11"/>
    <mergeCell ref="K10:K11"/>
    <mergeCell ref="L10:L11"/>
    <mergeCell ref="M10:M11"/>
    <mergeCell ref="AL9:AL11"/>
    <mergeCell ref="AM9:AM11"/>
    <mergeCell ref="AN9:BE9"/>
    <mergeCell ref="Q10:Q11"/>
    <mergeCell ref="BB10:BD10"/>
    <mergeCell ref="V10:W10"/>
    <mergeCell ref="X10:Y10"/>
    <mergeCell ref="Z10:AA10"/>
    <mergeCell ref="AE10:AE11"/>
    <mergeCell ref="N10:N11"/>
    <mergeCell ref="O10:O11"/>
    <mergeCell ref="P10:P11"/>
    <mergeCell ref="AN10:AN11"/>
    <mergeCell ref="AO10:AO11"/>
    <mergeCell ref="R10:R11"/>
    <mergeCell ref="A1:D1"/>
    <mergeCell ref="E1:L1"/>
    <mergeCell ref="M1:P1"/>
    <mergeCell ref="C3:C5"/>
    <mergeCell ref="D3:E3"/>
    <mergeCell ref="G3:H3"/>
    <mergeCell ref="I3:K3"/>
    <mergeCell ref="G4:H4"/>
    <mergeCell ref="I4:P4"/>
    <mergeCell ref="G7:H7"/>
    <mergeCell ref="V7:AJ7"/>
    <mergeCell ref="A9:K9"/>
    <mergeCell ref="L9:Q9"/>
    <mergeCell ref="R9:AE9"/>
    <mergeCell ref="AF9:AK9"/>
    <mergeCell ref="AG1:AH1"/>
    <mergeCell ref="D2:H2"/>
    <mergeCell ref="X2:AK2"/>
    <mergeCell ref="BB14:BB17"/>
    <mergeCell ref="BC14:BC17"/>
    <mergeCell ref="BD14:BD17"/>
    <mergeCell ref="A12:A13"/>
    <mergeCell ref="B12:B13"/>
    <mergeCell ref="C12:C13"/>
    <mergeCell ref="D12:D13"/>
    <mergeCell ref="E12:E13"/>
    <mergeCell ref="G12:G13"/>
    <mergeCell ref="H12:H13"/>
    <mergeCell ref="I12:I13"/>
    <mergeCell ref="AP10:AR10"/>
    <mergeCell ref="AS10:AU10"/>
    <mergeCell ref="AV10:AX10"/>
    <mergeCell ref="AY10:BA10"/>
    <mergeCell ref="AF10:AF11"/>
    <mergeCell ref="AG10:AG11"/>
    <mergeCell ref="AH10:AH11"/>
    <mergeCell ref="AI10:AI11"/>
    <mergeCell ref="AJ10:AJ11"/>
    <mergeCell ref="AK10:AK11"/>
    <mergeCell ref="J10:J11"/>
    <mergeCell ref="U10:U11"/>
    <mergeCell ref="AB10:AD10"/>
    <mergeCell ref="S10:T10"/>
    <mergeCell ref="H10:H11"/>
    <mergeCell ref="I10:I11"/>
    <mergeCell ref="BB12:BB13"/>
    <mergeCell ref="BC12:BC13"/>
    <mergeCell ref="AV12:AV13"/>
    <mergeCell ref="AW12:AW13"/>
    <mergeCell ref="AX12:AX13"/>
    <mergeCell ref="BE12:BE13"/>
    <mergeCell ref="N12:N13"/>
    <mergeCell ref="O12:O13"/>
    <mergeCell ref="P12:P13"/>
    <mergeCell ref="Q12:Q13"/>
    <mergeCell ref="AH12:AH13"/>
    <mergeCell ref="AI12:AI13"/>
    <mergeCell ref="BD12:BD13"/>
    <mergeCell ref="AZ12:AZ13"/>
    <mergeCell ref="AJ12:AJ13"/>
    <mergeCell ref="AK12:AK13"/>
    <mergeCell ref="AL12:AL13"/>
    <mergeCell ref="AM12:AM13"/>
    <mergeCell ref="AN12:AN13"/>
    <mergeCell ref="AO12:AO13"/>
    <mergeCell ref="BA12:BA13"/>
    <mergeCell ref="AP12:AP13"/>
    <mergeCell ref="AQ12:AQ13"/>
    <mergeCell ref="AR12:AR13"/>
    <mergeCell ref="AS12:AS13"/>
    <mergeCell ref="AT12:AT13"/>
    <mergeCell ref="AU12:AU13"/>
    <mergeCell ref="J12:J13"/>
    <mergeCell ref="K12:K13"/>
    <mergeCell ref="L12:L13"/>
    <mergeCell ref="M12:M13"/>
    <mergeCell ref="O14:O18"/>
    <mergeCell ref="AP14:AP17"/>
    <mergeCell ref="AQ14:AQ17"/>
    <mergeCell ref="AR14:AR17"/>
    <mergeCell ref="AS14:AS17"/>
    <mergeCell ref="AT14:AT17"/>
    <mergeCell ref="AU14:AU17"/>
    <mergeCell ref="AV14:AV17"/>
    <mergeCell ref="AW14:AW17"/>
    <mergeCell ref="AX14:AX17"/>
    <mergeCell ref="AY14:AY17"/>
    <mergeCell ref="AZ14:AZ17"/>
    <mergeCell ref="BA14:BA17"/>
    <mergeCell ref="AY12:AY13"/>
    <mergeCell ref="AN14:AN18"/>
    <mergeCell ref="A19:A22"/>
    <mergeCell ref="B19:B22"/>
    <mergeCell ref="C19:C22"/>
    <mergeCell ref="D19:D22"/>
    <mergeCell ref="E19:E22"/>
    <mergeCell ref="U21:U22"/>
    <mergeCell ref="V21:V22"/>
    <mergeCell ref="W21:W22"/>
    <mergeCell ref="X21:X22"/>
    <mergeCell ref="AH19:AH22"/>
    <mergeCell ref="AI19:AI22"/>
    <mergeCell ref="I14:I18"/>
    <mergeCell ref="H19:H22"/>
    <mergeCell ref="I19:I22"/>
    <mergeCell ref="J19:J22"/>
    <mergeCell ref="K19:K22"/>
    <mergeCell ref="T21:T22"/>
    <mergeCell ref="K14:K18"/>
    <mergeCell ref="L14:L18"/>
    <mergeCell ref="M14:M18"/>
    <mergeCell ref="N14:N18"/>
    <mergeCell ref="J14:J18"/>
    <mergeCell ref="A14:A18"/>
    <mergeCell ref="B14:B18"/>
    <mergeCell ref="C14:C18"/>
    <mergeCell ref="F19:F22"/>
    <mergeCell ref="G19:G20"/>
    <mergeCell ref="D14:D18"/>
    <mergeCell ref="E14:E18"/>
    <mergeCell ref="F14:F18"/>
    <mergeCell ref="G14:G15"/>
    <mergeCell ref="H14:H18"/>
    <mergeCell ref="J25:J26"/>
    <mergeCell ref="K25:K26"/>
    <mergeCell ref="L25:L26"/>
    <mergeCell ref="M25:M26"/>
    <mergeCell ref="N25:N26"/>
    <mergeCell ref="P14:P18"/>
    <mergeCell ref="Q14:Q18"/>
    <mergeCell ref="BB19:BB22"/>
    <mergeCell ref="AT19:AT22"/>
    <mergeCell ref="AX19:AX22"/>
    <mergeCell ref="AY19:AY22"/>
    <mergeCell ref="AN19:AN22"/>
    <mergeCell ref="AO19:AO22"/>
    <mergeCell ref="BD19:BD22"/>
    <mergeCell ref="BE19:BE22"/>
    <mergeCell ref="R21:R22"/>
    <mergeCell ref="S21:S22"/>
    <mergeCell ref="AZ19:AZ22"/>
    <mergeCell ref="BA19:BA22"/>
    <mergeCell ref="AP19:AP22"/>
    <mergeCell ref="AQ19:AQ22"/>
    <mergeCell ref="AR19:AR22"/>
    <mergeCell ref="AS19:AS22"/>
    <mergeCell ref="BC19:BC22"/>
    <mergeCell ref="BE14:BE18"/>
    <mergeCell ref="AL19:AL22"/>
    <mergeCell ref="AM14:AM18"/>
    <mergeCell ref="AH14:AH18"/>
    <mergeCell ref="AI14:AI18"/>
    <mergeCell ref="AJ14:AJ18"/>
    <mergeCell ref="AK14:AK18"/>
    <mergeCell ref="AL14:AL18"/>
    <mergeCell ref="AU19:AU22"/>
    <mergeCell ref="AV19:AV22"/>
    <mergeCell ref="AW19:AW22"/>
    <mergeCell ref="AV25:AV26"/>
    <mergeCell ref="AW25:AW26"/>
    <mergeCell ref="AL25:AL26"/>
    <mergeCell ref="AM25:AM26"/>
    <mergeCell ref="AN25:AN26"/>
    <mergeCell ref="L19:L22"/>
    <mergeCell ref="M19:M22"/>
    <mergeCell ref="Z27:Z28"/>
    <mergeCell ref="N19:N22"/>
    <mergeCell ref="O19:O22"/>
    <mergeCell ref="P19:P22"/>
    <mergeCell ref="Q19:Q22"/>
    <mergeCell ref="T27:T28"/>
    <mergeCell ref="M27:M28"/>
    <mergeCell ref="N27:N28"/>
    <mergeCell ref="O25:O26"/>
    <mergeCell ref="AF21:AF22"/>
    <mergeCell ref="AG21:AG22"/>
    <mergeCell ref="Y21:Y22"/>
    <mergeCell ref="Z21:Z22"/>
    <mergeCell ref="AA21:AA22"/>
    <mergeCell ref="AB21:AB22"/>
    <mergeCell ref="AC21:AC22"/>
    <mergeCell ref="AE21:AE22"/>
    <mergeCell ref="AJ19:AJ22"/>
    <mergeCell ref="AK19:AK22"/>
    <mergeCell ref="AM19:AM22"/>
    <mergeCell ref="AD27:AD28"/>
    <mergeCell ref="AD21:AD22"/>
    <mergeCell ref="BD25:BD26"/>
    <mergeCell ref="A27:A28"/>
    <mergeCell ref="B27:B28"/>
    <mergeCell ref="C27:C28"/>
    <mergeCell ref="D27:D28"/>
    <mergeCell ref="E27:E28"/>
    <mergeCell ref="H27:H28"/>
    <mergeCell ref="I25:I26"/>
    <mergeCell ref="O27:O28"/>
    <mergeCell ref="P27:P28"/>
    <mergeCell ref="Q27:Q28"/>
    <mergeCell ref="R27:R28"/>
    <mergeCell ref="S27:S28"/>
    <mergeCell ref="I27:I28"/>
    <mergeCell ref="J27:J28"/>
    <mergeCell ref="K27:K28"/>
    <mergeCell ref="L27:L28"/>
    <mergeCell ref="B25:B26"/>
    <mergeCell ref="C25:C26"/>
    <mergeCell ref="D25:D26"/>
    <mergeCell ref="E25:E26"/>
    <mergeCell ref="F25:F26"/>
    <mergeCell ref="H25:H26"/>
    <mergeCell ref="AO25:AO26"/>
    <mergeCell ref="AP25:AP26"/>
    <mergeCell ref="AQ25:AQ26"/>
    <mergeCell ref="P25:P26"/>
    <mergeCell ref="Q25:Q26"/>
    <mergeCell ref="AH25:AH26"/>
    <mergeCell ref="AI25:AI26"/>
    <mergeCell ref="AJ25:AJ26"/>
    <mergeCell ref="AK25:AK26"/>
    <mergeCell ref="AY27:AY28"/>
    <mergeCell ref="AA27:AA28"/>
    <mergeCell ref="AB27:AB28"/>
    <mergeCell ref="AC27:AC28"/>
    <mergeCell ref="A25:A26"/>
    <mergeCell ref="A29:A30"/>
    <mergeCell ref="B29:B30"/>
    <mergeCell ref="C29:C30"/>
    <mergeCell ref="D29:D30"/>
    <mergeCell ref="E29:E30"/>
    <mergeCell ref="F29:F30"/>
    <mergeCell ref="AQ27:AQ28"/>
    <mergeCell ref="AR27:AR28"/>
    <mergeCell ref="AS27:AS28"/>
    <mergeCell ref="BD27:BD28"/>
    <mergeCell ref="AH27:AH28"/>
    <mergeCell ref="AI27:AI28"/>
    <mergeCell ref="AJ27:AJ28"/>
    <mergeCell ref="AK27:AK28"/>
    <mergeCell ref="AL27:AL28"/>
    <mergeCell ref="AM27:AM28"/>
    <mergeCell ref="AX25:AX26"/>
    <mergeCell ref="AY25:AY26"/>
    <mergeCell ref="AZ25:AZ26"/>
    <mergeCell ref="BA25:BA26"/>
    <mergeCell ref="AR25:AR26"/>
    <mergeCell ref="AS25:AS26"/>
    <mergeCell ref="AT25:AT26"/>
    <mergeCell ref="AU25:AU26"/>
    <mergeCell ref="BC27:BC28"/>
    <mergeCell ref="BB25:BB26"/>
    <mergeCell ref="BC25:BC26"/>
    <mergeCell ref="BA29:BA30"/>
    <mergeCell ref="I29:I30"/>
    <mergeCell ref="J29:J30"/>
    <mergeCell ref="K29:K30"/>
    <mergeCell ref="L29:L30"/>
    <mergeCell ref="H31:H32"/>
    <mergeCell ref="BB29:BB30"/>
    <mergeCell ref="AQ29:AQ30"/>
    <mergeCell ref="AR29:AR30"/>
    <mergeCell ref="AS29:AS30"/>
    <mergeCell ref="AT29:AT30"/>
    <mergeCell ref="U27:U28"/>
    <mergeCell ref="V27:V28"/>
    <mergeCell ref="W27:W28"/>
    <mergeCell ref="X27:X28"/>
    <mergeCell ref="Y27:Y28"/>
    <mergeCell ref="AJ29:AJ30"/>
    <mergeCell ref="AN27:AN28"/>
    <mergeCell ref="AO27:AO28"/>
    <mergeCell ref="AP27:AP28"/>
    <mergeCell ref="AE27:AE28"/>
    <mergeCell ref="AF27:AF28"/>
    <mergeCell ref="AG27:AG28"/>
    <mergeCell ref="H29:H30"/>
    <mergeCell ref="AZ27:AZ28"/>
    <mergeCell ref="BA27:BA28"/>
    <mergeCell ref="BB27:BB28"/>
    <mergeCell ref="AT27:AT28"/>
    <mergeCell ref="AU27:AU28"/>
    <mergeCell ref="AV27:AV28"/>
    <mergeCell ref="AW27:AW28"/>
    <mergeCell ref="AX27:AX28"/>
    <mergeCell ref="AV31:AV32"/>
    <mergeCell ref="BB31:BB32"/>
    <mergeCell ref="BC31:BC32"/>
    <mergeCell ref="BD31:BD32"/>
    <mergeCell ref="BE31:BE32"/>
    <mergeCell ref="AW31:AW32"/>
    <mergeCell ref="AX31:AX32"/>
    <mergeCell ref="AY31:AY32"/>
    <mergeCell ref="AZ31:AZ32"/>
    <mergeCell ref="BA31:BA32"/>
    <mergeCell ref="O29:O30"/>
    <mergeCell ref="P29:P30"/>
    <mergeCell ref="Q29:Q30"/>
    <mergeCell ref="AH29:AH30"/>
    <mergeCell ref="AI29:AI30"/>
    <mergeCell ref="M29:M30"/>
    <mergeCell ref="N29:N30"/>
    <mergeCell ref="AU29:AU30"/>
    <mergeCell ref="AV29:AV30"/>
    <mergeCell ref="AK29:AK30"/>
    <mergeCell ref="AL29:AL30"/>
    <mergeCell ref="AM29:AM30"/>
    <mergeCell ref="AN29:AN30"/>
    <mergeCell ref="AO29:AO30"/>
    <mergeCell ref="AP29:AP30"/>
    <mergeCell ref="BC29:BC30"/>
    <mergeCell ref="BD29:BD30"/>
    <mergeCell ref="BE29:BE30"/>
    <mergeCell ref="AW29:AW30"/>
    <mergeCell ref="AX29:AX30"/>
    <mergeCell ref="AY29:AY30"/>
    <mergeCell ref="AZ29:AZ30"/>
    <mergeCell ref="J33:J35"/>
    <mergeCell ref="K33:K35"/>
    <mergeCell ref="L33:L35"/>
    <mergeCell ref="M33:M35"/>
    <mergeCell ref="N33:N35"/>
    <mergeCell ref="AI33:AI35"/>
    <mergeCell ref="AK31:AK32"/>
    <mergeCell ref="AL31:AL32"/>
    <mergeCell ref="AM31:AM32"/>
    <mergeCell ref="AN31:AN32"/>
    <mergeCell ref="AO31:AO32"/>
    <mergeCell ref="AP31:AP32"/>
    <mergeCell ref="AQ31:AQ32"/>
    <mergeCell ref="AR31:AR32"/>
    <mergeCell ref="AS31:AS32"/>
    <mergeCell ref="AT31:AT32"/>
    <mergeCell ref="AU31:AU32"/>
    <mergeCell ref="A31:A32"/>
    <mergeCell ref="B31:B32"/>
    <mergeCell ref="C31:C32"/>
    <mergeCell ref="D31:D32"/>
    <mergeCell ref="E31:E32"/>
    <mergeCell ref="AN36:AN37"/>
    <mergeCell ref="O33:O35"/>
    <mergeCell ref="P33:P35"/>
    <mergeCell ref="Q33:Q35"/>
    <mergeCell ref="AH33:AH35"/>
    <mergeCell ref="I31:I32"/>
    <mergeCell ref="J31:J32"/>
    <mergeCell ref="K31:K32"/>
    <mergeCell ref="L31:L32"/>
    <mergeCell ref="M31:M32"/>
    <mergeCell ref="N31:N32"/>
    <mergeCell ref="O31:O32"/>
    <mergeCell ref="P31:P32"/>
    <mergeCell ref="Q31:Q32"/>
    <mergeCell ref="AH31:AH32"/>
    <mergeCell ref="AI31:AI32"/>
    <mergeCell ref="AJ31:AJ32"/>
    <mergeCell ref="A33:A35"/>
    <mergeCell ref="B33:B35"/>
    <mergeCell ref="C33:C35"/>
    <mergeCell ref="D33:D35"/>
    <mergeCell ref="E33:E35"/>
    <mergeCell ref="H33:H35"/>
    <mergeCell ref="F34:F35"/>
    <mergeCell ref="G34:G35"/>
    <mergeCell ref="AJ33:AJ35"/>
    <mergeCell ref="I33:I35"/>
    <mergeCell ref="BB36:BB37"/>
    <mergeCell ref="BC36:BC37"/>
    <mergeCell ref="BD36:BD37"/>
    <mergeCell ref="O36:O37"/>
    <mergeCell ref="P36:P37"/>
    <mergeCell ref="Q36:Q37"/>
    <mergeCell ref="AH36:AH37"/>
    <mergeCell ref="AI36:AI37"/>
    <mergeCell ref="AJ36:AJ37"/>
    <mergeCell ref="AZ36:AZ37"/>
    <mergeCell ref="AU33:AU35"/>
    <mergeCell ref="AV33:AV35"/>
    <mergeCell ref="AK33:AK35"/>
    <mergeCell ref="AL33:AL35"/>
    <mergeCell ref="AM33:AM35"/>
    <mergeCell ref="AN33:AN35"/>
    <mergeCell ref="AO33:AO35"/>
    <mergeCell ref="AP33:AP35"/>
    <mergeCell ref="BC33:BC35"/>
    <mergeCell ref="BD33:BD35"/>
    <mergeCell ref="AW33:AW35"/>
    <mergeCell ref="AX33:AX35"/>
    <mergeCell ref="AY33:AY35"/>
    <mergeCell ref="AZ33:AZ35"/>
    <mergeCell ref="BA33:BA35"/>
    <mergeCell ref="AO36:AO37"/>
    <mergeCell ref="AP36:AP37"/>
    <mergeCell ref="BB33:BB35"/>
    <mergeCell ref="AQ33:AQ35"/>
    <mergeCell ref="AR33:AR35"/>
    <mergeCell ref="AS33:AS35"/>
    <mergeCell ref="AT33:AT35"/>
    <mergeCell ref="BA36:BA37"/>
    <mergeCell ref="AQ36:AQ37"/>
    <mergeCell ref="AR36:AR37"/>
    <mergeCell ref="AS36:AS37"/>
    <mergeCell ref="AT36:AT37"/>
    <mergeCell ref="AU36:AU37"/>
    <mergeCell ref="AV36:AV37"/>
    <mergeCell ref="A36:A37"/>
    <mergeCell ref="B36:B37"/>
    <mergeCell ref="C36:C37"/>
    <mergeCell ref="AW36:AW37"/>
    <mergeCell ref="AX36:AX37"/>
    <mergeCell ref="AY36:AY37"/>
    <mergeCell ref="AK36:AK37"/>
    <mergeCell ref="AL36:AL37"/>
    <mergeCell ref="AM36:AM37"/>
    <mergeCell ref="I36:I37"/>
    <mergeCell ref="J36:J37"/>
    <mergeCell ref="K36:K37"/>
    <mergeCell ref="L36:L37"/>
    <mergeCell ref="M36:M37"/>
    <mergeCell ref="N36:N37"/>
    <mergeCell ref="D36:D37"/>
    <mergeCell ref="E36:E37"/>
    <mergeCell ref="H36:H37"/>
    <mergeCell ref="BD38:BD39"/>
    <mergeCell ref="BE38:BE39"/>
    <mergeCell ref="A40:A41"/>
    <mergeCell ref="B40:B41"/>
    <mergeCell ref="C40:C41"/>
    <mergeCell ref="D40:D41"/>
    <mergeCell ref="E40:E41"/>
    <mergeCell ref="H40:H41"/>
    <mergeCell ref="I40:I41"/>
    <mergeCell ref="M38:M39"/>
    <mergeCell ref="A38:A39"/>
    <mergeCell ref="B38:B39"/>
    <mergeCell ref="C38:C39"/>
    <mergeCell ref="D38:D39"/>
    <mergeCell ref="E38:E39"/>
    <mergeCell ref="F38:F39"/>
    <mergeCell ref="O38:O39"/>
    <mergeCell ref="P38:P39"/>
    <mergeCell ref="Q38:Q39"/>
    <mergeCell ref="AF38:AF39"/>
    <mergeCell ref="AG38:AG39"/>
    <mergeCell ref="H38:H39"/>
    <mergeCell ref="I38:I39"/>
    <mergeCell ref="J38:J39"/>
    <mergeCell ref="K38:K39"/>
    <mergeCell ref="L38:L39"/>
    <mergeCell ref="N38:N39"/>
    <mergeCell ref="BD40:BD41"/>
    <mergeCell ref="BE40:BE41"/>
    <mergeCell ref="AR40:AR41"/>
    <mergeCell ref="AS40:AS41"/>
    <mergeCell ref="AT40:AT41"/>
    <mergeCell ref="K40:K41"/>
    <mergeCell ref="L40:L41"/>
    <mergeCell ref="M40:M41"/>
    <mergeCell ref="N40:N41"/>
    <mergeCell ref="O40:O41"/>
    <mergeCell ref="AX40:AX41"/>
    <mergeCell ref="AY40:AY41"/>
    <mergeCell ref="AZ40:AZ41"/>
    <mergeCell ref="BA40:BA41"/>
    <mergeCell ref="AM40:AM41"/>
    <mergeCell ref="AN40:AN41"/>
    <mergeCell ref="AO40:AO41"/>
    <mergeCell ref="AP40:AP41"/>
    <mergeCell ref="AU40:AU41"/>
    <mergeCell ref="AV40:AV41"/>
    <mergeCell ref="AW40:AW41"/>
    <mergeCell ref="AL40:AL41"/>
    <mergeCell ref="AJ40:AJ41"/>
    <mergeCell ref="AK40:AK41"/>
    <mergeCell ref="AQ40:AQ41"/>
    <mergeCell ref="Q42:Q43"/>
    <mergeCell ref="AH42:AH43"/>
    <mergeCell ref="BA38:BA39"/>
    <mergeCell ref="BB38:BB39"/>
    <mergeCell ref="AT38:AT39"/>
    <mergeCell ref="AU38:AU39"/>
    <mergeCell ref="AV38:AV39"/>
    <mergeCell ref="AW38:AW39"/>
    <mergeCell ref="AX38:AX39"/>
    <mergeCell ref="AY38:AY39"/>
    <mergeCell ref="BC38:BC39"/>
    <mergeCell ref="BC40:BC41"/>
    <mergeCell ref="AH38:AH39"/>
    <mergeCell ref="AI38:AI39"/>
    <mergeCell ref="AJ38:AJ39"/>
    <mergeCell ref="AK38:AK39"/>
    <mergeCell ref="AL38:AL39"/>
    <mergeCell ref="AM38:AM39"/>
    <mergeCell ref="AN38:AN39"/>
    <mergeCell ref="AO38:AO39"/>
    <mergeCell ref="AP38:AP39"/>
    <mergeCell ref="AQ38:AQ39"/>
    <mergeCell ref="AR38:AR39"/>
    <mergeCell ref="AS38:AS39"/>
    <mergeCell ref="AZ38:AZ39"/>
    <mergeCell ref="AQ42:AQ43"/>
    <mergeCell ref="AO42:AO43"/>
    <mergeCell ref="J40:J41"/>
    <mergeCell ref="AL42:AL43"/>
    <mergeCell ref="AM42:AM43"/>
    <mergeCell ref="AN42:AN43"/>
    <mergeCell ref="AW42:AW43"/>
    <mergeCell ref="AY42:AY43"/>
    <mergeCell ref="AZ42:AZ43"/>
    <mergeCell ref="BB44:BB45"/>
    <mergeCell ref="BC44:BC45"/>
    <mergeCell ref="BD44:BD45"/>
    <mergeCell ref="AV44:AV45"/>
    <mergeCell ref="AW44:AW45"/>
    <mergeCell ref="AX44:AX45"/>
    <mergeCell ref="AY44:AY45"/>
    <mergeCell ref="AZ44:AZ45"/>
    <mergeCell ref="AS42:AS43"/>
    <mergeCell ref="AT42:AT43"/>
    <mergeCell ref="AV42:AV43"/>
    <mergeCell ref="AK42:AK43"/>
    <mergeCell ref="BB42:BB43"/>
    <mergeCell ref="BC42:BC43"/>
    <mergeCell ref="BB40:BB41"/>
    <mergeCell ref="P40:P41"/>
    <mergeCell ref="Q40:Q41"/>
    <mergeCell ref="AH40:AH41"/>
    <mergeCell ref="AI40:AI41"/>
    <mergeCell ref="AI44:AI45"/>
    <mergeCell ref="M42:M43"/>
    <mergeCell ref="N42:N43"/>
    <mergeCell ref="J42:J43"/>
    <mergeCell ref="K42:K43"/>
    <mergeCell ref="O42:O43"/>
    <mergeCell ref="A44:A45"/>
    <mergeCell ref="B44:B45"/>
    <mergeCell ref="C44:C45"/>
    <mergeCell ref="D44:D45"/>
    <mergeCell ref="E44:E45"/>
    <mergeCell ref="F44:F45"/>
    <mergeCell ref="H44:H45"/>
    <mergeCell ref="I44:I45"/>
    <mergeCell ref="J44:J45"/>
    <mergeCell ref="K44:K45"/>
    <mergeCell ref="L44:L45"/>
    <mergeCell ref="M44:M45"/>
    <mergeCell ref="AP42:AP43"/>
    <mergeCell ref="N44:N45"/>
    <mergeCell ref="O44:O45"/>
    <mergeCell ref="P44:P45"/>
    <mergeCell ref="Q44:Q45"/>
    <mergeCell ref="AH44:AH45"/>
    <mergeCell ref="AK44:AK45"/>
    <mergeCell ref="AL44:AL45"/>
    <mergeCell ref="AI42:AI43"/>
    <mergeCell ref="AJ42:AJ43"/>
    <mergeCell ref="A42:A43"/>
    <mergeCell ref="B42:B43"/>
    <mergeCell ref="C42:C43"/>
    <mergeCell ref="D42:D43"/>
    <mergeCell ref="E42:E43"/>
    <mergeCell ref="H42:H43"/>
    <mergeCell ref="I42:I43"/>
    <mergeCell ref="L42:L43"/>
    <mergeCell ref="AJ44:AJ45"/>
    <mergeCell ref="P42:P43"/>
    <mergeCell ref="BB47:BB50"/>
    <mergeCell ref="BC47:BC50"/>
    <mergeCell ref="AY47:AY50"/>
    <mergeCell ref="AJ47:AJ50"/>
    <mergeCell ref="AK47:AK50"/>
    <mergeCell ref="AL47:AL50"/>
    <mergeCell ref="AZ47:AZ50"/>
    <mergeCell ref="BD47:BD50"/>
    <mergeCell ref="AM44:AM45"/>
    <mergeCell ref="AN44:AN45"/>
    <mergeCell ref="AO44:AO45"/>
    <mergeCell ref="BA47:BA50"/>
    <mergeCell ref="AS47:AS50"/>
    <mergeCell ref="AT47:AT50"/>
    <mergeCell ref="AU47:AU50"/>
    <mergeCell ref="AV47:AV50"/>
    <mergeCell ref="AW47:AW50"/>
    <mergeCell ref="AX47:AX50"/>
    <mergeCell ref="BA44:BA45"/>
    <mergeCell ref="AP44:AP45"/>
    <mergeCell ref="AQ44:AQ45"/>
    <mergeCell ref="AR44:AR45"/>
    <mergeCell ref="AS44:AS45"/>
    <mergeCell ref="AT44:AT45"/>
    <mergeCell ref="AU44:AU45"/>
    <mergeCell ref="O47:O50"/>
    <mergeCell ref="P47:P50"/>
    <mergeCell ref="X47:X48"/>
    <mergeCell ref="Z47:Z48"/>
    <mergeCell ref="AC47:AC48"/>
    <mergeCell ref="AE47:AE48"/>
    <mergeCell ref="AF47:AF48"/>
    <mergeCell ref="R47:R48"/>
    <mergeCell ref="S47:S48"/>
    <mergeCell ref="T47:T48"/>
    <mergeCell ref="U47:U48"/>
    <mergeCell ref="V47:V48"/>
    <mergeCell ref="AR47:AR50"/>
    <mergeCell ref="Q47:Q50"/>
    <mergeCell ref="AG47:AG48"/>
    <mergeCell ref="AH47:AH50"/>
    <mergeCell ref="AI47:AI50"/>
    <mergeCell ref="AO47:AO50"/>
    <mergeCell ref="AP47:AP50"/>
    <mergeCell ref="AQ47:AQ50"/>
    <mergeCell ref="AM47:AM50"/>
    <mergeCell ref="AN47:AN50"/>
    <mergeCell ref="A51:A52"/>
    <mergeCell ref="B51:B52"/>
    <mergeCell ref="C51:C52"/>
    <mergeCell ref="D51:D52"/>
    <mergeCell ref="E51:E52"/>
    <mergeCell ref="F51:F52"/>
    <mergeCell ref="AI51:AI52"/>
    <mergeCell ref="H51:H52"/>
    <mergeCell ref="I51:I52"/>
    <mergeCell ref="J51:J52"/>
    <mergeCell ref="K51:K52"/>
    <mergeCell ref="L51:L52"/>
    <mergeCell ref="M51:M52"/>
    <mergeCell ref="Y47:Y48"/>
    <mergeCell ref="N51:N52"/>
    <mergeCell ref="O51:O52"/>
    <mergeCell ref="P51:P52"/>
    <mergeCell ref="Q51:Q52"/>
    <mergeCell ref="AH51:AH52"/>
    <mergeCell ref="A47:A50"/>
    <mergeCell ref="B47:B50"/>
    <mergeCell ref="C47:C50"/>
    <mergeCell ref="D47:D50"/>
    <mergeCell ref="E47:E50"/>
    <mergeCell ref="H47:H50"/>
    <mergeCell ref="I47:I50"/>
    <mergeCell ref="J47:J50"/>
    <mergeCell ref="K47:K50"/>
    <mergeCell ref="W47:W48"/>
    <mergeCell ref="L47:L50"/>
    <mergeCell ref="M47:M50"/>
    <mergeCell ref="N47:N50"/>
    <mergeCell ref="AJ51:AJ52"/>
    <mergeCell ref="AK51:AK52"/>
    <mergeCell ref="AL51:AL52"/>
    <mergeCell ref="AM51:AM52"/>
    <mergeCell ref="AN51:AN52"/>
    <mergeCell ref="AO51:AO52"/>
    <mergeCell ref="AP51:AP52"/>
    <mergeCell ref="AQ51:AQ52"/>
    <mergeCell ref="AR51:AR52"/>
    <mergeCell ref="AS51:AS52"/>
    <mergeCell ref="AT51:AT52"/>
    <mergeCell ref="AU51:AU52"/>
    <mergeCell ref="BB51:BB52"/>
    <mergeCell ref="BC51:BC52"/>
    <mergeCell ref="BD51:BD52"/>
    <mergeCell ref="AV51:AV52"/>
    <mergeCell ref="AW51:AW52"/>
    <mergeCell ref="AX51:AX52"/>
    <mergeCell ref="AY51:AY52"/>
    <mergeCell ref="AZ51:AZ52"/>
    <mergeCell ref="BA51:BA52"/>
    <mergeCell ref="BB54:BB55"/>
    <mergeCell ref="BC54:BC55"/>
    <mergeCell ref="BD54:BD55"/>
    <mergeCell ref="BE54:BE55"/>
    <mergeCell ref="AY54:AY55"/>
    <mergeCell ref="AZ54:AZ55"/>
    <mergeCell ref="BA54:BA55"/>
    <mergeCell ref="AS54:AS55"/>
    <mergeCell ref="H54:H55"/>
    <mergeCell ref="I54:I55"/>
    <mergeCell ref="J54:J55"/>
    <mergeCell ref="I56:I57"/>
    <mergeCell ref="J56:J57"/>
    <mergeCell ref="K56:K57"/>
    <mergeCell ref="H56:H57"/>
    <mergeCell ref="A54:A55"/>
    <mergeCell ref="B54:B55"/>
    <mergeCell ref="C54:C55"/>
    <mergeCell ref="D54:D55"/>
    <mergeCell ref="E54:E55"/>
    <mergeCell ref="F54:F55"/>
    <mergeCell ref="AI54:AI55"/>
    <mergeCell ref="AJ54:AJ55"/>
    <mergeCell ref="AK54:AK55"/>
    <mergeCell ref="AL54:AL55"/>
    <mergeCell ref="K54:K55"/>
    <mergeCell ref="L54:L55"/>
    <mergeCell ref="M54:M55"/>
    <mergeCell ref="N54:N55"/>
    <mergeCell ref="O54:O55"/>
    <mergeCell ref="P54:P55"/>
    <mergeCell ref="AR54:AR55"/>
    <mergeCell ref="Q54:Q55"/>
    <mergeCell ref="AH54:AH55"/>
    <mergeCell ref="AK58:AK62"/>
    <mergeCell ref="A58:A62"/>
    <mergeCell ref="B58:B62"/>
    <mergeCell ref="C58:C62"/>
    <mergeCell ref="D58:D62"/>
    <mergeCell ref="E58:E62"/>
    <mergeCell ref="H58:H62"/>
    <mergeCell ref="AT54:AT55"/>
    <mergeCell ref="AU54:AU55"/>
    <mergeCell ref="AV54:AV55"/>
    <mergeCell ref="AW54:AW55"/>
    <mergeCell ref="AX54:AX55"/>
    <mergeCell ref="AM54:AM55"/>
    <mergeCell ref="AN54:AN55"/>
    <mergeCell ref="AO54:AO55"/>
    <mergeCell ref="AP54:AP55"/>
    <mergeCell ref="AQ54:AQ55"/>
    <mergeCell ref="A56:A57"/>
    <mergeCell ref="B56:B57"/>
    <mergeCell ref="C56:C57"/>
    <mergeCell ref="D56:D57"/>
    <mergeCell ref="E56:E57"/>
    <mergeCell ref="F56:F57"/>
    <mergeCell ref="L56:L57"/>
    <mergeCell ref="M56:M57"/>
    <mergeCell ref="AH56:AH57"/>
    <mergeCell ref="AI56:AI57"/>
    <mergeCell ref="AQ56:AQ57"/>
    <mergeCell ref="AR56:AR57"/>
    <mergeCell ref="AS56:AS57"/>
    <mergeCell ref="AT56:AT57"/>
    <mergeCell ref="AU56:AU57"/>
    <mergeCell ref="I58:I62"/>
    <mergeCell ref="J58:J62"/>
    <mergeCell ref="K58:K62"/>
    <mergeCell ref="BB56:BB57"/>
    <mergeCell ref="BC56:BC57"/>
    <mergeCell ref="BD56:BD57"/>
    <mergeCell ref="AV56:AV57"/>
    <mergeCell ref="AW56:AW57"/>
    <mergeCell ref="AX56:AX57"/>
    <mergeCell ref="AY56:AY57"/>
    <mergeCell ref="AM56:AM57"/>
    <mergeCell ref="AN56:AN57"/>
    <mergeCell ref="AO56:AO57"/>
    <mergeCell ref="A63:A64"/>
    <mergeCell ref="B63:B64"/>
    <mergeCell ref="C63:C64"/>
    <mergeCell ref="D63:D64"/>
    <mergeCell ref="E63:E64"/>
    <mergeCell ref="H63:H64"/>
    <mergeCell ref="I63:I64"/>
    <mergeCell ref="BC63:BC64"/>
    <mergeCell ref="AZ56:AZ57"/>
    <mergeCell ref="BA56:BA57"/>
    <mergeCell ref="AP56:AP57"/>
    <mergeCell ref="AJ56:AJ57"/>
    <mergeCell ref="AK56:AK57"/>
    <mergeCell ref="AL56:AL57"/>
    <mergeCell ref="AJ63:AJ64"/>
    <mergeCell ref="AK63:AK64"/>
    <mergeCell ref="AJ58:AJ62"/>
    <mergeCell ref="AI58:AI62"/>
    <mergeCell ref="P63:P64"/>
    <mergeCell ref="Q63:Q64"/>
    <mergeCell ref="AH63:AH64"/>
    <mergeCell ref="AI63:AI64"/>
    <mergeCell ref="AL65:AL66"/>
    <mergeCell ref="F65:F66"/>
    <mergeCell ref="N56:N57"/>
    <mergeCell ref="O56:O57"/>
    <mergeCell ref="P56:P57"/>
    <mergeCell ref="Q56:Q57"/>
    <mergeCell ref="AI65:AI66"/>
    <mergeCell ref="AJ65:AJ66"/>
    <mergeCell ref="AK65:AK66"/>
    <mergeCell ref="L58:L62"/>
    <mergeCell ref="M58:M62"/>
    <mergeCell ref="N58:N62"/>
    <mergeCell ref="O58:O62"/>
    <mergeCell ref="P58:P62"/>
    <mergeCell ref="Q58:Q62"/>
    <mergeCell ref="AH58:AH62"/>
    <mergeCell ref="M65:M66"/>
    <mergeCell ref="N65:N66"/>
    <mergeCell ref="I65:I66"/>
    <mergeCell ref="J65:J66"/>
    <mergeCell ref="K65:K66"/>
    <mergeCell ref="H65:H66"/>
    <mergeCell ref="BB63:BB64"/>
    <mergeCell ref="AY63:AY64"/>
    <mergeCell ref="AZ63:AZ64"/>
    <mergeCell ref="BA63:BA64"/>
    <mergeCell ref="AV63:AV64"/>
    <mergeCell ref="J63:J64"/>
    <mergeCell ref="K63:K64"/>
    <mergeCell ref="L63:L64"/>
    <mergeCell ref="M63:M64"/>
    <mergeCell ref="N63:N64"/>
    <mergeCell ref="O63:O64"/>
    <mergeCell ref="AQ63:AQ64"/>
    <mergeCell ref="AP65:AP66"/>
    <mergeCell ref="BA65:BA66"/>
    <mergeCell ref="BB65:BB66"/>
    <mergeCell ref="AT65:AT66"/>
    <mergeCell ref="AU65:AU66"/>
    <mergeCell ref="AV65:AV66"/>
    <mergeCell ref="AW65:AW66"/>
    <mergeCell ref="AX65:AX66"/>
    <mergeCell ref="AY65:AY66"/>
    <mergeCell ref="AX63:AX64"/>
    <mergeCell ref="L65:L66"/>
    <mergeCell ref="AZ65:AZ66"/>
    <mergeCell ref="AD63:AD64"/>
    <mergeCell ref="A67:A68"/>
    <mergeCell ref="B67:B68"/>
    <mergeCell ref="C67:C68"/>
    <mergeCell ref="D67:D68"/>
    <mergeCell ref="E67:E68"/>
    <mergeCell ref="H67:H68"/>
    <mergeCell ref="AW63:AW64"/>
    <mergeCell ref="AL63:AL64"/>
    <mergeCell ref="AM63:AM64"/>
    <mergeCell ref="AN63:AN64"/>
    <mergeCell ref="AO63:AO64"/>
    <mergeCell ref="AP63:AP64"/>
    <mergeCell ref="A65:A66"/>
    <mergeCell ref="B65:B66"/>
    <mergeCell ref="C65:C66"/>
    <mergeCell ref="D65:D66"/>
    <mergeCell ref="E65:E66"/>
    <mergeCell ref="AR63:AR64"/>
    <mergeCell ref="AS63:AS64"/>
    <mergeCell ref="AT63:AT64"/>
    <mergeCell ref="AU63:AU64"/>
    <mergeCell ref="O65:O66"/>
    <mergeCell ref="P65:P66"/>
    <mergeCell ref="Q65:Q66"/>
    <mergeCell ref="AR67:AR68"/>
    <mergeCell ref="AS67:AS68"/>
    <mergeCell ref="AT67:AT68"/>
    <mergeCell ref="AU67:AU68"/>
    <mergeCell ref="AQ65:AQ66"/>
    <mergeCell ref="AR65:AR66"/>
    <mergeCell ref="G65:G66"/>
    <mergeCell ref="AV67:AV68"/>
    <mergeCell ref="AW67:AW68"/>
    <mergeCell ref="AL67:AL68"/>
    <mergeCell ref="AM67:AM68"/>
    <mergeCell ref="AN67:AN68"/>
    <mergeCell ref="AO67:AO68"/>
    <mergeCell ref="AP67:AP68"/>
    <mergeCell ref="AQ67:AQ68"/>
    <mergeCell ref="Q67:Q68"/>
    <mergeCell ref="AH67:AH68"/>
    <mergeCell ref="AI67:AI68"/>
    <mergeCell ref="AM65:AM66"/>
    <mergeCell ref="AN65:AN66"/>
    <mergeCell ref="AO65:AO66"/>
    <mergeCell ref="BC67:BC68"/>
    <mergeCell ref="BC65:BC66"/>
    <mergeCell ref="AS65:AS66"/>
    <mergeCell ref="AH65:AH66"/>
    <mergeCell ref="AX67:AX68"/>
    <mergeCell ref="AY67:AY68"/>
    <mergeCell ref="AZ67:AZ68"/>
    <mergeCell ref="BA67:BA68"/>
    <mergeCell ref="BB67:BB68"/>
    <mergeCell ref="AD65:AD66"/>
    <mergeCell ref="L67:L68"/>
    <mergeCell ref="M67:M68"/>
    <mergeCell ref="N67:N68"/>
    <mergeCell ref="O67:O68"/>
    <mergeCell ref="AJ69:AJ77"/>
    <mergeCell ref="AK69:AK77"/>
    <mergeCell ref="AL69:AL77"/>
    <mergeCell ref="AM69:AM77"/>
    <mergeCell ref="AA69:AA70"/>
    <mergeCell ref="AB69:AB70"/>
    <mergeCell ref="AH69:AH77"/>
    <mergeCell ref="AI69:AI77"/>
    <mergeCell ref="I67:I68"/>
    <mergeCell ref="R69:R70"/>
    <mergeCell ref="S69:S70"/>
    <mergeCell ref="T69:T70"/>
    <mergeCell ref="U69:U70"/>
    <mergeCell ref="V69:V70"/>
    <mergeCell ref="W69:W70"/>
    <mergeCell ref="X69:X70"/>
    <mergeCell ref="Y69:Y70"/>
    <mergeCell ref="AD69:AD70"/>
    <mergeCell ref="P67:P68"/>
    <mergeCell ref="AG69:AG70"/>
    <mergeCell ref="AD67:AD68"/>
    <mergeCell ref="AX69:AX79"/>
    <mergeCell ref="BC69:BC79"/>
    <mergeCell ref="BD69:BD79"/>
    <mergeCell ref="BE69:BE79"/>
    <mergeCell ref="AN69:AN79"/>
    <mergeCell ref="AY69:AY79"/>
    <mergeCell ref="AZ69:AZ79"/>
    <mergeCell ref="BA69:BA79"/>
    <mergeCell ref="BB69:BB79"/>
    <mergeCell ref="AJ67:AJ68"/>
    <mergeCell ref="AK67:AK68"/>
    <mergeCell ref="A69:A77"/>
    <mergeCell ref="B69:B77"/>
    <mergeCell ref="C69:C77"/>
    <mergeCell ref="Q78:Q79"/>
    <mergeCell ref="R78:R79"/>
    <mergeCell ref="W78:W79"/>
    <mergeCell ref="X78:X79"/>
    <mergeCell ref="Y78:Y79"/>
    <mergeCell ref="Z78:Z79"/>
    <mergeCell ref="AM78:AM79"/>
    <mergeCell ref="AA78:AA79"/>
    <mergeCell ref="AB78:AB79"/>
    <mergeCell ref="AC78:AC79"/>
    <mergeCell ref="AE78:AE79"/>
    <mergeCell ref="AF78:AF79"/>
    <mergeCell ref="AG78:AG79"/>
    <mergeCell ref="AC69:AC70"/>
    <mergeCell ref="AE69:AE70"/>
    <mergeCell ref="AF69:AF70"/>
    <mergeCell ref="J67:J68"/>
    <mergeCell ref="K67:K68"/>
    <mergeCell ref="F73:F74"/>
    <mergeCell ref="G73:G74"/>
    <mergeCell ref="F75:F76"/>
    <mergeCell ref="G75:G76"/>
    <mergeCell ref="AJ78:AJ79"/>
    <mergeCell ref="AK78:AK79"/>
    <mergeCell ref="AV69:AV79"/>
    <mergeCell ref="AW69:AW79"/>
    <mergeCell ref="D69:D77"/>
    <mergeCell ref="E69:E77"/>
    <mergeCell ref="H69:H77"/>
    <mergeCell ref="N69:N77"/>
    <mergeCell ref="I69:I77"/>
    <mergeCell ref="J69:J77"/>
    <mergeCell ref="K69:K77"/>
    <mergeCell ref="L69:L77"/>
    <mergeCell ref="M69:M77"/>
    <mergeCell ref="AQ69:AQ79"/>
    <mergeCell ref="AO69:AO79"/>
    <mergeCell ref="AP69:AP79"/>
    <mergeCell ref="S78:S79"/>
    <mergeCell ref="O78:O79"/>
    <mergeCell ref="P78:P79"/>
    <mergeCell ref="AD78:AD79"/>
    <mergeCell ref="Z69:Z70"/>
    <mergeCell ref="O69:O77"/>
    <mergeCell ref="P69:P77"/>
    <mergeCell ref="Q69:Q77"/>
    <mergeCell ref="D78:D79"/>
    <mergeCell ref="E78:E79"/>
    <mergeCell ref="H78:H79"/>
    <mergeCell ref="AL78:AL79"/>
    <mergeCell ref="I78:I79"/>
    <mergeCell ref="J78:J79"/>
    <mergeCell ref="K78:K79"/>
    <mergeCell ref="L78:L79"/>
    <mergeCell ref="M78:M79"/>
    <mergeCell ref="N78:N79"/>
    <mergeCell ref="T78:T79"/>
    <mergeCell ref="AH78:AH79"/>
    <mergeCell ref="AI78:AI79"/>
    <mergeCell ref="U78:U79"/>
    <mergeCell ref="V78:V79"/>
    <mergeCell ref="A78:A79"/>
    <mergeCell ref="B78:B79"/>
    <mergeCell ref="C78:C79"/>
    <mergeCell ref="N83:N85"/>
    <mergeCell ref="AH83:AH85"/>
    <mergeCell ref="AI83:AI85"/>
    <mergeCell ref="A83:A85"/>
    <mergeCell ref="B83:B85"/>
    <mergeCell ref="J83:J85"/>
    <mergeCell ref="K83:K85"/>
    <mergeCell ref="L83:L85"/>
    <mergeCell ref="M83:M85"/>
    <mergeCell ref="A80:A82"/>
    <mergeCell ref="B80:B82"/>
    <mergeCell ref="C80:C82"/>
    <mergeCell ref="AW83:AW85"/>
    <mergeCell ref="AJ83:AJ85"/>
    <mergeCell ref="AK83:AK85"/>
    <mergeCell ref="AN83:AN85"/>
    <mergeCell ref="AO83:AO85"/>
    <mergeCell ref="AP83:AP85"/>
    <mergeCell ref="AQ83:AQ85"/>
    <mergeCell ref="AH80:AH82"/>
    <mergeCell ref="AI80:AI82"/>
    <mergeCell ref="AT83:AT85"/>
    <mergeCell ref="AU83:AU85"/>
    <mergeCell ref="AV83:AV85"/>
    <mergeCell ref="AS80:AS82"/>
    <mergeCell ref="D80:D82"/>
    <mergeCell ref="E80:E82"/>
    <mergeCell ref="L80:L82"/>
    <mergeCell ref="M80:M82"/>
    <mergeCell ref="N80:N82"/>
    <mergeCell ref="H80:H82"/>
    <mergeCell ref="I80:I82"/>
    <mergeCell ref="J80:J82"/>
    <mergeCell ref="K80:K82"/>
    <mergeCell ref="AW80:AW82"/>
    <mergeCell ref="O80:O82"/>
    <mergeCell ref="D83:D85"/>
    <mergeCell ref="E83:E85"/>
    <mergeCell ref="C83:C85"/>
    <mergeCell ref="AD83:AD85"/>
    <mergeCell ref="BE80:BE82"/>
    <mergeCell ref="AF81:AF82"/>
    <mergeCell ref="AG81:AG82"/>
    <mergeCell ref="BB83:BB85"/>
    <mergeCell ref="BC83:BC85"/>
    <mergeCell ref="AS83:AS85"/>
    <mergeCell ref="P80:P82"/>
    <mergeCell ref="Q80:Q82"/>
    <mergeCell ref="AJ80:AJ82"/>
    <mergeCell ref="AK80:AK82"/>
    <mergeCell ref="AL80:AL82"/>
    <mergeCell ref="AM80:AM82"/>
    <mergeCell ref="AN80:AN82"/>
    <mergeCell ref="AO80:AO82"/>
    <mergeCell ref="AP80:AP82"/>
    <mergeCell ref="AQ80:AQ82"/>
    <mergeCell ref="AR80:AR82"/>
    <mergeCell ref="BD83:BD85"/>
    <mergeCell ref="BE83:BE85"/>
    <mergeCell ref="AZ80:AZ82"/>
    <mergeCell ref="AX80:AX82"/>
    <mergeCell ref="AY80:AY82"/>
    <mergeCell ref="BB80:BB82"/>
    <mergeCell ref="AT80:AT82"/>
    <mergeCell ref="AU80:AU82"/>
    <mergeCell ref="AV80:AV82"/>
    <mergeCell ref="AE84:AE85"/>
    <mergeCell ref="AF84:AF85"/>
    <mergeCell ref="AG84:AG85"/>
    <mergeCell ref="AX83:AX85"/>
    <mergeCell ref="AY83:AY85"/>
    <mergeCell ref="AZ83:AZ85"/>
    <mergeCell ref="AR83:AR85"/>
    <mergeCell ref="O83:O85"/>
    <mergeCell ref="P83:P85"/>
    <mergeCell ref="Q83:Q85"/>
    <mergeCell ref="H83:H85"/>
    <mergeCell ref="I83:I85"/>
    <mergeCell ref="H86:H88"/>
    <mergeCell ref="I86:I88"/>
    <mergeCell ref="J86:J88"/>
    <mergeCell ref="K86:K88"/>
    <mergeCell ref="P86:P88"/>
    <mergeCell ref="Q86:Q88"/>
    <mergeCell ref="AH86:AH88"/>
    <mergeCell ref="AI86:AI88"/>
    <mergeCell ref="I90:I91"/>
    <mergeCell ref="E86:E88"/>
    <mergeCell ref="AJ86:AJ88"/>
    <mergeCell ref="AN86:AN88"/>
    <mergeCell ref="BF86:BF88"/>
    <mergeCell ref="BA90:BA91"/>
    <mergeCell ref="AD86:AD88"/>
    <mergeCell ref="AD90:AD91"/>
    <mergeCell ref="A90:A91"/>
    <mergeCell ref="B90:B91"/>
    <mergeCell ref="C90:C91"/>
    <mergeCell ref="D90:D91"/>
    <mergeCell ref="E90:E91"/>
    <mergeCell ref="H90:H91"/>
    <mergeCell ref="AQ86:AQ88"/>
    <mergeCell ref="AN90:AN91"/>
    <mergeCell ref="AO90:AO91"/>
    <mergeCell ref="AP90:AP91"/>
    <mergeCell ref="A86:A88"/>
    <mergeCell ref="B86:B88"/>
    <mergeCell ref="C86:C88"/>
    <mergeCell ref="D86:D88"/>
    <mergeCell ref="J90:J91"/>
    <mergeCell ref="K90:K91"/>
    <mergeCell ref="L90:L91"/>
    <mergeCell ref="M90:M91"/>
    <mergeCell ref="N90:N91"/>
    <mergeCell ref="AO86:AO88"/>
    <mergeCell ref="AP86:AP88"/>
    <mergeCell ref="O90:O91"/>
    <mergeCell ref="P90:P91"/>
    <mergeCell ref="AK90:AK91"/>
    <mergeCell ref="L86:L88"/>
    <mergeCell ref="M86:M88"/>
    <mergeCell ref="N86:N88"/>
    <mergeCell ref="AK86:AK88"/>
    <mergeCell ref="AL86:AL88"/>
    <mergeCell ref="AM86:AM88"/>
    <mergeCell ref="AQ90:AQ91"/>
    <mergeCell ref="AR90:AR91"/>
    <mergeCell ref="AS90:AS91"/>
    <mergeCell ref="AT90:AT91"/>
    <mergeCell ref="AU90:AU91"/>
    <mergeCell ref="AV90:AV91"/>
    <mergeCell ref="AL90:AL91"/>
    <mergeCell ref="AM90:AM91"/>
    <mergeCell ref="O86:O88"/>
    <mergeCell ref="Q90:Q91"/>
    <mergeCell ref="AH90:AH91"/>
    <mergeCell ref="AI90:AI91"/>
    <mergeCell ref="AJ90:AJ91"/>
    <mergeCell ref="AV86:AV88"/>
    <mergeCell ref="AT86:AT88"/>
    <mergeCell ref="AU86:AU88"/>
    <mergeCell ref="BC80:BC82"/>
    <mergeCell ref="BD80:BD82"/>
    <mergeCell ref="BB90:BB91"/>
    <mergeCell ref="BC90:BC91"/>
    <mergeCell ref="BD90:BD91"/>
    <mergeCell ref="BE90:BE91"/>
    <mergeCell ref="AW90:AW91"/>
    <mergeCell ref="AX90:AX91"/>
    <mergeCell ref="AY90:AY91"/>
    <mergeCell ref="AZ90:AZ91"/>
    <mergeCell ref="BC86:BC88"/>
    <mergeCell ref="BD86:BD88"/>
    <mergeCell ref="AY86:AY88"/>
    <mergeCell ref="AW86:AW88"/>
    <mergeCell ref="AX86:AX88"/>
    <mergeCell ref="BA80:BA82"/>
    <mergeCell ref="BA83:BA85"/>
    <mergeCell ref="BF90:BF91"/>
    <mergeCell ref="BE25:BE26"/>
    <mergeCell ref="BF12:BF13"/>
    <mergeCell ref="BF14:BF18"/>
    <mergeCell ref="BF19:BF22"/>
    <mergeCell ref="BF25:BF26"/>
    <mergeCell ref="BF27:BF28"/>
    <mergeCell ref="BF29:BF30"/>
    <mergeCell ref="BF31:BF32"/>
    <mergeCell ref="BF33:BF35"/>
    <mergeCell ref="BF63:BF64"/>
    <mergeCell ref="BF65:BF66"/>
    <mergeCell ref="BF67:BF68"/>
    <mergeCell ref="BF78:BF79"/>
    <mergeCell ref="BE33:BE35"/>
    <mergeCell ref="BF80:BF82"/>
    <mergeCell ref="BF83:BF85"/>
    <mergeCell ref="BD67:BD68"/>
    <mergeCell ref="BE67:BE68"/>
    <mergeCell ref="BD65:BD66"/>
    <mergeCell ref="BE65:BE66"/>
    <mergeCell ref="BD63:BD64"/>
    <mergeCell ref="BE63:BE64"/>
    <mergeCell ref="BE44:BE45"/>
    <mergeCell ref="AD25:AD26"/>
    <mergeCell ref="BB86:BB88"/>
    <mergeCell ref="AZ86:AZ88"/>
    <mergeCell ref="BA86:BA88"/>
    <mergeCell ref="AR86:AR88"/>
    <mergeCell ref="AS86:AS88"/>
    <mergeCell ref="AS69:AS79"/>
    <mergeCell ref="AT69:AT79"/>
    <mergeCell ref="AU69:AU79"/>
    <mergeCell ref="AR69:AR79"/>
    <mergeCell ref="BE36:BE37"/>
    <mergeCell ref="BE27:BE28"/>
    <mergeCell ref="BF54:BF55"/>
    <mergeCell ref="BF56:BF57"/>
    <mergeCell ref="BE86:BE88"/>
    <mergeCell ref="BE56:BE57"/>
    <mergeCell ref="BE51:BE52"/>
    <mergeCell ref="BE47:BE50"/>
    <mergeCell ref="BF36:BF37"/>
    <mergeCell ref="BF38:BF39"/>
    <mergeCell ref="BF40:BF41"/>
    <mergeCell ref="BF42:BF43"/>
    <mergeCell ref="BF47:BF50"/>
    <mergeCell ref="BF51:BF52"/>
  </mergeCells>
  <conditionalFormatting sqref="G80 G82">
    <cfRule type="cellIs" dxfId="2114" priority="842" operator="equal">
      <formula>#REF!</formula>
    </cfRule>
  </conditionalFormatting>
  <conditionalFormatting sqref="G81">
    <cfRule type="cellIs" dxfId="2113" priority="746" operator="equal">
      <formula>#REF!</formula>
    </cfRule>
  </conditionalFormatting>
  <conditionalFormatting sqref="I12">
    <cfRule type="cellIs" dxfId="2112" priority="2275" operator="equal">
      <formula>#REF!</formula>
    </cfRule>
  </conditionalFormatting>
  <conditionalFormatting sqref="I14:I15 I51 I63:I65">
    <cfRule type="cellIs" dxfId="2111" priority="2119" operator="equal">
      <formula>#REF!</formula>
    </cfRule>
  </conditionalFormatting>
  <conditionalFormatting sqref="I19:I21">
    <cfRule type="cellIs" dxfId="2110" priority="2120" operator="equal">
      <formula>#REF!</formula>
    </cfRule>
  </conditionalFormatting>
  <conditionalFormatting sqref="I23:I25 N25">
    <cfRule type="cellIs" dxfId="2109" priority="503" operator="equal">
      <formula>#REF!</formula>
    </cfRule>
  </conditionalFormatting>
  <conditionalFormatting sqref="I29">
    <cfRule type="cellIs" dxfId="2108" priority="1540" operator="equal">
      <formula>#REF!</formula>
    </cfRule>
  </conditionalFormatting>
  <conditionalFormatting sqref="I33 N33">
    <cfRule type="cellIs" dxfId="2107" priority="1599" operator="equal">
      <formula>#REF!</formula>
    </cfRule>
  </conditionalFormatting>
  <conditionalFormatting sqref="I36 N36">
    <cfRule type="cellIs" dxfId="2106" priority="1814" operator="equal">
      <formula>#REF!</formula>
    </cfRule>
  </conditionalFormatting>
  <conditionalFormatting sqref="I53:I54">
    <cfRule type="cellIs" dxfId="2105" priority="1423" operator="equal">
      <formula>#REF!</formula>
    </cfRule>
  </conditionalFormatting>
  <conditionalFormatting sqref="I56">
    <cfRule type="cellIs" dxfId="2104" priority="1337" operator="equal">
      <formula>#REF!</formula>
    </cfRule>
  </conditionalFormatting>
  <conditionalFormatting sqref="I67">
    <cfRule type="cellIs" dxfId="2103" priority="1235" operator="equal">
      <formula>#REF!</formula>
    </cfRule>
  </conditionalFormatting>
  <conditionalFormatting sqref="I83 I85">
    <cfRule type="cellIs" dxfId="2102" priority="534" operator="equal">
      <formula>#REF!</formula>
    </cfRule>
  </conditionalFormatting>
  <conditionalFormatting sqref="I86">
    <cfRule type="cellIs" dxfId="2101" priority="537" operator="equal">
      <formula>#REF!</formula>
    </cfRule>
  </conditionalFormatting>
  <conditionalFormatting sqref="I90">
    <cfRule type="cellIs" dxfId="2100" priority="535" operator="equal">
      <formula>#REF!</formula>
    </cfRule>
  </conditionalFormatting>
  <conditionalFormatting sqref="I44:J44">
    <cfRule type="cellIs" dxfId="2099" priority="284" operator="equal">
      <formula>#REF!</formula>
    </cfRule>
  </conditionalFormatting>
  <conditionalFormatting sqref="J47">
    <cfRule type="cellIs" dxfId="2098" priority="393" operator="equal">
      <formula>#REF!</formula>
    </cfRule>
  </conditionalFormatting>
  <conditionalFormatting sqref="K69">
    <cfRule type="cellIs" dxfId="2097" priority="94" operator="equal">
      <formula>#REF!</formula>
    </cfRule>
  </conditionalFormatting>
  <conditionalFormatting sqref="L12 L51 L63:L65 L89:L90">
    <cfRule type="cellIs" dxfId="2096" priority="2198" operator="equal">
      <formula>"ALTA"</formula>
    </cfRule>
    <cfRule type="cellIs" dxfId="2095" priority="2199" operator="equal">
      <formula>"MUY ALTA"</formula>
    </cfRule>
    <cfRule type="cellIs" dxfId="2094" priority="2200" operator="equal">
      <formula>"MEDIA"</formula>
    </cfRule>
    <cfRule type="cellIs" dxfId="2093" priority="2201" operator="equal">
      <formula>"BAJA"</formula>
    </cfRule>
    <cfRule type="cellIs" dxfId="2092" priority="2202" operator="equal">
      <formula>"MUY BAJA"</formula>
    </cfRule>
  </conditionalFormatting>
  <conditionalFormatting sqref="L14:L15">
    <cfRule type="cellIs" dxfId="2091" priority="2075" operator="equal">
      <formula>"ALTA"</formula>
    </cfRule>
    <cfRule type="cellIs" dxfId="2090" priority="2076" operator="equal">
      <formula>"MUY ALTA"</formula>
    </cfRule>
    <cfRule type="cellIs" dxfId="2089" priority="2077" operator="equal">
      <formula>"MEDIA"</formula>
    </cfRule>
    <cfRule type="cellIs" dxfId="2088" priority="2078" operator="equal">
      <formula>"BAJA"</formula>
    </cfRule>
    <cfRule type="cellIs" dxfId="2087" priority="2079" operator="equal">
      <formula>"MUY BAJA"</formula>
    </cfRule>
  </conditionalFormatting>
  <conditionalFormatting sqref="L19:L21">
    <cfRule type="cellIs" dxfId="2086" priority="2162" operator="equal">
      <formula>"ALTA"</formula>
    </cfRule>
    <cfRule type="cellIs" dxfId="2085" priority="2163" operator="equal">
      <formula>"MUY ALTA"</formula>
    </cfRule>
    <cfRule type="cellIs" dxfId="2084" priority="2164" operator="equal">
      <formula>"MEDIA"</formula>
    </cfRule>
    <cfRule type="cellIs" dxfId="2083" priority="2165" operator="equal">
      <formula>"BAJA"</formula>
    </cfRule>
    <cfRule type="cellIs" dxfId="2082" priority="2166" operator="equal">
      <formula>"MUY BAJA"</formula>
    </cfRule>
  </conditionalFormatting>
  <conditionalFormatting sqref="L23:L25">
    <cfRule type="cellIs" dxfId="2081" priority="524" operator="equal">
      <formula>"ALTA"</formula>
    </cfRule>
    <cfRule type="cellIs" dxfId="2080" priority="525" operator="equal">
      <formula>"MUY ALTA"</formula>
    </cfRule>
    <cfRule type="cellIs" dxfId="2079" priority="526" operator="equal">
      <formula>"MEDIA"</formula>
    </cfRule>
    <cfRule type="cellIs" dxfId="2078" priority="527" operator="equal">
      <formula>"BAJA"</formula>
    </cfRule>
    <cfRule type="cellIs" dxfId="2077" priority="528" operator="equal">
      <formula>"MUY BAJA"</formula>
    </cfRule>
  </conditionalFormatting>
  <conditionalFormatting sqref="L27 L38">
    <cfRule type="cellIs" dxfId="2076" priority="1696" operator="equal">
      <formula>"ALTA"</formula>
    </cfRule>
    <cfRule type="cellIs" dxfId="2075" priority="1697" operator="equal">
      <formula>"MUY ALTA"</formula>
    </cfRule>
    <cfRule type="cellIs" dxfId="2074" priority="1698" operator="equal">
      <formula>"MEDIA"</formula>
    </cfRule>
    <cfRule type="cellIs" dxfId="2073" priority="1699" operator="equal">
      <formula>"BAJA"</formula>
    </cfRule>
    <cfRule type="cellIs" dxfId="2072" priority="1700" operator="equal">
      <formula>"MUY BAJA"</formula>
    </cfRule>
  </conditionalFormatting>
  <conditionalFormatting sqref="L29">
    <cfRule type="cellIs" dxfId="2071" priority="1769" operator="equal">
      <formula>"ALTA"</formula>
    </cfRule>
    <cfRule type="cellIs" dxfId="2070" priority="1770" operator="equal">
      <formula>"MUY ALTA"</formula>
    </cfRule>
    <cfRule type="cellIs" dxfId="2069" priority="1771" operator="equal">
      <formula>"MEDIA"</formula>
    </cfRule>
    <cfRule type="cellIs" dxfId="2068" priority="1772" operator="equal">
      <formula>"BAJA"</formula>
    </cfRule>
    <cfRule type="cellIs" dxfId="2067" priority="1773" operator="equal">
      <formula>"MUY BAJA"</formula>
    </cfRule>
  </conditionalFormatting>
  <conditionalFormatting sqref="L31">
    <cfRule type="cellIs" dxfId="2066" priority="1593" operator="equal">
      <formula>"ALTA"</formula>
    </cfRule>
    <cfRule type="cellIs" dxfId="2065" priority="1594" operator="equal">
      <formula>"MUY ALTA"</formula>
    </cfRule>
    <cfRule type="cellIs" dxfId="2064" priority="1595" operator="equal">
      <formula>"MEDIA"</formula>
    </cfRule>
    <cfRule type="cellIs" dxfId="2063" priority="1596" operator="equal">
      <formula>"BAJA"</formula>
    </cfRule>
    <cfRule type="cellIs" dxfId="2062" priority="1597" operator="equal">
      <formula>"MUY BAJA"</formula>
    </cfRule>
  </conditionalFormatting>
  <conditionalFormatting sqref="L33">
    <cfRule type="cellIs" dxfId="2061" priority="1645" operator="equal">
      <formula>"ALTA"</formula>
    </cfRule>
    <cfRule type="cellIs" dxfId="2060" priority="1646" operator="equal">
      <formula>"MUY ALTA"</formula>
    </cfRule>
    <cfRule type="cellIs" dxfId="2059" priority="1647" operator="equal">
      <formula>"MEDIA"</formula>
    </cfRule>
    <cfRule type="cellIs" dxfId="2058" priority="1648" operator="equal">
      <formula>"BAJA"</formula>
    </cfRule>
    <cfRule type="cellIs" dxfId="2057" priority="1649" operator="equal">
      <formula>"MUY BAJA"</formula>
    </cfRule>
  </conditionalFormatting>
  <conditionalFormatting sqref="L36 L40">
    <cfRule type="cellIs" dxfId="2056" priority="1886" operator="equal">
      <formula>"ALTA"</formula>
    </cfRule>
    <cfRule type="cellIs" dxfId="2055" priority="1887" operator="equal">
      <formula>"MUY ALTA"</formula>
    </cfRule>
    <cfRule type="cellIs" dxfId="2054" priority="1888" operator="equal">
      <formula>"MEDIA"</formula>
    </cfRule>
    <cfRule type="cellIs" dxfId="2053" priority="1889" operator="equal">
      <formula>"BAJA"</formula>
    </cfRule>
    <cfRule type="cellIs" dxfId="2052" priority="1890" operator="equal">
      <formula>"MUY BAJA"</formula>
    </cfRule>
  </conditionalFormatting>
  <conditionalFormatting sqref="L42">
    <cfRule type="cellIs" dxfId="2051" priority="440" operator="equal">
      <formula>"ALTA"</formula>
    </cfRule>
    <cfRule type="cellIs" dxfId="2050" priority="441" operator="equal">
      <formula>"MUY ALTA"</formula>
    </cfRule>
    <cfRule type="cellIs" dxfId="2049" priority="442" operator="equal">
      <formula>"MEDIA"</formula>
    </cfRule>
    <cfRule type="cellIs" dxfId="2048" priority="443" operator="equal">
      <formula>"BAJA"</formula>
    </cfRule>
    <cfRule type="cellIs" dxfId="2047" priority="444" operator="equal">
      <formula>"MUY BAJA"</formula>
    </cfRule>
  </conditionalFormatting>
  <conditionalFormatting sqref="L44">
    <cfRule type="cellIs" dxfId="2046" priority="252" operator="equal">
      <formula>"ALTA"</formula>
    </cfRule>
    <cfRule type="cellIs" dxfId="2045" priority="253" operator="equal">
      <formula>"MUY ALTA"</formula>
    </cfRule>
    <cfRule type="cellIs" dxfId="2044" priority="254" operator="equal">
      <formula>"MEDIA"</formula>
    </cfRule>
    <cfRule type="cellIs" dxfId="2043" priority="255" operator="equal">
      <formula>"BAJA"</formula>
    </cfRule>
    <cfRule type="cellIs" dxfId="2042" priority="256" operator="equal">
      <formula>"MUY BAJA"</formula>
    </cfRule>
  </conditionalFormatting>
  <conditionalFormatting sqref="L46:L47">
    <cfRule type="cellIs" dxfId="2041" priority="338" operator="equal">
      <formula>"ALTA"</formula>
    </cfRule>
    <cfRule type="cellIs" dxfId="2040" priority="339" operator="equal">
      <formula>"MUY ALTA"</formula>
    </cfRule>
    <cfRule type="cellIs" dxfId="2039" priority="340" operator="equal">
      <formula>"MEDIA"</formula>
    </cfRule>
    <cfRule type="cellIs" dxfId="2038" priority="341" operator="equal">
      <formula>"BAJA"</formula>
    </cfRule>
    <cfRule type="cellIs" dxfId="2037" priority="342" operator="equal">
      <formula>"MUY BAJA"</formula>
    </cfRule>
  </conditionalFormatting>
  <conditionalFormatting sqref="L53:L54">
    <cfRule type="cellIs" dxfId="2036" priority="1470" operator="equal">
      <formula>"ALTA"</formula>
    </cfRule>
    <cfRule type="cellIs" dxfId="2035" priority="1471" operator="equal">
      <formula>"MUY ALTA"</formula>
    </cfRule>
    <cfRule type="cellIs" dxfId="2034" priority="1472" operator="equal">
      <formula>"MEDIA"</formula>
    </cfRule>
    <cfRule type="cellIs" dxfId="2033" priority="1473" operator="equal">
      <formula>"BAJA"</formula>
    </cfRule>
    <cfRule type="cellIs" dxfId="2032" priority="1474" operator="equal">
      <formula>"MUY BAJA"</formula>
    </cfRule>
  </conditionalFormatting>
  <conditionalFormatting sqref="L56">
    <cfRule type="cellIs" dxfId="2031" priority="1391" operator="equal">
      <formula>"ALTA"</formula>
    </cfRule>
    <cfRule type="cellIs" dxfId="2030" priority="1392" operator="equal">
      <formula>"MUY ALTA"</formula>
    </cfRule>
    <cfRule type="cellIs" dxfId="2029" priority="1393" operator="equal">
      <formula>"MEDIA"</formula>
    </cfRule>
    <cfRule type="cellIs" dxfId="2028" priority="1394" operator="equal">
      <formula>"BAJA"</formula>
    </cfRule>
    <cfRule type="cellIs" dxfId="2027" priority="1395" operator="equal">
      <formula>"MUY BAJA"</formula>
    </cfRule>
  </conditionalFormatting>
  <conditionalFormatting sqref="L58">
    <cfRule type="cellIs" dxfId="2026" priority="85" operator="equal">
      <formula>"ALTA"</formula>
    </cfRule>
    <cfRule type="cellIs" dxfId="2025" priority="86" operator="equal">
      <formula>"MUY ALTA"</formula>
    </cfRule>
    <cfRule type="cellIs" dxfId="2024" priority="87" operator="equal">
      <formula>"MEDIA"</formula>
    </cfRule>
    <cfRule type="cellIs" dxfId="2023" priority="88" operator="equal">
      <formula>"BAJA"</formula>
    </cfRule>
    <cfRule type="cellIs" dxfId="2022" priority="89" operator="equal">
      <formula>"MUY BAJA"</formula>
    </cfRule>
  </conditionalFormatting>
  <conditionalFormatting sqref="L67:L69 L78">
    <cfRule type="cellIs" dxfId="2021" priority="205" operator="equal">
      <formula>"ALTA"</formula>
    </cfRule>
    <cfRule type="cellIs" dxfId="2020" priority="206" operator="equal">
      <formula>"MUY ALTA"</formula>
    </cfRule>
    <cfRule type="cellIs" dxfId="2019" priority="207" operator="equal">
      <formula>"MEDIA"</formula>
    </cfRule>
    <cfRule type="cellIs" dxfId="2018" priority="208" operator="equal">
      <formula>"BAJA"</formula>
    </cfRule>
    <cfRule type="cellIs" dxfId="2017" priority="209" operator="equal">
      <formula>"MUY BAJA"</formula>
    </cfRule>
  </conditionalFormatting>
  <conditionalFormatting sqref="L80">
    <cfRule type="cellIs" dxfId="2016" priority="894" operator="equal">
      <formula>"ALTA"</formula>
    </cfRule>
    <cfRule type="cellIs" dxfId="2015" priority="895" operator="equal">
      <formula>"MUY ALTA"</formula>
    </cfRule>
    <cfRule type="cellIs" dxfId="2014" priority="896" operator="equal">
      <formula>"MEDIA"</formula>
    </cfRule>
    <cfRule type="cellIs" dxfId="2013" priority="897" operator="equal">
      <formula>"BAJA"</formula>
    </cfRule>
    <cfRule type="cellIs" dxfId="2012" priority="898" operator="equal">
      <formula>"MUY BAJA"</formula>
    </cfRule>
  </conditionalFormatting>
  <conditionalFormatting sqref="L82:L83">
    <cfRule type="cellIs" dxfId="2011" priority="741" operator="equal">
      <formula>"ALTA"</formula>
    </cfRule>
    <cfRule type="cellIs" dxfId="2010" priority="742" operator="equal">
      <formula>"MUY ALTA"</formula>
    </cfRule>
    <cfRule type="cellIs" dxfId="2009" priority="743" operator="equal">
      <formula>"MEDIA"</formula>
    </cfRule>
    <cfRule type="cellIs" dxfId="2008" priority="744" operator="equal">
      <formula>"BAJA"</formula>
    </cfRule>
    <cfRule type="cellIs" dxfId="2007" priority="745" operator="equal">
      <formula>"MUY BAJA"</formula>
    </cfRule>
  </conditionalFormatting>
  <conditionalFormatting sqref="L86">
    <cfRule type="cellIs" dxfId="2006" priority="584" operator="equal">
      <formula>"ALTA"</formula>
    </cfRule>
    <cfRule type="cellIs" dxfId="2005" priority="585" operator="equal">
      <formula>"MUY ALTA"</formula>
    </cfRule>
    <cfRule type="cellIs" dxfId="2004" priority="586" operator="equal">
      <formula>"MEDIA"</formula>
    </cfRule>
    <cfRule type="cellIs" dxfId="2003" priority="587" operator="equal">
      <formula>"BAJA"</formula>
    </cfRule>
    <cfRule type="cellIs" dxfId="2002" priority="588" operator="equal">
      <formula>"MUY BAJA"</formula>
    </cfRule>
  </conditionalFormatting>
  <conditionalFormatting sqref="N12 AH12">
    <cfRule type="cellIs" dxfId="2001" priority="2195" operator="equal">
      <formula>"MODERADO"</formula>
    </cfRule>
    <cfRule type="cellIs" dxfId="2000" priority="2196" operator="equal">
      <formula>"MENOR"</formula>
    </cfRule>
    <cfRule type="cellIs" dxfId="1999" priority="2197" operator="equal">
      <formula>"LEVE"</formula>
    </cfRule>
  </conditionalFormatting>
  <conditionalFormatting sqref="N12">
    <cfRule type="cellIs" dxfId="1998" priority="2243" operator="equal">
      <formula>"CATASTRÓFICO (RC-F)"</formula>
    </cfRule>
    <cfRule type="cellIs" dxfId="1997" priority="2244" operator="equal">
      <formula>"MAYOR (RC-F)"</formula>
    </cfRule>
    <cfRule type="cellIs" dxfId="1996" priority="2245" operator="equal">
      <formula>"MODERADO (RC-F)"</formula>
    </cfRule>
    <cfRule type="cellIs" dxfId="1995" priority="2246" operator="equal">
      <formula>"CATASTRÓFICO"</formula>
    </cfRule>
    <cfRule type="cellIs" dxfId="1994" priority="2247" operator="equal">
      <formula>"MAYOR"</formula>
    </cfRule>
    <cfRule type="cellIs" dxfId="1993" priority="2250" operator="equal">
      <formula>#REF!</formula>
    </cfRule>
  </conditionalFormatting>
  <conditionalFormatting sqref="N14:N15">
    <cfRule type="cellIs" dxfId="1992" priority="2067" operator="equal">
      <formula>"CATASTRÓFICO (RC-F)"</formula>
    </cfRule>
    <cfRule type="cellIs" dxfId="1991" priority="2068" operator="equal">
      <formula>"MAYOR (RC-F)"</formula>
    </cfRule>
    <cfRule type="cellIs" dxfId="1990" priority="2069" operator="equal">
      <formula>"MODERADO (RC-F)"</formula>
    </cfRule>
    <cfRule type="cellIs" dxfId="1989" priority="2070" operator="equal">
      <formula>"CATASTRÓFICO"</formula>
    </cfRule>
    <cfRule type="cellIs" dxfId="1988" priority="2071" operator="equal">
      <formula>"MAYOR"</formula>
    </cfRule>
    <cfRule type="cellIs" dxfId="1987" priority="2072" operator="equal">
      <formula>"MODERADO"</formula>
    </cfRule>
    <cfRule type="cellIs" dxfId="1986" priority="2073" operator="equal">
      <formula>"MENOR"</formula>
    </cfRule>
    <cfRule type="cellIs" dxfId="1985" priority="2074" operator="equal">
      <formula>"LEVE"</formula>
    </cfRule>
    <cfRule type="cellIs" dxfId="1984" priority="2080" operator="equal">
      <formula>#REF!</formula>
    </cfRule>
  </conditionalFormatting>
  <conditionalFormatting sqref="N19:N21">
    <cfRule type="cellIs" dxfId="1983" priority="2154" operator="equal">
      <formula>"CATASTRÓFICO (RC-F)"</formula>
    </cfRule>
    <cfRule type="cellIs" dxfId="1982" priority="2155" operator="equal">
      <formula>"MAYOR (RC-F)"</formula>
    </cfRule>
    <cfRule type="cellIs" dxfId="1981" priority="2156" operator="equal">
      <formula>"MODERADO (RC-F)"</formula>
    </cfRule>
    <cfRule type="cellIs" dxfId="1980" priority="2157" operator="equal">
      <formula>"CATASTRÓFICO"</formula>
    </cfRule>
    <cfRule type="cellIs" dxfId="1979" priority="2158" operator="equal">
      <formula>"MAYOR"</formula>
    </cfRule>
    <cfRule type="cellIs" dxfId="1978" priority="2159" operator="equal">
      <formula>"MODERADO"</formula>
    </cfRule>
    <cfRule type="cellIs" dxfId="1977" priority="2160" operator="equal">
      <formula>"MENOR"</formula>
    </cfRule>
    <cfRule type="cellIs" dxfId="1976" priority="2161" operator="equal">
      <formula>"LEVE"</formula>
    </cfRule>
    <cfRule type="cellIs" dxfId="1975" priority="2168" operator="equal">
      <formula>#REF!</formula>
    </cfRule>
  </conditionalFormatting>
  <conditionalFormatting sqref="N23:N24">
    <cfRule type="cellIs" dxfId="1974" priority="1979" operator="equal">
      <formula>#REF!</formula>
    </cfRule>
  </conditionalFormatting>
  <conditionalFormatting sqref="N23:N25 N51 N63:N64 N89:N90">
    <cfRule type="cellIs" dxfId="1973" priority="516" operator="equal">
      <formula>"CATASTRÓFICO (RC-F)"</formula>
    </cfRule>
    <cfRule type="cellIs" dxfId="1972" priority="517" operator="equal">
      <formula>"MAYOR (RC-F)"</formula>
    </cfRule>
    <cfRule type="cellIs" dxfId="1971" priority="518" operator="equal">
      <formula>"MODERADO (RC-F)"</formula>
    </cfRule>
    <cfRule type="cellIs" dxfId="1970" priority="519" operator="equal">
      <formula>"CATASTRÓFICO"</formula>
    </cfRule>
    <cfRule type="cellIs" dxfId="1969" priority="520" operator="equal">
      <formula>"MAYOR"</formula>
    </cfRule>
    <cfRule type="cellIs" dxfId="1968" priority="521" operator="equal">
      <formula>"MODERADO"</formula>
    </cfRule>
    <cfRule type="cellIs" dxfId="1967" priority="522" operator="equal">
      <formula>"MENOR"</formula>
    </cfRule>
    <cfRule type="cellIs" dxfId="1966" priority="523" operator="equal">
      <formula>"LEVE"</formula>
    </cfRule>
  </conditionalFormatting>
  <conditionalFormatting sqref="N27 N38">
    <cfRule type="cellIs" dxfId="1965" priority="1688" operator="equal">
      <formula>"CATASTRÓFICO (RC-F)"</formula>
    </cfRule>
    <cfRule type="cellIs" dxfId="1964" priority="1689" operator="equal">
      <formula>"MAYOR (RC-F)"</formula>
    </cfRule>
    <cfRule type="cellIs" dxfId="1963" priority="1690" operator="equal">
      <formula>"MODERADO (RC-F)"</formula>
    </cfRule>
    <cfRule type="cellIs" dxfId="1962" priority="1691" operator="equal">
      <formula>"CATASTRÓFICO"</formula>
    </cfRule>
    <cfRule type="cellIs" dxfId="1961" priority="1692" operator="equal">
      <formula>"MAYOR"</formula>
    </cfRule>
    <cfRule type="cellIs" dxfId="1960" priority="1693" operator="equal">
      <formula>"MODERADO"</formula>
    </cfRule>
    <cfRule type="cellIs" dxfId="1959" priority="1694" operator="equal">
      <formula>"MENOR"</formula>
    </cfRule>
    <cfRule type="cellIs" dxfId="1958" priority="1695" operator="equal">
      <formula>"LEVE"</formula>
    </cfRule>
    <cfRule type="cellIs" dxfId="1957" priority="1702" operator="equal">
      <formula>#REF!</formula>
    </cfRule>
  </conditionalFormatting>
  <conditionalFormatting sqref="N29">
    <cfRule type="cellIs" dxfId="1956" priority="1761" operator="equal">
      <formula>"CATASTRÓFICO (RC-F)"</formula>
    </cfRule>
    <cfRule type="cellIs" dxfId="1955" priority="1762" operator="equal">
      <formula>"MAYOR (RC-F)"</formula>
    </cfRule>
    <cfRule type="cellIs" dxfId="1954" priority="1763" operator="equal">
      <formula>"MODERADO (RC-F)"</formula>
    </cfRule>
    <cfRule type="cellIs" dxfId="1953" priority="1764" operator="equal">
      <formula>"CATASTRÓFICO"</formula>
    </cfRule>
    <cfRule type="cellIs" dxfId="1952" priority="1765" operator="equal">
      <formula>"MAYOR"</formula>
    </cfRule>
    <cfRule type="cellIs" dxfId="1951" priority="1766" operator="equal">
      <formula>"MODERADO"</formula>
    </cfRule>
    <cfRule type="cellIs" dxfId="1950" priority="1767" operator="equal">
      <formula>"MENOR"</formula>
    </cfRule>
    <cfRule type="cellIs" dxfId="1949" priority="1768" operator="equal">
      <formula>"LEVE"</formula>
    </cfRule>
    <cfRule type="cellIs" dxfId="1948" priority="1774" operator="equal">
      <formula>#REF!</formula>
    </cfRule>
  </conditionalFormatting>
  <conditionalFormatting sqref="N31">
    <cfRule type="cellIs" dxfId="1947" priority="1542" operator="equal">
      <formula>#REF!</formula>
    </cfRule>
    <cfRule type="cellIs" dxfId="1946" priority="1585" operator="equal">
      <formula>"CATASTRÓFICO (RC-F)"</formula>
    </cfRule>
    <cfRule type="cellIs" dxfId="1945" priority="1586" operator="equal">
      <formula>"MAYOR (RC-F)"</formula>
    </cfRule>
    <cfRule type="cellIs" dxfId="1944" priority="1587" operator="equal">
      <formula>"MODERADO (RC-F)"</formula>
    </cfRule>
    <cfRule type="cellIs" dxfId="1943" priority="1588" operator="equal">
      <formula>"CATASTRÓFICO"</formula>
    </cfRule>
    <cfRule type="cellIs" dxfId="1942" priority="1589" operator="equal">
      <formula>"MAYOR"</formula>
    </cfRule>
    <cfRule type="cellIs" dxfId="1941" priority="1590" operator="equal">
      <formula>"MODERADO"</formula>
    </cfRule>
    <cfRule type="cellIs" dxfId="1940" priority="1591" operator="equal">
      <formula>"MENOR"</formula>
    </cfRule>
    <cfRule type="cellIs" dxfId="1939" priority="1592" operator="equal">
      <formula>"LEVE"</formula>
    </cfRule>
  </conditionalFormatting>
  <conditionalFormatting sqref="N33">
    <cfRule type="cellIs" dxfId="1938" priority="1637" operator="equal">
      <formula>"CATASTRÓFICO (RC-F)"</formula>
    </cfRule>
    <cfRule type="cellIs" dxfId="1937" priority="1638" operator="equal">
      <formula>"MAYOR (RC-F)"</formula>
    </cfRule>
    <cfRule type="cellIs" dxfId="1936" priority="1639" operator="equal">
      <formula>"MODERADO (RC-F)"</formula>
    </cfRule>
    <cfRule type="cellIs" dxfId="1935" priority="1640" operator="equal">
      <formula>"CATASTRÓFICO"</formula>
    </cfRule>
    <cfRule type="cellIs" dxfId="1934" priority="1641" operator="equal">
      <formula>"MAYOR"</formula>
    </cfRule>
    <cfRule type="cellIs" dxfId="1933" priority="1642" operator="equal">
      <formula>"MODERADO"</formula>
    </cfRule>
    <cfRule type="cellIs" dxfId="1932" priority="1643" operator="equal">
      <formula>"MENOR"</formula>
    </cfRule>
    <cfRule type="cellIs" dxfId="1931" priority="1644" operator="equal">
      <formula>"LEVE"</formula>
    </cfRule>
  </conditionalFormatting>
  <conditionalFormatting sqref="N36 N40">
    <cfRule type="cellIs" dxfId="1930" priority="1878" operator="equal">
      <formula>"CATASTRÓFICO (RC-F)"</formula>
    </cfRule>
    <cfRule type="cellIs" dxfId="1929" priority="1879" operator="equal">
      <formula>"MAYOR (RC-F)"</formula>
    </cfRule>
    <cfRule type="cellIs" dxfId="1928" priority="1880" operator="equal">
      <formula>"MODERADO (RC-F)"</formula>
    </cfRule>
    <cfRule type="cellIs" dxfId="1927" priority="1881" operator="equal">
      <formula>"CATASTRÓFICO"</formula>
    </cfRule>
    <cfRule type="cellIs" dxfId="1926" priority="1882" operator="equal">
      <formula>"MAYOR"</formula>
    </cfRule>
    <cfRule type="cellIs" dxfId="1925" priority="1883" operator="equal">
      <formula>"MODERADO"</formula>
    </cfRule>
    <cfRule type="cellIs" dxfId="1924" priority="1884" operator="equal">
      <formula>"MENOR"</formula>
    </cfRule>
    <cfRule type="cellIs" dxfId="1923" priority="1885" operator="equal">
      <formula>"LEVE"</formula>
    </cfRule>
  </conditionalFormatting>
  <conditionalFormatting sqref="N40">
    <cfRule type="cellIs" dxfId="1922" priority="1892" operator="equal">
      <formula>#REF!</formula>
    </cfRule>
  </conditionalFormatting>
  <conditionalFormatting sqref="N42">
    <cfRule type="cellIs" dxfId="1921" priority="432" operator="equal">
      <formula>"CATASTRÓFICO (RC-F)"</formula>
    </cfRule>
    <cfRule type="cellIs" dxfId="1920" priority="433" operator="equal">
      <formula>"MAYOR (RC-F)"</formula>
    </cfRule>
    <cfRule type="cellIs" dxfId="1919" priority="434" operator="equal">
      <formula>"MODERADO (RC-F)"</formula>
    </cfRule>
    <cfRule type="cellIs" dxfId="1918" priority="435" operator="equal">
      <formula>"CATASTRÓFICO"</formula>
    </cfRule>
    <cfRule type="cellIs" dxfId="1917" priority="436" operator="equal">
      <formula>"MAYOR"</formula>
    </cfRule>
    <cfRule type="cellIs" dxfId="1916" priority="437" operator="equal">
      <formula>"MODERADO"</formula>
    </cfRule>
    <cfRule type="cellIs" dxfId="1915" priority="438" operator="equal">
      <formula>"MENOR"</formula>
    </cfRule>
    <cfRule type="cellIs" dxfId="1914" priority="439" operator="equal">
      <formula>"LEVE"</formula>
    </cfRule>
    <cfRule type="cellIs" dxfId="1913" priority="446" operator="equal">
      <formula>#REF!</formula>
    </cfRule>
  </conditionalFormatting>
  <conditionalFormatting sqref="N44">
    <cfRule type="cellIs" dxfId="1912" priority="244" operator="equal">
      <formula>"CATASTRÓFICO (RC-F)"</formula>
    </cfRule>
    <cfRule type="cellIs" dxfId="1911" priority="245" operator="equal">
      <formula>"MAYOR (RC-F)"</formula>
    </cfRule>
    <cfRule type="cellIs" dxfId="1910" priority="246" operator="equal">
      <formula>"MODERADO (RC-F)"</formula>
    </cfRule>
    <cfRule type="cellIs" dxfId="1909" priority="247" operator="equal">
      <formula>"CATASTRÓFICO"</formula>
    </cfRule>
    <cfRule type="cellIs" dxfId="1908" priority="248" operator="equal">
      <formula>"MAYOR"</formula>
    </cfRule>
    <cfRule type="cellIs" dxfId="1907" priority="249" operator="equal">
      <formula>"MODERADO"</formula>
    </cfRule>
    <cfRule type="cellIs" dxfId="1906" priority="250" operator="equal">
      <formula>"MENOR"</formula>
    </cfRule>
    <cfRule type="cellIs" dxfId="1905" priority="251" operator="equal">
      <formula>"LEVE"</formula>
    </cfRule>
    <cfRule type="cellIs" dxfId="1904" priority="258" operator="equal">
      <formula>#REF!</formula>
    </cfRule>
  </conditionalFormatting>
  <conditionalFormatting sqref="N46:N47">
    <cfRule type="cellIs" dxfId="1903" priority="330" operator="equal">
      <formula>"CATASTRÓFICO (RC-F)"</formula>
    </cfRule>
    <cfRule type="cellIs" dxfId="1902" priority="331" operator="equal">
      <formula>"MAYOR (RC-F)"</formula>
    </cfRule>
    <cfRule type="cellIs" dxfId="1901" priority="332" operator="equal">
      <formula>"MODERADO (RC-F)"</formula>
    </cfRule>
    <cfRule type="cellIs" dxfId="1900" priority="333" operator="equal">
      <formula>"CATASTRÓFICO"</formula>
    </cfRule>
    <cfRule type="cellIs" dxfId="1899" priority="334" operator="equal">
      <formula>"MAYOR"</formula>
    </cfRule>
    <cfRule type="cellIs" dxfId="1898" priority="335" operator="equal">
      <formula>"MODERADO"</formula>
    </cfRule>
    <cfRule type="cellIs" dxfId="1897" priority="336" operator="equal">
      <formula>"MENOR"</formula>
    </cfRule>
    <cfRule type="cellIs" dxfId="1896" priority="337" operator="equal">
      <formula>"LEVE"</formula>
    </cfRule>
    <cfRule type="cellIs" dxfId="1895" priority="344" operator="equal">
      <formula>#REF!</formula>
    </cfRule>
  </conditionalFormatting>
  <conditionalFormatting sqref="N53:N54 N51">
    <cfRule type="cellIs" dxfId="1894" priority="1476" operator="equal">
      <formula>#REF!</formula>
    </cfRule>
  </conditionalFormatting>
  <conditionalFormatting sqref="N53:N54">
    <cfRule type="cellIs" dxfId="1893" priority="1462" operator="equal">
      <formula>"CATASTRÓFICO (RC-F)"</formula>
    </cfRule>
    <cfRule type="cellIs" dxfId="1892" priority="1463" operator="equal">
      <formula>"MAYOR (RC-F)"</formula>
    </cfRule>
    <cfRule type="cellIs" dxfId="1891" priority="1464" operator="equal">
      <formula>"MODERADO (RC-F)"</formula>
    </cfRule>
    <cfRule type="cellIs" dxfId="1890" priority="1465" operator="equal">
      <formula>"CATASTRÓFICO"</formula>
    </cfRule>
    <cfRule type="cellIs" dxfId="1889" priority="1466" operator="equal">
      <formula>"MAYOR"</formula>
    </cfRule>
    <cfRule type="cellIs" dxfId="1888" priority="1467" operator="equal">
      <formula>"MODERADO"</formula>
    </cfRule>
    <cfRule type="cellIs" dxfId="1887" priority="1468" operator="equal">
      <formula>"MENOR"</formula>
    </cfRule>
    <cfRule type="cellIs" dxfId="1886" priority="1469" operator="equal">
      <formula>"LEVE"</formula>
    </cfRule>
  </conditionalFormatting>
  <conditionalFormatting sqref="N56">
    <cfRule type="cellIs" dxfId="1885" priority="1383" operator="equal">
      <formula>"CATASTRÓFICO (RC-F)"</formula>
    </cfRule>
    <cfRule type="cellIs" dxfId="1884" priority="1384" operator="equal">
      <formula>"MAYOR (RC-F)"</formula>
    </cfRule>
    <cfRule type="cellIs" dxfId="1883" priority="1385" operator="equal">
      <formula>"MODERADO (RC-F)"</formula>
    </cfRule>
    <cfRule type="cellIs" dxfId="1882" priority="1386" operator="equal">
      <formula>"CATASTRÓFICO"</formula>
    </cfRule>
    <cfRule type="cellIs" dxfId="1881" priority="1387" operator="equal">
      <formula>"MAYOR"</formula>
    </cfRule>
    <cfRule type="cellIs" dxfId="1880" priority="1388" operator="equal">
      <formula>"MODERADO"</formula>
    </cfRule>
    <cfRule type="cellIs" dxfId="1879" priority="1389" operator="equal">
      <formula>"MENOR"</formula>
    </cfRule>
    <cfRule type="cellIs" dxfId="1878" priority="1390" operator="equal">
      <formula>"LEVE"</formula>
    </cfRule>
    <cfRule type="cellIs" dxfId="1877" priority="1397" operator="equal">
      <formula>#REF!</formula>
    </cfRule>
  </conditionalFormatting>
  <conditionalFormatting sqref="N58">
    <cfRule type="cellIs" dxfId="1876" priority="77" operator="equal">
      <formula>"CATASTRÓFICO (RC-F)"</formula>
    </cfRule>
    <cfRule type="cellIs" dxfId="1875" priority="78" operator="equal">
      <formula>"MAYOR (RC-F)"</formula>
    </cfRule>
    <cfRule type="cellIs" dxfId="1874" priority="79" operator="equal">
      <formula>"MODERADO (RC-F)"</formula>
    </cfRule>
    <cfRule type="cellIs" dxfId="1873" priority="80" operator="equal">
      <formula>"CATASTRÓFICO"</formula>
    </cfRule>
    <cfRule type="cellIs" dxfId="1872" priority="81" operator="equal">
      <formula>"MAYOR"</formula>
    </cfRule>
    <cfRule type="cellIs" dxfId="1871" priority="82" operator="equal">
      <formula>"MODERADO"</formula>
    </cfRule>
    <cfRule type="cellIs" dxfId="1870" priority="83" operator="equal">
      <formula>"MENOR"</formula>
    </cfRule>
    <cfRule type="cellIs" dxfId="1869" priority="84" operator="equal">
      <formula>"LEVE"</formula>
    </cfRule>
    <cfRule type="cellIs" dxfId="1868" priority="90" operator="equal">
      <formula>#REF!</formula>
    </cfRule>
  </conditionalFormatting>
  <conditionalFormatting sqref="N63:N64">
    <cfRule type="cellIs" dxfId="1867" priority="1237" operator="equal">
      <formula>#REF!</formula>
    </cfRule>
    <cfRule type="cellIs" dxfId="1866" priority="2005" operator="equal">
      <formula>#REF!</formula>
    </cfRule>
  </conditionalFormatting>
  <conditionalFormatting sqref="N63:N65">
    <cfRule type="cellIs" dxfId="1865" priority="1220" operator="equal">
      <formula>"CATASTRÓFICO (RC-F)"</formula>
    </cfRule>
    <cfRule type="cellIs" dxfId="1864" priority="1221" operator="equal">
      <formula>"MAYOR (RC-F)"</formula>
    </cfRule>
    <cfRule type="cellIs" dxfId="1863" priority="1222" operator="equal">
      <formula>"MODERADO (RC-F)"</formula>
    </cfRule>
    <cfRule type="cellIs" dxfId="1862" priority="1223" operator="equal">
      <formula>"CATASTRÓFICO"</formula>
    </cfRule>
    <cfRule type="cellIs" dxfId="1861" priority="1224" operator="equal">
      <formula>"MAYOR"</formula>
    </cfRule>
    <cfRule type="cellIs" dxfId="1860" priority="1225" operator="equal">
      <formula>"MODERADO"</formula>
    </cfRule>
    <cfRule type="cellIs" dxfId="1859" priority="1226" operator="equal">
      <formula>"MENOR"</formula>
    </cfRule>
    <cfRule type="cellIs" dxfId="1858" priority="1227" operator="equal">
      <formula>"LEVE"</formula>
    </cfRule>
  </conditionalFormatting>
  <conditionalFormatting sqref="N65">
    <cfRule type="cellIs" dxfId="1857" priority="1210" operator="equal">
      <formula>#REF!</formula>
    </cfRule>
    <cfRule type="cellIs" dxfId="1856" priority="1211" operator="equal">
      <formula>"CATASTRÓFICO (RC-F)"</formula>
    </cfRule>
    <cfRule type="cellIs" dxfId="1855" priority="1212" operator="equal">
      <formula>"MAYOR (RC-F)"</formula>
    </cfRule>
    <cfRule type="cellIs" dxfId="1854" priority="1213" operator="equal">
      <formula>"MODERADO (RC-F)"</formula>
    </cfRule>
    <cfRule type="cellIs" dxfId="1853" priority="1214" operator="equal">
      <formula>"CATASTRÓFICO"</formula>
    </cfRule>
    <cfRule type="cellIs" dxfId="1852" priority="1215" operator="equal">
      <formula>"MAYOR"</formula>
    </cfRule>
    <cfRule type="cellIs" dxfId="1851" priority="1216" operator="equal">
      <formula>"MODERADO"</formula>
    </cfRule>
    <cfRule type="cellIs" dxfId="1850" priority="1217" operator="equal">
      <formula>"MENOR"</formula>
    </cfRule>
    <cfRule type="cellIs" dxfId="1849" priority="1218" operator="equal">
      <formula>"LEVE"</formula>
    </cfRule>
    <cfRule type="cellIs" dxfId="1848" priority="1219" operator="equal">
      <formula>#REF!</formula>
    </cfRule>
  </conditionalFormatting>
  <conditionalFormatting sqref="N67">
    <cfRule type="cellIs" dxfId="1847" priority="1228" operator="equal">
      <formula>#REF!</formula>
    </cfRule>
  </conditionalFormatting>
  <conditionalFormatting sqref="N67:N68">
    <cfRule type="cellIs" dxfId="1846" priority="1229" operator="equal">
      <formula>#REF!</formula>
    </cfRule>
    <cfRule type="cellIs" dxfId="1845" priority="1296" operator="equal">
      <formula>"CATASTRÓFICO (RC-F)"</formula>
    </cfRule>
    <cfRule type="cellIs" dxfId="1844" priority="1297" operator="equal">
      <formula>"MAYOR (RC-F)"</formula>
    </cfRule>
    <cfRule type="cellIs" dxfId="1843" priority="1298" operator="equal">
      <formula>"MODERADO (RC-F)"</formula>
    </cfRule>
    <cfRule type="cellIs" dxfId="1842" priority="1299" operator="equal">
      <formula>"CATASTRÓFICO"</formula>
    </cfRule>
    <cfRule type="cellIs" dxfId="1841" priority="1300" operator="equal">
      <formula>"MAYOR"</formula>
    </cfRule>
    <cfRule type="cellIs" dxfId="1840" priority="1301" operator="equal">
      <formula>"MODERADO"</formula>
    </cfRule>
    <cfRule type="cellIs" dxfId="1839" priority="1302" operator="equal">
      <formula>"MENOR"</formula>
    </cfRule>
    <cfRule type="cellIs" dxfId="1838" priority="1303" operator="equal">
      <formula>"LEVE"</formula>
    </cfRule>
  </conditionalFormatting>
  <conditionalFormatting sqref="N67:N69 N78">
    <cfRule type="cellIs" dxfId="1837" priority="197" operator="equal">
      <formula>"CATASTRÓFICO (RC-F)"</formula>
    </cfRule>
    <cfRule type="cellIs" dxfId="1836" priority="198" operator="equal">
      <formula>"MAYOR (RC-F)"</formula>
    </cfRule>
    <cfRule type="cellIs" dxfId="1835" priority="199" operator="equal">
      <formula>"MODERADO (RC-F)"</formula>
    </cfRule>
    <cfRule type="cellIs" dxfId="1834" priority="200" operator="equal">
      <formula>"CATASTRÓFICO"</formula>
    </cfRule>
    <cfRule type="cellIs" dxfId="1833" priority="201" operator="equal">
      <formula>"MAYOR"</formula>
    </cfRule>
    <cfRule type="cellIs" dxfId="1832" priority="202" operator="equal">
      <formula>"MODERADO"</formula>
    </cfRule>
    <cfRule type="cellIs" dxfId="1831" priority="203" operator="equal">
      <formula>"MENOR"</formula>
    </cfRule>
    <cfRule type="cellIs" dxfId="1830" priority="204" operator="equal">
      <formula>"LEVE"</formula>
    </cfRule>
  </conditionalFormatting>
  <conditionalFormatting sqref="N69 N78 I69 I78">
    <cfRule type="cellIs" dxfId="1829" priority="211" operator="equal">
      <formula>#REF!</formula>
    </cfRule>
  </conditionalFormatting>
  <conditionalFormatting sqref="N80 N82:N83 N85 I80 I82">
    <cfRule type="cellIs" dxfId="1828" priority="901" operator="equal">
      <formula>#REF!</formula>
    </cfRule>
  </conditionalFormatting>
  <conditionalFormatting sqref="N85">
    <cfRule type="cellIs" dxfId="1827" priority="780" operator="equal">
      <formula>"CATASTRÓFICO (RC-F)"</formula>
    </cfRule>
    <cfRule type="cellIs" dxfId="1826" priority="781" operator="equal">
      <formula>"MAYOR (RC-F)"</formula>
    </cfRule>
    <cfRule type="cellIs" dxfId="1825" priority="782" operator="equal">
      <formula>"MODERADO (RC-F)"</formula>
    </cfRule>
    <cfRule type="cellIs" dxfId="1824" priority="783" operator="equal">
      <formula>"CATASTRÓFICO"</formula>
    </cfRule>
    <cfRule type="cellIs" dxfId="1823" priority="784" operator="equal">
      <formula>"MAYOR"</formula>
    </cfRule>
    <cfRule type="cellIs" dxfId="1822" priority="785" operator="equal">
      <formula>"MODERADO"</formula>
    </cfRule>
    <cfRule type="cellIs" dxfId="1821" priority="786" operator="equal">
      <formula>"MENOR"</formula>
    </cfRule>
    <cfRule type="cellIs" dxfId="1820" priority="787" operator="equal">
      <formula>"LEVE"</formula>
    </cfRule>
  </conditionalFormatting>
  <conditionalFormatting sqref="N80 N82:N83">
    <cfRule type="cellIs" dxfId="1819" priority="886" operator="equal">
      <formula>"CATASTRÓFICO (RC-F)"</formula>
    </cfRule>
    <cfRule type="cellIs" dxfId="1818" priority="887" operator="equal">
      <formula>"MAYOR (RC-F)"</formula>
    </cfRule>
    <cfRule type="cellIs" dxfId="1817" priority="888" operator="equal">
      <formula>"MODERADO (RC-F)"</formula>
    </cfRule>
    <cfRule type="cellIs" dxfId="1816" priority="889" operator="equal">
      <formula>"CATASTRÓFICO"</formula>
    </cfRule>
    <cfRule type="cellIs" dxfId="1815" priority="890" operator="equal">
      <formula>"MAYOR"</formula>
    </cfRule>
    <cfRule type="cellIs" dxfId="1814" priority="891" operator="equal">
      <formula>"MODERADO"</formula>
    </cfRule>
    <cfRule type="cellIs" dxfId="1813" priority="892" operator="equal">
      <formula>"MENOR"</formula>
    </cfRule>
    <cfRule type="cellIs" dxfId="1812" priority="893" operator="equal">
      <formula>"LEVE"</formula>
    </cfRule>
  </conditionalFormatting>
  <conditionalFormatting sqref="N86">
    <cfRule type="cellIs" dxfId="1811" priority="576" operator="equal">
      <formula>"CATASTRÓFICO (RC-F)"</formula>
    </cfRule>
    <cfRule type="cellIs" dxfId="1810" priority="577" operator="equal">
      <formula>"MAYOR (RC-F)"</formula>
    </cfRule>
    <cfRule type="cellIs" dxfId="1809" priority="578" operator="equal">
      <formula>"MODERADO (RC-F)"</formula>
    </cfRule>
    <cfRule type="cellIs" dxfId="1808" priority="579" operator="equal">
      <formula>"CATASTRÓFICO"</formula>
    </cfRule>
    <cfRule type="cellIs" dxfId="1807" priority="580" operator="equal">
      <formula>"MAYOR"</formula>
    </cfRule>
    <cfRule type="cellIs" dxfId="1806" priority="581" operator="equal">
      <formula>"MODERADO"</formula>
    </cfRule>
    <cfRule type="cellIs" dxfId="1805" priority="582" operator="equal">
      <formula>"MENOR"</formula>
    </cfRule>
    <cfRule type="cellIs" dxfId="1804" priority="583" operator="equal">
      <formula>"LEVE"</formula>
    </cfRule>
    <cfRule type="cellIs" dxfId="1803" priority="590" operator="equal">
      <formula>#REF!</formula>
    </cfRule>
  </conditionalFormatting>
  <conditionalFormatting sqref="N89:N90">
    <cfRule type="cellIs" dxfId="1802" priority="712" operator="equal">
      <formula>#REF!</formula>
    </cfRule>
  </conditionalFormatting>
  <conditionalFormatting sqref="P69">
    <cfRule type="cellIs" dxfId="1801" priority="93" operator="equal">
      <formula>#REF!</formula>
    </cfRule>
  </conditionalFormatting>
  <conditionalFormatting sqref="Q12 AJ12">
    <cfRule type="cellIs" dxfId="1800" priority="2194" operator="equal">
      <formula>"MODERADO"</formula>
    </cfRule>
  </conditionalFormatting>
  <conditionalFormatting sqref="Q12">
    <cfRule type="cellIs" dxfId="1799" priority="2237" operator="equal">
      <formula>"EXTREMO (RC/F)"</formula>
    </cfRule>
    <cfRule type="cellIs" dxfId="1798" priority="2238" operator="equal">
      <formula>"ALTO (RC/F)"</formula>
    </cfRule>
    <cfRule type="cellIs" dxfId="1797" priority="2239" operator="equal">
      <formula>"MODERADO (RC/F)"</formula>
    </cfRule>
    <cfRule type="cellIs" dxfId="1796" priority="2240" operator="equal">
      <formula>"EXTREMO"</formula>
    </cfRule>
    <cfRule type="cellIs" dxfId="1795" priority="2241" operator="equal">
      <formula>"ALTO"</formula>
    </cfRule>
    <cfRule type="cellIs" dxfId="1794" priority="2242" operator="equal">
      <formula>"BAJO"</formula>
    </cfRule>
    <cfRule type="cellIs" dxfId="1793" priority="2248" operator="equal">
      <formula>#REF!</formula>
    </cfRule>
    <cfRule type="cellIs" dxfId="1792" priority="2249" operator="equal">
      <formula>#REF!</formula>
    </cfRule>
    <cfRule type="cellIs" dxfId="1791" priority="2251" operator="equal">
      <formula>#REF!</formula>
    </cfRule>
    <cfRule type="cellIs" dxfId="1790" priority="2252" operator="equal">
      <formula>#REF!</formula>
    </cfRule>
    <cfRule type="cellIs" dxfId="1789" priority="2253" operator="equal">
      <formula>#REF!</formula>
    </cfRule>
    <cfRule type="cellIs" dxfId="1788" priority="2254" operator="equal">
      <formula>#REF!</formula>
    </cfRule>
    <cfRule type="cellIs" dxfId="1787" priority="2255" operator="equal">
      <formula>#REF!</formula>
    </cfRule>
    <cfRule type="cellIs" dxfId="1786" priority="2256" operator="equal">
      <formula>#REF!</formula>
    </cfRule>
    <cfRule type="cellIs" dxfId="1785" priority="2257" operator="equal">
      <formula>#REF!</formula>
    </cfRule>
    <cfRule type="cellIs" dxfId="1784" priority="2258" operator="equal">
      <formula>#REF!</formula>
    </cfRule>
    <cfRule type="cellIs" dxfId="1783" priority="2259" operator="equal">
      <formula>#REF!</formula>
    </cfRule>
    <cfRule type="cellIs" dxfId="1782" priority="2260" operator="equal">
      <formula>#REF!</formula>
    </cfRule>
    <cfRule type="cellIs" dxfId="1781" priority="2261" operator="equal">
      <formula>#REF!</formula>
    </cfRule>
    <cfRule type="cellIs" dxfId="1780" priority="2262" operator="equal">
      <formula>#REF!</formula>
    </cfRule>
    <cfRule type="cellIs" dxfId="1779" priority="2263" operator="equal">
      <formula>#REF!</formula>
    </cfRule>
    <cfRule type="cellIs" dxfId="1778" priority="2264" operator="equal">
      <formula>#REF!</formula>
    </cfRule>
    <cfRule type="cellIs" dxfId="1777" priority="2265" operator="equal">
      <formula>#REF!</formula>
    </cfRule>
    <cfRule type="cellIs" dxfId="1776" priority="2266" operator="equal">
      <formula>#REF!</formula>
    </cfRule>
    <cfRule type="cellIs" dxfId="1775" priority="2267" operator="equal">
      <formula>#REF!</formula>
    </cfRule>
    <cfRule type="cellIs" dxfId="1774" priority="2268" operator="equal">
      <formula>#REF!</formula>
    </cfRule>
    <cfRule type="cellIs" dxfId="1773" priority="2269" operator="equal">
      <formula>#REF!</formula>
    </cfRule>
    <cfRule type="cellIs" dxfId="1772" priority="2270" operator="equal">
      <formula>#REF!</formula>
    </cfRule>
    <cfRule type="cellIs" dxfId="1771" priority="2271" operator="equal">
      <formula>#REF!</formula>
    </cfRule>
    <cfRule type="cellIs" dxfId="1770" priority="2272" operator="equal">
      <formula>#REF!</formula>
    </cfRule>
    <cfRule type="cellIs" dxfId="1769" priority="2273" operator="equal">
      <formula>#REF!</formula>
    </cfRule>
    <cfRule type="cellIs" dxfId="1768" priority="2274" operator="equal">
      <formula>#REF!</formula>
    </cfRule>
  </conditionalFormatting>
  <conditionalFormatting sqref="Q14:Q15">
    <cfRule type="cellIs" dxfId="1767" priority="2034" operator="equal">
      <formula>"EXTREMO (RC/F)"</formula>
    </cfRule>
    <cfRule type="cellIs" dxfId="1766" priority="2035" operator="equal">
      <formula>"ALTO (RC/F)"</formula>
    </cfRule>
    <cfRule type="cellIs" dxfId="1765" priority="2036" operator="equal">
      <formula>"MODERADO (RC/F)"</formula>
    </cfRule>
    <cfRule type="cellIs" dxfId="1764" priority="2037" operator="equal">
      <formula>"EXTREMO"</formula>
    </cfRule>
    <cfRule type="cellIs" dxfId="1763" priority="2038" operator="equal">
      <formula>"ALTO"</formula>
    </cfRule>
    <cfRule type="cellIs" dxfId="1762" priority="2039" operator="equal">
      <formula>"MODERADO"</formula>
    </cfRule>
    <cfRule type="cellIs" dxfId="1761" priority="2040" operator="equal">
      <formula>"BAJO"</formula>
    </cfRule>
    <cfRule type="cellIs" dxfId="1760" priority="2041" operator="equal">
      <formula>#REF!</formula>
    </cfRule>
    <cfRule type="cellIs" dxfId="1759" priority="2042" operator="equal">
      <formula>#REF!</formula>
    </cfRule>
    <cfRule type="cellIs" dxfId="1758" priority="2043" operator="equal">
      <formula>#REF!</formula>
    </cfRule>
    <cfRule type="cellIs" dxfId="1757" priority="2044" operator="equal">
      <formula>#REF!</formula>
    </cfRule>
    <cfRule type="cellIs" dxfId="1756" priority="2045" operator="equal">
      <formula>#REF!</formula>
    </cfRule>
    <cfRule type="cellIs" dxfId="1755" priority="2046" operator="equal">
      <formula>#REF!</formula>
    </cfRule>
    <cfRule type="cellIs" dxfId="1754" priority="2047" operator="equal">
      <formula>#REF!</formula>
    </cfRule>
    <cfRule type="cellIs" dxfId="1753" priority="2048" operator="equal">
      <formula>#REF!</formula>
    </cfRule>
    <cfRule type="cellIs" dxfId="1752" priority="2049" operator="equal">
      <formula>#REF!</formula>
    </cfRule>
    <cfRule type="cellIs" dxfId="1751" priority="2050" operator="equal">
      <formula>#REF!</formula>
    </cfRule>
    <cfRule type="cellIs" dxfId="1750" priority="2051" operator="equal">
      <formula>#REF!</formula>
    </cfRule>
    <cfRule type="cellIs" dxfId="1749" priority="2052" operator="equal">
      <formula>#REF!</formula>
    </cfRule>
    <cfRule type="cellIs" dxfId="1748" priority="2053" operator="equal">
      <formula>#REF!</formula>
    </cfRule>
    <cfRule type="cellIs" dxfId="1747" priority="2054" operator="equal">
      <formula>#REF!</formula>
    </cfRule>
    <cfRule type="cellIs" dxfId="1746" priority="2055" operator="equal">
      <formula>#REF!</formula>
    </cfRule>
    <cfRule type="cellIs" dxfId="1745" priority="2056" operator="equal">
      <formula>#REF!</formula>
    </cfRule>
    <cfRule type="cellIs" dxfId="1744" priority="2057" operator="equal">
      <formula>#REF!</formula>
    </cfRule>
    <cfRule type="cellIs" dxfId="1743" priority="2058" operator="equal">
      <formula>#REF!</formula>
    </cfRule>
    <cfRule type="cellIs" dxfId="1742" priority="2059" operator="equal">
      <formula>#REF!</formula>
    </cfRule>
    <cfRule type="cellIs" dxfId="1741" priority="2060" operator="equal">
      <formula>#REF!</formula>
    </cfRule>
    <cfRule type="cellIs" dxfId="1740" priority="2061" operator="equal">
      <formula>#REF!</formula>
    </cfRule>
    <cfRule type="cellIs" dxfId="1739" priority="2062" operator="equal">
      <formula>#REF!</formula>
    </cfRule>
    <cfRule type="cellIs" dxfId="1738" priority="2063" operator="equal">
      <formula>#REF!</formula>
    </cfRule>
    <cfRule type="cellIs" dxfId="1737" priority="2064" operator="equal">
      <formula>#REF!</formula>
    </cfRule>
    <cfRule type="cellIs" dxfId="1736" priority="2065" operator="equal">
      <formula>#REF!</formula>
    </cfRule>
    <cfRule type="cellIs" dxfId="1735" priority="2066" operator="equal">
      <formula>#REF!</formula>
    </cfRule>
  </conditionalFormatting>
  <conditionalFormatting sqref="Q19:Q21">
    <cfRule type="cellIs" dxfId="1734" priority="2167" operator="equal">
      <formula>#REF!</formula>
    </cfRule>
    <cfRule type="cellIs" dxfId="1733" priority="2169" operator="equal">
      <formula>#REF!</formula>
    </cfRule>
    <cfRule type="cellIs" dxfId="1732" priority="2170" operator="equal">
      <formula>#REF!</formula>
    </cfRule>
    <cfRule type="cellIs" dxfId="1731" priority="2171" operator="equal">
      <formula>#REF!</formula>
    </cfRule>
    <cfRule type="cellIs" dxfId="1730" priority="2172" operator="equal">
      <formula>#REF!</formula>
    </cfRule>
    <cfRule type="cellIs" dxfId="1729" priority="2173" operator="equal">
      <formula>#REF!</formula>
    </cfRule>
    <cfRule type="cellIs" dxfId="1728" priority="2174" operator="equal">
      <formula>#REF!</formula>
    </cfRule>
    <cfRule type="cellIs" dxfId="1727" priority="2175" operator="equal">
      <formula>#REF!</formula>
    </cfRule>
    <cfRule type="cellIs" dxfId="1726" priority="2176" operator="equal">
      <formula>#REF!</formula>
    </cfRule>
    <cfRule type="cellIs" dxfId="1725" priority="2177" operator="equal">
      <formula>#REF!</formula>
    </cfRule>
    <cfRule type="cellIs" dxfId="1724" priority="2178" operator="equal">
      <formula>#REF!</formula>
    </cfRule>
    <cfRule type="cellIs" dxfId="1723" priority="2179" operator="equal">
      <formula>#REF!</formula>
    </cfRule>
    <cfRule type="cellIs" dxfId="1722" priority="2180" operator="equal">
      <formula>#REF!</formula>
    </cfRule>
    <cfRule type="cellIs" dxfId="1721" priority="2181" operator="equal">
      <formula>#REF!</formula>
    </cfRule>
    <cfRule type="cellIs" dxfId="1720" priority="2182" operator="equal">
      <formula>#REF!</formula>
    </cfRule>
    <cfRule type="cellIs" dxfId="1719" priority="2183" operator="equal">
      <formula>#REF!</formula>
    </cfRule>
    <cfRule type="cellIs" dxfId="1718" priority="2184" operator="equal">
      <formula>#REF!</formula>
    </cfRule>
    <cfRule type="cellIs" dxfId="1717" priority="2185" operator="equal">
      <formula>#REF!</formula>
    </cfRule>
    <cfRule type="cellIs" dxfId="1716" priority="2186" operator="equal">
      <formula>#REF!</formula>
    </cfRule>
    <cfRule type="cellIs" dxfId="1715" priority="2187" operator="equal">
      <formula>#REF!</formula>
    </cfRule>
    <cfRule type="cellIs" dxfId="1714" priority="2188" operator="equal">
      <formula>#REF!</formula>
    </cfRule>
    <cfRule type="cellIs" dxfId="1713" priority="2189" operator="equal">
      <formula>#REF!</formula>
    </cfRule>
    <cfRule type="cellIs" dxfId="1712" priority="2190" operator="equal">
      <formula>#REF!</formula>
    </cfRule>
    <cfRule type="cellIs" dxfId="1711" priority="2191" operator="equal">
      <formula>#REF!</formula>
    </cfRule>
    <cfRule type="cellIs" dxfId="1710" priority="2192" operator="equal">
      <formula>#REF!</formula>
    </cfRule>
    <cfRule type="cellIs" dxfId="1709" priority="2193" operator="equal">
      <formula>#REF!</formula>
    </cfRule>
  </conditionalFormatting>
  <conditionalFormatting sqref="Q23">
    <cfRule type="cellIs" dxfId="1708" priority="2006" operator="equal">
      <formula>#REF!</formula>
    </cfRule>
    <cfRule type="cellIs" dxfId="1707" priority="2007" operator="equal">
      <formula>#REF!</formula>
    </cfRule>
    <cfRule type="cellIs" dxfId="1706" priority="2008" operator="equal">
      <formula>#REF!</formula>
    </cfRule>
    <cfRule type="cellIs" dxfId="1705" priority="2009" operator="equal">
      <formula>#REF!</formula>
    </cfRule>
    <cfRule type="cellIs" dxfId="1704" priority="2010" operator="equal">
      <formula>#REF!</formula>
    </cfRule>
    <cfRule type="cellIs" dxfId="1703" priority="2011" operator="equal">
      <formula>#REF!</formula>
    </cfRule>
    <cfRule type="cellIs" dxfId="1702" priority="2012" operator="equal">
      <formula>#REF!</formula>
    </cfRule>
    <cfRule type="cellIs" dxfId="1701" priority="2013" operator="equal">
      <formula>#REF!</formula>
    </cfRule>
    <cfRule type="cellIs" dxfId="1700" priority="2014" operator="equal">
      <formula>#REF!</formula>
    </cfRule>
    <cfRule type="cellIs" dxfId="1699" priority="2015" operator="equal">
      <formula>#REF!</formula>
    </cfRule>
    <cfRule type="cellIs" dxfId="1698" priority="2016" operator="equal">
      <formula>#REF!</formula>
    </cfRule>
    <cfRule type="cellIs" dxfId="1697" priority="2017" operator="equal">
      <formula>#REF!</formula>
    </cfRule>
    <cfRule type="cellIs" dxfId="1696" priority="2018" operator="equal">
      <formula>#REF!</formula>
    </cfRule>
    <cfRule type="cellIs" dxfId="1695" priority="2019" operator="equal">
      <formula>#REF!</formula>
    </cfRule>
    <cfRule type="cellIs" dxfId="1694" priority="2020" operator="equal">
      <formula>#REF!</formula>
    </cfRule>
    <cfRule type="cellIs" dxfId="1693" priority="2021" operator="equal">
      <formula>#REF!</formula>
    </cfRule>
    <cfRule type="cellIs" dxfId="1692" priority="2022" operator="equal">
      <formula>#REF!</formula>
    </cfRule>
    <cfRule type="cellIs" dxfId="1691" priority="2023" operator="equal">
      <formula>#REF!</formula>
    </cfRule>
    <cfRule type="cellIs" dxfId="1690" priority="2024" operator="equal">
      <formula>#REF!</formula>
    </cfRule>
    <cfRule type="cellIs" dxfId="1689" priority="2025" operator="equal">
      <formula>#REF!</formula>
    </cfRule>
    <cfRule type="cellIs" dxfId="1688" priority="2026" operator="equal">
      <formula>#REF!</formula>
    </cfRule>
    <cfRule type="cellIs" dxfId="1687" priority="2027" operator="equal">
      <formula>#REF!</formula>
    </cfRule>
    <cfRule type="cellIs" dxfId="1686" priority="2028" operator="equal">
      <formula>#REF!</formula>
    </cfRule>
  </conditionalFormatting>
  <conditionalFormatting sqref="Q23:Q24 Q51">
    <cfRule type="cellIs" dxfId="1685" priority="1987" operator="equal">
      <formula>#REF!</formula>
    </cfRule>
  </conditionalFormatting>
  <conditionalFormatting sqref="Q23:Q24">
    <cfRule type="cellIs" dxfId="1684" priority="1978" operator="equal">
      <formula>#REF!</formula>
    </cfRule>
    <cfRule type="cellIs" dxfId="1683" priority="1996" operator="equal">
      <formula>#REF!</formula>
    </cfRule>
  </conditionalFormatting>
  <conditionalFormatting sqref="Q23:Q25 AJ25 Q51 Q63:Q64 AJ63:AJ64 Q89:Q90 AJ89:AJ90">
    <cfRule type="cellIs" dxfId="1682" priority="509" operator="equal">
      <formula>"EXTREMO (RC/F)"</formula>
    </cfRule>
    <cfRule type="cellIs" dxfId="1681" priority="510" operator="equal">
      <formula>"ALTO (RC/F)"</formula>
    </cfRule>
    <cfRule type="cellIs" dxfId="1680" priority="511" operator="equal">
      <formula>"MODERADO (RC/F)"</formula>
    </cfRule>
    <cfRule type="cellIs" dxfId="1679" priority="512" operator="equal">
      <formula>"EXTREMO"</formula>
    </cfRule>
    <cfRule type="cellIs" dxfId="1678" priority="513" operator="equal">
      <formula>"ALTO"</formula>
    </cfRule>
    <cfRule type="cellIs" dxfId="1677" priority="514" operator="equal">
      <formula>"MODERADO"</formula>
    </cfRule>
    <cfRule type="cellIs" dxfId="1676" priority="515" operator="equal">
      <formula>"BAJO"</formula>
    </cfRule>
  </conditionalFormatting>
  <conditionalFormatting sqref="Q24">
    <cfRule type="cellIs" dxfId="1675" priority="1980" operator="equal">
      <formula>#REF!</formula>
    </cfRule>
    <cfRule type="cellIs" dxfId="1674" priority="1981" operator="equal">
      <formula>#REF!</formula>
    </cfRule>
    <cfRule type="cellIs" dxfId="1673" priority="1982" operator="equal">
      <formula>#REF!</formula>
    </cfRule>
    <cfRule type="cellIs" dxfId="1672" priority="1983" operator="equal">
      <formula>#REF!</formula>
    </cfRule>
    <cfRule type="cellIs" dxfId="1671" priority="1984" operator="equal">
      <formula>#REF!</formula>
    </cfRule>
    <cfRule type="cellIs" dxfId="1670" priority="1985" operator="equal">
      <formula>#REF!</formula>
    </cfRule>
    <cfRule type="cellIs" dxfId="1669" priority="1986" operator="equal">
      <formula>#REF!</formula>
    </cfRule>
    <cfRule type="cellIs" dxfId="1668" priority="1988" operator="equal">
      <formula>#REF!</formula>
    </cfRule>
    <cfRule type="cellIs" dxfId="1667" priority="1989" operator="equal">
      <formula>#REF!</formula>
    </cfRule>
    <cfRule type="cellIs" dxfId="1666" priority="1990" operator="equal">
      <formula>#REF!</formula>
    </cfRule>
    <cfRule type="cellIs" dxfId="1665" priority="1991" operator="equal">
      <formula>#REF!</formula>
    </cfRule>
    <cfRule type="cellIs" dxfId="1664" priority="1992" operator="equal">
      <formula>#REF!</formula>
    </cfRule>
    <cfRule type="cellIs" dxfId="1663" priority="1993" operator="equal">
      <formula>#REF!</formula>
    </cfRule>
    <cfRule type="cellIs" dxfId="1662" priority="1994" operator="equal">
      <formula>#REF!</formula>
    </cfRule>
    <cfRule type="cellIs" dxfId="1661" priority="1995" operator="equal">
      <formula>#REF!</formula>
    </cfRule>
    <cfRule type="cellIs" dxfId="1660" priority="1997" operator="equal">
      <formula>#REF!</formula>
    </cfRule>
    <cfRule type="cellIs" dxfId="1659" priority="1998" operator="equal">
      <formula>#REF!</formula>
    </cfRule>
    <cfRule type="cellIs" dxfId="1658" priority="1999" operator="equal">
      <formula>#REF!</formula>
    </cfRule>
    <cfRule type="cellIs" dxfId="1657" priority="2000" operator="equal">
      <formula>#REF!</formula>
    </cfRule>
    <cfRule type="cellIs" dxfId="1656" priority="2001" operator="equal">
      <formula>#REF!</formula>
    </cfRule>
    <cfRule type="cellIs" dxfId="1655" priority="2002" operator="equal">
      <formula>#REF!</formula>
    </cfRule>
    <cfRule type="cellIs" dxfId="1654" priority="2003" operator="equal">
      <formula>#REF!</formula>
    </cfRule>
    <cfRule type="cellIs" dxfId="1653" priority="2004" operator="equal">
      <formula>#REF!</formula>
    </cfRule>
  </conditionalFormatting>
  <conditionalFormatting sqref="Q25 AJ25">
    <cfRule type="cellIs" dxfId="1652" priority="478" operator="equal">
      <formula>#REF!</formula>
    </cfRule>
    <cfRule type="cellIs" dxfId="1651" priority="479" operator="equal">
      <formula>#REF!</formula>
    </cfRule>
    <cfRule type="cellIs" dxfId="1650" priority="480" operator="equal">
      <formula>#REF!</formula>
    </cfRule>
    <cfRule type="cellIs" dxfId="1649" priority="481" operator="equal">
      <formula>#REF!</formula>
    </cfRule>
    <cfRule type="cellIs" dxfId="1648" priority="482" operator="equal">
      <formula>#REF!</formula>
    </cfRule>
    <cfRule type="cellIs" dxfId="1647" priority="483" operator="equal">
      <formula>#REF!</formula>
    </cfRule>
    <cfRule type="cellIs" dxfId="1646" priority="484" operator="equal">
      <formula>#REF!</formula>
    </cfRule>
    <cfRule type="cellIs" dxfId="1645" priority="486" operator="equal">
      <formula>#REF!</formula>
    </cfRule>
    <cfRule type="cellIs" dxfId="1644" priority="487" operator="equal">
      <formula>#REF!</formula>
    </cfRule>
    <cfRule type="cellIs" dxfId="1643" priority="488" operator="equal">
      <formula>#REF!</formula>
    </cfRule>
    <cfRule type="cellIs" dxfId="1642" priority="489" operator="equal">
      <formula>#REF!</formula>
    </cfRule>
    <cfRule type="cellIs" dxfId="1641" priority="490" operator="equal">
      <formula>#REF!</formula>
    </cfRule>
    <cfRule type="cellIs" dxfId="1640" priority="491" operator="equal">
      <formula>#REF!</formula>
    </cfRule>
    <cfRule type="cellIs" dxfId="1639" priority="492" operator="equal">
      <formula>#REF!</formula>
    </cfRule>
    <cfRule type="cellIs" dxfId="1638" priority="493" operator="equal">
      <formula>#REF!</formula>
    </cfRule>
    <cfRule type="cellIs" dxfId="1637" priority="495" operator="equal">
      <formula>#REF!</formula>
    </cfRule>
    <cfRule type="cellIs" dxfId="1636" priority="496" operator="equal">
      <formula>#REF!</formula>
    </cfRule>
    <cfRule type="cellIs" dxfId="1635" priority="497" operator="equal">
      <formula>#REF!</formula>
    </cfRule>
    <cfRule type="cellIs" dxfId="1634" priority="498" operator="equal">
      <formula>#REF!</formula>
    </cfRule>
    <cfRule type="cellIs" dxfId="1633" priority="499" operator="equal">
      <formula>#REF!</formula>
    </cfRule>
    <cfRule type="cellIs" dxfId="1632" priority="500" operator="equal">
      <formula>#REF!</formula>
    </cfRule>
    <cfRule type="cellIs" dxfId="1631" priority="501" operator="equal">
      <formula>#REF!</formula>
    </cfRule>
    <cfRule type="cellIs" dxfId="1630" priority="502" operator="equal">
      <formula>#REF!</formula>
    </cfRule>
  </conditionalFormatting>
  <conditionalFormatting sqref="Q27 Q38">
    <cfRule type="cellIs" dxfId="1629" priority="1701" operator="equal">
      <formula>#REF!</formula>
    </cfRule>
    <cfRule type="cellIs" dxfId="1628" priority="1703" operator="equal">
      <formula>#REF!</formula>
    </cfRule>
    <cfRule type="cellIs" dxfId="1627" priority="1704" operator="equal">
      <formula>#REF!</formula>
    </cfRule>
    <cfRule type="cellIs" dxfId="1626" priority="1705" operator="equal">
      <formula>#REF!</formula>
    </cfRule>
    <cfRule type="cellIs" dxfId="1625" priority="1706" operator="equal">
      <formula>#REF!</formula>
    </cfRule>
    <cfRule type="cellIs" dxfId="1624" priority="1707" operator="equal">
      <formula>#REF!</formula>
    </cfRule>
    <cfRule type="cellIs" dxfId="1623" priority="1708" operator="equal">
      <formula>#REF!</formula>
    </cfRule>
    <cfRule type="cellIs" dxfId="1622" priority="1709" operator="equal">
      <formula>#REF!</formula>
    </cfRule>
    <cfRule type="cellIs" dxfId="1621" priority="1710" operator="equal">
      <formula>#REF!</formula>
    </cfRule>
    <cfRule type="cellIs" dxfId="1620" priority="1711" operator="equal">
      <formula>#REF!</formula>
    </cfRule>
    <cfRule type="cellIs" dxfId="1619" priority="1712" operator="equal">
      <formula>#REF!</formula>
    </cfRule>
    <cfRule type="cellIs" dxfId="1618" priority="1713" operator="equal">
      <formula>#REF!</formula>
    </cfRule>
    <cfRule type="cellIs" dxfId="1617" priority="1714" operator="equal">
      <formula>#REF!</formula>
    </cfRule>
    <cfRule type="cellIs" dxfId="1616" priority="1715" operator="equal">
      <formula>#REF!</formula>
    </cfRule>
    <cfRule type="cellIs" dxfId="1615" priority="1716" operator="equal">
      <formula>#REF!</formula>
    </cfRule>
    <cfRule type="cellIs" dxfId="1614" priority="1717" operator="equal">
      <formula>#REF!</formula>
    </cfRule>
    <cfRule type="cellIs" dxfId="1613" priority="1718" operator="equal">
      <formula>#REF!</formula>
    </cfRule>
    <cfRule type="cellIs" dxfId="1612" priority="1719" operator="equal">
      <formula>#REF!</formula>
    </cfRule>
    <cfRule type="cellIs" dxfId="1611" priority="1720" operator="equal">
      <formula>#REF!</formula>
    </cfRule>
    <cfRule type="cellIs" dxfId="1610" priority="1721" operator="equal">
      <formula>#REF!</formula>
    </cfRule>
    <cfRule type="cellIs" dxfId="1609" priority="1722" operator="equal">
      <formula>#REF!</formula>
    </cfRule>
    <cfRule type="cellIs" dxfId="1608" priority="1723" operator="equal">
      <formula>#REF!</formula>
    </cfRule>
    <cfRule type="cellIs" dxfId="1607" priority="1724" operator="equal">
      <formula>#REF!</formula>
    </cfRule>
    <cfRule type="cellIs" dxfId="1606" priority="1725" operator="equal">
      <formula>#REF!</formula>
    </cfRule>
    <cfRule type="cellIs" dxfId="1605" priority="1726" operator="equal">
      <formula>#REF!</formula>
    </cfRule>
    <cfRule type="cellIs" dxfId="1604" priority="1727" operator="equal">
      <formula>#REF!</formula>
    </cfRule>
  </conditionalFormatting>
  <conditionalFormatting sqref="Q29">
    <cfRule type="cellIs" dxfId="1603" priority="1728" operator="equal">
      <formula>"EXTREMO (RC/F)"</formula>
    </cfRule>
    <cfRule type="cellIs" dxfId="1602" priority="1729" operator="equal">
      <formula>"ALTO (RC/F)"</formula>
    </cfRule>
    <cfRule type="cellIs" dxfId="1601" priority="1730" operator="equal">
      <formula>"MODERADO (RC/F)"</formula>
    </cfRule>
    <cfRule type="cellIs" dxfId="1600" priority="1731" operator="equal">
      <formula>"EXTREMO"</formula>
    </cfRule>
    <cfRule type="cellIs" dxfId="1599" priority="1732" operator="equal">
      <formula>"ALTO"</formula>
    </cfRule>
    <cfRule type="cellIs" dxfId="1598" priority="1733" operator="equal">
      <formula>"MODERADO"</formula>
    </cfRule>
    <cfRule type="cellIs" dxfId="1597" priority="1734" operator="equal">
      <formula>"BAJO"</formula>
    </cfRule>
    <cfRule type="cellIs" dxfId="1596" priority="1735" operator="equal">
      <formula>#REF!</formula>
    </cfRule>
    <cfRule type="cellIs" dxfId="1595" priority="1736" operator="equal">
      <formula>#REF!</formula>
    </cfRule>
    <cfRule type="cellIs" dxfId="1594" priority="1737" operator="equal">
      <formula>#REF!</formula>
    </cfRule>
    <cfRule type="cellIs" dxfId="1593" priority="1738" operator="equal">
      <formula>#REF!</formula>
    </cfRule>
    <cfRule type="cellIs" dxfId="1592" priority="1739" operator="equal">
      <formula>#REF!</formula>
    </cfRule>
    <cfRule type="cellIs" dxfId="1591" priority="1740" operator="equal">
      <formula>#REF!</formula>
    </cfRule>
    <cfRule type="cellIs" dxfId="1590" priority="1741" operator="equal">
      <formula>#REF!</formula>
    </cfRule>
    <cfRule type="cellIs" dxfId="1589" priority="1742" operator="equal">
      <formula>#REF!</formula>
    </cfRule>
    <cfRule type="cellIs" dxfId="1588" priority="1743" operator="equal">
      <formula>#REF!</formula>
    </cfRule>
    <cfRule type="cellIs" dxfId="1587" priority="1744" operator="equal">
      <formula>#REF!</formula>
    </cfRule>
    <cfRule type="cellIs" dxfId="1586" priority="1745" operator="equal">
      <formula>#REF!</formula>
    </cfRule>
    <cfRule type="cellIs" dxfId="1585" priority="1746" operator="equal">
      <formula>#REF!</formula>
    </cfRule>
    <cfRule type="cellIs" dxfId="1584" priority="1747" operator="equal">
      <formula>#REF!</formula>
    </cfRule>
    <cfRule type="cellIs" dxfId="1583" priority="1748" operator="equal">
      <formula>#REF!</formula>
    </cfRule>
    <cfRule type="cellIs" dxfId="1582" priority="1749" operator="equal">
      <formula>#REF!</formula>
    </cfRule>
    <cfRule type="cellIs" dxfId="1581" priority="1750" operator="equal">
      <formula>#REF!</formula>
    </cfRule>
    <cfRule type="cellIs" dxfId="1580" priority="1751" operator="equal">
      <formula>#REF!</formula>
    </cfRule>
    <cfRule type="cellIs" dxfId="1579" priority="1752" operator="equal">
      <formula>#REF!</formula>
    </cfRule>
    <cfRule type="cellIs" dxfId="1578" priority="1753" operator="equal">
      <formula>#REF!</formula>
    </cfRule>
    <cfRule type="cellIs" dxfId="1577" priority="1754" operator="equal">
      <formula>#REF!</formula>
    </cfRule>
    <cfRule type="cellIs" dxfId="1576" priority="1755" operator="equal">
      <formula>#REF!</formula>
    </cfRule>
    <cfRule type="cellIs" dxfId="1575" priority="1756" operator="equal">
      <formula>#REF!</formula>
    </cfRule>
    <cfRule type="cellIs" dxfId="1574" priority="1757" operator="equal">
      <formula>#REF!</formula>
    </cfRule>
    <cfRule type="cellIs" dxfId="1573" priority="1758" operator="equal">
      <formula>#REF!</formula>
    </cfRule>
    <cfRule type="cellIs" dxfId="1572" priority="1759" operator="equal">
      <formula>#REF!</formula>
    </cfRule>
    <cfRule type="cellIs" dxfId="1571" priority="1760" operator="equal">
      <formula>#REF!</formula>
    </cfRule>
  </conditionalFormatting>
  <conditionalFormatting sqref="Q31 AJ31">
    <cfRule type="cellIs" dxfId="1570" priority="1541" operator="equal">
      <formula>#REF!</formula>
    </cfRule>
    <cfRule type="cellIs" dxfId="1569" priority="1543" operator="equal">
      <formula>#REF!</formula>
    </cfRule>
    <cfRule type="cellIs" dxfId="1568" priority="1544" operator="equal">
      <formula>#REF!</formula>
    </cfRule>
    <cfRule type="cellIs" dxfId="1567" priority="1545" operator="equal">
      <formula>#REF!</formula>
    </cfRule>
    <cfRule type="cellIs" dxfId="1566" priority="1546" operator="equal">
      <formula>#REF!</formula>
    </cfRule>
    <cfRule type="cellIs" dxfId="1565" priority="1547" operator="equal">
      <formula>#REF!</formula>
    </cfRule>
    <cfRule type="cellIs" dxfId="1564" priority="1548" operator="equal">
      <formula>#REF!</formula>
    </cfRule>
    <cfRule type="cellIs" dxfId="1563" priority="1549" operator="equal">
      <formula>#REF!</formula>
    </cfRule>
    <cfRule type="cellIs" dxfId="1562" priority="1550" operator="equal">
      <formula>#REF!</formula>
    </cfRule>
    <cfRule type="cellIs" dxfId="1561" priority="1551" operator="equal">
      <formula>#REF!</formula>
    </cfRule>
    <cfRule type="cellIs" dxfId="1560" priority="1552" operator="equal">
      <formula>#REF!</formula>
    </cfRule>
    <cfRule type="cellIs" dxfId="1559" priority="1553" operator="equal">
      <formula>#REF!</formula>
    </cfRule>
    <cfRule type="cellIs" dxfId="1558" priority="1554" operator="equal">
      <formula>#REF!</formula>
    </cfRule>
    <cfRule type="cellIs" dxfId="1557" priority="1555" operator="equal">
      <formula>#REF!</formula>
    </cfRule>
    <cfRule type="cellIs" dxfId="1556" priority="1556" operator="equal">
      <formula>#REF!</formula>
    </cfRule>
    <cfRule type="cellIs" dxfId="1555" priority="1557" operator="equal">
      <formula>#REF!</formula>
    </cfRule>
    <cfRule type="cellIs" dxfId="1554" priority="1558" operator="equal">
      <formula>#REF!</formula>
    </cfRule>
    <cfRule type="cellIs" dxfId="1553" priority="1559" operator="equal">
      <formula>#REF!</formula>
    </cfRule>
    <cfRule type="cellIs" dxfId="1552" priority="1560" operator="equal">
      <formula>#REF!</formula>
    </cfRule>
    <cfRule type="cellIs" dxfId="1551" priority="1561" operator="equal">
      <formula>#REF!</formula>
    </cfRule>
    <cfRule type="cellIs" dxfId="1550" priority="1562" operator="equal">
      <formula>#REF!</formula>
    </cfRule>
    <cfRule type="cellIs" dxfId="1549" priority="1563" operator="equal">
      <formula>#REF!</formula>
    </cfRule>
    <cfRule type="cellIs" dxfId="1548" priority="1564" operator="equal">
      <formula>#REF!</formula>
    </cfRule>
    <cfRule type="cellIs" dxfId="1547" priority="1565" operator="equal">
      <formula>#REF!</formula>
    </cfRule>
    <cfRule type="cellIs" dxfId="1546" priority="1566" operator="equal">
      <formula>#REF!</formula>
    </cfRule>
    <cfRule type="cellIs" dxfId="1545" priority="1567" operator="equal">
      <formula>#REF!</formula>
    </cfRule>
    <cfRule type="cellIs" dxfId="1544" priority="1578" operator="equal">
      <formula>"EXTREMO (RC/F)"</formula>
    </cfRule>
    <cfRule type="cellIs" dxfId="1543" priority="1579" operator="equal">
      <formula>"ALTO (RC/F)"</formula>
    </cfRule>
    <cfRule type="cellIs" dxfId="1542" priority="1580" operator="equal">
      <formula>"MODERADO (RC/F)"</formula>
    </cfRule>
    <cfRule type="cellIs" dxfId="1541" priority="1581" operator="equal">
      <formula>"EXTREMO"</formula>
    </cfRule>
    <cfRule type="cellIs" dxfId="1540" priority="1582" operator="equal">
      <formula>"ALTO"</formula>
    </cfRule>
    <cfRule type="cellIs" dxfId="1539" priority="1583" operator="equal">
      <formula>"MODERADO"</formula>
    </cfRule>
    <cfRule type="cellIs" dxfId="1538" priority="1584" operator="equal">
      <formula>"BAJO"</formula>
    </cfRule>
  </conditionalFormatting>
  <conditionalFormatting sqref="Q33 AJ33">
    <cfRule type="cellIs" dxfId="1537" priority="1598" operator="equal">
      <formula>#REF!</formula>
    </cfRule>
    <cfRule type="cellIs" dxfId="1536" priority="1600" operator="equal">
      <formula>#REF!</formula>
    </cfRule>
    <cfRule type="cellIs" dxfId="1535" priority="1601" operator="equal">
      <formula>#REF!</formula>
    </cfRule>
    <cfRule type="cellIs" dxfId="1534" priority="1602" operator="equal">
      <formula>#REF!</formula>
    </cfRule>
    <cfRule type="cellIs" dxfId="1533" priority="1603" operator="equal">
      <formula>#REF!</formula>
    </cfRule>
    <cfRule type="cellIs" dxfId="1532" priority="1604" operator="equal">
      <formula>#REF!</formula>
    </cfRule>
    <cfRule type="cellIs" dxfId="1531" priority="1605" operator="equal">
      <formula>#REF!</formula>
    </cfRule>
    <cfRule type="cellIs" dxfId="1530" priority="1606" operator="equal">
      <formula>#REF!</formula>
    </cfRule>
    <cfRule type="cellIs" dxfId="1529" priority="1607" operator="equal">
      <formula>#REF!</formula>
    </cfRule>
    <cfRule type="cellIs" dxfId="1528" priority="1608" operator="equal">
      <formula>#REF!</formula>
    </cfRule>
    <cfRule type="cellIs" dxfId="1527" priority="1609" operator="equal">
      <formula>#REF!</formula>
    </cfRule>
    <cfRule type="cellIs" dxfId="1526" priority="1610" operator="equal">
      <formula>#REF!</formula>
    </cfRule>
    <cfRule type="cellIs" dxfId="1525" priority="1611" operator="equal">
      <formula>#REF!</formula>
    </cfRule>
    <cfRule type="cellIs" dxfId="1524" priority="1612" operator="equal">
      <formula>#REF!</formula>
    </cfRule>
    <cfRule type="cellIs" dxfId="1523" priority="1613" operator="equal">
      <formula>#REF!</formula>
    </cfRule>
    <cfRule type="cellIs" dxfId="1522" priority="1614" operator="equal">
      <formula>#REF!</formula>
    </cfRule>
    <cfRule type="cellIs" dxfId="1521" priority="1615" operator="equal">
      <formula>#REF!</formula>
    </cfRule>
    <cfRule type="cellIs" dxfId="1520" priority="1616" operator="equal">
      <formula>#REF!</formula>
    </cfRule>
    <cfRule type="cellIs" dxfId="1519" priority="1617" operator="equal">
      <formula>#REF!</formula>
    </cfRule>
    <cfRule type="cellIs" dxfId="1518" priority="1618" operator="equal">
      <formula>#REF!</formula>
    </cfRule>
    <cfRule type="cellIs" dxfId="1517" priority="1619" operator="equal">
      <formula>#REF!</formula>
    </cfRule>
    <cfRule type="cellIs" dxfId="1516" priority="1620" operator="equal">
      <formula>#REF!</formula>
    </cfRule>
    <cfRule type="cellIs" dxfId="1515" priority="1621" operator="equal">
      <formula>#REF!</formula>
    </cfRule>
    <cfRule type="cellIs" dxfId="1514" priority="1622" operator="equal">
      <formula>#REF!</formula>
    </cfRule>
    <cfRule type="cellIs" dxfId="1513" priority="1623" operator="equal">
      <formula>#REF!</formula>
    </cfRule>
    <cfRule type="cellIs" dxfId="1512" priority="1624" operator="equal">
      <formula>#REF!</formula>
    </cfRule>
    <cfRule type="cellIs" dxfId="1511" priority="1630" operator="equal">
      <formula>"EXTREMO (RC/F)"</formula>
    </cfRule>
    <cfRule type="cellIs" dxfId="1510" priority="1631" operator="equal">
      <formula>"ALTO (RC/F)"</formula>
    </cfRule>
    <cfRule type="cellIs" dxfId="1509" priority="1632" operator="equal">
      <formula>"MODERADO (RC/F)"</formula>
    </cfRule>
    <cfRule type="cellIs" dxfId="1508" priority="1633" operator="equal">
      <formula>"EXTREMO"</formula>
    </cfRule>
    <cfRule type="cellIs" dxfId="1507" priority="1634" operator="equal">
      <formula>"ALTO"</formula>
    </cfRule>
    <cfRule type="cellIs" dxfId="1506" priority="1635" operator="equal">
      <formula>"MODERADO"</formula>
    </cfRule>
    <cfRule type="cellIs" dxfId="1505" priority="1636" operator="equal">
      <formula>"BAJO"</formula>
    </cfRule>
  </conditionalFormatting>
  <conditionalFormatting sqref="Q36 AJ36">
    <cfRule type="cellIs" dxfId="1504" priority="1813" operator="equal">
      <formula>#REF!</formula>
    </cfRule>
    <cfRule type="cellIs" dxfId="1503" priority="1815" operator="equal">
      <formula>#REF!</formula>
    </cfRule>
    <cfRule type="cellIs" dxfId="1502" priority="1816" operator="equal">
      <formula>#REF!</formula>
    </cfRule>
    <cfRule type="cellIs" dxfId="1501" priority="1817" operator="equal">
      <formula>#REF!</formula>
    </cfRule>
    <cfRule type="cellIs" dxfId="1500" priority="1818" operator="equal">
      <formula>#REF!</formula>
    </cfRule>
    <cfRule type="cellIs" dxfId="1499" priority="1819" operator="equal">
      <formula>#REF!</formula>
    </cfRule>
    <cfRule type="cellIs" dxfId="1498" priority="1820" operator="equal">
      <formula>#REF!</formula>
    </cfRule>
    <cfRule type="cellIs" dxfId="1497" priority="1821" operator="equal">
      <formula>#REF!</formula>
    </cfRule>
    <cfRule type="cellIs" dxfId="1496" priority="1822" operator="equal">
      <formula>#REF!</formula>
    </cfRule>
    <cfRule type="cellIs" dxfId="1495" priority="1823" operator="equal">
      <formula>#REF!</formula>
    </cfRule>
    <cfRule type="cellIs" dxfId="1494" priority="1824" operator="equal">
      <formula>#REF!</formula>
    </cfRule>
    <cfRule type="cellIs" dxfId="1493" priority="1825" operator="equal">
      <formula>#REF!</formula>
    </cfRule>
    <cfRule type="cellIs" dxfId="1492" priority="1826" operator="equal">
      <formula>#REF!</formula>
    </cfRule>
    <cfRule type="cellIs" dxfId="1491" priority="1827" operator="equal">
      <formula>#REF!</formula>
    </cfRule>
    <cfRule type="cellIs" dxfId="1490" priority="1828" operator="equal">
      <formula>#REF!</formula>
    </cfRule>
    <cfRule type="cellIs" dxfId="1489" priority="1829" operator="equal">
      <formula>#REF!</formula>
    </cfRule>
    <cfRule type="cellIs" dxfId="1488" priority="1830" operator="equal">
      <formula>#REF!</formula>
    </cfRule>
    <cfRule type="cellIs" dxfId="1487" priority="1831" operator="equal">
      <formula>#REF!</formula>
    </cfRule>
    <cfRule type="cellIs" dxfId="1486" priority="1832" operator="equal">
      <formula>#REF!</formula>
    </cfRule>
    <cfRule type="cellIs" dxfId="1485" priority="1833" operator="equal">
      <formula>#REF!</formula>
    </cfRule>
    <cfRule type="cellIs" dxfId="1484" priority="1834" operator="equal">
      <formula>#REF!</formula>
    </cfRule>
    <cfRule type="cellIs" dxfId="1483" priority="1835" operator="equal">
      <formula>#REF!</formula>
    </cfRule>
    <cfRule type="cellIs" dxfId="1482" priority="1836" operator="equal">
      <formula>#REF!</formula>
    </cfRule>
    <cfRule type="cellIs" dxfId="1481" priority="1837" operator="equal">
      <formula>#REF!</formula>
    </cfRule>
    <cfRule type="cellIs" dxfId="1480" priority="1838" operator="equal">
      <formula>#REF!</formula>
    </cfRule>
    <cfRule type="cellIs" dxfId="1479" priority="1839" operator="equal">
      <formula>#REF!</formula>
    </cfRule>
  </conditionalFormatting>
  <conditionalFormatting sqref="Q40">
    <cfRule type="cellIs" dxfId="1478" priority="1891" operator="equal">
      <formula>#REF!</formula>
    </cfRule>
    <cfRule type="cellIs" dxfId="1477" priority="1893" operator="equal">
      <formula>#REF!</formula>
    </cfRule>
    <cfRule type="cellIs" dxfId="1476" priority="1894" operator="equal">
      <formula>#REF!</formula>
    </cfRule>
    <cfRule type="cellIs" dxfId="1475" priority="1895" operator="equal">
      <formula>#REF!</formula>
    </cfRule>
    <cfRule type="cellIs" dxfId="1474" priority="1896" operator="equal">
      <formula>#REF!</formula>
    </cfRule>
    <cfRule type="cellIs" dxfId="1473" priority="1897" operator="equal">
      <formula>#REF!</formula>
    </cfRule>
    <cfRule type="cellIs" dxfId="1472" priority="1898" operator="equal">
      <formula>#REF!</formula>
    </cfRule>
    <cfRule type="cellIs" dxfId="1471" priority="1899" operator="equal">
      <formula>#REF!</formula>
    </cfRule>
    <cfRule type="cellIs" dxfId="1470" priority="1900" operator="equal">
      <formula>#REF!</formula>
    </cfRule>
    <cfRule type="cellIs" dxfId="1469" priority="1901" operator="equal">
      <formula>#REF!</formula>
    </cfRule>
    <cfRule type="cellIs" dxfId="1468" priority="1902" operator="equal">
      <formula>#REF!</formula>
    </cfRule>
    <cfRule type="cellIs" dxfId="1467" priority="1903" operator="equal">
      <formula>#REF!</formula>
    </cfRule>
    <cfRule type="cellIs" dxfId="1466" priority="1904" operator="equal">
      <formula>#REF!</formula>
    </cfRule>
    <cfRule type="cellIs" dxfId="1465" priority="1905" operator="equal">
      <formula>#REF!</formula>
    </cfRule>
    <cfRule type="cellIs" dxfId="1464" priority="1906" operator="equal">
      <formula>#REF!</formula>
    </cfRule>
    <cfRule type="cellIs" dxfId="1463" priority="1907" operator="equal">
      <formula>#REF!</formula>
    </cfRule>
    <cfRule type="cellIs" dxfId="1462" priority="1908" operator="equal">
      <formula>#REF!</formula>
    </cfRule>
    <cfRule type="cellIs" dxfId="1461" priority="1909" operator="equal">
      <formula>#REF!</formula>
    </cfRule>
    <cfRule type="cellIs" dxfId="1460" priority="1910" operator="equal">
      <formula>#REF!</formula>
    </cfRule>
    <cfRule type="cellIs" dxfId="1459" priority="1911" operator="equal">
      <formula>#REF!</formula>
    </cfRule>
    <cfRule type="cellIs" dxfId="1458" priority="1912" operator="equal">
      <formula>#REF!</formula>
    </cfRule>
    <cfRule type="cellIs" dxfId="1457" priority="1913" operator="equal">
      <formula>#REF!</formula>
    </cfRule>
    <cfRule type="cellIs" dxfId="1456" priority="1914" operator="equal">
      <formula>#REF!</formula>
    </cfRule>
    <cfRule type="cellIs" dxfId="1455" priority="1915" operator="equal">
      <formula>#REF!</formula>
    </cfRule>
    <cfRule type="cellIs" dxfId="1454" priority="1916" operator="equal">
      <formula>#REF!</formula>
    </cfRule>
    <cfRule type="cellIs" dxfId="1453" priority="1917" operator="equal">
      <formula>#REF!</formula>
    </cfRule>
  </conditionalFormatting>
  <conditionalFormatting sqref="Q42">
    <cfRule type="cellIs" dxfId="1452" priority="445" operator="equal">
      <formula>#REF!</formula>
    </cfRule>
    <cfRule type="cellIs" dxfId="1451" priority="447" operator="equal">
      <formula>#REF!</formula>
    </cfRule>
    <cfRule type="cellIs" dxfId="1450" priority="448" operator="equal">
      <formula>#REF!</formula>
    </cfRule>
    <cfRule type="cellIs" dxfId="1449" priority="449" operator="equal">
      <formula>#REF!</formula>
    </cfRule>
    <cfRule type="cellIs" dxfId="1448" priority="450" operator="equal">
      <formula>#REF!</formula>
    </cfRule>
    <cfRule type="cellIs" dxfId="1447" priority="451" operator="equal">
      <formula>#REF!</formula>
    </cfRule>
    <cfRule type="cellIs" dxfId="1446" priority="452" operator="equal">
      <formula>#REF!</formula>
    </cfRule>
    <cfRule type="cellIs" dxfId="1445" priority="453" operator="equal">
      <formula>#REF!</formula>
    </cfRule>
    <cfRule type="cellIs" dxfId="1444" priority="454" operator="equal">
      <formula>#REF!</formula>
    </cfRule>
    <cfRule type="cellIs" dxfId="1443" priority="455" operator="equal">
      <formula>#REF!</formula>
    </cfRule>
    <cfRule type="cellIs" dxfId="1442" priority="456" operator="equal">
      <formula>#REF!</formula>
    </cfRule>
    <cfRule type="cellIs" dxfId="1441" priority="457" operator="equal">
      <formula>#REF!</formula>
    </cfRule>
    <cfRule type="cellIs" dxfId="1440" priority="458" operator="equal">
      <formula>#REF!</formula>
    </cfRule>
    <cfRule type="cellIs" dxfId="1439" priority="459" operator="equal">
      <formula>#REF!</formula>
    </cfRule>
    <cfRule type="cellIs" dxfId="1438" priority="460" operator="equal">
      <formula>#REF!</formula>
    </cfRule>
    <cfRule type="cellIs" dxfId="1437" priority="461" operator="equal">
      <formula>#REF!</formula>
    </cfRule>
    <cfRule type="cellIs" dxfId="1436" priority="462" operator="equal">
      <formula>#REF!</formula>
    </cfRule>
    <cfRule type="cellIs" dxfId="1435" priority="463" operator="equal">
      <formula>#REF!</formula>
    </cfRule>
    <cfRule type="cellIs" dxfId="1434" priority="464" operator="equal">
      <formula>#REF!</formula>
    </cfRule>
    <cfRule type="cellIs" dxfId="1433" priority="465" operator="equal">
      <formula>#REF!</formula>
    </cfRule>
    <cfRule type="cellIs" dxfId="1432" priority="466" operator="equal">
      <formula>#REF!</formula>
    </cfRule>
    <cfRule type="cellIs" dxfId="1431" priority="467" operator="equal">
      <formula>#REF!</formula>
    </cfRule>
    <cfRule type="cellIs" dxfId="1430" priority="468" operator="equal">
      <formula>#REF!</formula>
    </cfRule>
    <cfRule type="cellIs" dxfId="1429" priority="469" operator="equal">
      <formula>#REF!</formula>
    </cfRule>
    <cfRule type="cellIs" dxfId="1428" priority="470" operator="equal">
      <formula>#REF!</formula>
    </cfRule>
    <cfRule type="cellIs" dxfId="1427" priority="471" operator="equal">
      <formula>#REF!</formula>
    </cfRule>
  </conditionalFormatting>
  <conditionalFormatting sqref="Q44">
    <cfRule type="cellIs" dxfId="1426" priority="237" operator="equal">
      <formula>"EXTREMO (RC/F)"</formula>
    </cfRule>
    <cfRule type="cellIs" dxfId="1425" priority="238" operator="equal">
      <formula>"ALTO (RC/F)"</formula>
    </cfRule>
    <cfRule type="cellIs" dxfId="1424" priority="239" operator="equal">
      <formula>"MODERADO (RC/F)"</formula>
    </cfRule>
    <cfRule type="cellIs" dxfId="1423" priority="240" operator="equal">
      <formula>"EXTREMO"</formula>
    </cfRule>
    <cfRule type="cellIs" dxfId="1422" priority="241" operator="equal">
      <formula>"ALTO"</formula>
    </cfRule>
    <cfRule type="cellIs" dxfId="1421" priority="242" operator="equal">
      <formula>"MODERADO"</formula>
    </cfRule>
    <cfRule type="cellIs" dxfId="1420" priority="243" operator="equal">
      <formula>"BAJO"</formula>
    </cfRule>
    <cfRule type="cellIs" dxfId="1419" priority="257" operator="equal">
      <formula>#REF!</formula>
    </cfRule>
    <cfRule type="cellIs" dxfId="1418" priority="259" operator="equal">
      <formula>#REF!</formula>
    </cfRule>
    <cfRule type="cellIs" dxfId="1417" priority="260" operator="equal">
      <formula>#REF!</formula>
    </cfRule>
    <cfRule type="cellIs" dxfId="1416" priority="261" operator="equal">
      <formula>#REF!</formula>
    </cfRule>
    <cfRule type="cellIs" dxfId="1415" priority="262" operator="equal">
      <formula>#REF!</formula>
    </cfRule>
    <cfRule type="cellIs" dxfId="1414" priority="263" operator="equal">
      <formula>#REF!</formula>
    </cfRule>
    <cfRule type="cellIs" dxfId="1413" priority="264" operator="equal">
      <formula>#REF!</formula>
    </cfRule>
    <cfRule type="cellIs" dxfId="1412" priority="265" operator="equal">
      <formula>#REF!</formula>
    </cfRule>
    <cfRule type="cellIs" dxfId="1411" priority="266" operator="equal">
      <formula>#REF!</formula>
    </cfRule>
    <cfRule type="cellIs" dxfId="1410" priority="267" operator="equal">
      <formula>#REF!</formula>
    </cfRule>
    <cfRule type="cellIs" dxfId="1409" priority="268" operator="equal">
      <formula>#REF!</formula>
    </cfRule>
    <cfRule type="cellIs" dxfId="1408" priority="269" operator="equal">
      <formula>#REF!</formula>
    </cfRule>
    <cfRule type="cellIs" dxfId="1407" priority="270" operator="equal">
      <formula>#REF!</formula>
    </cfRule>
    <cfRule type="cellIs" dxfId="1406" priority="271" operator="equal">
      <formula>#REF!</formula>
    </cfRule>
    <cfRule type="cellIs" dxfId="1405" priority="272" operator="equal">
      <formula>#REF!</formula>
    </cfRule>
    <cfRule type="cellIs" dxfId="1404" priority="273" operator="equal">
      <formula>#REF!</formula>
    </cfRule>
    <cfRule type="cellIs" dxfId="1403" priority="274" operator="equal">
      <formula>#REF!</formula>
    </cfRule>
    <cfRule type="cellIs" dxfId="1402" priority="275" operator="equal">
      <formula>#REF!</formula>
    </cfRule>
    <cfRule type="cellIs" dxfId="1401" priority="276" operator="equal">
      <formula>#REF!</formula>
    </cfRule>
    <cfRule type="cellIs" dxfId="1400" priority="277" operator="equal">
      <formula>#REF!</formula>
    </cfRule>
    <cfRule type="cellIs" dxfId="1399" priority="278" operator="equal">
      <formula>#REF!</formula>
    </cfRule>
    <cfRule type="cellIs" dxfId="1398" priority="279" operator="equal">
      <formula>#REF!</formula>
    </cfRule>
    <cfRule type="cellIs" dxfId="1397" priority="280" operator="equal">
      <formula>#REF!</formula>
    </cfRule>
    <cfRule type="cellIs" dxfId="1396" priority="281" operator="equal">
      <formula>#REF!</formula>
    </cfRule>
    <cfRule type="cellIs" dxfId="1395" priority="282" operator="equal">
      <formula>#REF!</formula>
    </cfRule>
    <cfRule type="cellIs" dxfId="1394" priority="283" operator="equal">
      <formula>#REF!</formula>
    </cfRule>
  </conditionalFormatting>
  <conditionalFormatting sqref="Q46">
    <cfRule type="cellIs" dxfId="1393" priority="345" operator="equal">
      <formula>#REF!</formula>
    </cfRule>
    <cfRule type="cellIs" dxfId="1392" priority="346" operator="equal">
      <formula>#REF!</formula>
    </cfRule>
    <cfRule type="cellIs" dxfId="1391" priority="347" operator="equal">
      <formula>#REF!</formula>
    </cfRule>
    <cfRule type="cellIs" dxfId="1390" priority="348" operator="equal">
      <formula>#REF!</formula>
    </cfRule>
    <cfRule type="cellIs" dxfId="1389" priority="349" operator="equal">
      <formula>#REF!</formula>
    </cfRule>
    <cfRule type="cellIs" dxfId="1388" priority="350" operator="equal">
      <formula>#REF!</formula>
    </cfRule>
    <cfRule type="cellIs" dxfId="1387" priority="351" operator="equal">
      <formula>#REF!</formula>
    </cfRule>
    <cfRule type="cellIs" dxfId="1386" priority="353" operator="equal">
      <formula>#REF!</formula>
    </cfRule>
    <cfRule type="cellIs" dxfId="1385" priority="354" operator="equal">
      <formula>#REF!</formula>
    </cfRule>
    <cfRule type="cellIs" dxfId="1384" priority="355" operator="equal">
      <formula>#REF!</formula>
    </cfRule>
    <cfRule type="cellIs" dxfId="1383" priority="356" operator="equal">
      <formula>#REF!</formula>
    </cfRule>
    <cfRule type="cellIs" dxfId="1382" priority="357" operator="equal">
      <formula>#REF!</formula>
    </cfRule>
    <cfRule type="cellIs" dxfId="1381" priority="358" operator="equal">
      <formula>#REF!</formula>
    </cfRule>
    <cfRule type="cellIs" dxfId="1380" priority="359" operator="equal">
      <formula>#REF!</formula>
    </cfRule>
    <cfRule type="cellIs" dxfId="1379" priority="360" operator="equal">
      <formula>#REF!</formula>
    </cfRule>
    <cfRule type="cellIs" dxfId="1378" priority="362" operator="equal">
      <formula>#REF!</formula>
    </cfRule>
    <cfRule type="cellIs" dxfId="1377" priority="363" operator="equal">
      <formula>#REF!</formula>
    </cfRule>
    <cfRule type="cellIs" dxfId="1376" priority="364" operator="equal">
      <formula>#REF!</formula>
    </cfRule>
    <cfRule type="cellIs" dxfId="1375" priority="365" operator="equal">
      <formula>#REF!</formula>
    </cfRule>
    <cfRule type="cellIs" dxfId="1374" priority="366" operator="equal">
      <formula>#REF!</formula>
    </cfRule>
    <cfRule type="cellIs" dxfId="1373" priority="367" operator="equal">
      <formula>#REF!</formula>
    </cfRule>
    <cfRule type="cellIs" dxfId="1372" priority="368" operator="equal">
      <formula>#REF!</formula>
    </cfRule>
    <cfRule type="cellIs" dxfId="1371" priority="369" operator="equal">
      <formula>#REF!</formula>
    </cfRule>
  </conditionalFormatting>
  <conditionalFormatting sqref="Q46:Q47 Q89:Q90 AJ89:AJ90">
    <cfRule type="cellIs" dxfId="1370" priority="343" operator="equal">
      <formula>#REF!</formula>
    </cfRule>
    <cfRule type="cellIs" dxfId="1369" priority="352" operator="equal">
      <formula>#REF!</formula>
    </cfRule>
    <cfRule type="cellIs" dxfId="1368" priority="361" operator="equal">
      <formula>#REF!</formula>
    </cfRule>
  </conditionalFormatting>
  <conditionalFormatting sqref="Q47">
    <cfRule type="cellIs" dxfId="1367" priority="370" operator="equal">
      <formula>#REF!</formula>
    </cfRule>
    <cfRule type="cellIs" dxfId="1366" priority="371" operator="equal">
      <formula>#REF!</formula>
    </cfRule>
    <cfRule type="cellIs" dxfId="1365" priority="372" operator="equal">
      <formula>#REF!</formula>
    </cfRule>
    <cfRule type="cellIs" dxfId="1364" priority="373" operator="equal">
      <formula>#REF!</formula>
    </cfRule>
    <cfRule type="cellIs" dxfId="1363" priority="374" operator="equal">
      <formula>#REF!</formula>
    </cfRule>
    <cfRule type="cellIs" dxfId="1362" priority="375" operator="equal">
      <formula>#REF!</formula>
    </cfRule>
    <cfRule type="cellIs" dxfId="1361" priority="376" operator="equal">
      <formula>#REF!</formula>
    </cfRule>
    <cfRule type="cellIs" dxfId="1360" priority="377" operator="equal">
      <formula>#REF!</formula>
    </cfRule>
    <cfRule type="cellIs" dxfId="1359" priority="378" operator="equal">
      <formula>#REF!</formula>
    </cfRule>
    <cfRule type="cellIs" dxfId="1358" priority="379" operator="equal">
      <formula>#REF!</formula>
    </cfRule>
    <cfRule type="cellIs" dxfId="1357" priority="380" operator="equal">
      <formula>#REF!</formula>
    </cfRule>
    <cfRule type="cellIs" dxfId="1356" priority="381" operator="equal">
      <formula>#REF!</formula>
    </cfRule>
    <cfRule type="cellIs" dxfId="1355" priority="382" operator="equal">
      <formula>#REF!</formula>
    </cfRule>
    <cfRule type="cellIs" dxfId="1354" priority="383" operator="equal">
      <formula>#REF!</formula>
    </cfRule>
    <cfRule type="cellIs" dxfId="1353" priority="384" operator="equal">
      <formula>#REF!</formula>
    </cfRule>
    <cfRule type="cellIs" dxfId="1352" priority="385" operator="equal">
      <formula>#REF!</formula>
    </cfRule>
    <cfRule type="cellIs" dxfId="1351" priority="386" operator="equal">
      <formula>#REF!</formula>
    </cfRule>
    <cfRule type="cellIs" dxfId="1350" priority="387" operator="equal">
      <formula>#REF!</formula>
    </cfRule>
    <cfRule type="cellIs" dxfId="1349" priority="388" operator="equal">
      <formula>#REF!</formula>
    </cfRule>
    <cfRule type="cellIs" dxfId="1348" priority="389" operator="equal">
      <formula>#REF!</formula>
    </cfRule>
    <cfRule type="cellIs" dxfId="1347" priority="390" operator="equal">
      <formula>#REF!</formula>
    </cfRule>
    <cfRule type="cellIs" dxfId="1346" priority="391" operator="equal">
      <formula>#REF!</formula>
    </cfRule>
    <cfRule type="cellIs" dxfId="1345" priority="392" operator="equal">
      <formula>#REF!</formula>
    </cfRule>
  </conditionalFormatting>
  <conditionalFormatting sqref="Q51 Q53">
    <cfRule type="cellIs" dxfId="1344" priority="1479" operator="equal">
      <formula>#REF!</formula>
    </cfRule>
    <cfRule type="cellIs" dxfId="1343" priority="1480" operator="equal">
      <formula>#REF!</formula>
    </cfRule>
    <cfRule type="cellIs" dxfId="1342" priority="1481" operator="equal">
      <formula>#REF!</formula>
    </cfRule>
    <cfRule type="cellIs" dxfId="1341" priority="1482" operator="equal">
      <formula>#REF!</formula>
    </cfRule>
    <cfRule type="cellIs" dxfId="1340" priority="1483" operator="equal">
      <formula>#REF!</formula>
    </cfRule>
    <cfRule type="cellIs" dxfId="1339" priority="1486" operator="equal">
      <formula>#REF!</formula>
    </cfRule>
    <cfRule type="cellIs" dxfId="1338" priority="1487" operator="equal">
      <formula>#REF!</formula>
    </cfRule>
    <cfRule type="cellIs" dxfId="1337" priority="1488" operator="equal">
      <formula>#REF!</formula>
    </cfRule>
    <cfRule type="cellIs" dxfId="1336" priority="1489" operator="equal">
      <formula>#REF!</formula>
    </cfRule>
    <cfRule type="cellIs" dxfId="1335" priority="1490" operator="equal">
      <formula>#REF!</formula>
    </cfRule>
    <cfRule type="cellIs" dxfId="1334" priority="1491" operator="equal">
      <formula>#REF!</formula>
    </cfRule>
    <cfRule type="cellIs" dxfId="1333" priority="1492" operator="equal">
      <formula>#REF!</formula>
    </cfRule>
    <cfRule type="cellIs" dxfId="1332" priority="1493" operator="equal">
      <formula>#REF!</formula>
    </cfRule>
    <cfRule type="cellIs" dxfId="1331" priority="1494" operator="equal">
      <formula>#REF!</formula>
    </cfRule>
    <cfRule type="cellIs" dxfId="1330" priority="1495" operator="equal">
      <formula>#REF!</formula>
    </cfRule>
    <cfRule type="cellIs" dxfId="1329" priority="1496" operator="equal">
      <formula>#REF!</formula>
    </cfRule>
    <cfRule type="cellIs" dxfId="1328" priority="1497" operator="equal">
      <formula>#REF!</formula>
    </cfRule>
    <cfRule type="cellIs" dxfId="1327" priority="1498" operator="equal">
      <formula>#REF!</formula>
    </cfRule>
    <cfRule type="cellIs" dxfId="1326" priority="1499" operator="equal">
      <formula>#REF!</formula>
    </cfRule>
    <cfRule type="cellIs" dxfId="1325" priority="1500" operator="equal">
      <formula>#REF!</formula>
    </cfRule>
    <cfRule type="cellIs" dxfId="1324" priority="1501" operator="equal">
      <formula>#REF!</formula>
    </cfRule>
  </conditionalFormatting>
  <conditionalFormatting sqref="Q51">
    <cfRule type="cellIs" dxfId="1323" priority="1475" operator="equal">
      <formula>#REF!</formula>
    </cfRule>
    <cfRule type="cellIs" dxfId="1322" priority="1477" operator="equal">
      <formula>#REF!</formula>
    </cfRule>
    <cfRule type="cellIs" dxfId="1321" priority="1478" operator="equal">
      <formula>#REF!</formula>
    </cfRule>
  </conditionalFormatting>
  <conditionalFormatting sqref="Q53 Q51">
    <cfRule type="cellIs" dxfId="1320" priority="1485" operator="equal">
      <formula>#REF!</formula>
    </cfRule>
  </conditionalFormatting>
  <conditionalFormatting sqref="Q53">
    <cfRule type="cellIs" dxfId="1319" priority="1484" operator="equal">
      <formula>#REF!</formula>
    </cfRule>
  </conditionalFormatting>
  <conditionalFormatting sqref="Q53:Q54">
    <cfRule type="cellIs" dxfId="1318" priority="1304" operator="equal">
      <formula>"EXTREMO (RC/F)"</formula>
    </cfRule>
    <cfRule type="cellIs" dxfId="1317" priority="1305" operator="equal">
      <formula>"ALTO (RC/F)"</formula>
    </cfRule>
    <cfRule type="cellIs" dxfId="1316" priority="1306" operator="equal">
      <formula>"MODERADO (RC/F)"</formula>
    </cfRule>
    <cfRule type="cellIs" dxfId="1315" priority="1307" operator="equal">
      <formula>"EXTREMO"</formula>
    </cfRule>
    <cfRule type="cellIs" dxfId="1314" priority="1308" operator="equal">
      <formula>"ALTO"</formula>
    </cfRule>
    <cfRule type="cellIs" dxfId="1313" priority="1309" operator="equal">
      <formula>"MODERADO"</formula>
    </cfRule>
    <cfRule type="cellIs" dxfId="1312" priority="1310" operator="equal">
      <formula>"BAJO"</formula>
    </cfRule>
    <cfRule type="cellIs" dxfId="1311" priority="1311" operator="equal">
      <formula>#REF!</formula>
    </cfRule>
    <cfRule type="cellIs" dxfId="1310" priority="1319" operator="equal">
      <formula>#REF!</formula>
    </cfRule>
    <cfRule type="cellIs" dxfId="1309" priority="1328" operator="equal">
      <formula>#REF!</formula>
    </cfRule>
  </conditionalFormatting>
  <conditionalFormatting sqref="Q54">
    <cfRule type="cellIs" dxfId="1308" priority="1312" operator="equal">
      <formula>#REF!</formula>
    </cfRule>
    <cfRule type="cellIs" dxfId="1307" priority="1313" operator="equal">
      <formula>#REF!</formula>
    </cfRule>
    <cfRule type="cellIs" dxfId="1306" priority="1314" operator="equal">
      <formula>#REF!</formula>
    </cfRule>
    <cfRule type="cellIs" dxfId="1305" priority="1315" operator="equal">
      <formula>#REF!</formula>
    </cfRule>
    <cfRule type="cellIs" dxfId="1304" priority="1316" operator="equal">
      <formula>#REF!</formula>
    </cfRule>
    <cfRule type="cellIs" dxfId="1303" priority="1317" operator="equal">
      <formula>#REF!</formula>
    </cfRule>
    <cfRule type="cellIs" dxfId="1302" priority="1318" operator="equal">
      <formula>#REF!</formula>
    </cfRule>
    <cfRule type="cellIs" dxfId="1301" priority="1320" operator="equal">
      <formula>#REF!</formula>
    </cfRule>
    <cfRule type="cellIs" dxfId="1300" priority="1321" operator="equal">
      <formula>#REF!</formula>
    </cfRule>
    <cfRule type="cellIs" dxfId="1299" priority="1322" operator="equal">
      <formula>#REF!</formula>
    </cfRule>
    <cfRule type="cellIs" dxfId="1298" priority="1323" operator="equal">
      <formula>#REF!</formula>
    </cfRule>
    <cfRule type="cellIs" dxfId="1297" priority="1324" operator="equal">
      <formula>#REF!</formula>
    </cfRule>
    <cfRule type="cellIs" dxfId="1296" priority="1325" operator="equal">
      <formula>#REF!</formula>
    </cfRule>
    <cfRule type="cellIs" dxfId="1295" priority="1326" operator="equal">
      <formula>#REF!</formula>
    </cfRule>
    <cfRule type="cellIs" dxfId="1294" priority="1327" operator="equal">
      <formula>#REF!</formula>
    </cfRule>
    <cfRule type="cellIs" dxfId="1293" priority="1329" operator="equal">
      <formula>#REF!</formula>
    </cfRule>
    <cfRule type="cellIs" dxfId="1292" priority="1330" operator="equal">
      <formula>#REF!</formula>
    </cfRule>
    <cfRule type="cellIs" dxfId="1291" priority="1331" operator="equal">
      <formula>#REF!</formula>
    </cfRule>
    <cfRule type="cellIs" dxfId="1290" priority="1332" operator="equal">
      <formula>#REF!</formula>
    </cfRule>
    <cfRule type="cellIs" dxfId="1289" priority="1333" operator="equal">
      <formula>#REF!</formula>
    </cfRule>
    <cfRule type="cellIs" dxfId="1288" priority="1334" operator="equal">
      <formula>#REF!</formula>
    </cfRule>
    <cfRule type="cellIs" dxfId="1287" priority="1335" operator="equal">
      <formula>#REF!</formula>
    </cfRule>
    <cfRule type="cellIs" dxfId="1286" priority="1336" operator="equal">
      <formula>#REF!</formula>
    </cfRule>
  </conditionalFormatting>
  <conditionalFormatting sqref="Q56">
    <cfRule type="cellIs" dxfId="1285" priority="1376" operator="equal">
      <formula>"EXTREMO (RC/F)"</formula>
    </cfRule>
    <cfRule type="cellIs" dxfId="1284" priority="1377" operator="equal">
      <formula>"ALTO (RC/F)"</formula>
    </cfRule>
    <cfRule type="cellIs" dxfId="1283" priority="1378" operator="equal">
      <formula>"MODERADO (RC/F)"</formula>
    </cfRule>
    <cfRule type="cellIs" dxfId="1282" priority="1379" operator="equal">
      <formula>"EXTREMO"</formula>
    </cfRule>
    <cfRule type="cellIs" dxfId="1281" priority="1380" operator="equal">
      <formula>"ALTO"</formula>
    </cfRule>
    <cfRule type="cellIs" dxfId="1280" priority="1381" operator="equal">
      <formula>"MODERADO"</formula>
    </cfRule>
    <cfRule type="cellIs" dxfId="1279" priority="1382" operator="equal">
      <formula>"BAJO"</formula>
    </cfRule>
    <cfRule type="cellIs" dxfId="1278" priority="1396" operator="equal">
      <formula>#REF!</formula>
    </cfRule>
    <cfRule type="cellIs" dxfId="1277" priority="1398" operator="equal">
      <formula>#REF!</formula>
    </cfRule>
    <cfRule type="cellIs" dxfId="1276" priority="1399" operator="equal">
      <formula>#REF!</formula>
    </cfRule>
    <cfRule type="cellIs" dxfId="1275" priority="1400" operator="equal">
      <formula>#REF!</formula>
    </cfRule>
    <cfRule type="cellIs" dxfId="1274" priority="1401" operator="equal">
      <formula>#REF!</formula>
    </cfRule>
    <cfRule type="cellIs" dxfId="1273" priority="1402" operator="equal">
      <formula>#REF!</formula>
    </cfRule>
    <cfRule type="cellIs" dxfId="1272" priority="1403" operator="equal">
      <formula>#REF!</formula>
    </cfRule>
    <cfRule type="cellIs" dxfId="1271" priority="1404" operator="equal">
      <formula>#REF!</formula>
    </cfRule>
    <cfRule type="cellIs" dxfId="1270" priority="1405" operator="equal">
      <formula>#REF!</formula>
    </cfRule>
    <cfRule type="cellIs" dxfId="1269" priority="1406" operator="equal">
      <formula>#REF!</formula>
    </cfRule>
    <cfRule type="cellIs" dxfId="1268" priority="1407" operator="equal">
      <formula>#REF!</formula>
    </cfRule>
    <cfRule type="cellIs" dxfId="1267" priority="1408" operator="equal">
      <formula>#REF!</formula>
    </cfRule>
    <cfRule type="cellIs" dxfId="1266" priority="1409" operator="equal">
      <formula>#REF!</formula>
    </cfRule>
    <cfRule type="cellIs" dxfId="1265" priority="1410" operator="equal">
      <formula>#REF!</formula>
    </cfRule>
    <cfRule type="cellIs" dxfId="1264" priority="1411" operator="equal">
      <formula>#REF!</formula>
    </cfRule>
    <cfRule type="cellIs" dxfId="1263" priority="1412" operator="equal">
      <formula>#REF!</formula>
    </cfRule>
    <cfRule type="cellIs" dxfId="1262" priority="1413" operator="equal">
      <formula>#REF!</formula>
    </cfRule>
    <cfRule type="cellIs" dxfId="1261" priority="1414" operator="equal">
      <formula>#REF!</formula>
    </cfRule>
    <cfRule type="cellIs" dxfId="1260" priority="1415" operator="equal">
      <formula>#REF!</formula>
    </cfRule>
    <cfRule type="cellIs" dxfId="1259" priority="1416" operator="equal">
      <formula>#REF!</formula>
    </cfRule>
    <cfRule type="cellIs" dxfId="1258" priority="1417" operator="equal">
      <formula>#REF!</formula>
    </cfRule>
    <cfRule type="cellIs" dxfId="1257" priority="1418" operator="equal">
      <formula>#REF!</formula>
    </cfRule>
    <cfRule type="cellIs" dxfId="1256" priority="1419" operator="equal">
      <formula>#REF!</formula>
    </cfRule>
    <cfRule type="cellIs" dxfId="1255" priority="1420" operator="equal">
      <formula>#REF!</formula>
    </cfRule>
    <cfRule type="cellIs" dxfId="1254" priority="1421" operator="equal">
      <formula>#REF!</formula>
    </cfRule>
    <cfRule type="cellIs" dxfId="1253" priority="1422" operator="equal">
      <formula>#REF!</formula>
    </cfRule>
  </conditionalFormatting>
  <conditionalFormatting sqref="Q58">
    <cfRule type="cellIs" dxfId="1252" priority="44" operator="equal">
      <formula>#REF!</formula>
    </cfRule>
    <cfRule type="cellIs" dxfId="1251" priority="45" operator="equal">
      <formula>#REF!</formula>
    </cfRule>
    <cfRule type="cellIs" dxfId="1250" priority="46" operator="equal">
      <formula>#REF!</formula>
    </cfRule>
    <cfRule type="cellIs" dxfId="1249" priority="47" operator="equal">
      <formula>#REF!</formula>
    </cfRule>
    <cfRule type="cellIs" dxfId="1248" priority="48" operator="equal">
      <formula>#REF!</formula>
    </cfRule>
    <cfRule type="cellIs" dxfId="1247" priority="49" operator="equal">
      <formula>#REF!</formula>
    </cfRule>
    <cfRule type="cellIs" dxfId="1246" priority="50" operator="equal">
      <formula>#REF!</formula>
    </cfRule>
    <cfRule type="cellIs" dxfId="1245" priority="51" operator="equal">
      <formula>#REF!</formula>
    </cfRule>
    <cfRule type="cellIs" dxfId="1244" priority="52" operator="equal">
      <formula>#REF!</formula>
    </cfRule>
    <cfRule type="cellIs" dxfId="1243" priority="53" operator="equal">
      <formula>#REF!</formula>
    </cfRule>
    <cfRule type="cellIs" dxfId="1242" priority="54" operator="equal">
      <formula>#REF!</formula>
    </cfRule>
    <cfRule type="cellIs" dxfId="1241" priority="55" operator="equal">
      <formula>#REF!</formula>
    </cfRule>
    <cfRule type="cellIs" dxfId="1240" priority="56" operator="equal">
      <formula>#REF!</formula>
    </cfRule>
    <cfRule type="cellIs" dxfId="1239" priority="57" operator="equal">
      <formula>#REF!</formula>
    </cfRule>
    <cfRule type="cellIs" dxfId="1238" priority="58" operator="equal">
      <formula>#REF!</formula>
    </cfRule>
    <cfRule type="cellIs" dxfId="1237" priority="59" operator="equal">
      <formula>#REF!</formula>
    </cfRule>
    <cfRule type="cellIs" dxfId="1236" priority="60" operator="equal">
      <formula>#REF!</formula>
    </cfRule>
    <cfRule type="cellIs" dxfId="1235" priority="61" operator="equal">
      <formula>#REF!</formula>
    </cfRule>
    <cfRule type="cellIs" dxfId="1234" priority="62" operator="equal">
      <formula>#REF!</formula>
    </cfRule>
    <cfRule type="cellIs" dxfId="1233" priority="63" operator="equal">
      <formula>#REF!</formula>
    </cfRule>
    <cfRule type="cellIs" dxfId="1232" priority="64" operator="equal">
      <formula>#REF!</formula>
    </cfRule>
    <cfRule type="cellIs" dxfId="1231" priority="65" operator="equal">
      <formula>#REF!</formula>
    </cfRule>
    <cfRule type="cellIs" dxfId="1230" priority="66" operator="equal">
      <formula>#REF!</formula>
    </cfRule>
    <cfRule type="cellIs" dxfId="1229" priority="67" operator="equal">
      <formula>#REF!</formula>
    </cfRule>
    <cfRule type="cellIs" dxfId="1228" priority="68" operator="equal">
      <formula>#REF!</formula>
    </cfRule>
    <cfRule type="cellIs" dxfId="1227" priority="69" operator="equal">
      <formula>#REF!</formula>
    </cfRule>
    <cfRule type="cellIs" dxfId="1226" priority="70" operator="equal">
      <formula>"EXTREMO (RC/F)"</formula>
    </cfRule>
    <cfRule type="cellIs" dxfId="1225" priority="71" operator="equal">
      <formula>"ALTO (RC/F)"</formula>
    </cfRule>
    <cfRule type="cellIs" dxfId="1224" priority="72" operator="equal">
      <formula>"MODERADO (RC/F)"</formula>
    </cfRule>
    <cfRule type="cellIs" dxfId="1223" priority="73" operator="equal">
      <formula>"EXTREMO"</formula>
    </cfRule>
    <cfRule type="cellIs" dxfId="1222" priority="74" operator="equal">
      <formula>"ALTO"</formula>
    </cfRule>
    <cfRule type="cellIs" dxfId="1221" priority="75" operator="equal">
      <formula>"MODERADO"</formula>
    </cfRule>
    <cfRule type="cellIs" dxfId="1220" priority="76" operator="equal">
      <formula>"BAJO"</formula>
    </cfRule>
  </conditionalFormatting>
  <conditionalFormatting sqref="Q63:Q64 AJ63:AJ64">
    <cfRule type="cellIs" dxfId="1219" priority="1240" operator="equal">
      <formula>#REF!</formula>
    </cfRule>
    <cfRule type="cellIs" dxfId="1218" priority="1241" operator="equal">
      <formula>#REF!</formula>
    </cfRule>
    <cfRule type="cellIs" dxfId="1217" priority="1242" operator="equal">
      <formula>#REF!</formula>
    </cfRule>
    <cfRule type="cellIs" dxfId="1216" priority="1243" operator="equal">
      <formula>#REF!</formula>
    </cfRule>
    <cfRule type="cellIs" dxfId="1215" priority="1244" operator="equal">
      <formula>#REF!</formula>
    </cfRule>
    <cfRule type="cellIs" dxfId="1214" priority="1245" operator="equal">
      <formula>#REF!</formula>
    </cfRule>
    <cfRule type="cellIs" dxfId="1213" priority="1246" operator="equal">
      <formula>#REF!</formula>
    </cfRule>
    <cfRule type="cellIs" dxfId="1212" priority="1247" operator="equal">
      <formula>#REF!</formula>
    </cfRule>
    <cfRule type="cellIs" dxfId="1211" priority="1248" operator="equal">
      <formula>#REF!</formula>
    </cfRule>
    <cfRule type="cellIs" dxfId="1210" priority="1249" operator="equal">
      <formula>#REF!</formula>
    </cfRule>
    <cfRule type="cellIs" dxfId="1209" priority="1250" operator="equal">
      <formula>#REF!</formula>
    </cfRule>
    <cfRule type="cellIs" dxfId="1208" priority="1251" operator="equal">
      <formula>#REF!</formula>
    </cfRule>
    <cfRule type="cellIs" dxfId="1207" priority="1252" operator="equal">
      <formula>#REF!</formula>
    </cfRule>
    <cfRule type="cellIs" dxfId="1206" priority="1253" operator="equal">
      <formula>#REF!</formula>
    </cfRule>
    <cfRule type="cellIs" dxfId="1205" priority="1254" operator="equal">
      <formula>#REF!</formula>
    </cfRule>
    <cfRule type="cellIs" dxfId="1204" priority="1255" operator="equal">
      <formula>#REF!</formula>
    </cfRule>
    <cfRule type="cellIs" dxfId="1203" priority="1256" operator="equal">
      <formula>#REF!</formula>
    </cfRule>
    <cfRule type="cellIs" dxfId="1202" priority="1257" operator="equal">
      <formula>#REF!</formula>
    </cfRule>
    <cfRule type="cellIs" dxfId="1201" priority="1258" operator="equal">
      <formula>#REF!</formula>
    </cfRule>
    <cfRule type="cellIs" dxfId="1200" priority="1259" operator="equal">
      <formula>#REF!</formula>
    </cfRule>
    <cfRule type="cellIs" dxfId="1199" priority="1260" operator="equal">
      <formula>#REF!</formula>
    </cfRule>
    <cfRule type="cellIs" dxfId="1198" priority="1261" operator="equal">
      <formula>#REF!</formula>
    </cfRule>
    <cfRule type="cellIs" dxfId="1197" priority="1262" operator="equal">
      <formula>#REF!</formula>
    </cfRule>
    <cfRule type="cellIs" dxfId="1196" priority="1263" operator="equal">
      <formula>#REF!</formula>
    </cfRule>
    <cfRule type="cellIs" dxfId="1195" priority="1264" operator="equal">
      <formula>#REF!</formula>
    </cfRule>
    <cfRule type="cellIs" dxfId="1194" priority="1265" operator="equal">
      <formula>#REF!</formula>
    </cfRule>
    <cfRule type="cellIs" dxfId="1193" priority="1266" operator="equal">
      <formula>#REF!</formula>
    </cfRule>
    <cfRule type="cellIs" dxfId="1192" priority="1267" operator="equal">
      <formula>#REF!</formula>
    </cfRule>
    <cfRule type="cellIs" dxfId="1191" priority="1268" operator="equal">
      <formula>#REF!</formula>
    </cfRule>
    <cfRule type="cellIs" dxfId="1190" priority="1269" operator="equal">
      <formula>#REF!</formula>
    </cfRule>
    <cfRule type="cellIs" dxfId="1189" priority="1270" operator="equal">
      <formula>#REF!</formula>
    </cfRule>
    <cfRule type="cellIs" dxfId="1188" priority="1271" operator="equal">
      <formula>#REF!</formula>
    </cfRule>
    <cfRule type="cellIs" dxfId="1187" priority="1272" operator="equal">
      <formula>#REF!</formula>
    </cfRule>
    <cfRule type="cellIs" dxfId="1186" priority="1273" operator="equal">
      <formula>#REF!</formula>
    </cfRule>
    <cfRule type="cellIs" dxfId="1185" priority="1274" operator="equal">
      <formula>#REF!</formula>
    </cfRule>
    <cfRule type="cellIs" dxfId="1184" priority="1275" operator="equal">
      <formula>#REF!</formula>
    </cfRule>
    <cfRule type="cellIs" dxfId="1183" priority="1276" operator="equal">
      <formula>#REF!</formula>
    </cfRule>
    <cfRule type="cellIs" dxfId="1182" priority="1277" operator="equal">
      <formula>#REF!</formula>
    </cfRule>
    <cfRule type="cellIs" dxfId="1181" priority="1278" operator="equal">
      <formula>#REF!</formula>
    </cfRule>
    <cfRule type="cellIs" dxfId="1180" priority="1279" operator="equal">
      <formula>#REF!</formula>
    </cfRule>
    <cfRule type="cellIs" dxfId="1179" priority="1280" operator="equal">
      <formula>#REF!</formula>
    </cfRule>
    <cfRule type="cellIs" dxfId="1178" priority="1281" operator="equal">
      <formula>#REF!</formula>
    </cfRule>
    <cfRule type="cellIs" dxfId="1177" priority="1282" operator="equal">
      <formula>#REF!</formula>
    </cfRule>
    <cfRule type="cellIs" dxfId="1176" priority="1283" operator="equal">
      <formula>#REF!</formula>
    </cfRule>
    <cfRule type="cellIs" dxfId="1175" priority="1284" operator="equal">
      <formula>#REF!</formula>
    </cfRule>
    <cfRule type="cellIs" dxfId="1174" priority="1285" operator="equal">
      <formula>#REF!</formula>
    </cfRule>
    <cfRule type="cellIs" dxfId="1173" priority="1286" operator="equal">
      <formula>#REF!</formula>
    </cfRule>
    <cfRule type="cellIs" dxfId="1172" priority="1287" operator="equal">
      <formula>#REF!</formula>
    </cfRule>
    <cfRule type="cellIs" dxfId="1171" priority="1288" operator="equal">
      <formula>#REF!</formula>
    </cfRule>
  </conditionalFormatting>
  <conditionalFormatting sqref="Q63:Q64">
    <cfRule type="cellIs" dxfId="1170" priority="1236" operator="equal">
      <formula>#REF!</formula>
    </cfRule>
    <cfRule type="cellIs" dxfId="1169" priority="1238" operator="equal">
      <formula>#REF!</formula>
    </cfRule>
    <cfRule type="cellIs" dxfId="1168" priority="1239" operator="equal">
      <formula>#REF!</formula>
    </cfRule>
  </conditionalFormatting>
  <conditionalFormatting sqref="Q63:Q65">
    <cfRule type="cellIs" dxfId="1167" priority="1203" operator="equal">
      <formula>"EXTREMO (RC/F)"</formula>
    </cfRule>
    <cfRule type="cellIs" dxfId="1166" priority="1204" operator="equal">
      <formula>"ALTO (RC/F)"</formula>
    </cfRule>
    <cfRule type="cellIs" dxfId="1165" priority="1205" operator="equal">
      <formula>"MODERADO (RC/F)"</formula>
    </cfRule>
    <cfRule type="cellIs" dxfId="1164" priority="1206" operator="equal">
      <formula>"EXTREMO"</formula>
    </cfRule>
    <cfRule type="cellIs" dxfId="1163" priority="1207" operator="equal">
      <formula>"ALTO"</formula>
    </cfRule>
    <cfRule type="cellIs" dxfId="1162" priority="1208" operator="equal">
      <formula>"MODERADO"</formula>
    </cfRule>
    <cfRule type="cellIs" dxfId="1161" priority="1209" operator="equal">
      <formula>"BAJO"</formula>
    </cfRule>
  </conditionalFormatting>
  <conditionalFormatting sqref="Q65">
    <cfRule type="cellIs" dxfId="1160" priority="1144" operator="equal">
      <formula>#REF!</formula>
    </cfRule>
    <cfRule type="cellIs" dxfId="1159" priority="1145" operator="equal">
      <formula>#REF!</formula>
    </cfRule>
    <cfRule type="cellIs" dxfId="1158" priority="1146" operator="equal">
      <formula>#REF!</formula>
    </cfRule>
    <cfRule type="cellIs" dxfId="1157" priority="1147" operator="equal">
      <formula>#REF!</formula>
    </cfRule>
    <cfRule type="cellIs" dxfId="1156" priority="1148" operator="equal">
      <formula>#REF!</formula>
    </cfRule>
    <cfRule type="cellIs" dxfId="1155" priority="1149" operator="equal">
      <formula>#REF!</formula>
    </cfRule>
    <cfRule type="cellIs" dxfId="1154" priority="1150" operator="equal">
      <formula>#REF!</formula>
    </cfRule>
    <cfRule type="cellIs" dxfId="1153" priority="1151" operator="equal">
      <formula>#REF!</formula>
    </cfRule>
    <cfRule type="cellIs" dxfId="1152" priority="1152" operator="equal">
      <formula>#REF!</formula>
    </cfRule>
    <cfRule type="cellIs" dxfId="1151" priority="1153" operator="equal">
      <formula>#REF!</formula>
    </cfRule>
    <cfRule type="cellIs" dxfId="1150" priority="1154" operator="equal">
      <formula>#REF!</formula>
    </cfRule>
    <cfRule type="cellIs" dxfId="1149" priority="1155" operator="equal">
      <formula>#REF!</formula>
    </cfRule>
    <cfRule type="cellIs" dxfId="1148" priority="1156" operator="equal">
      <formula>#REF!</formula>
    </cfRule>
    <cfRule type="cellIs" dxfId="1147" priority="1157" operator="equal">
      <formula>#REF!</formula>
    </cfRule>
    <cfRule type="cellIs" dxfId="1146" priority="1158" operator="equal">
      <formula>#REF!</formula>
    </cfRule>
    <cfRule type="cellIs" dxfId="1145" priority="1159" operator="equal">
      <formula>#REF!</formula>
    </cfRule>
    <cfRule type="cellIs" dxfId="1144" priority="1160" operator="equal">
      <formula>#REF!</formula>
    </cfRule>
    <cfRule type="cellIs" dxfId="1143" priority="1161" operator="equal">
      <formula>#REF!</formula>
    </cfRule>
    <cfRule type="cellIs" dxfId="1142" priority="1162" operator="equal">
      <formula>#REF!</formula>
    </cfRule>
    <cfRule type="cellIs" dxfId="1141" priority="1163" operator="equal">
      <formula>#REF!</formula>
    </cfRule>
    <cfRule type="cellIs" dxfId="1140" priority="1164" operator="equal">
      <formula>#REF!</formula>
    </cfRule>
    <cfRule type="cellIs" dxfId="1139" priority="1165" operator="equal">
      <formula>#REF!</formula>
    </cfRule>
    <cfRule type="cellIs" dxfId="1138" priority="1166" operator="equal">
      <formula>#REF!</formula>
    </cfRule>
    <cfRule type="cellIs" dxfId="1137" priority="1167" operator="equal">
      <formula>#REF!</formula>
    </cfRule>
    <cfRule type="cellIs" dxfId="1136" priority="1168" operator="equal">
      <formula>#REF!</formula>
    </cfRule>
    <cfRule type="cellIs" dxfId="1135" priority="1169" operator="equal">
      <formula>#REF!</formula>
    </cfRule>
    <cfRule type="cellIs" dxfId="1134" priority="1170" operator="equal">
      <formula>"EXTREMO (RC/F)"</formula>
    </cfRule>
    <cfRule type="cellIs" dxfId="1133" priority="1171" operator="equal">
      <formula>"ALTO (RC/F)"</formula>
    </cfRule>
    <cfRule type="cellIs" dxfId="1132" priority="1172" operator="equal">
      <formula>"MODERADO (RC/F)"</formula>
    </cfRule>
    <cfRule type="cellIs" dxfId="1131" priority="1173" operator="equal">
      <formula>"EXTREMO"</formula>
    </cfRule>
    <cfRule type="cellIs" dxfId="1130" priority="1174" operator="equal">
      <formula>"ALTO"</formula>
    </cfRule>
    <cfRule type="cellIs" dxfId="1129" priority="1175" operator="equal">
      <formula>"MODERADO"</formula>
    </cfRule>
    <cfRule type="cellIs" dxfId="1128" priority="1176" operator="equal">
      <formula>"BAJO"</formula>
    </cfRule>
    <cfRule type="cellIs" dxfId="1127" priority="1177" operator="equal">
      <formula>#REF!</formula>
    </cfRule>
    <cfRule type="cellIs" dxfId="1126" priority="1178" operator="equal">
      <formula>#REF!</formula>
    </cfRule>
    <cfRule type="cellIs" dxfId="1125" priority="1179" operator="equal">
      <formula>#REF!</formula>
    </cfRule>
    <cfRule type="cellIs" dxfId="1124" priority="1180" operator="equal">
      <formula>#REF!</formula>
    </cfRule>
    <cfRule type="cellIs" dxfId="1123" priority="1181" operator="equal">
      <formula>#REF!</formula>
    </cfRule>
    <cfRule type="cellIs" dxfId="1122" priority="1182" operator="equal">
      <formula>#REF!</formula>
    </cfRule>
    <cfRule type="cellIs" dxfId="1121" priority="1183" operator="equal">
      <formula>#REF!</formula>
    </cfRule>
    <cfRule type="cellIs" dxfId="1120" priority="1184" operator="equal">
      <formula>#REF!</formula>
    </cfRule>
    <cfRule type="cellIs" dxfId="1119" priority="1185" operator="equal">
      <formula>#REF!</formula>
    </cfRule>
    <cfRule type="cellIs" dxfId="1118" priority="1186" operator="equal">
      <formula>#REF!</formula>
    </cfRule>
    <cfRule type="cellIs" dxfId="1117" priority="1187" operator="equal">
      <formula>#REF!</formula>
    </cfRule>
    <cfRule type="cellIs" dxfId="1116" priority="1188" operator="equal">
      <formula>#REF!</formula>
    </cfRule>
    <cfRule type="cellIs" dxfId="1115" priority="1189" operator="equal">
      <formula>#REF!</formula>
    </cfRule>
    <cfRule type="cellIs" dxfId="1114" priority="1190" operator="equal">
      <formula>#REF!</formula>
    </cfRule>
    <cfRule type="cellIs" dxfId="1113" priority="1191" operator="equal">
      <formula>#REF!</formula>
    </cfRule>
    <cfRule type="cellIs" dxfId="1112" priority="1192" operator="equal">
      <formula>#REF!</formula>
    </cfRule>
    <cfRule type="cellIs" dxfId="1111" priority="1193" operator="equal">
      <formula>#REF!</formula>
    </cfRule>
    <cfRule type="cellIs" dxfId="1110" priority="1194" operator="equal">
      <formula>#REF!</formula>
    </cfRule>
    <cfRule type="cellIs" dxfId="1109" priority="1195" operator="equal">
      <formula>#REF!</formula>
    </cfRule>
    <cfRule type="cellIs" dxfId="1108" priority="1196" operator="equal">
      <formula>#REF!</formula>
    </cfRule>
    <cfRule type="cellIs" dxfId="1107" priority="1197" operator="equal">
      <formula>#REF!</formula>
    </cfRule>
    <cfRule type="cellIs" dxfId="1106" priority="1198" operator="equal">
      <formula>#REF!</formula>
    </cfRule>
    <cfRule type="cellIs" dxfId="1105" priority="1199" operator="equal">
      <formula>#REF!</formula>
    </cfRule>
    <cfRule type="cellIs" dxfId="1104" priority="1200" operator="equal">
      <formula>#REF!</formula>
    </cfRule>
    <cfRule type="cellIs" dxfId="1103" priority="1201" operator="equal">
      <formula>#REF!</formula>
    </cfRule>
    <cfRule type="cellIs" dxfId="1102" priority="1202" operator="equal">
      <formula>#REF!</formula>
    </cfRule>
  </conditionalFormatting>
  <conditionalFormatting sqref="Q67">
    <cfRule type="cellIs" dxfId="1101" priority="1092" operator="equal">
      <formula>#REF!</formula>
    </cfRule>
    <cfRule type="cellIs" dxfId="1100" priority="1093" operator="equal">
      <formula>#REF!</formula>
    </cfRule>
    <cfRule type="cellIs" dxfId="1099" priority="1094" operator="equal">
      <formula>#REF!</formula>
    </cfRule>
    <cfRule type="cellIs" dxfId="1098" priority="1095" operator="equal">
      <formula>#REF!</formula>
    </cfRule>
    <cfRule type="cellIs" dxfId="1097" priority="1096" operator="equal">
      <formula>#REF!</formula>
    </cfRule>
    <cfRule type="cellIs" dxfId="1096" priority="1097" operator="equal">
      <formula>#REF!</formula>
    </cfRule>
    <cfRule type="cellIs" dxfId="1095" priority="1098" operator="equal">
      <formula>#REF!</formula>
    </cfRule>
    <cfRule type="cellIs" dxfId="1094" priority="1099" operator="equal">
      <formula>#REF!</formula>
    </cfRule>
    <cfRule type="cellIs" dxfId="1093" priority="1100" operator="equal">
      <formula>#REF!</formula>
    </cfRule>
    <cfRule type="cellIs" dxfId="1092" priority="1101" operator="equal">
      <formula>#REF!</formula>
    </cfRule>
    <cfRule type="cellIs" dxfId="1091" priority="1102" operator="equal">
      <formula>#REF!</formula>
    </cfRule>
    <cfRule type="cellIs" dxfId="1090" priority="1103" operator="equal">
      <formula>#REF!</formula>
    </cfRule>
    <cfRule type="cellIs" dxfId="1089" priority="1104" operator="equal">
      <formula>#REF!</formula>
    </cfRule>
    <cfRule type="cellIs" dxfId="1088" priority="1105" operator="equal">
      <formula>#REF!</formula>
    </cfRule>
    <cfRule type="cellIs" dxfId="1087" priority="1106" operator="equal">
      <formula>#REF!</formula>
    </cfRule>
    <cfRule type="cellIs" dxfId="1086" priority="1107" operator="equal">
      <formula>#REF!</formula>
    </cfRule>
    <cfRule type="cellIs" dxfId="1085" priority="1108" operator="equal">
      <formula>#REF!</formula>
    </cfRule>
    <cfRule type="cellIs" dxfId="1084" priority="1109" operator="equal">
      <formula>#REF!</formula>
    </cfRule>
    <cfRule type="cellIs" dxfId="1083" priority="1110" operator="equal">
      <formula>#REF!</formula>
    </cfRule>
    <cfRule type="cellIs" dxfId="1082" priority="1111" operator="equal">
      <formula>#REF!</formula>
    </cfRule>
    <cfRule type="cellIs" dxfId="1081" priority="1112" operator="equal">
      <formula>#REF!</formula>
    </cfRule>
    <cfRule type="cellIs" dxfId="1080" priority="1113" operator="equal">
      <formula>#REF!</formula>
    </cfRule>
    <cfRule type="cellIs" dxfId="1079" priority="1114" operator="equal">
      <formula>#REF!</formula>
    </cfRule>
    <cfRule type="cellIs" dxfId="1078" priority="1115" operator="equal">
      <formula>#REF!</formula>
    </cfRule>
    <cfRule type="cellIs" dxfId="1077" priority="1116" operator="equal">
      <formula>#REF!</formula>
    </cfRule>
    <cfRule type="cellIs" dxfId="1076" priority="1117" operator="equal">
      <formula>#REF!</formula>
    </cfRule>
  </conditionalFormatting>
  <conditionalFormatting sqref="Q67:Q68">
    <cfRule type="cellIs" dxfId="1075" priority="1118" operator="equal">
      <formula>#REF!</formula>
    </cfRule>
    <cfRule type="cellIs" dxfId="1074" priority="1119" operator="equal">
      <formula>#REF!</formula>
    </cfRule>
    <cfRule type="cellIs" dxfId="1073" priority="1120" operator="equal">
      <formula>#REF!</formula>
    </cfRule>
    <cfRule type="cellIs" dxfId="1072" priority="1121" operator="equal">
      <formula>#REF!</formula>
    </cfRule>
    <cfRule type="cellIs" dxfId="1071" priority="1122" operator="equal">
      <formula>#REF!</formula>
    </cfRule>
    <cfRule type="cellIs" dxfId="1070" priority="1123" operator="equal">
      <formula>#REF!</formula>
    </cfRule>
    <cfRule type="cellIs" dxfId="1069" priority="1124" operator="equal">
      <formula>#REF!</formula>
    </cfRule>
    <cfRule type="cellIs" dxfId="1068" priority="1125" operator="equal">
      <formula>#REF!</formula>
    </cfRule>
    <cfRule type="cellIs" dxfId="1067" priority="1126" operator="equal">
      <formula>#REF!</formula>
    </cfRule>
    <cfRule type="cellIs" dxfId="1066" priority="1127" operator="equal">
      <formula>#REF!</formula>
    </cfRule>
    <cfRule type="cellIs" dxfId="1065" priority="1128" operator="equal">
      <formula>#REF!</formula>
    </cfRule>
    <cfRule type="cellIs" dxfId="1064" priority="1129" operator="equal">
      <formula>#REF!</formula>
    </cfRule>
    <cfRule type="cellIs" dxfId="1063" priority="1130" operator="equal">
      <formula>#REF!</formula>
    </cfRule>
    <cfRule type="cellIs" dxfId="1062" priority="1131" operator="equal">
      <formula>#REF!</formula>
    </cfRule>
    <cfRule type="cellIs" dxfId="1061" priority="1132" operator="equal">
      <formula>#REF!</formula>
    </cfRule>
    <cfRule type="cellIs" dxfId="1060" priority="1133" operator="equal">
      <formula>#REF!</formula>
    </cfRule>
    <cfRule type="cellIs" dxfId="1059" priority="1134" operator="equal">
      <formula>#REF!</formula>
    </cfRule>
    <cfRule type="cellIs" dxfId="1058" priority="1135" operator="equal">
      <formula>#REF!</formula>
    </cfRule>
    <cfRule type="cellIs" dxfId="1057" priority="1136" operator="equal">
      <formula>#REF!</formula>
    </cfRule>
    <cfRule type="cellIs" dxfId="1056" priority="1137" operator="equal">
      <formula>#REF!</formula>
    </cfRule>
    <cfRule type="cellIs" dxfId="1055" priority="1138" operator="equal">
      <formula>#REF!</formula>
    </cfRule>
    <cfRule type="cellIs" dxfId="1054" priority="1139" operator="equal">
      <formula>#REF!</formula>
    </cfRule>
    <cfRule type="cellIs" dxfId="1053" priority="1140" operator="equal">
      <formula>#REF!</formula>
    </cfRule>
    <cfRule type="cellIs" dxfId="1052" priority="1141" operator="equal">
      <formula>#REF!</formula>
    </cfRule>
    <cfRule type="cellIs" dxfId="1051" priority="1142" operator="equal">
      <formula>#REF!</formula>
    </cfRule>
    <cfRule type="cellIs" dxfId="1050" priority="1143" operator="equal">
      <formula>#REF!</formula>
    </cfRule>
    <cfRule type="cellIs" dxfId="1049" priority="1289" operator="equal">
      <formula>"EXTREMO (RC/F)"</formula>
    </cfRule>
    <cfRule type="cellIs" dxfId="1048" priority="1290" operator="equal">
      <formula>"ALTO (RC/F)"</formula>
    </cfRule>
    <cfRule type="cellIs" dxfId="1047" priority="1291" operator="equal">
      <formula>"MODERADO (RC/F)"</formula>
    </cfRule>
    <cfRule type="cellIs" dxfId="1046" priority="1292" operator="equal">
      <formula>"EXTREMO"</formula>
    </cfRule>
    <cfRule type="cellIs" dxfId="1045" priority="1293" operator="equal">
      <formula>"ALTO"</formula>
    </cfRule>
    <cfRule type="cellIs" dxfId="1044" priority="1294" operator="equal">
      <formula>"MODERADO"</formula>
    </cfRule>
    <cfRule type="cellIs" dxfId="1043" priority="1295" operator="equal">
      <formula>"BAJO"</formula>
    </cfRule>
  </conditionalFormatting>
  <conditionalFormatting sqref="Q69 Q78">
    <cfRule type="cellIs" dxfId="1042" priority="210" operator="equal">
      <formula>#REF!</formula>
    </cfRule>
    <cfRule type="cellIs" dxfId="1041" priority="212" operator="equal">
      <formula>#REF!</formula>
    </cfRule>
    <cfRule type="cellIs" dxfId="1040" priority="213" operator="equal">
      <formula>#REF!</formula>
    </cfRule>
    <cfRule type="cellIs" dxfId="1039" priority="214" operator="equal">
      <formula>#REF!</formula>
    </cfRule>
    <cfRule type="cellIs" dxfId="1038" priority="215" operator="equal">
      <formula>#REF!</formula>
    </cfRule>
    <cfRule type="cellIs" dxfId="1037" priority="216" operator="equal">
      <formula>#REF!</formula>
    </cfRule>
    <cfRule type="cellIs" dxfId="1036" priority="217" operator="equal">
      <formula>#REF!</formula>
    </cfRule>
    <cfRule type="cellIs" dxfId="1035" priority="218" operator="equal">
      <formula>#REF!</formula>
    </cfRule>
    <cfRule type="cellIs" dxfId="1034" priority="219" operator="equal">
      <formula>#REF!</formula>
    </cfRule>
    <cfRule type="cellIs" dxfId="1033" priority="220" operator="equal">
      <formula>#REF!</formula>
    </cfRule>
    <cfRule type="cellIs" dxfId="1032" priority="221" operator="equal">
      <formula>#REF!</formula>
    </cfRule>
    <cfRule type="cellIs" dxfId="1031" priority="222" operator="equal">
      <formula>#REF!</formula>
    </cfRule>
    <cfRule type="cellIs" dxfId="1030" priority="223" operator="equal">
      <formula>#REF!</formula>
    </cfRule>
    <cfRule type="cellIs" dxfId="1029" priority="224" operator="equal">
      <formula>#REF!</formula>
    </cfRule>
    <cfRule type="cellIs" dxfId="1028" priority="225" operator="equal">
      <formula>#REF!</formula>
    </cfRule>
    <cfRule type="cellIs" dxfId="1027" priority="226" operator="equal">
      <formula>#REF!</formula>
    </cfRule>
    <cfRule type="cellIs" dxfId="1026" priority="227" operator="equal">
      <formula>#REF!</formula>
    </cfRule>
    <cfRule type="cellIs" dxfId="1025" priority="228" operator="equal">
      <formula>#REF!</formula>
    </cfRule>
    <cfRule type="cellIs" dxfId="1024" priority="229" operator="equal">
      <formula>#REF!</formula>
    </cfRule>
    <cfRule type="cellIs" dxfId="1023" priority="230" operator="equal">
      <formula>#REF!</formula>
    </cfRule>
    <cfRule type="cellIs" dxfId="1022" priority="231" operator="equal">
      <formula>#REF!</formula>
    </cfRule>
    <cfRule type="cellIs" dxfId="1021" priority="232" operator="equal">
      <formula>#REF!</formula>
    </cfRule>
    <cfRule type="cellIs" dxfId="1020" priority="233" operator="equal">
      <formula>#REF!</formula>
    </cfRule>
    <cfRule type="cellIs" dxfId="1019" priority="234" operator="equal">
      <formula>#REF!</formula>
    </cfRule>
    <cfRule type="cellIs" dxfId="1018" priority="235" operator="equal">
      <formula>#REF!</formula>
    </cfRule>
    <cfRule type="cellIs" dxfId="1017" priority="236" operator="equal">
      <formula>#REF!</formula>
    </cfRule>
  </conditionalFormatting>
  <conditionalFormatting sqref="Q80 Q82:Q83 Q85">
    <cfRule type="cellIs" dxfId="1016" priority="908" operator="equal">
      <formula>#REF!</formula>
    </cfRule>
    <cfRule type="cellIs" dxfId="1015" priority="909" operator="equal">
      <formula>#REF!</formula>
    </cfRule>
    <cfRule type="cellIs" dxfId="1014" priority="910" operator="equal">
      <formula>#REF!</formula>
    </cfRule>
    <cfRule type="cellIs" dxfId="1013" priority="911" operator="equal">
      <formula>#REF!</formula>
    </cfRule>
    <cfRule type="cellIs" dxfId="1012" priority="912" operator="equal">
      <formula>#REF!</formula>
    </cfRule>
    <cfRule type="cellIs" dxfId="1011" priority="913" operator="equal">
      <formula>#REF!</formula>
    </cfRule>
    <cfRule type="cellIs" dxfId="1010" priority="914" operator="equal">
      <formula>#REF!</formula>
    </cfRule>
    <cfRule type="cellIs" dxfId="1009" priority="915" operator="equal">
      <formula>#REF!</formula>
    </cfRule>
    <cfRule type="cellIs" dxfId="1008" priority="916" operator="equal">
      <formula>#REF!</formula>
    </cfRule>
    <cfRule type="cellIs" dxfId="1007" priority="917" operator="equal">
      <formula>#REF!</formula>
    </cfRule>
    <cfRule type="cellIs" dxfId="1006" priority="918" operator="equal">
      <formula>#REF!</formula>
    </cfRule>
    <cfRule type="cellIs" dxfId="1005" priority="919" operator="equal">
      <formula>#REF!</formula>
    </cfRule>
    <cfRule type="cellIs" dxfId="1004" priority="920" operator="equal">
      <formula>#REF!</formula>
    </cfRule>
    <cfRule type="cellIs" dxfId="1003" priority="921" operator="equal">
      <formula>#REF!</formula>
    </cfRule>
    <cfRule type="cellIs" dxfId="1002" priority="922" operator="equal">
      <formula>#REF!</formula>
    </cfRule>
    <cfRule type="cellIs" dxfId="1001" priority="923" operator="equal">
      <formula>#REF!</formula>
    </cfRule>
    <cfRule type="cellIs" dxfId="1000" priority="924" operator="equal">
      <formula>#REF!</formula>
    </cfRule>
    <cfRule type="cellIs" dxfId="999" priority="925" operator="equal">
      <formula>#REF!</formula>
    </cfRule>
    <cfRule type="cellIs" dxfId="998" priority="926" operator="equal">
      <formula>#REF!</formula>
    </cfRule>
  </conditionalFormatting>
  <conditionalFormatting sqref="Q80 Q82:Q83 Q85">
    <cfRule type="cellIs" dxfId="997" priority="907" operator="equal">
      <formula>#REF!</formula>
    </cfRule>
  </conditionalFormatting>
  <conditionalFormatting sqref="Q80 Q82:Q83 Q85 Q89:Q90">
    <cfRule type="cellIs" dxfId="996" priority="904" operator="equal">
      <formula>#REF!</formula>
    </cfRule>
    <cfRule type="cellIs" dxfId="995" priority="905" operator="equal">
      <formula>#REF!</formula>
    </cfRule>
    <cfRule type="cellIs" dxfId="994" priority="906" operator="equal">
      <formula>#REF!</formula>
    </cfRule>
  </conditionalFormatting>
  <conditionalFormatting sqref="Q80 Q82:Q83">
    <cfRule type="cellIs" dxfId="993" priority="899" operator="equal">
      <formula>#REF!</formula>
    </cfRule>
    <cfRule type="cellIs" dxfId="992" priority="902" operator="equal">
      <formula>#REF!</formula>
    </cfRule>
    <cfRule type="cellIs" dxfId="991" priority="903" operator="equal">
      <formula>#REF!</formula>
    </cfRule>
  </conditionalFormatting>
  <conditionalFormatting sqref="Q85">
    <cfRule type="cellIs" dxfId="990" priority="747" operator="equal">
      <formula>"EXTREMO (RC/F)"</formula>
    </cfRule>
    <cfRule type="cellIs" dxfId="989" priority="748" operator="equal">
      <formula>"ALTO (RC/F)"</formula>
    </cfRule>
    <cfRule type="cellIs" dxfId="988" priority="749" operator="equal">
      <formula>"MODERADO (RC/F)"</formula>
    </cfRule>
    <cfRule type="cellIs" dxfId="987" priority="750" operator="equal">
      <formula>"EXTREMO"</formula>
    </cfRule>
    <cfRule type="cellIs" dxfId="986" priority="751" operator="equal">
      <formula>"ALTO"</formula>
    </cfRule>
    <cfRule type="cellIs" dxfId="985" priority="752" operator="equal">
      <formula>"MODERADO"</formula>
    </cfRule>
    <cfRule type="cellIs" dxfId="984" priority="753" operator="equal">
      <formula>"BAJO"</formula>
    </cfRule>
    <cfRule type="cellIs" dxfId="983" priority="754" operator="equal">
      <formula>#REF!</formula>
    </cfRule>
    <cfRule type="cellIs" dxfId="982" priority="762" operator="equal">
      <formula>#REF!</formula>
    </cfRule>
    <cfRule type="cellIs" dxfId="981" priority="771" operator="equal">
      <formula>#REF!</formula>
    </cfRule>
  </conditionalFormatting>
  <conditionalFormatting sqref="Q86">
    <cfRule type="cellIs" dxfId="980" priority="589" operator="equal">
      <formula>#REF!</formula>
    </cfRule>
    <cfRule type="cellIs" dxfId="979" priority="591" operator="equal">
      <formula>#REF!</formula>
    </cfRule>
    <cfRule type="cellIs" dxfId="978" priority="592" operator="equal">
      <formula>#REF!</formula>
    </cfRule>
    <cfRule type="cellIs" dxfId="977" priority="593" operator="equal">
      <formula>#REF!</formula>
    </cfRule>
    <cfRule type="cellIs" dxfId="976" priority="594" operator="equal">
      <formula>#REF!</formula>
    </cfRule>
    <cfRule type="cellIs" dxfId="975" priority="595" operator="equal">
      <formula>#REF!</formula>
    </cfRule>
    <cfRule type="cellIs" dxfId="974" priority="596" operator="equal">
      <formula>#REF!</formula>
    </cfRule>
    <cfRule type="cellIs" dxfId="973" priority="597" operator="equal">
      <formula>#REF!</formula>
    </cfRule>
    <cfRule type="cellIs" dxfId="972" priority="598" operator="equal">
      <formula>#REF!</formula>
    </cfRule>
    <cfRule type="cellIs" dxfId="971" priority="599" operator="equal">
      <formula>#REF!</formula>
    </cfRule>
    <cfRule type="cellIs" dxfId="970" priority="600" operator="equal">
      <formula>#REF!</formula>
    </cfRule>
    <cfRule type="cellIs" dxfId="969" priority="601" operator="equal">
      <formula>#REF!</formula>
    </cfRule>
    <cfRule type="cellIs" dxfId="968" priority="602" operator="equal">
      <formula>#REF!</formula>
    </cfRule>
    <cfRule type="cellIs" dxfId="967" priority="603" operator="equal">
      <formula>#REF!</formula>
    </cfRule>
    <cfRule type="cellIs" dxfId="966" priority="604" operator="equal">
      <formula>#REF!</formula>
    </cfRule>
    <cfRule type="cellIs" dxfId="965" priority="605" operator="equal">
      <formula>#REF!</formula>
    </cfRule>
    <cfRule type="cellIs" dxfId="964" priority="606" operator="equal">
      <formula>#REF!</formula>
    </cfRule>
    <cfRule type="cellIs" dxfId="963" priority="607" operator="equal">
      <formula>#REF!</formula>
    </cfRule>
    <cfRule type="cellIs" dxfId="962" priority="608" operator="equal">
      <formula>#REF!</formula>
    </cfRule>
    <cfRule type="cellIs" dxfId="961" priority="609" operator="equal">
      <formula>#REF!</formula>
    </cfRule>
    <cfRule type="cellIs" dxfId="960" priority="610" operator="equal">
      <formula>#REF!</formula>
    </cfRule>
    <cfRule type="cellIs" dxfId="959" priority="611" operator="equal">
      <formula>#REF!</formula>
    </cfRule>
    <cfRule type="cellIs" dxfId="958" priority="612" operator="equal">
      <formula>#REF!</formula>
    </cfRule>
    <cfRule type="cellIs" dxfId="957" priority="613" operator="equal">
      <formula>#REF!</formula>
    </cfRule>
    <cfRule type="cellIs" dxfId="956" priority="614" operator="equal">
      <formula>#REF!</formula>
    </cfRule>
    <cfRule type="cellIs" dxfId="955" priority="615" operator="equal">
      <formula>#REF!</formula>
    </cfRule>
  </conditionalFormatting>
  <conditionalFormatting sqref="Q89:Q90">
    <cfRule type="cellIs" dxfId="954" priority="713" operator="equal">
      <formula>#REF!</formula>
    </cfRule>
    <cfRule type="cellIs" dxfId="953" priority="714" operator="equal">
      <formula>#REF!</formula>
    </cfRule>
    <cfRule type="cellIs" dxfId="952" priority="715" operator="equal">
      <formula>#REF!</formula>
    </cfRule>
    <cfRule type="cellIs" dxfId="951" priority="716" operator="equal">
      <formula>#REF!</formula>
    </cfRule>
    <cfRule type="cellIs" dxfId="950" priority="717" operator="equal">
      <formula>#REF!</formula>
    </cfRule>
    <cfRule type="cellIs" dxfId="949" priority="719" operator="equal">
      <formula>#REF!</formula>
    </cfRule>
    <cfRule type="cellIs" dxfId="948" priority="720" operator="equal">
      <formula>#REF!</formula>
    </cfRule>
    <cfRule type="cellIs" dxfId="947" priority="721" operator="equal">
      <formula>#REF!</formula>
    </cfRule>
    <cfRule type="cellIs" dxfId="946" priority="722" operator="equal">
      <formula>#REF!</formula>
    </cfRule>
    <cfRule type="cellIs" dxfId="945" priority="723" operator="equal">
      <formula>#REF!</formula>
    </cfRule>
    <cfRule type="cellIs" dxfId="944" priority="724" operator="equal">
      <formula>#REF!</formula>
    </cfRule>
    <cfRule type="cellIs" dxfId="943" priority="726" operator="equal">
      <formula>#REF!</formula>
    </cfRule>
    <cfRule type="cellIs" dxfId="942" priority="727" operator="equal">
      <formula>#REF!</formula>
    </cfRule>
    <cfRule type="cellIs" dxfId="941" priority="728" operator="equal">
      <formula>#REF!</formula>
    </cfRule>
    <cfRule type="cellIs" dxfId="940" priority="729" operator="equal">
      <formula>#REF!</formula>
    </cfRule>
    <cfRule type="cellIs" dxfId="939" priority="731" operator="equal">
      <formula>#REF!</formula>
    </cfRule>
    <cfRule type="cellIs" dxfId="938" priority="732" operator="equal">
      <formula>#REF!</formula>
    </cfRule>
    <cfRule type="cellIs" dxfId="937" priority="733" operator="equal">
      <formula>#REF!</formula>
    </cfRule>
    <cfRule type="cellIs" dxfId="936" priority="734" operator="equal">
      <formula>#REF!</formula>
    </cfRule>
    <cfRule type="cellIs" dxfId="935" priority="735" operator="equal">
      <formula>#REF!</formula>
    </cfRule>
  </conditionalFormatting>
  <conditionalFormatting sqref="AF12:AF21 AF40:AF47 AF80:AF81 AF86:AF91">
    <cfRule type="cellIs" dxfId="934" priority="529" operator="equal">
      <formula>"MUY ALTA"</formula>
    </cfRule>
    <cfRule type="cellIs" dxfId="933" priority="530" operator="equal">
      <formula>"ALTA"</formula>
    </cfRule>
    <cfRule type="cellIs" dxfId="932" priority="531" operator="equal">
      <formula>"MEDIA"</formula>
    </cfRule>
    <cfRule type="cellIs" dxfId="931" priority="532" operator="equal">
      <formula>"BAJA"</formula>
    </cfRule>
    <cfRule type="cellIs" dxfId="930" priority="533" operator="equal">
      <formula>"MUY BAJA"</formula>
    </cfRule>
  </conditionalFormatting>
  <conditionalFormatting sqref="AF23:AF27">
    <cfRule type="cellIs" dxfId="929" priority="472" operator="equal">
      <formula>"MUY ALTA"</formula>
    </cfRule>
    <cfRule type="cellIs" dxfId="928" priority="473" operator="equal">
      <formula>"ALTA"</formula>
    </cfRule>
    <cfRule type="cellIs" dxfId="927" priority="474" operator="equal">
      <formula>"MEDIA"</formula>
    </cfRule>
    <cfRule type="cellIs" dxfId="926" priority="475" operator="equal">
      <formula>"BAJA"</formula>
    </cfRule>
    <cfRule type="cellIs" dxfId="925" priority="476" operator="equal">
      <formula>"MUY BAJA"</formula>
    </cfRule>
  </conditionalFormatting>
  <conditionalFormatting sqref="AF29:AF38">
    <cfRule type="cellIs" dxfId="924" priority="1573" operator="equal">
      <formula>"MUY ALTA"</formula>
    </cfRule>
    <cfRule type="cellIs" dxfId="923" priority="1574" operator="equal">
      <formula>"ALTA"</formula>
    </cfRule>
    <cfRule type="cellIs" dxfId="922" priority="1575" operator="equal">
      <formula>"MEDIA"</formula>
    </cfRule>
    <cfRule type="cellIs" dxfId="921" priority="1576" operator="equal">
      <formula>"BAJA"</formula>
    </cfRule>
    <cfRule type="cellIs" dxfId="920" priority="1577" operator="equal">
      <formula>"MUY BAJA"</formula>
    </cfRule>
  </conditionalFormatting>
  <conditionalFormatting sqref="AF49:AF68">
    <cfRule type="cellIs" dxfId="919" priority="3" operator="equal">
      <formula>"ALTA"</formula>
    </cfRule>
    <cfRule type="cellIs" dxfId="918" priority="5" operator="equal">
      <formula>"MUY ALTA"</formula>
    </cfRule>
  </conditionalFormatting>
  <conditionalFormatting sqref="AF49:AF69">
    <cfRule type="cellIs" dxfId="917" priority="1" operator="equal">
      <formula>"BAJA"</formula>
    </cfRule>
    <cfRule type="cellIs" dxfId="916" priority="2" operator="equal">
      <formula>"MUY BAJA"</formula>
    </cfRule>
    <cfRule type="cellIs" dxfId="915" priority="4" operator="equal">
      <formula>"MEDIA"</formula>
    </cfRule>
  </conditionalFormatting>
  <conditionalFormatting sqref="AF69">
    <cfRule type="cellIs" dxfId="914" priority="91" operator="equal">
      <formula>"MUY ALTO"</formula>
    </cfRule>
    <cfRule type="cellIs" dxfId="913" priority="92" operator="equal">
      <formula>"ALTO"</formula>
    </cfRule>
  </conditionalFormatting>
  <conditionalFormatting sqref="AF71:AF78">
    <cfRule type="cellIs" dxfId="912" priority="185" operator="equal">
      <formula>"MUY ALTA"</formula>
    </cfRule>
    <cfRule type="cellIs" dxfId="911" priority="186" operator="equal">
      <formula>"ALTA"</formula>
    </cfRule>
    <cfRule type="cellIs" dxfId="910" priority="187" operator="equal">
      <formula>"MEDIA"</formula>
    </cfRule>
    <cfRule type="cellIs" dxfId="909" priority="188" operator="equal">
      <formula>"BAJA"</formula>
    </cfRule>
    <cfRule type="cellIs" dxfId="908" priority="189" operator="equal">
      <formula>"MUY BAJA"</formula>
    </cfRule>
  </conditionalFormatting>
  <conditionalFormatting sqref="AF83:AF84">
    <cfRule type="cellIs" dxfId="907" priority="736" operator="equal">
      <formula>"MUY ALTA"</formula>
    </cfRule>
    <cfRule type="cellIs" dxfId="906" priority="737" operator="equal">
      <formula>"ALTA"</formula>
    </cfRule>
    <cfRule type="cellIs" dxfId="905" priority="738" operator="equal">
      <formula>"MEDIA"</formula>
    </cfRule>
    <cfRule type="cellIs" dxfId="904" priority="739" operator="equal">
      <formula>"BAJA"</formula>
    </cfRule>
    <cfRule type="cellIs" dxfId="903" priority="740" operator="equal">
      <formula>"MUY BAJA"</formula>
    </cfRule>
  </conditionalFormatting>
  <conditionalFormatting sqref="AH12">
    <cfRule type="cellIs" dxfId="902" priority="2235" operator="equal">
      <formula>"CATASTROFICO"</formula>
    </cfRule>
    <cfRule type="cellIs" dxfId="901" priority="2236" operator="equal">
      <formula>"MAYOR"</formula>
    </cfRule>
  </conditionalFormatting>
  <conditionalFormatting sqref="AH14:AH15 AH51 AH63:AH65 AH89:AH90">
    <cfRule type="cellIs" dxfId="900" priority="2107" operator="equal">
      <formula>"CATASTROFICO"</formula>
    </cfRule>
    <cfRule type="cellIs" dxfId="899" priority="2108" operator="equal">
      <formula>"MAYOR"</formula>
    </cfRule>
    <cfRule type="cellIs" dxfId="898" priority="2109" operator="equal">
      <formula>"MODERADO"</formula>
    </cfRule>
    <cfRule type="cellIs" dxfId="897" priority="2110" operator="equal">
      <formula>"MENOR"</formula>
    </cfRule>
    <cfRule type="cellIs" dxfId="896" priority="2111" operator="equal">
      <formula>"LEVE"</formula>
    </cfRule>
  </conditionalFormatting>
  <conditionalFormatting sqref="AH19:AH20">
    <cfRule type="cellIs" dxfId="895" priority="2029" operator="equal">
      <formula>"CATASTROFICO"</formula>
    </cfRule>
    <cfRule type="cellIs" dxfId="894" priority="2030" operator="equal">
      <formula>"MAYOR"</formula>
    </cfRule>
    <cfRule type="cellIs" dxfId="893" priority="2031" operator="equal">
      <formula>"MODERADO"</formula>
    </cfRule>
    <cfRule type="cellIs" dxfId="892" priority="2032" operator="equal">
      <formula>"MENOR"</formula>
    </cfRule>
    <cfRule type="cellIs" dxfId="891" priority="2033" operator="equal">
      <formula>"LEVE"</formula>
    </cfRule>
  </conditionalFormatting>
  <conditionalFormatting sqref="AH23:AH25">
    <cfRule type="cellIs" dxfId="890" priority="504" operator="equal">
      <formula>"CATASTROFICO"</formula>
    </cfRule>
    <cfRule type="cellIs" dxfId="889" priority="505" operator="equal">
      <formula>"MAYOR"</formula>
    </cfRule>
    <cfRule type="cellIs" dxfId="888" priority="506" operator="equal">
      <formula>"MODERADO"</formula>
    </cfRule>
    <cfRule type="cellIs" dxfId="887" priority="507" operator="equal">
      <formula>"MENOR"</formula>
    </cfRule>
    <cfRule type="cellIs" dxfId="886" priority="508" operator="equal">
      <formula>"LEVE"</formula>
    </cfRule>
  </conditionalFormatting>
  <conditionalFormatting sqref="AH27">
    <cfRule type="cellIs" dxfId="885" priority="1528" operator="equal">
      <formula>"CATASTROFICO"</formula>
    </cfRule>
    <cfRule type="cellIs" dxfId="884" priority="1529" operator="equal">
      <formula>"MAYOR"</formula>
    </cfRule>
    <cfRule type="cellIs" dxfId="883" priority="1530" operator="equal">
      <formula>"MODERADO"</formula>
    </cfRule>
    <cfRule type="cellIs" dxfId="882" priority="1531" operator="equal">
      <formula>"MENOR"</formula>
    </cfRule>
    <cfRule type="cellIs" dxfId="881" priority="1532" operator="equal">
      <formula>"LEVE"</formula>
    </cfRule>
  </conditionalFormatting>
  <conditionalFormatting sqref="AH29">
    <cfRule type="cellIs" dxfId="880" priority="1801" operator="equal">
      <formula>"CATASTROFICO"</formula>
    </cfRule>
    <cfRule type="cellIs" dxfId="879" priority="1802" operator="equal">
      <formula>"MAYOR"</formula>
    </cfRule>
    <cfRule type="cellIs" dxfId="878" priority="1803" operator="equal">
      <formula>"MODERADO"</formula>
    </cfRule>
    <cfRule type="cellIs" dxfId="877" priority="1804" operator="equal">
      <formula>"MENOR"</formula>
    </cfRule>
    <cfRule type="cellIs" dxfId="876" priority="1805" operator="equal">
      <formula>"LEVE"</formula>
    </cfRule>
  </conditionalFormatting>
  <conditionalFormatting sqref="AH31">
    <cfRule type="cellIs" dxfId="875" priority="1568" operator="equal">
      <formula>"CATASTROFICO"</formula>
    </cfRule>
    <cfRule type="cellIs" dxfId="874" priority="1569" operator="equal">
      <formula>"MAYOR"</formula>
    </cfRule>
    <cfRule type="cellIs" dxfId="873" priority="1570" operator="equal">
      <formula>"MODERADO"</formula>
    </cfRule>
    <cfRule type="cellIs" dxfId="872" priority="1571" operator="equal">
      <formula>"MENOR"</formula>
    </cfRule>
    <cfRule type="cellIs" dxfId="871" priority="1572" operator="equal">
      <formula>"LEVE"</formula>
    </cfRule>
  </conditionalFormatting>
  <conditionalFormatting sqref="AH33">
    <cfRule type="cellIs" dxfId="870" priority="1625" operator="equal">
      <formula>"CATASTROFICO"</formula>
    </cfRule>
    <cfRule type="cellIs" dxfId="869" priority="1626" operator="equal">
      <formula>"MAYOR"</formula>
    </cfRule>
    <cfRule type="cellIs" dxfId="868" priority="1627" operator="equal">
      <formula>"MODERADO"</formula>
    </cfRule>
    <cfRule type="cellIs" dxfId="867" priority="1628" operator="equal">
      <formula>"MENOR"</formula>
    </cfRule>
    <cfRule type="cellIs" dxfId="866" priority="1629" operator="equal">
      <formula>"LEVE"</formula>
    </cfRule>
  </conditionalFormatting>
  <conditionalFormatting sqref="AH36 AH40">
    <cfRule type="cellIs" dxfId="865" priority="1866" operator="equal">
      <formula>"CATASTROFICO"</formula>
    </cfRule>
    <cfRule type="cellIs" dxfId="864" priority="1867" operator="equal">
      <formula>"MAYOR"</formula>
    </cfRule>
    <cfRule type="cellIs" dxfId="863" priority="1868" operator="equal">
      <formula>"MODERADO"</formula>
    </cfRule>
    <cfRule type="cellIs" dxfId="862" priority="1869" operator="equal">
      <formula>"MENOR"</formula>
    </cfRule>
    <cfRule type="cellIs" dxfId="861" priority="1870" operator="equal">
      <formula>"LEVE"</formula>
    </cfRule>
  </conditionalFormatting>
  <conditionalFormatting sqref="AH38">
    <cfRule type="cellIs" dxfId="860" priority="1676" operator="equal">
      <formula>"CATASTROFICO"</formula>
    </cfRule>
    <cfRule type="cellIs" dxfId="859" priority="1677" operator="equal">
      <formula>"MAYOR"</formula>
    </cfRule>
    <cfRule type="cellIs" dxfId="858" priority="1678" operator="equal">
      <formula>"MODERADO"</formula>
    </cfRule>
    <cfRule type="cellIs" dxfId="857" priority="1679" operator="equal">
      <formula>"MENOR"</formula>
    </cfRule>
    <cfRule type="cellIs" dxfId="856" priority="1680" operator="equal">
      <formula>"LEVE"</formula>
    </cfRule>
  </conditionalFormatting>
  <conditionalFormatting sqref="AH42">
    <cfRule type="cellIs" dxfId="855" priority="420" operator="equal">
      <formula>"CATASTROFICO"</formula>
    </cfRule>
    <cfRule type="cellIs" dxfId="854" priority="421" operator="equal">
      <formula>"MAYOR"</formula>
    </cfRule>
    <cfRule type="cellIs" dxfId="853" priority="422" operator="equal">
      <formula>"MODERADO"</formula>
    </cfRule>
    <cfRule type="cellIs" dxfId="852" priority="423" operator="equal">
      <formula>"MENOR"</formula>
    </cfRule>
    <cfRule type="cellIs" dxfId="851" priority="424" operator="equal">
      <formula>"LEVE"</formula>
    </cfRule>
  </conditionalFormatting>
  <conditionalFormatting sqref="AH44 AH46">
    <cfRule type="cellIs" dxfId="850" priority="318" operator="equal">
      <formula>"CATASTROFICO"</formula>
    </cfRule>
    <cfRule type="cellIs" dxfId="849" priority="319" operator="equal">
      <formula>"MAYOR"</formula>
    </cfRule>
    <cfRule type="cellIs" dxfId="848" priority="320" operator="equal">
      <formula>"MODERADO"</formula>
    </cfRule>
    <cfRule type="cellIs" dxfId="847" priority="321" operator="equal">
      <formula>"MENOR"</formula>
    </cfRule>
    <cfRule type="cellIs" dxfId="846" priority="322" operator="equal">
      <formula>"LEVE"</formula>
    </cfRule>
  </conditionalFormatting>
  <conditionalFormatting sqref="AH53:AH54">
    <cfRule type="cellIs" dxfId="845" priority="1457" operator="equal">
      <formula>"CATASTROFICO"</formula>
    </cfRule>
    <cfRule type="cellIs" dxfId="844" priority="1458" operator="equal">
      <formula>"MAYOR"</formula>
    </cfRule>
    <cfRule type="cellIs" dxfId="843" priority="1459" operator="equal">
      <formula>"MODERADO"</formula>
    </cfRule>
    <cfRule type="cellIs" dxfId="842" priority="1460" operator="equal">
      <formula>"MENOR"</formula>
    </cfRule>
    <cfRule type="cellIs" dxfId="841" priority="1461" operator="equal">
      <formula>"LEVE"</formula>
    </cfRule>
  </conditionalFormatting>
  <conditionalFormatting sqref="AH56">
    <cfRule type="cellIs" dxfId="840" priority="1371" operator="equal">
      <formula>"CATASTROFICO"</formula>
    </cfRule>
    <cfRule type="cellIs" dxfId="839" priority="1372" operator="equal">
      <formula>"MAYOR"</formula>
    </cfRule>
    <cfRule type="cellIs" dxfId="838" priority="1373" operator="equal">
      <formula>"MODERADO"</formula>
    </cfRule>
    <cfRule type="cellIs" dxfId="837" priority="1374" operator="equal">
      <formula>"MENOR"</formula>
    </cfRule>
    <cfRule type="cellIs" dxfId="836" priority="1375" operator="equal">
      <formula>"LEVE"</formula>
    </cfRule>
  </conditionalFormatting>
  <conditionalFormatting sqref="AH58">
    <cfRule type="cellIs" dxfId="835" priority="32" operator="equal">
      <formula>"CATASTROFICO"</formula>
    </cfRule>
    <cfRule type="cellIs" dxfId="834" priority="33" operator="equal">
      <formula>"MAYOR"</formula>
    </cfRule>
    <cfRule type="cellIs" dxfId="833" priority="34" operator="equal">
      <formula>"MODERADO"</formula>
    </cfRule>
    <cfRule type="cellIs" dxfId="832" priority="35" operator="equal">
      <formula>"MENOR"</formula>
    </cfRule>
    <cfRule type="cellIs" dxfId="831" priority="36" operator="equal">
      <formula>"LEVE"</formula>
    </cfRule>
  </conditionalFormatting>
  <conditionalFormatting sqref="AH67">
    <cfRule type="cellIs" dxfId="830" priority="1230" operator="equal">
      <formula>"CATASTROFICO"</formula>
    </cfRule>
    <cfRule type="cellIs" dxfId="829" priority="1231" operator="equal">
      <formula>"MAYOR"</formula>
    </cfRule>
    <cfRule type="cellIs" dxfId="828" priority="1232" operator="equal">
      <formula>"MODERADO"</formula>
    </cfRule>
    <cfRule type="cellIs" dxfId="827" priority="1233" operator="equal">
      <formula>"MENOR"</formula>
    </cfRule>
    <cfRule type="cellIs" dxfId="826" priority="1234" operator="equal">
      <formula>"LEVE"</formula>
    </cfRule>
  </conditionalFormatting>
  <conditionalFormatting sqref="AH69:AH78">
    <cfRule type="cellIs" dxfId="825" priority="121" operator="equal">
      <formula>"CATASTROFICO"</formula>
    </cfRule>
    <cfRule type="cellIs" dxfId="824" priority="122" operator="equal">
      <formula>"MAYOR"</formula>
    </cfRule>
    <cfRule type="cellIs" dxfId="823" priority="123" operator="equal">
      <formula>"MODERADO"</formula>
    </cfRule>
    <cfRule type="cellIs" dxfId="822" priority="124" operator="equal">
      <formula>"MENOR"</formula>
    </cfRule>
    <cfRule type="cellIs" dxfId="821" priority="125" operator="equal">
      <formula>"LEVE"</formula>
    </cfRule>
  </conditionalFormatting>
  <conditionalFormatting sqref="AH80 AH83">
    <cfRule type="cellIs" dxfId="820" priority="869" operator="equal">
      <formula>"CATASTROFICO"</formula>
    </cfRule>
    <cfRule type="cellIs" dxfId="819" priority="870" operator="equal">
      <formula>"MAYOR"</formula>
    </cfRule>
    <cfRule type="cellIs" dxfId="818" priority="871" operator="equal">
      <formula>"MODERADO"</formula>
    </cfRule>
    <cfRule type="cellIs" dxfId="817" priority="872" operator="equal">
      <formula>"MENOR"</formula>
    </cfRule>
    <cfRule type="cellIs" dxfId="816" priority="873" operator="equal">
      <formula>"LEVE"</formula>
    </cfRule>
  </conditionalFormatting>
  <conditionalFormatting sqref="AH86">
    <cfRule type="cellIs" dxfId="815" priority="564" operator="equal">
      <formula>"CATASTROFICO"</formula>
    </cfRule>
    <cfRule type="cellIs" dxfId="814" priority="565" operator="equal">
      <formula>"MAYOR"</formula>
    </cfRule>
    <cfRule type="cellIs" dxfId="813" priority="566" operator="equal">
      <formula>"MODERADO"</formula>
    </cfRule>
    <cfRule type="cellIs" dxfId="812" priority="567" operator="equal">
      <formula>"MENOR"</formula>
    </cfRule>
    <cfRule type="cellIs" dxfId="811" priority="568" operator="equal">
      <formula>"LEVE"</formula>
    </cfRule>
  </conditionalFormatting>
  <conditionalFormatting sqref="AJ12">
    <cfRule type="cellIs" dxfId="810" priority="2203" operator="equal">
      <formula>"EXTREMO (RC/F)"</formula>
    </cfRule>
    <cfRule type="cellIs" dxfId="809" priority="2204" operator="equal">
      <formula>"ALTO (RC/F)"</formula>
    </cfRule>
    <cfRule type="cellIs" dxfId="808" priority="2205" operator="equal">
      <formula>"MODERADO (RC/F)"</formula>
    </cfRule>
    <cfRule type="cellIs" dxfId="807" priority="2206" operator="equal">
      <formula>"EXTREMO"</formula>
    </cfRule>
    <cfRule type="cellIs" dxfId="806" priority="2207" operator="equal">
      <formula>"ALTO"</formula>
    </cfRule>
    <cfRule type="cellIs" dxfId="805" priority="2208" operator="equal">
      <formula>"BAJO"</formula>
    </cfRule>
    <cfRule type="cellIs" dxfId="804" priority="2209" operator="equal">
      <formula>#REF!</formula>
    </cfRule>
    <cfRule type="cellIs" dxfId="803" priority="2210" operator="equal">
      <formula>#REF!</formula>
    </cfRule>
    <cfRule type="cellIs" dxfId="802" priority="2211" operator="equal">
      <formula>#REF!</formula>
    </cfRule>
    <cfRule type="cellIs" dxfId="801" priority="2212" operator="equal">
      <formula>#REF!</formula>
    </cfRule>
    <cfRule type="cellIs" dxfId="800" priority="2213" operator="equal">
      <formula>#REF!</formula>
    </cfRule>
    <cfRule type="cellIs" dxfId="799" priority="2214" operator="equal">
      <formula>#REF!</formula>
    </cfRule>
    <cfRule type="cellIs" dxfId="798" priority="2215" operator="equal">
      <formula>#REF!</formula>
    </cfRule>
    <cfRule type="cellIs" dxfId="797" priority="2216" operator="equal">
      <formula>#REF!</formula>
    </cfRule>
    <cfRule type="cellIs" dxfId="796" priority="2217" operator="equal">
      <formula>#REF!</formula>
    </cfRule>
    <cfRule type="cellIs" dxfId="795" priority="2218" operator="equal">
      <formula>#REF!</formula>
    </cfRule>
    <cfRule type="cellIs" dxfId="794" priority="2219" operator="equal">
      <formula>#REF!</formula>
    </cfRule>
    <cfRule type="cellIs" dxfId="793" priority="2220" operator="equal">
      <formula>#REF!</formula>
    </cfRule>
    <cfRule type="cellIs" dxfId="792" priority="2221" operator="equal">
      <formula>#REF!</formula>
    </cfRule>
    <cfRule type="cellIs" dxfId="791" priority="2222" operator="equal">
      <formula>#REF!</formula>
    </cfRule>
    <cfRule type="cellIs" dxfId="790" priority="2223" operator="equal">
      <formula>#REF!</formula>
    </cfRule>
    <cfRule type="cellIs" dxfId="789" priority="2224" operator="equal">
      <formula>#REF!</formula>
    </cfRule>
    <cfRule type="cellIs" dxfId="788" priority="2225" operator="equal">
      <formula>#REF!</formula>
    </cfRule>
    <cfRule type="cellIs" dxfId="787" priority="2226" operator="equal">
      <formula>#REF!</formula>
    </cfRule>
    <cfRule type="cellIs" dxfId="786" priority="2227" operator="equal">
      <formula>#REF!</formula>
    </cfRule>
    <cfRule type="cellIs" dxfId="785" priority="2228" operator="equal">
      <formula>#REF!</formula>
    </cfRule>
    <cfRule type="cellIs" dxfId="784" priority="2229" operator="equal">
      <formula>#REF!</formula>
    </cfRule>
    <cfRule type="cellIs" dxfId="783" priority="2230" operator="equal">
      <formula>#REF!</formula>
    </cfRule>
    <cfRule type="cellIs" dxfId="782" priority="2231" operator="equal">
      <formula>#REF!</formula>
    </cfRule>
    <cfRule type="cellIs" dxfId="781" priority="2232" operator="equal">
      <formula>#REF!</formula>
    </cfRule>
    <cfRule type="cellIs" dxfId="780" priority="2233" operator="equal">
      <formula>#REF!</formula>
    </cfRule>
    <cfRule type="cellIs" dxfId="779" priority="2234" operator="equal">
      <formula>#REF!</formula>
    </cfRule>
  </conditionalFormatting>
  <conditionalFormatting sqref="AJ14:AJ15">
    <cfRule type="cellIs" dxfId="778" priority="2081" operator="equal">
      <formula>#REF!</formula>
    </cfRule>
    <cfRule type="cellIs" dxfId="777" priority="2082" operator="equal">
      <formula>#REF!</formula>
    </cfRule>
    <cfRule type="cellIs" dxfId="776" priority="2083" operator="equal">
      <formula>#REF!</formula>
    </cfRule>
    <cfRule type="cellIs" dxfId="775" priority="2084" operator="equal">
      <formula>#REF!</formula>
    </cfRule>
    <cfRule type="cellIs" dxfId="774" priority="2085" operator="equal">
      <formula>#REF!</formula>
    </cfRule>
    <cfRule type="cellIs" dxfId="773" priority="2086" operator="equal">
      <formula>#REF!</formula>
    </cfRule>
    <cfRule type="cellIs" dxfId="772" priority="2087" operator="equal">
      <formula>#REF!</formula>
    </cfRule>
    <cfRule type="cellIs" dxfId="771" priority="2088" operator="equal">
      <formula>#REF!</formula>
    </cfRule>
    <cfRule type="cellIs" dxfId="770" priority="2089" operator="equal">
      <formula>#REF!</formula>
    </cfRule>
    <cfRule type="cellIs" dxfId="769" priority="2090" operator="equal">
      <formula>#REF!</formula>
    </cfRule>
    <cfRule type="cellIs" dxfId="768" priority="2091" operator="equal">
      <formula>#REF!</formula>
    </cfRule>
    <cfRule type="cellIs" dxfId="767" priority="2092" operator="equal">
      <formula>#REF!</formula>
    </cfRule>
    <cfRule type="cellIs" dxfId="766" priority="2093" operator="equal">
      <formula>#REF!</formula>
    </cfRule>
    <cfRule type="cellIs" dxfId="765" priority="2094" operator="equal">
      <formula>#REF!</formula>
    </cfRule>
    <cfRule type="cellIs" dxfId="764" priority="2095" operator="equal">
      <formula>#REF!</formula>
    </cfRule>
    <cfRule type="cellIs" dxfId="763" priority="2096" operator="equal">
      <formula>#REF!</formula>
    </cfRule>
    <cfRule type="cellIs" dxfId="762" priority="2097" operator="equal">
      <formula>#REF!</formula>
    </cfRule>
    <cfRule type="cellIs" dxfId="761" priority="2098" operator="equal">
      <formula>#REF!</formula>
    </cfRule>
    <cfRule type="cellIs" dxfId="760" priority="2099" operator="equal">
      <formula>#REF!</formula>
    </cfRule>
    <cfRule type="cellIs" dxfId="759" priority="2100" operator="equal">
      <formula>#REF!</formula>
    </cfRule>
    <cfRule type="cellIs" dxfId="758" priority="2101" operator="equal">
      <formula>#REF!</formula>
    </cfRule>
    <cfRule type="cellIs" dxfId="757" priority="2102" operator="equal">
      <formula>#REF!</formula>
    </cfRule>
    <cfRule type="cellIs" dxfId="756" priority="2103" operator="equal">
      <formula>#REF!</formula>
    </cfRule>
    <cfRule type="cellIs" dxfId="755" priority="2104" operator="equal">
      <formula>#REF!</formula>
    </cfRule>
    <cfRule type="cellIs" dxfId="754" priority="2105" operator="equal">
      <formula>#REF!</formula>
    </cfRule>
    <cfRule type="cellIs" dxfId="753" priority="2106" operator="equal">
      <formula>#REF!</formula>
    </cfRule>
    <cfRule type="cellIs" dxfId="752" priority="2112" operator="equal">
      <formula>"EXTREMO (RC/F)"</formula>
    </cfRule>
    <cfRule type="cellIs" dxfId="751" priority="2113" operator="equal">
      <formula>"ALTO (RC/F)"</formula>
    </cfRule>
    <cfRule type="cellIs" dxfId="750" priority="2114" operator="equal">
      <formula>"MODERADO (RC/F)"</formula>
    </cfRule>
    <cfRule type="cellIs" dxfId="749" priority="2115" operator="equal">
      <formula>"EXTREMO"</formula>
    </cfRule>
    <cfRule type="cellIs" dxfId="748" priority="2116" operator="equal">
      <formula>"ALTO"</formula>
    </cfRule>
    <cfRule type="cellIs" dxfId="747" priority="2117" operator="equal">
      <formula>"MODERADO"</formula>
    </cfRule>
    <cfRule type="cellIs" dxfId="746" priority="2118" operator="equal">
      <formula>"BAJO"</formula>
    </cfRule>
  </conditionalFormatting>
  <conditionalFormatting sqref="AJ19:AJ21 Q19:Q21">
    <cfRule type="cellIs" dxfId="745" priority="2147" operator="equal">
      <formula>"EXTREMO (RC/F)"</formula>
    </cfRule>
    <cfRule type="cellIs" dxfId="744" priority="2148" operator="equal">
      <formula>"ALTO (RC/F)"</formula>
    </cfRule>
    <cfRule type="cellIs" dxfId="743" priority="2149" operator="equal">
      <formula>"MODERADO (RC/F)"</formula>
    </cfRule>
    <cfRule type="cellIs" dxfId="742" priority="2150" operator="equal">
      <formula>"EXTREMO"</formula>
    </cfRule>
    <cfRule type="cellIs" dxfId="741" priority="2151" operator="equal">
      <formula>"ALTO"</formula>
    </cfRule>
    <cfRule type="cellIs" dxfId="740" priority="2152" operator="equal">
      <formula>"MODERADO"</formula>
    </cfRule>
    <cfRule type="cellIs" dxfId="739" priority="2153" operator="equal">
      <formula>"BAJO"</formula>
    </cfRule>
  </conditionalFormatting>
  <conditionalFormatting sqref="AJ19:AJ21">
    <cfRule type="cellIs" dxfId="738" priority="2121" operator="equal">
      <formula>#REF!</formula>
    </cfRule>
    <cfRule type="cellIs" dxfId="737" priority="2122" operator="equal">
      <formula>#REF!</formula>
    </cfRule>
    <cfRule type="cellIs" dxfId="736" priority="2123" operator="equal">
      <formula>#REF!</formula>
    </cfRule>
    <cfRule type="cellIs" dxfId="735" priority="2124" operator="equal">
      <formula>#REF!</formula>
    </cfRule>
    <cfRule type="cellIs" dxfId="734" priority="2125" operator="equal">
      <formula>#REF!</formula>
    </cfRule>
    <cfRule type="cellIs" dxfId="733" priority="2126" operator="equal">
      <formula>#REF!</formula>
    </cfRule>
    <cfRule type="cellIs" dxfId="732" priority="2127" operator="equal">
      <formula>#REF!</formula>
    </cfRule>
    <cfRule type="cellIs" dxfId="731" priority="2128" operator="equal">
      <formula>#REF!</formula>
    </cfRule>
    <cfRule type="cellIs" dxfId="730" priority="2129" operator="equal">
      <formula>#REF!</formula>
    </cfRule>
    <cfRule type="cellIs" dxfId="729" priority="2130" operator="equal">
      <formula>#REF!</formula>
    </cfRule>
    <cfRule type="cellIs" dxfId="728" priority="2131" operator="equal">
      <formula>#REF!</formula>
    </cfRule>
    <cfRule type="cellIs" dxfId="727" priority="2132" operator="equal">
      <formula>#REF!</formula>
    </cfRule>
    <cfRule type="cellIs" dxfId="726" priority="2133" operator="equal">
      <formula>#REF!</formula>
    </cfRule>
    <cfRule type="cellIs" dxfId="725" priority="2134" operator="equal">
      <formula>#REF!</formula>
    </cfRule>
    <cfRule type="cellIs" dxfId="724" priority="2135" operator="equal">
      <formula>#REF!</formula>
    </cfRule>
    <cfRule type="cellIs" dxfId="723" priority="2136" operator="equal">
      <formula>#REF!</formula>
    </cfRule>
    <cfRule type="cellIs" dxfId="722" priority="2137" operator="equal">
      <formula>#REF!</formula>
    </cfRule>
    <cfRule type="cellIs" dxfId="721" priority="2138" operator="equal">
      <formula>#REF!</formula>
    </cfRule>
    <cfRule type="cellIs" dxfId="720" priority="2139" operator="equal">
      <formula>#REF!</formula>
    </cfRule>
    <cfRule type="cellIs" dxfId="719" priority="2140" operator="equal">
      <formula>#REF!</formula>
    </cfRule>
    <cfRule type="cellIs" dxfId="718" priority="2141" operator="equal">
      <formula>#REF!</formula>
    </cfRule>
    <cfRule type="cellIs" dxfId="717" priority="2142" operator="equal">
      <formula>#REF!</formula>
    </cfRule>
    <cfRule type="cellIs" dxfId="716" priority="2143" operator="equal">
      <formula>#REF!</formula>
    </cfRule>
    <cfRule type="cellIs" dxfId="715" priority="2144" operator="equal">
      <formula>#REF!</formula>
    </cfRule>
    <cfRule type="cellIs" dxfId="714" priority="2145" operator="equal">
      <formula>#REF!</formula>
    </cfRule>
    <cfRule type="cellIs" dxfId="713" priority="2146" operator="equal">
      <formula>#REF!</formula>
    </cfRule>
  </conditionalFormatting>
  <conditionalFormatting sqref="AJ23">
    <cfRule type="cellIs" dxfId="712" priority="1948" operator="equal">
      <formula>#REF!</formula>
    </cfRule>
    <cfRule type="cellIs" dxfId="711" priority="1949" operator="equal">
      <formula>#REF!</formula>
    </cfRule>
    <cfRule type="cellIs" dxfId="710" priority="1950" operator="equal">
      <formula>#REF!</formula>
    </cfRule>
    <cfRule type="cellIs" dxfId="709" priority="1951" operator="equal">
      <formula>#REF!</formula>
    </cfRule>
    <cfRule type="cellIs" dxfId="708" priority="1952" operator="equal">
      <formula>#REF!</formula>
    </cfRule>
    <cfRule type="cellIs" dxfId="707" priority="1953" operator="equal">
      <formula>#REF!</formula>
    </cfRule>
    <cfRule type="cellIs" dxfId="706" priority="1954" operator="equal">
      <formula>#REF!</formula>
    </cfRule>
    <cfRule type="cellIs" dxfId="705" priority="1955" operator="equal">
      <formula>#REF!</formula>
    </cfRule>
    <cfRule type="cellIs" dxfId="704" priority="1956" operator="equal">
      <formula>#REF!</formula>
    </cfRule>
    <cfRule type="cellIs" dxfId="703" priority="1957" operator="equal">
      <formula>#REF!</formula>
    </cfRule>
    <cfRule type="cellIs" dxfId="702" priority="1958" operator="equal">
      <formula>#REF!</formula>
    </cfRule>
    <cfRule type="cellIs" dxfId="701" priority="1959" operator="equal">
      <formula>#REF!</formula>
    </cfRule>
    <cfRule type="cellIs" dxfId="700" priority="1960" operator="equal">
      <formula>#REF!</formula>
    </cfRule>
    <cfRule type="cellIs" dxfId="699" priority="1961" operator="equal">
      <formula>#REF!</formula>
    </cfRule>
    <cfRule type="cellIs" dxfId="698" priority="1962" operator="equal">
      <formula>#REF!</formula>
    </cfRule>
    <cfRule type="cellIs" dxfId="697" priority="1963" operator="equal">
      <formula>#REF!</formula>
    </cfRule>
    <cfRule type="cellIs" dxfId="696" priority="1964" operator="equal">
      <formula>#REF!</formula>
    </cfRule>
    <cfRule type="cellIs" dxfId="695" priority="1965" operator="equal">
      <formula>#REF!</formula>
    </cfRule>
    <cfRule type="cellIs" dxfId="694" priority="1966" operator="equal">
      <formula>#REF!</formula>
    </cfRule>
    <cfRule type="cellIs" dxfId="693" priority="1967" operator="equal">
      <formula>#REF!</formula>
    </cfRule>
    <cfRule type="cellIs" dxfId="692" priority="1968" operator="equal">
      <formula>#REF!</formula>
    </cfRule>
    <cfRule type="cellIs" dxfId="691" priority="1969" operator="equal">
      <formula>#REF!</formula>
    </cfRule>
    <cfRule type="cellIs" dxfId="690" priority="1970" operator="equal">
      <formula>#REF!</formula>
    </cfRule>
    <cfRule type="cellIs" dxfId="689" priority="1971" operator="equal">
      <formula>"EXTREMO (RC/F)"</formula>
    </cfRule>
    <cfRule type="cellIs" dxfId="688" priority="1972" operator="equal">
      <formula>"ALTO (RC/F)"</formula>
    </cfRule>
    <cfRule type="cellIs" dxfId="687" priority="1973" operator="equal">
      <formula>"MODERADO (RC/F)"</formula>
    </cfRule>
    <cfRule type="cellIs" dxfId="686" priority="1974" operator="equal">
      <formula>"EXTREMO"</formula>
    </cfRule>
    <cfRule type="cellIs" dxfId="685" priority="1975" operator="equal">
      <formula>"ALTO"</formula>
    </cfRule>
    <cfRule type="cellIs" dxfId="684" priority="1976" operator="equal">
      <formula>"MODERADO"</formula>
    </cfRule>
    <cfRule type="cellIs" dxfId="683" priority="1977" operator="equal">
      <formula>"BAJO"</formula>
    </cfRule>
  </conditionalFormatting>
  <conditionalFormatting sqref="AJ23:AJ24">
    <cfRule type="cellIs" dxfId="682" priority="1923" operator="equal">
      <formula>#REF!</formula>
    </cfRule>
    <cfRule type="cellIs" dxfId="681" priority="1932" operator="equal">
      <formula>#REF!</formula>
    </cfRule>
  </conditionalFormatting>
  <conditionalFormatting sqref="AJ23:AJ25 Q25">
    <cfRule type="cellIs" dxfId="680" priority="477" operator="equal">
      <formula>#REF!</formula>
    </cfRule>
  </conditionalFormatting>
  <conditionalFormatting sqref="AJ24">
    <cfRule type="cellIs" dxfId="679" priority="1918" operator="equal">
      <formula>#REF!</formula>
    </cfRule>
    <cfRule type="cellIs" dxfId="678" priority="1919" operator="equal">
      <formula>#REF!</formula>
    </cfRule>
    <cfRule type="cellIs" dxfId="677" priority="1920" operator="equal">
      <formula>#REF!</formula>
    </cfRule>
    <cfRule type="cellIs" dxfId="676" priority="1921" operator="equal">
      <formula>#REF!</formula>
    </cfRule>
    <cfRule type="cellIs" dxfId="675" priority="1922" operator="equal">
      <formula>#REF!</formula>
    </cfRule>
    <cfRule type="cellIs" dxfId="674" priority="1924" operator="equal">
      <formula>#REF!</formula>
    </cfRule>
    <cfRule type="cellIs" dxfId="673" priority="1925" operator="equal">
      <formula>#REF!</formula>
    </cfRule>
    <cfRule type="cellIs" dxfId="672" priority="1926" operator="equal">
      <formula>#REF!</formula>
    </cfRule>
    <cfRule type="cellIs" dxfId="671" priority="1927" operator="equal">
      <formula>#REF!</formula>
    </cfRule>
    <cfRule type="cellIs" dxfId="670" priority="1928" operator="equal">
      <formula>#REF!</formula>
    </cfRule>
    <cfRule type="cellIs" dxfId="669" priority="1929" operator="equal">
      <formula>#REF!</formula>
    </cfRule>
    <cfRule type="cellIs" dxfId="668" priority="1930" operator="equal">
      <formula>#REF!</formula>
    </cfRule>
    <cfRule type="cellIs" dxfId="667" priority="1931" operator="equal">
      <formula>#REF!</formula>
    </cfRule>
    <cfRule type="cellIs" dxfId="666" priority="1933" operator="equal">
      <formula>#REF!</formula>
    </cfRule>
    <cfRule type="cellIs" dxfId="665" priority="1934" operator="equal">
      <formula>#REF!</formula>
    </cfRule>
    <cfRule type="cellIs" dxfId="664" priority="1935" operator="equal">
      <formula>#REF!</formula>
    </cfRule>
    <cfRule type="cellIs" dxfId="663" priority="1936" operator="equal">
      <formula>#REF!</formula>
    </cfRule>
    <cfRule type="cellIs" dxfId="662" priority="1937" operator="equal">
      <formula>#REF!</formula>
    </cfRule>
    <cfRule type="cellIs" dxfId="661" priority="1938" operator="equal">
      <formula>#REF!</formula>
    </cfRule>
    <cfRule type="cellIs" dxfId="660" priority="1939" operator="equal">
      <formula>#REF!</formula>
    </cfRule>
    <cfRule type="cellIs" dxfId="659" priority="1940" operator="equal">
      <formula>#REF!</formula>
    </cfRule>
    <cfRule type="cellIs" dxfId="658" priority="1941" operator="equal">
      <formula>"EXTREMO (RC/F)"</formula>
    </cfRule>
    <cfRule type="cellIs" dxfId="657" priority="1942" operator="equal">
      <formula>"ALTO (RC/F)"</formula>
    </cfRule>
    <cfRule type="cellIs" dxfId="656" priority="1943" operator="equal">
      <formula>"MODERADO (RC/F)"</formula>
    </cfRule>
    <cfRule type="cellIs" dxfId="655" priority="1944" operator="equal">
      <formula>"EXTREMO"</formula>
    </cfRule>
    <cfRule type="cellIs" dxfId="654" priority="1945" operator="equal">
      <formula>"ALTO"</formula>
    </cfRule>
    <cfRule type="cellIs" dxfId="653" priority="1946" operator="equal">
      <formula>"MODERADO"</formula>
    </cfRule>
    <cfRule type="cellIs" dxfId="652" priority="1947" operator="equal">
      <formula>"BAJO"</formula>
    </cfRule>
  </conditionalFormatting>
  <conditionalFormatting sqref="AJ24:AJ25 Q25">
    <cfRule type="cellIs" dxfId="651" priority="485" operator="equal">
      <formula>#REF!</formula>
    </cfRule>
    <cfRule type="cellIs" dxfId="650" priority="494" operator="equal">
      <formula>#REF!</formula>
    </cfRule>
  </conditionalFormatting>
  <conditionalFormatting sqref="AJ27">
    <cfRule type="cellIs" dxfId="649" priority="1502" operator="equal">
      <formula>#REF!</formula>
    </cfRule>
    <cfRule type="cellIs" dxfId="648" priority="1503" operator="equal">
      <formula>#REF!</formula>
    </cfRule>
    <cfRule type="cellIs" dxfId="647" priority="1504" operator="equal">
      <formula>#REF!</formula>
    </cfRule>
    <cfRule type="cellIs" dxfId="646" priority="1505" operator="equal">
      <formula>#REF!</formula>
    </cfRule>
    <cfRule type="cellIs" dxfId="645" priority="1506" operator="equal">
      <formula>#REF!</formula>
    </cfRule>
    <cfRule type="cellIs" dxfId="644" priority="1507" operator="equal">
      <formula>#REF!</formula>
    </cfRule>
    <cfRule type="cellIs" dxfId="643" priority="1508" operator="equal">
      <formula>#REF!</formula>
    </cfRule>
    <cfRule type="cellIs" dxfId="642" priority="1509" operator="equal">
      <formula>#REF!</formula>
    </cfRule>
    <cfRule type="cellIs" dxfId="641" priority="1510" operator="equal">
      <formula>#REF!</formula>
    </cfRule>
    <cfRule type="cellIs" dxfId="640" priority="1511" operator="equal">
      <formula>#REF!</formula>
    </cfRule>
    <cfRule type="cellIs" dxfId="639" priority="1512" operator="equal">
      <formula>#REF!</formula>
    </cfRule>
    <cfRule type="cellIs" dxfId="638" priority="1513" operator="equal">
      <formula>#REF!</formula>
    </cfRule>
    <cfRule type="cellIs" dxfId="637" priority="1514" operator="equal">
      <formula>#REF!</formula>
    </cfRule>
    <cfRule type="cellIs" dxfId="636" priority="1515" operator="equal">
      <formula>#REF!</formula>
    </cfRule>
    <cfRule type="cellIs" dxfId="635" priority="1516" operator="equal">
      <formula>#REF!</formula>
    </cfRule>
    <cfRule type="cellIs" dxfId="634" priority="1517" operator="equal">
      <formula>#REF!</formula>
    </cfRule>
    <cfRule type="cellIs" dxfId="633" priority="1518" operator="equal">
      <formula>#REF!</formula>
    </cfRule>
    <cfRule type="cellIs" dxfId="632" priority="1519" operator="equal">
      <formula>#REF!</formula>
    </cfRule>
    <cfRule type="cellIs" dxfId="631" priority="1520" operator="equal">
      <formula>#REF!</formula>
    </cfRule>
    <cfRule type="cellIs" dxfId="630" priority="1521" operator="equal">
      <formula>#REF!</formula>
    </cfRule>
    <cfRule type="cellIs" dxfId="629" priority="1522" operator="equal">
      <formula>#REF!</formula>
    </cfRule>
    <cfRule type="cellIs" dxfId="628" priority="1523" operator="equal">
      <formula>#REF!</formula>
    </cfRule>
    <cfRule type="cellIs" dxfId="627" priority="1524" operator="equal">
      <formula>#REF!</formula>
    </cfRule>
    <cfRule type="cellIs" dxfId="626" priority="1525" operator="equal">
      <formula>#REF!</formula>
    </cfRule>
    <cfRule type="cellIs" dxfId="625" priority="1526" operator="equal">
      <formula>#REF!</formula>
    </cfRule>
    <cfRule type="cellIs" dxfId="624" priority="1527" operator="equal">
      <formula>#REF!</formula>
    </cfRule>
    <cfRule type="cellIs" dxfId="623" priority="1533" operator="equal">
      <formula>"EXTREMO (RC/F)"</formula>
    </cfRule>
    <cfRule type="cellIs" dxfId="622" priority="1534" operator="equal">
      <formula>"ALTO (RC/F)"</formula>
    </cfRule>
    <cfRule type="cellIs" dxfId="621" priority="1535" operator="equal">
      <formula>"MODERADO (RC/F)"</formula>
    </cfRule>
    <cfRule type="cellIs" dxfId="620" priority="1536" operator="equal">
      <formula>"EXTREMO"</formula>
    </cfRule>
    <cfRule type="cellIs" dxfId="619" priority="1537" operator="equal">
      <formula>"ALTO"</formula>
    </cfRule>
    <cfRule type="cellIs" dxfId="618" priority="1538" operator="equal">
      <formula>"MODERADO"</formula>
    </cfRule>
    <cfRule type="cellIs" dxfId="617" priority="1539" operator="equal">
      <formula>"BAJO"</formula>
    </cfRule>
  </conditionalFormatting>
  <conditionalFormatting sqref="AJ29">
    <cfRule type="cellIs" dxfId="616" priority="1775" operator="equal">
      <formula>#REF!</formula>
    </cfRule>
    <cfRule type="cellIs" dxfId="615" priority="1776" operator="equal">
      <formula>#REF!</formula>
    </cfRule>
    <cfRule type="cellIs" dxfId="614" priority="1777" operator="equal">
      <formula>#REF!</formula>
    </cfRule>
    <cfRule type="cellIs" dxfId="613" priority="1778" operator="equal">
      <formula>#REF!</formula>
    </cfRule>
    <cfRule type="cellIs" dxfId="612" priority="1779" operator="equal">
      <formula>#REF!</formula>
    </cfRule>
    <cfRule type="cellIs" dxfId="611" priority="1780" operator="equal">
      <formula>#REF!</formula>
    </cfRule>
    <cfRule type="cellIs" dxfId="610" priority="1781" operator="equal">
      <formula>#REF!</formula>
    </cfRule>
    <cfRule type="cellIs" dxfId="609" priority="1782" operator="equal">
      <formula>#REF!</formula>
    </cfRule>
    <cfRule type="cellIs" dxfId="608" priority="1783" operator="equal">
      <formula>#REF!</formula>
    </cfRule>
    <cfRule type="cellIs" dxfId="607" priority="1784" operator="equal">
      <formula>#REF!</formula>
    </cfRule>
    <cfRule type="cellIs" dxfId="606" priority="1785" operator="equal">
      <formula>#REF!</formula>
    </cfRule>
    <cfRule type="cellIs" dxfId="605" priority="1786" operator="equal">
      <formula>#REF!</formula>
    </cfRule>
    <cfRule type="cellIs" dxfId="604" priority="1787" operator="equal">
      <formula>#REF!</formula>
    </cfRule>
    <cfRule type="cellIs" dxfId="603" priority="1788" operator="equal">
      <formula>#REF!</formula>
    </cfRule>
    <cfRule type="cellIs" dxfId="602" priority="1789" operator="equal">
      <formula>#REF!</formula>
    </cfRule>
    <cfRule type="cellIs" dxfId="601" priority="1790" operator="equal">
      <formula>#REF!</formula>
    </cfRule>
    <cfRule type="cellIs" dxfId="600" priority="1791" operator="equal">
      <formula>#REF!</formula>
    </cfRule>
    <cfRule type="cellIs" dxfId="599" priority="1792" operator="equal">
      <formula>#REF!</formula>
    </cfRule>
    <cfRule type="cellIs" dxfId="598" priority="1793" operator="equal">
      <formula>#REF!</formula>
    </cfRule>
    <cfRule type="cellIs" dxfId="597" priority="1794" operator="equal">
      <formula>#REF!</formula>
    </cfRule>
    <cfRule type="cellIs" dxfId="596" priority="1795" operator="equal">
      <formula>#REF!</formula>
    </cfRule>
    <cfRule type="cellIs" dxfId="595" priority="1796" operator="equal">
      <formula>#REF!</formula>
    </cfRule>
    <cfRule type="cellIs" dxfId="594" priority="1797" operator="equal">
      <formula>#REF!</formula>
    </cfRule>
    <cfRule type="cellIs" dxfId="593" priority="1798" operator="equal">
      <formula>#REF!</formula>
    </cfRule>
    <cfRule type="cellIs" dxfId="592" priority="1799" operator="equal">
      <formula>#REF!</formula>
    </cfRule>
    <cfRule type="cellIs" dxfId="591" priority="1800" operator="equal">
      <formula>#REF!</formula>
    </cfRule>
    <cfRule type="cellIs" dxfId="590" priority="1806" operator="equal">
      <formula>"EXTREMO (RC/F)"</formula>
    </cfRule>
    <cfRule type="cellIs" dxfId="589" priority="1807" operator="equal">
      <formula>"ALTO (RC/F)"</formula>
    </cfRule>
    <cfRule type="cellIs" dxfId="588" priority="1808" operator="equal">
      <formula>"MODERADO (RC/F)"</formula>
    </cfRule>
    <cfRule type="cellIs" dxfId="587" priority="1809" operator="equal">
      <formula>"EXTREMO"</formula>
    </cfRule>
    <cfRule type="cellIs" dxfId="586" priority="1810" operator="equal">
      <formula>"ALTO"</formula>
    </cfRule>
    <cfRule type="cellIs" dxfId="585" priority="1811" operator="equal">
      <formula>"MODERADO"</formula>
    </cfRule>
    <cfRule type="cellIs" dxfId="584" priority="1812" operator="equal">
      <formula>"BAJO"</formula>
    </cfRule>
  </conditionalFormatting>
  <conditionalFormatting sqref="AJ38 Q27 Q38">
    <cfRule type="cellIs" dxfId="583" priority="1681" operator="equal">
      <formula>"EXTREMO (RC/F)"</formula>
    </cfRule>
    <cfRule type="cellIs" dxfId="582" priority="1682" operator="equal">
      <formula>"ALTO (RC/F)"</formula>
    </cfRule>
    <cfRule type="cellIs" dxfId="581" priority="1683" operator="equal">
      <formula>"MODERADO (RC/F)"</formula>
    </cfRule>
    <cfRule type="cellIs" dxfId="580" priority="1684" operator="equal">
      <formula>"EXTREMO"</formula>
    </cfRule>
    <cfRule type="cellIs" dxfId="579" priority="1685" operator="equal">
      <formula>"ALTO"</formula>
    </cfRule>
    <cfRule type="cellIs" dxfId="578" priority="1686" operator="equal">
      <formula>"MODERADO"</formula>
    </cfRule>
    <cfRule type="cellIs" dxfId="577" priority="1687" operator="equal">
      <formula>"BAJO"</formula>
    </cfRule>
  </conditionalFormatting>
  <conditionalFormatting sqref="AJ38">
    <cfRule type="cellIs" dxfId="576" priority="1650" operator="equal">
      <formula>#REF!</formula>
    </cfRule>
    <cfRule type="cellIs" dxfId="575" priority="1651" operator="equal">
      <formula>#REF!</formula>
    </cfRule>
    <cfRule type="cellIs" dxfId="574" priority="1652" operator="equal">
      <formula>#REF!</formula>
    </cfRule>
    <cfRule type="cellIs" dxfId="573" priority="1653" operator="equal">
      <formula>#REF!</formula>
    </cfRule>
    <cfRule type="cellIs" dxfId="572" priority="1654" operator="equal">
      <formula>#REF!</formula>
    </cfRule>
    <cfRule type="cellIs" dxfId="571" priority="1655" operator="equal">
      <formula>#REF!</formula>
    </cfRule>
    <cfRule type="cellIs" dxfId="570" priority="1656" operator="equal">
      <formula>#REF!</formula>
    </cfRule>
    <cfRule type="cellIs" dxfId="569" priority="1657" operator="equal">
      <formula>#REF!</formula>
    </cfRule>
    <cfRule type="cellIs" dxfId="568" priority="1658" operator="equal">
      <formula>#REF!</formula>
    </cfRule>
    <cfRule type="cellIs" dxfId="567" priority="1659" operator="equal">
      <formula>#REF!</formula>
    </cfRule>
    <cfRule type="cellIs" dxfId="566" priority="1660" operator="equal">
      <formula>#REF!</formula>
    </cfRule>
    <cfRule type="cellIs" dxfId="565" priority="1661" operator="equal">
      <formula>#REF!</formula>
    </cfRule>
    <cfRule type="cellIs" dxfId="564" priority="1662" operator="equal">
      <formula>#REF!</formula>
    </cfRule>
    <cfRule type="cellIs" dxfId="563" priority="1663" operator="equal">
      <formula>#REF!</formula>
    </cfRule>
    <cfRule type="cellIs" dxfId="562" priority="1664" operator="equal">
      <formula>#REF!</formula>
    </cfRule>
    <cfRule type="cellIs" dxfId="561" priority="1665" operator="equal">
      <formula>#REF!</formula>
    </cfRule>
    <cfRule type="cellIs" dxfId="560" priority="1666" operator="equal">
      <formula>#REF!</formula>
    </cfRule>
    <cfRule type="cellIs" dxfId="559" priority="1667" operator="equal">
      <formula>#REF!</formula>
    </cfRule>
    <cfRule type="cellIs" dxfId="558" priority="1668" operator="equal">
      <formula>#REF!</formula>
    </cfRule>
    <cfRule type="cellIs" dxfId="557" priority="1669" operator="equal">
      <formula>#REF!</formula>
    </cfRule>
    <cfRule type="cellIs" dxfId="556" priority="1670" operator="equal">
      <formula>#REF!</formula>
    </cfRule>
    <cfRule type="cellIs" dxfId="555" priority="1671" operator="equal">
      <formula>#REF!</formula>
    </cfRule>
    <cfRule type="cellIs" dxfId="554" priority="1672" operator="equal">
      <formula>#REF!</formula>
    </cfRule>
    <cfRule type="cellIs" dxfId="553" priority="1673" operator="equal">
      <formula>#REF!</formula>
    </cfRule>
    <cfRule type="cellIs" dxfId="552" priority="1674" operator="equal">
      <formula>#REF!</formula>
    </cfRule>
    <cfRule type="cellIs" dxfId="551" priority="1675" operator="equal">
      <formula>#REF!</formula>
    </cfRule>
  </conditionalFormatting>
  <conditionalFormatting sqref="AJ40 Q36 AJ36 Q40">
    <cfRule type="cellIs" dxfId="550" priority="1871" operator="equal">
      <formula>"EXTREMO (RC/F)"</formula>
    </cfRule>
    <cfRule type="cellIs" dxfId="549" priority="1872" operator="equal">
      <formula>"ALTO (RC/F)"</formula>
    </cfRule>
    <cfRule type="cellIs" dxfId="548" priority="1873" operator="equal">
      <formula>"MODERADO (RC/F)"</formula>
    </cfRule>
    <cfRule type="cellIs" dxfId="547" priority="1874" operator="equal">
      <formula>"EXTREMO"</formula>
    </cfRule>
    <cfRule type="cellIs" dxfId="546" priority="1875" operator="equal">
      <formula>"ALTO"</formula>
    </cfRule>
    <cfRule type="cellIs" dxfId="545" priority="1876" operator="equal">
      <formula>"MODERADO"</formula>
    </cfRule>
    <cfRule type="cellIs" dxfId="544" priority="1877" operator="equal">
      <formula>"BAJO"</formula>
    </cfRule>
  </conditionalFormatting>
  <conditionalFormatting sqref="AJ40">
    <cfRule type="cellIs" dxfId="543" priority="1840" operator="equal">
      <formula>#REF!</formula>
    </cfRule>
    <cfRule type="cellIs" dxfId="542" priority="1841" operator="equal">
      <formula>#REF!</formula>
    </cfRule>
    <cfRule type="cellIs" dxfId="541" priority="1842" operator="equal">
      <formula>#REF!</formula>
    </cfRule>
    <cfRule type="cellIs" dxfId="540" priority="1843" operator="equal">
      <formula>#REF!</formula>
    </cfRule>
    <cfRule type="cellIs" dxfId="539" priority="1844" operator="equal">
      <formula>#REF!</formula>
    </cfRule>
    <cfRule type="cellIs" dxfId="538" priority="1845" operator="equal">
      <formula>#REF!</formula>
    </cfRule>
    <cfRule type="cellIs" dxfId="537" priority="1846" operator="equal">
      <formula>#REF!</formula>
    </cfRule>
    <cfRule type="cellIs" dxfId="536" priority="1847" operator="equal">
      <formula>#REF!</formula>
    </cfRule>
    <cfRule type="cellIs" dxfId="535" priority="1848" operator="equal">
      <formula>#REF!</formula>
    </cfRule>
    <cfRule type="cellIs" dxfId="534" priority="1849" operator="equal">
      <formula>#REF!</formula>
    </cfRule>
    <cfRule type="cellIs" dxfId="533" priority="1850" operator="equal">
      <formula>#REF!</formula>
    </cfRule>
    <cfRule type="cellIs" dxfId="532" priority="1851" operator="equal">
      <formula>#REF!</formula>
    </cfRule>
    <cfRule type="cellIs" dxfId="531" priority="1852" operator="equal">
      <formula>#REF!</formula>
    </cfRule>
    <cfRule type="cellIs" dxfId="530" priority="1853" operator="equal">
      <formula>#REF!</formula>
    </cfRule>
    <cfRule type="cellIs" dxfId="529" priority="1854" operator="equal">
      <formula>#REF!</formula>
    </cfRule>
    <cfRule type="cellIs" dxfId="528" priority="1855" operator="equal">
      <formula>#REF!</formula>
    </cfRule>
    <cfRule type="cellIs" dxfId="527" priority="1856" operator="equal">
      <formula>#REF!</formula>
    </cfRule>
    <cfRule type="cellIs" dxfId="526" priority="1857" operator="equal">
      <formula>#REF!</formula>
    </cfRule>
    <cfRule type="cellIs" dxfId="525" priority="1858" operator="equal">
      <formula>#REF!</formula>
    </cfRule>
    <cfRule type="cellIs" dxfId="524" priority="1859" operator="equal">
      <formula>#REF!</formula>
    </cfRule>
    <cfRule type="cellIs" dxfId="523" priority="1860" operator="equal">
      <formula>#REF!</formula>
    </cfRule>
    <cfRule type="cellIs" dxfId="522" priority="1861" operator="equal">
      <formula>#REF!</formula>
    </cfRule>
    <cfRule type="cellIs" dxfId="521" priority="1862" operator="equal">
      <formula>#REF!</formula>
    </cfRule>
    <cfRule type="cellIs" dxfId="520" priority="1863" operator="equal">
      <formula>#REF!</formula>
    </cfRule>
    <cfRule type="cellIs" dxfId="519" priority="1864" operator="equal">
      <formula>#REF!</formula>
    </cfRule>
    <cfRule type="cellIs" dxfId="518" priority="1865" operator="equal">
      <formula>#REF!</formula>
    </cfRule>
  </conditionalFormatting>
  <conditionalFormatting sqref="AJ42 Q42">
    <cfRule type="cellIs" dxfId="517" priority="425" operator="equal">
      <formula>"EXTREMO (RC/F)"</formula>
    </cfRule>
    <cfRule type="cellIs" dxfId="516" priority="426" operator="equal">
      <formula>"ALTO (RC/F)"</formula>
    </cfRule>
    <cfRule type="cellIs" dxfId="515" priority="427" operator="equal">
      <formula>"MODERADO (RC/F)"</formula>
    </cfRule>
    <cfRule type="cellIs" dxfId="514" priority="428" operator="equal">
      <formula>"EXTREMO"</formula>
    </cfRule>
    <cfRule type="cellIs" dxfId="513" priority="429" operator="equal">
      <formula>"ALTO"</formula>
    </cfRule>
    <cfRule type="cellIs" dxfId="512" priority="430" operator="equal">
      <formula>"MODERADO"</formula>
    </cfRule>
    <cfRule type="cellIs" dxfId="511" priority="431" operator="equal">
      <formula>"BAJO"</formula>
    </cfRule>
  </conditionalFormatting>
  <conditionalFormatting sqref="AJ42">
    <cfRule type="cellIs" dxfId="510" priority="394" operator="equal">
      <formula>#REF!</formula>
    </cfRule>
    <cfRule type="cellIs" dxfId="509" priority="395" operator="equal">
      <formula>#REF!</formula>
    </cfRule>
    <cfRule type="cellIs" dxfId="508" priority="396" operator="equal">
      <formula>#REF!</formula>
    </cfRule>
    <cfRule type="cellIs" dxfId="507" priority="397" operator="equal">
      <formula>#REF!</formula>
    </cfRule>
    <cfRule type="cellIs" dxfId="506" priority="398" operator="equal">
      <formula>#REF!</formula>
    </cfRule>
    <cfRule type="cellIs" dxfId="505" priority="399" operator="equal">
      <formula>#REF!</formula>
    </cfRule>
    <cfRule type="cellIs" dxfId="504" priority="400" operator="equal">
      <formula>#REF!</formula>
    </cfRule>
    <cfRule type="cellIs" dxfId="503" priority="401" operator="equal">
      <formula>#REF!</formula>
    </cfRule>
    <cfRule type="cellIs" dxfId="502" priority="402" operator="equal">
      <formula>#REF!</formula>
    </cfRule>
    <cfRule type="cellIs" dxfId="501" priority="403" operator="equal">
      <formula>#REF!</formula>
    </cfRule>
    <cfRule type="cellIs" dxfId="500" priority="404" operator="equal">
      <formula>#REF!</formula>
    </cfRule>
    <cfRule type="cellIs" dxfId="499" priority="405" operator="equal">
      <formula>#REF!</formula>
    </cfRule>
    <cfRule type="cellIs" dxfId="498" priority="406" operator="equal">
      <formula>#REF!</formula>
    </cfRule>
    <cfRule type="cellIs" dxfId="497" priority="407" operator="equal">
      <formula>#REF!</formula>
    </cfRule>
    <cfRule type="cellIs" dxfId="496" priority="408" operator="equal">
      <formula>#REF!</formula>
    </cfRule>
    <cfRule type="cellIs" dxfId="495" priority="409" operator="equal">
      <formula>#REF!</formula>
    </cfRule>
    <cfRule type="cellIs" dxfId="494" priority="410" operator="equal">
      <formula>#REF!</formula>
    </cfRule>
    <cfRule type="cellIs" dxfId="493" priority="411" operator="equal">
      <formula>#REF!</formula>
    </cfRule>
    <cfRule type="cellIs" dxfId="492" priority="412" operator="equal">
      <formula>#REF!</formula>
    </cfRule>
    <cfRule type="cellIs" dxfId="491" priority="413" operator="equal">
      <formula>#REF!</formula>
    </cfRule>
    <cfRule type="cellIs" dxfId="490" priority="414" operator="equal">
      <formula>#REF!</formula>
    </cfRule>
    <cfRule type="cellIs" dxfId="489" priority="415" operator="equal">
      <formula>#REF!</formula>
    </cfRule>
    <cfRule type="cellIs" dxfId="488" priority="416" operator="equal">
      <formula>#REF!</formula>
    </cfRule>
    <cfRule type="cellIs" dxfId="487" priority="417" operator="equal">
      <formula>#REF!</formula>
    </cfRule>
    <cfRule type="cellIs" dxfId="486" priority="418" operator="equal">
      <formula>#REF!</formula>
    </cfRule>
    <cfRule type="cellIs" dxfId="485" priority="419" operator="equal">
      <formula>#REF!</formula>
    </cfRule>
  </conditionalFormatting>
  <conditionalFormatting sqref="AJ44 AJ46">
    <cfRule type="cellIs" dxfId="484" priority="292" operator="equal">
      <formula>#REF!</formula>
    </cfRule>
    <cfRule type="cellIs" dxfId="483" priority="293" operator="equal">
      <formula>#REF!</formula>
    </cfRule>
    <cfRule type="cellIs" dxfId="482" priority="294" operator="equal">
      <formula>#REF!</formula>
    </cfRule>
    <cfRule type="cellIs" dxfId="481" priority="295" operator="equal">
      <formula>#REF!</formula>
    </cfRule>
    <cfRule type="cellIs" dxfId="480" priority="296" operator="equal">
      <formula>#REF!</formula>
    </cfRule>
    <cfRule type="cellIs" dxfId="479" priority="297" operator="equal">
      <formula>#REF!</formula>
    </cfRule>
    <cfRule type="cellIs" dxfId="478" priority="298" operator="equal">
      <formula>#REF!</formula>
    </cfRule>
    <cfRule type="cellIs" dxfId="477" priority="299" operator="equal">
      <formula>#REF!</formula>
    </cfRule>
    <cfRule type="cellIs" dxfId="476" priority="300" operator="equal">
      <formula>#REF!</formula>
    </cfRule>
    <cfRule type="cellIs" dxfId="475" priority="301" operator="equal">
      <formula>#REF!</formula>
    </cfRule>
    <cfRule type="cellIs" dxfId="474" priority="302" operator="equal">
      <formula>#REF!</formula>
    </cfRule>
    <cfRule type="cellIs" dxfId="473" priority="303" operator="equal">
      <formula>#REF!</formula>
    </cfRule>
    <cfRule type="cellIs" dxfId="472" priority="304" operator="equal">
      <formula>#REF!</formula>
    </cfRule>
    <cfRule type="cellIs" dxfId="471" priority="305" operator="equal">
      <formula>#REF!</formula>
    </cfRule>
    <cfRule type="cellIs" dxfId="470" priority="306" operator="equal">
      <formula>#REF!</formula>
    </cfRule>
    <cfRule type="cellIs" dxfId="469" priority="307" operator="equal">
      <formula>#REF!</formula>
    </cfRule>
    <cfRule type="cellIs" dxfId="468" priority="308" operator="equal">
      <formula>#REF!</formula>
    </cfRule>
    <cfRule type="cellIs" dxfId="467" priority="309" operator="equal">
      <formula>#REF!</formula>
    </cfRule>
    <cfRule type="cellIs" dxfId="466" priority="310" operator="equal">
      <formula>#REF!</formula>
    </cfRule>
    <cfRule type="cellIs" dxfId="465" priority="311" operator="equal">
      <formula>#REF!</formula>
    </cfRule>
    <cfRule type="cellIs" dxfId="464" priority="312" operator="equal">
      <formula>#REF!</formula>
    </cfRule>
    <cfRule type="cellIs" dxfId="463" priority="313" operator="equal">
      <formula>#REF!</formula>
    </cfRule>
    <cfRule type="cellIs" dxfId="462" priority="314" operator="equal">
      <formula>#REF!</formula>
    </cfRule>
    <cfRule type="cellIs" dxfId="461" priority="315" operator="equal">
      <formula>#REF!</formula>
    </cfRule>
    <cfRule type="cellIs" dxfId="460" priority="316" operator="equal">
      <formula>#REF!</formula>
    </cfRule>
    <cfRule type="cellIs" dxfId="459" priority="317" operator="equal">
      <formula>#REF!</formula>
    </cfRule>
  </conditionalFormatting>
  <conditionalFormatting sqref="AJ44">
    <cfRule type="cellIs" dxfId="458" priority="285" operator="equal">
      <formula>"EXTREMO (RC/F)"</formula>
    </cfRule>
    <cfRule type="cellIs" dxfId="457" priority="286" operator="equal">
      <formula>"ALTO (RC/F)"</formula>
    </cfRule>
    <cfRule type="cellIs" dxfId="456" priority="287" operator="equal">
      <formula>"MODERADO (RC/F)"</formula>
    </cfRule>
    <cfRule type="cellIs" dxfId="455" priority="288" operator="equal">
      <formula>"EXTREMO"</formula>
    </cfRule>
    <cfRule type="cellIs" dxfId="454" priority="289" operator="equal">
      <formula>"ALTO"</formula>
    </cfRule>
    <cfRule type="cellIs" dxfId="453" priority="290" operator="equal">
      <formula>"MODERADO"</formula>
    </cfRule>
    <cfRule type="cellIs" dxfId="452" priority="291" operator="equal">
      <formula>"BAJO"</formula>
    </cfRule>
  </conditionalFormatting>
  <conditionalFormatting sqref="AJ46 Q46:Q47">
    <cfRule type="cellIs" dxfId="451" priority="323" operator="equal">
      <formula>"EXTREMO (RC/F)"</formula>
    </cfRule>
    <cfRule type="cellIs" dxfId="450" priority="324" operator="equal">
      <formula>"ALTO (RC/F)"</formula>
    </cfRule>
    <cfRule type="cellIs" dxfId="449" priority="325" operator="equal">
      <formula>"MODERADO (RC/F)"</formula>
    </cfRule>
    <cfRule type="cellIs" dxfId="448" priority="326" operator="equal">
      <formula>"EXTREMO"</formula>
    </cfRule>
    <cfRule type="cellIs" dxfId="447" priority="327" operator="equal">
      <formula>"ALTO"</formula>
    </cfRule>
    <cfRule type="cellIs" dxfId="446" priority="328" operator="equal">
      <formula>"MODERADO"</formula>
    </cfRule>
    <cfRule type="cellIs" dxfId="445" priority="329" operator="equal">
      <formula>"BAJO"</formula>
    </cfRule>
  </conditionalFormatting>
  <conditionalFormatting sqref="AJ51 AJ53:AJ54">
    <cfRule type="cellIs" dxfId="444" priority="1424" operator="equal">
      <formula>"EXTREMO (RC/F)"</formula>
    </cfRule>
    <cfRule type="cellIs" dxfId="443" priority="1425" operator="equal">
      <formula>"ALTO (RC/F)"</formula>
    </cfRule>
    <cfRule type="cellIs" dxfId="442" priority="1426" operator="equal">
      <formula>"MODERADO (RC/F)"</formula>
    </cfRule>
    <cfRule type="cellIs" dxfId="441" priority="1427" operator="equal">
      <formula>"EXTREMO"</formula>
    </cfRule>
    <cfRule type="cellIs" dxfId="440" priority="1428" operator="equal">
      <formula>"ALTO"</formula>
    </cfRule>
    <cfRule type="cellIs" dxfId="439" priority="1429" operator="equal">
      <formula>"MODERADO"</formula>
    </cfRule>
    <cfRule type="cellIs" dxfId="438" priority="1430" operator="equal">
      <formula>"BAJO"</formula>
    </cfRule>
    <cfRule type="cellIs" dxfId="437" priority="1431" operator="equal">
      <formula>#REF!</formula>
    </cfRule>
    <cfRule type="cellIs" dxfId="436" priority="1432" operator="equal">
      <formula>#REF!</formula>
    </cfRule>
    <cfRule type="cellIs" dxfId="435" priority="1433" operator="equal">
      <formula>#REF!</formula>
    </cfRule>
    <cfRule type="cellIs" dxfId="434" priority="1434" operator="equal">
      <formula>#REF!</formula>
    </cfRule>
    <cfRule type="cellIs" dxfId="433" priority="1435" operator="equal">
      <formula>#REF!</formula>
    </cfRule>
    <cfRule type="cellIs" dxfId="432" priority="1436" operator="equal">
      <formula>#REF!</formula>
    </cfRule>
    <cfRule type="cellIs" dxfId="431" priority="1437" operator="equal">
      <formula>#REF!</formula>
    </cfRule>
    <cfRule type="cellIs" dxfId="430" priority="1438" operator="equal">
      <formula>#REF!</formula>
    </cfRule>
    <cfRule type="cellIs" dxfId="429" priority="1439" operator="equal">
      <formula>#REF!</formula>
    </cfRule>
    <cfRule type="cellIs" dxfId="428" priority="1440" operator="equal">
      <formula>#REF!</formula>
    </cfRule>
    <cfRule type="cellIs" dxfId="427" priority="1441" operator="equal">
      <formula>#REF!</formula>
    </cfRule>
    <cfRule type="cellIs" dxfId="426" priority="1442" operator="equal">
      <formula>#REF!</formula>
    </cfRule>
    <cfRule type="cellIs" dxfId="425" priority="1443" operator="equal">
      <formula>#REF!</formula>
    </cfRule>
    <cfRule type="cellIs" dxfId="424" priority="1444" operator="equal">
      <formula>#REF!</formula>
    </cfRule>
    <cfRule type="cellIs" dxfId="423" priority="1445" operator="equal">
      <formula>#REF!</formula>
    </cfRule>
    <cfRule type="cellIs" dxfId="422" priority="1446" operator="equal">
      <formula>#REF!</formula>
    </cfRule>
    <cfRule type="cellIs" dxfId="421" priority="1447" operator="equal">
      <formula>#REF!</formula>
    </cfRule>
    <cfRule type="cellIs" dxfId="420" priority="1448" operator="equal">
      <formula>#REF!</formula>
    </cfRule>
    <cfRule type="cellIs" dxfId="419" priority="1449" operator="equal">
      <formula>#REF!</formula>
    </cfRule>
    <cfRule type="cellIs" dxfId="418" priority="1450" operator="equal">
      <formula>#REF!</formula>
    </cfRule>
    <cfRule type="cellIs" dxfId="417" priority="1451" operator="equal">
      <formula>#REF!</formula>
    </cfRule>
    <cfRule type="cellIs" dxfId="416" priority="1452" operator="equal">
      <formula>#REF!</formula>
    </cfRule>
    <cfRule type="cellIs" dxfId="415" priority="1453" operator="equal">
      <formula>#REF!</formula>
    </cfRule>
    <cfRule type="cellIs" dxfId="414" priority="1454" operator="equal">
      <formula>#REF!</formula>
    </cfRule>
    <cfRule type="cellIs" dxfId="413" priority="1455" operator="equal">
      <formula>#REF!</formula>
    </cfRule>
    <cfRule type="cellIs" dxfId="412" priority="1456" operator="equal">
      <formula>#REF!</formula>
    </cfRule>
  </conditionalFormatting>
  <conditionalFormatting sqref="AJ56">
    <cfRule type="cellIs" dxfId="411" priority="1338" operator="equal">
      <formula>"EXTREMO (RC/F)"</formula>
    </cfRule>
    <cfRule type="cellIs" dxfId="410" priority="1339" operator="equal">
      <formula>"ALTO (RC/F)"</formula>
    </cfRule>
    <cfRule type="cellIs" dxfId="409" priority="1340" operator="equal">
      <formula>"MODERADO (RC/F)"</formula>
    </cfRule>
    <cfRule type="cellIs" dxfId="408" priority="1341" operator="equal">
      <formula>"EXTREMO"</formula>
    </cfRule>
    <cfRule type="cellIs" dxfId="407" priority="1342" operator="equal">
      <formula>"ALTO"</formula>
    </cfRule>
    <cfRule type="cellIs" dxfId="406" priority="1343" operator="equal">
      <formula>"MODERADO"</formula>
    </cfRule>
    <cfRule type="cellIs" dxfId="405" priority="1344" operator="equal">
      <formula>"BAJO"</formula>
    </cfRule>
    <cfRule type="cellIs" dxfId="404" priority="1345" operator="equal">
      <formula>#REF!</formula>
    </cfRule>
    <cfRule type="cellIs" dxfId="403" priority="1346" operator="equal">
      <formula>#REF!</formula>
    </cfRule>
    <cfRule type="cellIs" dxfId="402" priority="1347" operator="equal">
      <formula>#REF!</formula>
    </cfRule>
    <cfRule type="cellIs" dxfId="401" priority="1348" operator="equal">
      <formula>#REF!</formula>
    </cfRule>
    <cfRule type="cellIs" dxfId="400" priority="1349" operator="equal">
      <formula>#REF!</formula>
    </cfRule>
    <cfRule type="cellIs" dxfId="399" priority="1350" operator="equal">
      <formula>#REF!</formula>
    </cfRule>
    <cfRule type="cellIs" dxfId="398" priority="1351" operator="equal">
      <formula>#REF!</formula>
    </cfRule>
    <cfRule type="cellIs" dxfId="397" priority="1352" operator="equal">
      <formula>#REF!</formula>
    </cfRule>
    <cfRule type="cellIs" dxfId="396" priority="1353" operator="equal">
      <formula>#REF!</formula>
    </cfRule>
    <cfRule type="cellIs" dxfId="395" priority="1354" operator="equal">
      <formula>#REF!</formula>
    </cfRule>
    <cfRule type="cellIs" dxfId="394" priority="1355" operator="equal">
      <formula>#REF!</formula>
    </cfRule>
    <cfRule type="cellIs" dxfId="393" priority="1356" operator="equal">
      <formula>#REF!</formula>
    </cfRule>
    <cfRule type="cellIs" dxfId="392" priority="1357" operator="equal">
      <formula>#REF!</formula>
    </cfRule>
    <cfRule type="cellIs" dxfId="391" priority="1358" operator="equal">
      <formula>#REF!</formula>
    </cfRule>
    <cfRule type="cellIs" dxfId="390" priority="1359" operator="equal">
      <formula>#REF!</formula>
    </cfRule>
    <cfRule type="cellIs" dxfId="389" priority="1360" operator="equal">
      <formula>#REF!</formula>
    </cfRule>
    <cfRule type="cellIs" dxfId="388" priority="1361" operator="equal">
      <formula>#REF!</formula>
    </cfRule>
    <cfRule type="cellIs" dxfId="387" priority="1362" operator="equal">
      <formula>#REF!</formula>
    </cfRule>
    <cfRule type="cellIs" dxfId="386" priority="1363" operator="equal">
      <formula>#REF!</formula>
    </cfRule>
    <cfRule type="cellIs" dxfId="385" priority="1364" operator="equal">
      <formula>#REF!</formula>
    </cfRule>
    <cfRule type="cellIs" dxfId="384" priority="1365" operator="equal">
      <formula>#REF!</formula>
    </cfRule>
    <cfRule type="cellIs" dxfId="383" priority="1366" operator="equal">
      <formula>#REF!</formula>
    </cfRule>
    <cfRule type="cellIs" dxfId="382" priority="1367" operator="equal">
      <formula>#REF!</formula>
    </cfRule>
    <cfRule type="cellIs" dxfId="381" priority="1368" operator="equal">
      <formula>#REF!</formula>
    </cfRule>
    <cfRule type="cellIs" dxfId="380" priority="1369" operator="equal">
      <formula>#REF!</formula>
    </cfRule>
    <cfRule type="cellIs" dxfId="379" priority="1370" operator="equal">
      <formula>#REF!</formula>
    </cfRule>
  </conditionalFormatting>
  <conditionalFormatting sqref="AJ58">
    <cfRule type="cellIs" dxfId="378" priority="6" operator="equal">
      <formula>#REF!</formula>
    </cfRule>
    <cfRule type="cellIs" dxfId="377" priority="7" operator="equal">
      <formula>#REF!</formula>
    </cfRule>
    <cfRule type="cellIs" dxfId="376" priority="8" operator="equal">
      <formula>#REF!</formula>
    </cfRule>
    <cfRule type="cellIs" dxfId="375" priority="9" operator="equal">
      <formula>#REF!</formula>
    </cfRule>
    <cfRule type="cellIs" dxfId="374" priority="10" operator="equal">
      <formula>#REF!</formula>
    </cfRule>
    <cfRule type="cellIs" dxfId="373" priority="11" operator="equal">
      <formula>#REF!</formula>
    </cfRule>
    <cfRule type="cellIs" dxfId="372" priority="12" operator="equal">
      <formula>#REF!</formula>
    </cfRule>
    <cfRule type="cellIs" dxfId="371" priority="13" operator="equal">
      <formula>#REF!</formula>
    </cfRule>
    <cfRule type="cellIs" dxfId="370" priority="14" operator="equal">
      <formula>#REF!</formula>
    </cfRule>
    <cfRule type="cellIs" dxfId="369" priority="15" operator="equal">
      <formula>#REF!</formula>
    </cfRule>
    <cfRule type="cellIs" dxfId="368" priority="16" operator="equal">
      <formula>#REF!</formula>
    </cfRule>
    <cfRule type="cellIs" dxfId="367" priority="17" operator="equal">
      <formula>#REF!</formula>
    </cfRule>
    <cfRule type="cellIs" dxfId="366" priority="18" operator="equal">
      <formula>#REF!</formula>
    </cfRule>
    <cfRule type="cellIs" dxfId="365" priority="19" operator="equal">
      <formula>#REF!</formula>
    </cfRule>
    <cfRule type="cellIs" dxfId="364" priority="20" operator="equal">
      <formula>#REF!</formula>
    </cfRule>
    <cfRule type="cellIs" dxfId="363" priority="21" operator="equal">
      <formula>#REF!</formula>
    </cfRule>
    <cfRule type="cellIs" dxfId="362" priority="22" operator="equal">
      <formula>#REF!</formula>
    </cfRule>
    <cfRule type="cellIs" dxfId="361" priority="23" operator="equal">
      <formula>#REF!</formula>
    </cfRule>
    <cfRule type="cellIs" dxfId="360" priority="24" operator="equal">
      <formula>#REF!</formula>
    </cfRule>
    <cfRule type="cellIs" dxfId="359" priority="25" operator="equal">
      <formula>#REF!</formula>
    </cfRule>
    <cfRule type="cellIs" dxfId="358" priority="26" operator="equal">
      <formula>#REF!</formula>
    </cfRule>
    <cfRule type="cellIs" dxfId="357" priority="27" operator="equal">
      <formula>#REF!</formula>
    </cfRule>
    <cfRule type="cellIs" dxfId="356" priority="28" operator="equal">
      <formula>#REF!</formula>
    </cfRule>
    <cfRule type="cellIs" dxfId="355" priority="29" operator="equal">
      <formula>#REF!</formula>
    </cfRule>
    <cfRule type="cellIs" dxfId="354" priority="30" operator="equal">
      <formula>#REF!</formula>
    </cfRule>
    <cfRule type="cellIs" dxfId="353" priority="31" operator="equal">
      <formula>#REF!</formula>
    </cfRule>
    <cfRule type="cellIs" dxfId="352" priority="37" operator="equal">
      <formula>"EXTREMO (RC/F)"</formula>
    </cfRule>
    <cfRule type="cellIs" dxfId="351" priority="38" operator="equal">
      <formula>"ALTO (RC/F)"</formula>
    </cfRule>
    <cfRule type="cellIs" dxfId="350" priority="39" operator="equal">
      <formula>"MODERADO (RC/F)"</formula>
    </cfRule>
    <cfRule type="cellIs" dxfId="349" priority="40" operator="equal">
      <formula>"EXTREMO"</formula>
    </cfRule>
    <cfRule type="cellIs" dxfId="348" priority="41" operator="equal">
      <formula>"ALTO"</formula>
    </cfRule>
    <cfRule type="cellIs" dxfId="347" priority="42" operator="equal">
      <formula>"MODERADO"</formula>
    </cfRule>
    <cfRule type="cellIs" dxfId="346" priority="43" operator="equal">
      <formula>"BAJO"</formula>
    </cfRule>
  </conditionalFormatting>
  <conditionalFormatting sqref="AJ63:AJ65">
    <cfRule type="cellIs" dxfId="345" priority="1026" operator="equal">
      <formula>#REF!</formula>
    </cfRule>
    <cfRule type="cellIs" dxfId="344" priority="1067" operator="equal">
      <formula>#REF!</formula>
    </cfRule>
    <cfRule type="cellIs" dxfId="343" priority="1070" operator="equal">
      <formula>#REF!</formula>
    </cfRule>
    <cfRule type="cellIs" dxfId="342" priority="1076" operator="equal">
      <formula>#REF!</formula>
    </cfRule>
  </conditionalFormatting>
  <conditionalFormatting sqref="AJ65">
    <cfRule type="cellIs" dxfId="341" priority="1027" operator="equal">
      <formula>#REF!</formula>
    </cfRule>
    <cfRule type="cellIs" dxfId="340" priority="1028" operator="equal">
      <formula>#REF!</formula>
    </cfRule>
    <cfRule type="cellIs" dxfId="339" priority="1029" operator="equal">
      <formula>#REF!</formula>
    </cfRule>
    <cfRule type="cellIs" dxfId="338" priority="1030" operator="equal">
      <formula>#REF!</formula>
    </cfRule>
    <cfRule type="cellIs" dxfId="337" priority="1031" operator="equal">
      <formula>#REF!</formula>
    </cfRule>
    <cfRule type="cellIs" dxfId="336" priority="1032" operator="equal">
      <formula>#REF!</formula>
    </cfRule>
    <cfRule type="cellIs" dxfId="335" priority="1033" operator="equal">
      <formula>#REF!</formula>
    </cfRule>
    <cfRule type="cellIs" dxfId="334" priority="1034" operator="equal">
      <formula>#REF!</formula>
    </cfRule>
    <cfRule type="cellIs" dxfId="333" priority="1035" operator="equal">
      <formula>#REF!</formula>
    </cfRule>
    <cfRule type="cellIs" dxfId="332" priority="1036" operator="equal">
      <formula>#REF!</formula>
    </cfRule>
    <cfRule type="cellIs" dxfId="331" priority="1037" operator="equal">
      <formula>#REF!</formula>
    </cfRule>
    <cfRule type="cellIs" dxfId="330" priority="1038" operator="equal">
      <formula>#REF!</formula>
    </cfRule>
    <cfRule type="cellIs" dxfId="329" priority="1039" operator="equal">
      <formula>#REF!</formula>
    </cfRule>
    <cfRule type="cellIs" dxfId="328" priority="1040" operator="equal">
      <formula>#REF!</formula>
    </cfRule>
    <cfRule type="cellIs" dxfId="327" priority="1041" operator="equal">
      <formula>#REF!</formula>
    </cfRule>
    <cfRule type="cellIs" dxfId="326" priority="1042" operator="equal">
      <formula>#REF!</formula>
    </cfRule>
    <cfRule type="cellIs" dxfId="325" priority="1043" operator="equal">
      <formula>#REF!</formula>
    </cfRule>
    <cfRule type="cellIs" dxfId="324" priority="1044" operator="equal">
      <formula>#REF!</formula>
    </cfRule>
    <cfRule type="cellIs" dxfId="323" priority="1045" operator="equal">
      <formula>#REF!</formula>
    </cfRule>
    <cfRule type="cellIs" dxfId="322" priority="1046" operator="equal">
      <formula>#REF!</formula>
    </cfRule>
    <cfRule type="cellIs" dxfId="321" priority="1047" operator="equal">
      <formula>#REF!</formula>
    </cfRule>
    <cfRule type="cellIs" dxfId="320" priority="1048" operator="equal">
      <formula>#REF!</formula>
    </cfRule>
    <cfRule type="cellIs" dxfId="319" priority="1049" operator="equal">
      <formula>#REF!</formula>
    </cfRule>
    <cfRule type="cellIs" dxfId="318" priority="1050" operator="equal">
      <formula>#REF!</formula>
    </cfRule>
    <cfRule type="cellIs" dxfId="317" priority="1051" operator="equal">
      <formula>#REF!</formula>
    </cfRule>
    <cfRule type="cellIs" dxfId="316" priority="1052" operator="equal">
      <formula>"EXTREMO (RC/F)"</formula>
    </cfRule>
    <cfRule type="cellIs" dxfId="315" priority="1053" operator="equal">
      <formula>"ALTO (RC/F)"</formula>
    </cfRule>
    <cfRule type="cellIs" dxfId="314" priority="1054" operator="equal">
      <formula>"MODERADO (RC/F)"</formula>
    </cfRule>
    <cfRule type="cellIs" dxfId="313" priority="1055" operator="equal">
      <formula>"EXTREMO"</formula>
    </cfRule>
    <cfRule type="cellIs" dxfId="312" priority="1056" operator="equal">
      <formula>"ALTO"</formula>
    </cfRule>
    <cfRule type="cellIs" dxfId="311" priority="1057" operator="equal">
      <formula>"MODERADO"</formula>
    </cfRule>
    <cfRule type="cellIs" dxfId="310" priority="1058" operator="equal">
      <formula>"BAJO"</formula>
    </cfRule>
    <cfRule type="cellIs" dxfId="309" priority="1059" operator="equal">
      <formula>#REF!</formula>
    </cfRule>
    <cfRule type="cellIs" dxfId="308" priority="1060" operator="equal">
      <formula>#REF!</formula>
    </cfRule>
    <cfRule type="cellIs" dxfId="307" priority="1061" operator="equal">
      <formula>#REF!</formula>
    </cfRule>
    <cfRule type="cellIs" dxfId="306" priority="1062" operator="equal">
      <formula>#REF!</formula>
    </cfRule>
    <cfRule type="cellIs" dxfId="305" priority="1063" operator="equal">
      <formula>#REF!</formula>
    </cfRule>
    <cfRule type="cellIs" dxfId="304" priority="1064" operator="equal">
      <formula>#REF!</formula>
    </cfRule>
    <cfRule type="cellIs" dxfId="303" priority="1065" operator="equal">
      <formula>#REF!</formula>
    </cfRule>
    <cfRule type="cellIs" dxfId="302" priority="1066" operator="equal">
      <formula>#REF!</formula>
    </cfRule>
    <cfRule type="cellIs" dxfId="301" priority="1068" operator="equal">
      <formula>#REF!</formula>
    </cfRule>
    <cfRule type="cellIs" dxfId="300" priority="1069" operator="equal">
      <formula>#REF!</formula>
    </cfRule>
    <cfRule type="cellIs" dxfId="299" priority="1071" operator="equal">
      <formula>#REF!</formula>
    </cfRule>
    <cfRule type="cellIs" dxfId="298" priority="1072" operator="equal">
      <formula>#REF!</formula>
    </cfRule>
    <cfRule type="cellIs" dxfId="297" priority="1073" operator="equal">
      <formula>#REF!</formula>
    </cfRule>
    <cfRule type="cellIs" dxfId="296" priority="1074" operator="equal">
      <formula>#REF!</formula>
    </cfRule>
    <cfRule type="cellIs" dxfId="295" priority="1075" operator="equal">
      <formula>#REF!</formula>
    </cfRule>
    <cfRule type="cellIs" dxfId="294" priority="1077" operator="equal">
      <formula>#REF!</formula>
    </cfRule>
    <cfRule type="cellIs" dxfId="293" priority="1078" operator="equal">
      <formula>#REF!</formula>
    </cfRule>
    <cfRule type="cellIs" dxfId="292" priority="1079" operator="equal">
      <formula>#REF!</formula>
    </cfRule>
    <cfRule type="cellIs" dxfId="291" priority="1080" operator="equal">
      <formula>#REF!</formula>
    </cfRule>
    <cfRule type="cellIs" dxfId="290" priority="1081" operator="equal">
      <formula>#REF!</formula>
    </cfRule>
    <cfRule type="cellIs" dxfId="289" priority="1082" operator="equal">
      <formula>#REF!</formula>
    </cfRule>
    <cfRule type="cellIs" dxfId="288" priority="1083" operator="equal">
      <formula>#REF!</formula>
    </cfRule>
    <cfRule type="cellIs" dxfId="287" priority="1084" operator="equal">
      <formula>#REF!</formula>
    </cfRule>
    <cfRule type="cellIs" dxfId="286" priority="1085" operator="equal">
      <formula>"EXTREMO (RC/F)"</formula>
    </cfRule>
    <cfRule type="cellIs" dxfId="285" priority="1086" operator="equal">
      <formula>"ALTO (RC/F)"</formula>
    </cfRule>
    <cfRule type="cellIs" dxfId="284" priority="1087" operator="equal">
      <formula>"MODERADO (RC/F)"</formula>
    </cfRule>
    <cfRule type="cellIs" dxfId="283" priority="1088" operator="equal">
      <formula>"EXTREMO"</formula>
    </cfRule>
    <cfRule type="cellIs" dxfId="282" priority="1089" operator="equal">
      <formula>"ALTO"</formula>
    </cfRule>
    <cfRule type="cellIs" dxfId="281" priority="1090" operator="equal">
      <formula>"MODERADO"</formula>
    </cfRule>
    <cfRule type="cellIs" dxfId="280" priority="1091" operator="equal">
      <formula>"BAJO"</formula>
    </cfRule>
  </conditionalFormatting>
  <conditionalFormatting sqref="AJ67">
    <cfRule type="cellIs" dxfId="279" priority="927" operator="equal">
      <formula>#REF!</formula>
    </cfRule>
    <cfRule type="cellIs" dxfId="278" priority="928" operator="equal">
      <formula>#REF!</formula>
    </cfRule>
    <cfRule type="cellIs" dxfId="277" priority="929" operator="equal">
      <formula>#REF!</formula>
    </cfRule>
    <cfRule type="cellIs" dxfId="276" priority="930" operator="equal">
      <formula>#REF!</formula>
    </cfRule>
    <cfRule type="cellIs" dxfId="275" priority="931" operator="equal">
      <formula>#REF!</formula>
    </cfRule>
    <cfRule type="cellIs" dxfId="274" priority="932" operator="equal">
      <formula>#REF!</formula>
    </cfRule>
    <cfRule type="cellIs" dxfId="273" priority="933" operator="equal">
      <formula>#REF!</formula>
    </cfRule>
    <cfRule type="cellIs" dxfId="272" priority="934" operator="equal">
      <formula>#REF!</formula>
    </cfRule>
    <cfRule type="cellIs" dxfId="271" priority="935" operator="equal">
      <formula>#REF!</formula>
    </cfRule>
    <cfRule type="cellIs" dxfId="270" priority="936" operator="equal">
      <formula>#REF!</formula>
    </cfRule>
    <cfRule type="cellIs" dxfId="269" priority="937" operator="equal">
      <formula>#REF!</formula>
    </cfRule>
    <cfRule type="cellIs" dxfId="268" priority="938" operator="equal">
      <formula>#REF!</formula>
    </cfRule>
    <cfRule type="cellIs" dxfId="267" priority="939" operator="equal">
      <formula>#REF!</formula>
    </cfRule>
    <cfRule type="cellIs" dxfId="266" priority="940" operator="equal">
      <formula>#REF!</formula>
    </cfRule>
    <cfRule type="cellIs" dxfId="265" priority="941" operator="equal">
      <formula>#REF!</formula>
    </cfRule>
    <cfRule type="cellIs" dxfId="264" priority="942" operator="equal">
      <formula>#REF!</formula>
    </cfRule>
    <cfRule type="cellIs" dxfId="263" priority="943" operator="equal">
      <formula>#REF!</formula>
    </cfRule>
    <cfRule type="cellIs" dxfId="262" priority="944" operator="equal">
      <formula>#REF!</formula>
    </cfRule>
    <cfRule type="cellIs" dxfId="261" priority="945" operator="equal">
      <formula>#REF!</formula>
    </cfRule>
    <cfRule type="cellIs" dxfId="260" priority="946" operator="equal">
      <formula>#REF!</formula>
    </cfRule>
    <cfRule type="cellIs" dxfId="259" priority="947" operator="equal">
      <formula>#REF!</formula>
    </cfRule>
    <cfRule type="cellIs" dxfId="258" priority="948" operator="equal">
      <formula>#REF!</formula>
    </cfRule>
    <cfRule type="cellIs" dxfId="257" priority="949" operator="equal">
      <formula>#REF!</formula>
    </cfRule>
    <cfRule type="cellIs" dxfId="256" priority="950" operator="equal">
      <formula>#REF!</formula>
    </cfRule>
    <cfRule type="cellIs" dxfId="255" priority="951" operator="equal">
      <formula>#REF!</formula>
    </cfRule>
    <cfRule type="cellIs" dxfId="254" priority="952" operator="equal">
      <formula>#REF!</formula>
    </cfRule>
    <cfRule type="cellIs" dxfId="253" priority="953" operator="equal">
      <formula>"EXTREMO (RC/F)"</formula>
    </cfRule>
    <cfRule type="cellIs" dxfId="252" priority="954" operator="equal">
      <formula>"ALTO (RC/F)"</formula>
    </cfRule>
    <cfRule type="cellIs" dxfId="251" priority="955" operator="equal">
      <formula>"MODERADO (RC/F)"</formula>
    </cfRule>
    <cfRule type="cellIs" dxfId="250" priority="956" operator="equal">
      <formula>"EXTREMO"</formula>
    </cfRule>
    <cfRule type="cellIs" dxfId="249" priority="957" operator="equal">
      <formula>"ALTO"</formula>
    </cfRule>
    <cfRule type="cellIs" dxfId="248" priority="958" operator="equal">
      <formula>"MODERADO"</formula>
    </cfRule>
    <cfRule type="cellIs" dxfId="247" priority="959" operator="equal">
      <formula>"BAJO"</formula>
    </cfRule>
    <cfRule type="cellIs" dxfId="246" priority="960" operator="equal">
      <formula>#REF!</formula>
    </cfRule>
    <cfRule type="cellIs" dxfId="245" priority="961" operator="equal">
      <formula>#REF!</formula>
    </cfRule>
    <cfRule type="cellIs" dxfId="244" priority="962" operator="equal">
      <formula>#REF!</formula>
    </cfRule>
    <cfRule type="cellIs" dxfId="243" priority="963" operator="equal">
      <formula>#REF!</formula>
    </cfRule>
    <cfRule type="cellIs" dxfId="242" priority="964" operator="equal">
      <formula>#REF!</formula>
    </cfRule>
    <cfRule type="cellIs" dxfId="241" priority="965" operator="equal">
      <formula>#REF!</formula>
    </cfRule>
    <cfRule type="cellIs" dxfId="240" priority="966" operator="equal">
      <formula>#REF!</formula>
    </cfRule>
    <cfRule type="cellIs" dxfId="239" priority="967" operator="equal">
      <formula>#REF!</formula>
    </cfRule>
    <cfRule type="cellIs" dxfId="238" priority="968" operator="equal">
      <formula>#REF!</formula>
    </cfRule>
    <cfRule type="cellIs" dxfId="237" priority="969" operator="equal">
      <formula>#REF!</formula>
    </cfRule>
    <cfRule type="cellIs" dxfId="236" priority="970" operator="equal">
      <formula>#REF!</formula>
    </cfRule>
    <cfRule type="cellIs" dxfId="235" priority="971" operator="equal">
      <formula>#REF!</formula>
    </cfRule>
    <cfRule type="cellIs" dxfId="234" priority="972" operator="equal">
      <formula>#REF!</formula>
    </cfRule>
    <cfRule type="cellIs" dxfId="233" priority="973" operator="equal">
      <formula>#REF!</formula>
    </cfRule>
    <cfRule type="cellIs" dxfId="232" priority="974" operator="equal">
      <formula>#REF!</formula>
    </cfRule>
    <cfRule type="cellIs" dxfId="231" priority="975" operator="equal">
      <formula>#REF!</formula>
    </cfRule>
    <cfRule type="cellIs" dxfId="230" priority="976" operator="equal">
      <formula>#REF!</formula>
    </cfRule>
    <cfRule type="cellIs" dxfId="229" priority="977" operator="equal">
      <formula>#REF!</formula>
    </cfRule>
    <cfRule type="cellIs" dxfId="228" priority="978" operator="equal">
      <formula>#REF!</formula>
    </cfRule>
    <cfRule type="cellIs" dxfId="227" priority="979" operator="equal">
      <formula>#REF!</formula>
    </cfRule>
    <cfRule type="cellIs" dxfId="226" priority="980" operator="equal">
      <formula>#REF!</formula>
    </cfRule>
    <cfRule type="cellIs" dxfId="225" priority="981" operator="equal">
      <formula>#REF!</formula>
    </cfRule>
    <cfRule type="cellIs" dxfId="224" priority="982" operator="equal">
      <formula>#REF!</formula>
    </cfRule>
    <cfRule type="cellIs" dxfId="223" priority="983" operator="equal">
      <formula>#REF!</formula>
    </cfRule>
    <cfRule type="cellIs" dxfId="222" priority="984" operator="equal">
      <formula>#REF!</formula>
    </cfRule>
    <cfRule type="cellIs" dxfId="221" priority="985" operator="equal">
      <formula>#REF!</formula>
    </cfRule>
    <cfRule type="cellIs" dxfId="220" priority="986" operator="equal">
      <formula>"EXTREMO (RC/F)"</formula>
    </cfRule>
    <cfRule type="cellIs" dxfId="219" priority="987" operator="equal">
      <formula>"ALTO (RC/F)"</formula>
    </cfRule>
    <cfRule type="cellIs" dxfId="218" priority="988" operator="equal">
      <formula>"MODERADO (RC/F)"</formula>
    </cfRule>
    <cfRule type="cellIs" dxfId="217" priority="989" operator="equal">
      <formula>"EXTREMO"</formula>
    </cfRule>
    <cfRule type="cellIs" dxfId="216" priority="990" operator="equal">
      <formula>"ALTO"</formula>
    </cfRule>
    <cfRule type="cellIs" dxfId="215" priority="991" operator="equal">
      <formula>"MODERADO"</formula>
    </cfRule>
    <cfRule type="cellIs" dxfId="214" priority="992" operator="equal">
      <formula>"BAJO"</formula>
    </cfRule>
    <cfRule type="cellIs" dxfId="213" priority="993" operator="equal">
      <formula>#REF!</formula>
    </cfRule>
    <cfRule type="cellIs" dxfId="212" priority="994" operator="equal">
      <formula>#REF!</formula>
    </cfRule>
    <cfRule type="cellIs" dxfId="211" priority="995" operator="equal">
      <formula>#REF!</formula>
    </cfRule>
    <cfRule type="cellIs" dxfId="210" priority="996" operator="equal">
      <formula>#REF!</formula>
    </cfRule>
    <cfRule type="cellIs" dxfId="209" priority="997" operator="equal">
      <formula>#REF!</formula>
    </cfRule>
    <cfRule type="cellIs" dxfId="208" priority="998" operator="equal">
      <formula>#REF!</formula>
    </cfRule>
    <cfRule type="cellIs" dxfId="207" priority="999" operator="equal">
      <formula>#REF!</formula>
    </cfRule>
    <cfRule type="cellIs" dxfId="206" priority="1000" operator="equal">
      <formula>#REF!</formula>
    </cfRule>
    <cfRule type="cellIs" dxfId="205" priority="1001" operator="equal">
      <formula>#REF!</formula>
    </cfRule>
    <cfRule type="cellIs" dxfId="204" priority="1002" operator="equal">
      <formula>#REF!</formula>
    </cfRule>
    <cfRule type="cellIs" dxfId="203" priority="1003" operator="equal">
      <formula>#REF!</formula>
    </cfRule>
    <cfRule type="cellIs" dxfId="202" priority="1004" operator="equal">
      <formula>#REF!</formula>
    </cfRule>
    <cfRule type="cellIs" dxfId="201" priority="1005" operator="equal">
      <formula>#REF!</formula>
    </cfRule>
    <cfRule type="cellIs" dxfId="200" priority="1006" operator="equal">
      <formula>#REF!</formula>
    </cfRule>
    <cfRule type="cellIs" dxfId="199" priority="1007" operator="equal">
      <formula>#REF!</formula>
    </cfRule>
    <cfRule type="cellIs" dxfId="198" priority="1008" operator="equal">
      <formula>#REF!</formula>
    </cfRule>
    <cfRule type="cellIs" dxfId="197" priority="1009" operator="equal">
      <formula>#REF!</formula>
    </cfRule>
    <cfRule type="cellIs" dxfId="196" priority="1010" operator="equal">
      <formula>#REF!</formula>
    </cfRule>
    <cfRule type="cellIs" dxfId="195" priority="1011" operator="equal">
      <formula>#REF!</formula>
    </cfRule>
    <cfRule type="cellIs" dxfId="194" priority="1012" operator="equal">
      <formula>#REF!</formula>
    </cfRule>
    <cfRule type="cellIs" dxfId="193" priority="1013" operator="equal">
      <formula>#REF!</formula>
    </cfRule>
    <cfRule type="cellIs" dxfId="192" priority="1014" operator="equal">
      <formula>#REF!</formula>
    </cfRule>
    <cfRule type="cellIs" dxfId="191" priority="1015" operator="equal">
      <formula>#REF!</formula>
    </cfRule>
    <cfRule type="cellIs" dxfId="190" priority="1016" operator="equal">
      <formula>#REF!</formula>
    </cfRule>
    <cfRule type="cellIs" dxfId="189" priority="1017" operator="equal">
      <formula>#REF!</formula>
    </cfRule>
    <cfRule type="cellIs" dxfId="188" priority="1018" operator="equal">
      <formula>#REF!</formula>
    </cfRule>
    <cfRule type="cellIs" dxfId="187" priority="1019" operator="equal">
      <formula>"EXTREMO (RC/F)"</formula>
    </cfRule>
    <cfRule type="cellIs" dxfId="186" priority="1020" operator="equal">
      <formula>"ALTO (RC/F)"</formula>
    </cfRule>
    <cfRule type="cellIs" dxfId="185" priority="1021" operator="equal">
      <formula>"MODERADO (RC/F)"</formula>
    </cfRule>
    <cfRule type="cellIs" dxfId="184" priority="1022" operator="equal">
      <formula>"EXTREMO"</formula>
    </cfRule>
    <cfRule type="cellIs" dxfId="183" priority="1023" operator="equal">
      <formula>"ALTO"</formula>
    </cfRule>
    <cfRule type="cellIs" dxfId="182" priority="1024" operator="equal">
      <formula>"MODERADO"</formula>
    </cfRule>
    <cfRule type="cellIs" dxfId="181" priority="1025" operator="equal">
      <formula>"BAJO"</formula>
    </cfRule>
  </conditionalFormatting>
  <conditionalFormatting sqref="AJ69:AJ71 AJ78 Q67:Q69 Q78">
    <cfRule type="cellIs" dxfId="180" priority="190" operator="equal">
      <formula>"EXTREMO (RC/F)"</formula>
    </cfRule>
    <cfRule type="cellIs" dxfId="179" priority="191" operator="equal">
      <formula>"ALTO (RC/F)"</formula>
    </cfRule>
    <cfRule type="cellIs" dxfId="178" priority="192" operator="equal">
      <formula>"MODERADO (RC/F)"</formula>
    </cfRule>
    <cfRule type="cellIs" dxfId="177" priority="193" operator="equal">
      <formula>"EXTREMO"</formula>
    </cfRule>
    <cfRule type="cellIs" dxfId="176" priority="194" operator="equal">
      <formula>"ALTO"</formula>
    </cfRule>
    <cfRule type="cellIs" dxfId="175" priority="195" operator="equal">
      <formula>"MODERADO"</formula>
    </cfRule>
    <cfRule type="cellIs" dxfId="174" priority="196" operator="equal">
      <formula>"BAJO"</formula>
    </cfRule>
  </conditionalFormatting>
  <conditionalFormatting sqref="AJ69:AJ71 AJ78">
    <cfRule type="cellIs" dxfId="173" priority="163" operator="equal">
      <formula>#REF!</formula>
    </cfRule>
    <cfRule type="cellIs" dxfId="172" priority="164" operator="equal">
      <formula>#REF!</formula>
    </cfRule>
    <cfRule type="cellIs" dxfId="171" priority="165" operator="equal">
      <formula>#REF!</formula>
    </cfRule>
    <cfRule type="cellIs" dxfId="170" priority="166" operator="equal">
      <formula>#REF!</formula>
    </cfRule>
    <cfRule type="cellIs" dxfId="169" priority="167" operator="equal">
      <formula>#REF!</formula>
    </cfRule>
    <cfRule type="cellIs" dxfId="168" priority="168" operator="equal">
      <formula>#REF!</formula>
    </cfRule>
    <cfRule type="cellIs" dxfId="167" priority="169" operator="equal">
      <formula>#REF!</formula>
    </cfRule>
    <cfRule type="cellIs" dxfId="166" priority="170" operator="equal">
      <formula>#REF!</formula>
    </cfRule>
    <cfRule type="cellIs" dxfId="165" priority="171" operator="equal">
      <formula>#REF!</formula>
    </cfRule>
    <cfRule type="cellIs" dxfId="164" priority="172" operator="equal">
      <formula>#REF!</formula>
    </cfRule>
    <cfRule type="cellIs" dxfId="163" priority="173" operator="equal">
      <formula>#REF!</formula>
    </cfRule>
    <cfRule type="cellIs" dxfId="162" priority="174" operator="equal">
      <formula>#REF!</formula>
    </cfRule>
    <cfRule type="cellIs" dxfId="161" priority="175" operator="equal">
      <formula>#REF!</formula>
    </cfRule>
    <cfRule type="cellIs" dxfId="160" priority="176" operator="equal">
      <formula>#REF!</formula>
    </cfRule>
    <cfRule type="cellIs" dxfId="159" priority="177" operator="equal">
      <formula>#REF!</formula>
    </cfRule>
    <cfRule type="cellIs" dxfId="158" priority="178" operator="equal">
      <formula>#REF!</formula>
    </cfRule>
    <cfRule type="cellIs" dxfId="157" priority="179" operator="equal">
      <formula>#REF!</formula>
    </cfRule>
    <cfRule type="cellIs" dxfId="156" priority="180" operator="equal">
      <formula>#REF!</formula>
    </cfRule>
    <cfRule type="cellIs" dxfId="155" priority="181" operator="equal">
      <formula>#REF!</formula>
    </cfRule>
    <cfRule type="cellIs" dxfId="154" priority="182" operator="equal">
      <formula>#REF!</formula>
    </cfRule>
    <cfRule type="cellIs" dxfId="153" priority="183" operator="equal">
      <formula>#REF!</formula>
    </cfRule>
    <cfRule type="cellIs" dxfId="152" priority="184" operator="equal">
      <formula>#REF!</formula>
    </cfRule>
  </conditionalFormatting>
  <conditionalFormatting sqref="AJ69:AJ74">
    <cfRule type="cellIs" dxfId="151" priority="133" operator="equal">
      <formula>#REF!</formula>
    </cfRule>
    <cfRule type="cellIs" dxfId="150" priority="141" operator="equal">
      <formula>#REF!</formula>
    </cfRule>
    <cfRule type="cellIs" dxfId="149" priority="150" operator="equal">
      <formula>#REF!</formula>
    </cfRule>
  </conditionalFormatting>
  <conditionalFormatting sqref="AJ72:AJ74">
    <cfRule type="cellIs" dxfId="148" priority="134" operator="equal">
      <formula>#REF!</formula>
    </cfRule>
    <cfRule type="cellIs" dxfId="147" priority="135" operator="equal">
      <formula>#REF!</formula>
    </cfRule>
    <cfRule type="cellIs" dxfId="146" priority="136" operator="equal">
      <formula>#REF!</formula>
    </cfRule>
    <cfRule type="cellIs" dxfId="145" priority="137" operator="equal">
      <formula>#REF!</formula>
    </cfRule>
    <cfRule type="cellIs" dxfId="144" priority="138" operator="equal">
      <formula>#REF!</formula>
    </cfRule>
    <cfRule type="cellIs" dxfId="143" priority="139" operator="equal">
      <formula>#REF!</formula>
    </cfRule>
    <cfRule type="cellIs" dxfId="142" priority="140" operator="equal">
      <formula>#REF!</formula>
    </cfRule>
    <cfRule type="cellIs" dxfId="141" priority="142" operator="equal">
      <formula>#REF!</formula>
    </cfRule>
    <cfRule type="cellIs" dxfId="140" priority="143" operator="equal">
      <formula>#REF!</formula>
    </cfRule>
    <cfRule type="cellIs" dxfId="139" priority="144" operator="equal">
      <formula>#REF!</formula>
    </cfRule>
    <cfRule type="cellIs" dxfId="138" priority="145" operator="equal">
      <formula>#REF!</formula>
    </cfRule>
    <cfRule type="cellIs" dxfId="137" priority="146" operator="equal">
      <formula>#REF!</formula>
    </cfRule>
    <cfRule type="cellIs" dxfId="136" priority="147" operator="equal">
      <formula>#REF!</formula>
    </cfRule>
    <cfRule type="cellIs" dxfId="135" priority="148" operator="equal">
      <formula>#REF!</formula>
    </cfRule>
    <cfRule type="cellIs" dxfId="134" priority="149" operator="equal">
      <formula>#REF!</formula>
    </cfRule>
    <cfRule type="cellIs" dxfId="133" priority="151" operator="equal">
      <formula>#REF!</formula>
    </cfRule>
    <cfRule type="cellIs" dxfId="132" priority="152" operator="equal">
      <formula>#REF!</formula>
    </cfRule>
    <cfRule type="cellIs" dxfId="131" priority="153" operator="equal">
      <formula>#REF!</formula>
    </cfRule>
    <cfRule type="cellIs" dxfId="130" priority="154" operator="equal">
      <formula>#REF!</formula>
    </cfRule>
    <cfRule type="cellIs" dxfId="129" priority="155" operator="equal">
      <formula>#REF!</formula>
    </cfRule>
    <cfRule type="cellIs" dxfId="128" priority="156" operator="equal">
      <formula>#REF!</formula>
    </cfRule>
    <cfRule type="cellIs" dxfId="127" priority="157" operator="equal">
      <formula>#REF!</formula>
    </cfRule>
    <cfRule type="cellIs" dxfId="126" priority="158" operator="equal">
      <formula>#REF!</formula>
    </cfRule>
  </conditionalFormatting>
  <conditionalFormatting sqref="AJ72:AJ78">
    <cfRule type="cellIs" dxfId="125" priority="126" operator="equal">
      <formula>"EXTREMO (RC/F)"</formula>
    </cfRule>
    <cfRule type="cellIs" dxfId="124" priority="127" operator="equal">
      <formula>"ALTO (RC/F)"</formula>
    </cfRule>
    <cfRule type="cellIs" dxfId="123" priority="128" operator="equal">
      <formula>"MODERADO (RC/F)"</formula>
    </cfRule>
    <cfRule type="cellIs" dxfId="122" priority="129" operator="equal">
      <formula>"EXTREMO"</formula>
    </cfRule>
    <cfRule type="cellIs" dxfId="121" priority="130" operator="equal">
      <formula>"ALTO"</formula>
    </cfRule>
    <cfRule type="cellIs" dxfId="120" priority="131" operator="equal">
      <formula>"MODERADO"</formula>
    </cfRule>
    <cfRule type="cellIs" dxfId="119" priority="132" operator="equal">
      <formula>"BAJO"</formula>
    </cfRule>
  </conditionalFormatting>
  <conditionalFormatting sqref="AJ75:AJ78">
    <cfRule type="cellIs" dxfId="118" priority="95" operator="equal">
      <formula>#REF!</formula>
    </cfRule>
    <cfRule type="cellIs" dxfId="117" priority="96" operator="equal">
      <formula>#REF!</formula>
    </cfRule>
    <cfRule type="cellIs" dxfId="116" priority="97" operator="equal">
      <formula>#REF!</formula>
    </cfRule>
    <cfRule type="cellIs" dxfId="115" priority="98" operator="equal">
      <formula>#REF!</formula>
    </cfRule>
    <cfRule type="cellIs" dxfId="114" priority="99" operator="equal">
      <formula>#REF!</formula>
    </cfRule>
    <cfRule type="cellIs" dxfId="113" priority="100" operator="equal">
      <formula>#REF!</formula>
    </cfRule>
    <cfRule type="cellIs" dxfId="112" priority="101" operator="equal">
      <formula>#REF!</formula>
    </cfRule>
    <cfRule type="cellIs" dxfId="111" priority="102" operator="equal">
      <formula>#REF!</formula>
    </cfRule>
    <cfRule type="cellIs" dxfId="110" priority="103" operator="equal">
      <formula>#REF!</formula>
    </cfRule>
    <cfRule type="cellIs" dxfId="109" priority="104" operator="equal">
      <formula>#REF!</formula>
    </cfRule>
    <cfRule type="cellIs" dxfId="108" priority="105" operator="equal">
      <formula>#REF!</formula>
    </cfRule>
    <cfRule type="cellIs" dxfId="107" priority="106" operator="equal">
      <formula>#REF!</formula>
    </cfRule>
    <cfRule type="cellIs" dxfId="106" priority="107" operator="equal">
      <formula>#REF!</formula>
    </cfRule>
    <cfRule type="cellIs" dxfId="105" priority="108" operator="equal">
      <formula>#REF!</formula>
    </cfRule>
    <cfRule type="cellIs" dxfId="104" priority="109" operator="equal">
      <formula>#REF!</formula>
    </cfRule>
    <cfRule type="cellIs" dxfId="103" priority="110" operator="equal">
      <formula>#REF!</formula>
    </cfRule>
    <cfRule type="cellIs" dxfId="102" priority="111" operator="equal">
      <formula>#REF!</formula>
    </cfRule>
    <cfRule type="cellIs" dxfId="101" priority="112" operator="equal">
      <formula>#REF!</formula>
    </cfRule>
    <cfRule type="cellIs" dxfId="100" priority="113" operator="equal">
      <formula>#REF!</formula>
    </cfRule>
    <cfRule type="cellIs" dxfId="99" priority="114" operator="equal">
      <formula>#REF!</formula>
    </cfRule>
    <cfRule type="cellIs" dxfId="98" priority="115" operator="equal">
      <formula>#REF!</formula>
    </cfRule>
    <cfRule type="cellIs" dxfId="97" priority="116" operator="equal">
      <formula>#REF!</formula>
    </cfRule>
    <cfRule type="cellIs" dxfId="96" priority="117" operator="equal">
      <formula>#REF!</formula>
    </cfRule>
    <cfRule type="cellIs" dxfId="95" priority="118" operator="equal">
      <formula>#REF!</formula>
    </cfRule>
    <cfRule type="cellIs" dxfId="94" priority="119" operator="equal">
      <formula>#REF!</formula>
    </cfRule>
    <cfRule type="cellIs" dxfId="93" priority="120" operator="equal">
      <formula>#REF!</formula>
    </cfRule>
  </conditionalFormatting>
  <conditionalFormatting sqref="AJ78 AJ69:AJ71">
    <cfRule type="cellIs" dxfId="92" priority="162" operator="equal">
      <formula>#REF!</formula>
    </cfRule>
  </conditionalFormatting>
  <conditionalFormatting sqref="AJ78">
    <cfRule type="cellIs" dxfId="91" priority="159" operator="equal">
      <formula>#REF!</formula>
    </cfRule>
    <cfRule type="cellIs" dxfId="90" priority="160" operator="equal">
      <formula>#REF!</formula>
    </cfRule>
    <cfRule type="cellIs" dxfId="89" priority="161" operator="equal">
      <formula>#REF!</formula>
    </cfRule>
  </conditionalFormatting>
  <conditionalFormatting sqref="AJ80 AJ83 Q80 Q82:Q83">
    <cfRule type="cellIs" dxfId="88" priority="879" operator="equal">
      <formula>"EXTREMO (RC/F)"</formula>
    </cfRule>
    <cfRule type="cellIs" dxfId="87" priority="880" operator="equal">
      <formula>"ALTO (RC/F)"</formula>
    </cfRule>
    <cfRule type="cellIs" dxfId="86" priority="881" operator="equal">
      <formula>"MODERADO (RC/F)"</formula>
    </cfRule>
    <cfRule type="cellIs" dxfId="85" priority="882" operator="equal">
      <formula>"EXTREMO"</formula>
    </cfRule>
    <cfRule type="cellIs" dxfId="84" priority="883" operator="equal">
      <formula>"ALTO"</formula>
    </cfRule>
    <cfRule type="cellIs" dxfId="83" priority="884" operator="equal">
      <formula>"MODERADO"</formula>
    </cfRule>
    <cfRule type="cellIs" dxfId="82" priority="885" operator="equal">
      <formula>"BAJO"</formula>
    </cfRule>
  </conditionalFormatting>
  <conditionalFormatting sqref="AJ80 AJ83">
    <cfRule type="cellIs" dxfId="81" priority="843" operator="equal">
      <formula>#REF!</formula>
    </cfRule>
    <cfRule type="cellIs" dxfId="80" priority="844" operator="equal">
      <formula>#REF!</formula>
    </cfRule>
    <cfRule type="cellIs" dxfId="79" priority="845" operator="equal">
      <formula>#REF!</formula>
    </cfRule>
    <cfRule type="cellIs" dxfId="78" priority="846" operator="equal">
      <formula>#REF!</formula>
    </cfRule>
    <cfRule type="cellIs" dxfId="77" priority="847" operator="equal">
      <formula>#REF!</formula>
    </cfRule>
    <cfRule type="cellIs" dxfId="76" priority="848" operator="equal">
      <formula>#REF!</formula>
    </cfRule>
    <cfRule type="cellIs" dxfId="75" priority="849" operator="equal">
      <formula>#REF!</formula>
    </cfRule>
    <cfRule type="cellIs" dxfId="74" priority="850" operator="equal">
      <formula>#REF!</formula>
    </cfRule>
    <cfRule type="cellIs" dxfId="73" priority="851" operator="equal">
      <formula>#REF!</formula>
    </cfRule>
    <cfRule type="cellIs" dxfId="72" priority="852" operator="equal">
      <formula>#REF!</formula>
    </cfRule>
    <cfRule type="cellIs" dxfId="71" priority="853" operator="equal">
      <formula>#REF!</formula>
    </cfRule>
    <cfRule type="cellIs" dxfId="70" priority="854" operator="equal">
      <formula>#REF!</formula>
    </cfRule>
    <cfRule type="cellIs" dxfId="69" priority="855" operator="equal">
      <formula>#REF!</formula>
    </cfRule>
    <cfRule type="cellIs" dxfId="68" priority="856" operator="equal">
      <formula>#REF!</formula>
    </cfRule>
    <cfRule type="cellIs" dxfId="67" priority="857" operator="equal">
      <formula>#REF!</formula>
    </cfRule>
    <cfRule type="cellIs" dxfId="66" priority="858" operator="equal">
      <formula>#REF!</formula>
    </cfRule>
    <cfRule type="cellIs" dxfId="65" priority="859" operator="equal">
      <formula>#REF!</formula>
    </cfRule>
    <cfRule type="cellIs" dxfId="64" priority="860" operator="equal">
      <formula>#REF!</formula>
    </cfRule>
    <cfRule type="cellIs" dxfId="63" priority="861" operator="equal">
      <formula>#REF!</formula>
    </cfRule>
    <cfRule type="cellIs" dxfId="62" priority="862" operator="equal">
      <formula>#REF!</formula>
    </cfRule>
    <cfRule type="cellIs" dxfId="61" priority="863" operator="equal">
      <formula>#REF!</formula>
    </cfRule>
    <cfRule type="cellIs" dxfId="60" priority="864" operator="equal">
      <formula>#REF!</formula>
    </cfRule>
    <cfRule type="cellIs" dxfId="59" priority="865" operator="equal">
      <formula>#REF!</formula>
    </cfRule>
    <cfRule type="cellIs" dxfId="58" priority="866" operator="equal">
      <formula>#REF!</formula>
    </cfRule>
    <cfRule type="cellIs" dxfId="57" priority="867" operator="equal">
      <formula>#REF!</formula>
    </cfRule>
    <cfRule type="cellIs" dxfId="56" priority="868" operator="equal">
      <formula>#REF!</formula>
    </cfRule>
  </conditionalFormatting>
  <conditionalFormatting sqref="AJ86 Q86">
    <cfRule type="cellIs" dxfId="55" priority="569" operator="equal">
      <formula>"EXTREMO (RC/F)"</formula>
    </cfRule>
    <cfRule type="cellIs" dxfId="54" priority="570" operator="equal">
      <formula>"ALTO (RC/F)"</formula>
    </cfRule>
    <cfRule type="cellIs" dxfId="53" priority="571" operator="equal">
      <formula>"MODERADO (RC/F)"</formula>
    </cfRule>
    <cfRule type="cellIs" dxfId="52" priority="572" operator="equal">
      <formula>"EXTREMO"</formula>
    </cfRule>
    <cfRule type="cellIs" dxfId="51" priority="573" operator="equal">
      <formula>"ALTO"</formula>
    </cfRule>
    <cfRule type="cellIs" dxfId="50" priority="574" operator="equal">
      <formula>"MODERADO"</formula>
    </cfRule>
    <cfRule type="cellIs" dxfId="49" priority="575" operator="equal">
      <formula>"BAJO"</formula>
    </cfRule>
  </conditionalFormatting>
  <conditionalFormatting sqref="AJ86">
    <cfRule type="cellIs" dxfId="48" priority="538" operator="equal">
      <formula>#REF!</formula>
    </cfRule>
    <cfRule type="cellIs" dxfId="47" priority="539" operator="equal">
      <formula>#REF!</formula>
    </cfRule>
    <cfRule type="cellIs" dxfId="46" priority="540" operator="equal">
      <formula>#REF!</formula>
    </cfRule>
    <cfRule type="cellIs" dxfId="45" priority="541" operator="equal">
      <formula>#REF!</formula>
    </cfRule>
    <cfRule type="cellIs" dxfId="44" priority="542" operator="equal">
      <formula>#REF!</formula>
    </cfRule>
    <cfRule type="cellIs" dxfId="43" priority="543" operator="equal">
      <formula>#REF!</formula>
    </cfRule>
    <cfRule type="cellIs" dxfId="42" priority="544" operator="equal">
      <formula>#REF!</formula>
    </cfRule>
    <cfRule type="cellIs" dxfId="41" priority="545" operator="equal">
      <formula>#REF!</formula>
    </cfRule>
    <cfRule type="cellIs" dxfId="40" priority="546" operator="equal">
      <formula>#REF!</formula>
    </cfRule>
    <cfRule type="cellIs" dxfId="39" priority="547" operator="equal">
      <formula>#REF!</formula>
    </cfRule>
    <cfRule type="cellIs" dxfId="38" priority="548" operator="equal">
      <formula>#REF!</formula>
    </cfRule>
    <cfRule type="cellIs" dxfId="37" priority="549" operator="equal">
      <formula>#REF!</formula>
    </cfRule>
    <cfRule type="cellIs" dxfId="36" priority="550" operator="equal">
      <formula>#REF!</formula>
    </cfRule>
    <cfRule type="cellIs" dxfId="35" priority="551" operator="equal">
      <formula>#REF!</formula>
    </cfRule>
    <cfRule type="cellIs" dxfId="34" priority="552" operator="equal">
      <formula>#REF!</formula>
    </cfRule>
    <cfRule type="cellIs" dxfId="33" priority="553" operator="equal">
      <formula>#REF!</formula>
    </cfRule>
    <cfRule type="cellIs" dxfId="32" priority="554" operator="equal">
      <formula>#REF!</formula>
    </cfRule>
    <cfRule type="cellIs" dxfId="31" priority="555" operator="equal">
      <formula>#REF!</formula>
    </cfRule>
    <cfRule type="cellIs" dxfId="30" priority="556" operator="equal">
      <formula>#REF!</formula>
    </cfRule>
    <cfRule type="cellIs" dxfId="29" priority="557" operator="equal">
      <formula>#REF!</formula>
    </cfRule>
    <cfRule type="cellIs" dxfId="28" priority="558" operator="equal">
      <formula>#REF!</formula>
    </cfRule>
    <cfRule type="cellIs" dxfId="27" priority="559" operator="equal">
      <formula>#REF!</formula>
    </cfRule>
    <cfRule type="cellIs" dxfId="26" priority="560" operator="equal">
      <formula>#REF!</formula>
    </cfRule>
    <cfRule type="cellIs" dxfId="25" priority="561" operator="equal">
      <formula>#REF!</formula>
    </cfRule>
    <cfRule type="cellIs" dxfId="24" priority="562" operator="equal">
      <formula>#REF!</formula>
    </cfRule>
    <cfRule type="cellIs" dxfId="23" priority="563" operator="equal">
      <formula>#REF!</formula>
    </cfRule>
  </conditionalFormatting>
  <conditionalFormatting sqref="AJ89:AJ90">
    <cfRule type="cellIs" dxfId="22" priority="687" operator="equal">
      <formula>#REF!</formula>
    </cfRule>
    <cfRule type="cellIs" dxfId="21" priority="688" operator="equal">
      <formula>#REF!</formula>
    </cfRule>
    <cfRule type="cellIs" dxfId="20" priority="689" operator="equal">
      <formula>#REF!</formula>
    </cfRule>
    <cfRule type="cellIs" dxfId="19" priority="690" operator="equal">
      <formula>#REF!</formula>
    </cfRule>
    <cfRule type="cellIs" dxfId="18" priority="691" operator="equal">
      <formula>#REF!</formula>
    </cfRule>
    <cfRule type="cellIs" dxfId="17" priority="692" operator="equal">
      <formula>#REF!</formula>
    </cfRule>
    <cfRule type="cellIs" dxfId="16" priority="693" operator="equal">
      <formula>#REF!</formula>
    </cfRule>
    <cfRule type="cellIs" dxfId="15" priority="695" operator="equal">
      <formula>#REF!</formula>
    </cfRule>
    <cfRule type="cellIs" dxfId="14" priority="696" operator="equal">
      <formula>#REF!</formula>
    </cfRule>
    <cfRule type="cellIs" dxfId="13" priority="697" operator="equal">
      <formula>#REF!</formula>
    </cfRule>
    <cfRule type="cellIs" dxfId="12" priority="698" operator="equal">
      <formula>#REF!</formula>
    </cfRule>
    <cfRule type="cellIs" dxfId="11" priority="699" operator="equal">
      <formula>#REF!</formula>
    </cfRule>
    <cfRule type="cellIs" dxfId="10" priority="700" operator="equal">
      <formula>#REF!</formula>
    </cfRule>
    <cfRule type="cellIs" dxfId="9" priority="701" operator="equal">
      <formula>#REF!</formula>
    </cfRule>
    <cfRule type="cellIs" dxfId="8" priority="702" operator="equal">
      <formula>#REF!</formula>
    </cfRule>
    <cfRule type="cellIs" dxfId="7" priority="704" operator="equal">
      <formula>#REF!</formula>
    </cfRule>
    <cfRule type="cellIs" dxfId="6" priority="705" operator="equal">
      <formula>#REF!</formula>
    </cfRule>
    <cfRule type="cellIs" dxfId="5" priority="706" operator="equal">
      <formula>#REF!</formula>
    </cfRule>
    <cfRule type="cellIs" dxfId="4" priority="707" operator="equal">
      <formula>#REF!</formula>
    </cfRule>
    <cfRule type="cellIs" dxfId="3" priority="708" operator="equal">
      <formula>#REF!</formula>
    </cfRule>
    <cfRule type="cellIs" dxfId="2" priority="709" operator="equal">
      <formula>#REF!</formula>
    </cfRule>
    <cfRule type="cellIs" dxfId="1" priority="710" operator="equal">
      <formula>#REF!</formula>
    </cfRule>
    <cfRule type="cellIs" dxfId="0" priority="711" operator="equal">
      <formula>#REF!</formula>
    </cfRule>
  </conditionalFormatting>
  <dataValidations count="3">
    <dataValidation type="list" allowBlank="1" showInputMessage="1" showErrorMessage="1" sqref="Z85 L83 S85 AB85 X85 U85:V85 L27:L41 N27:N41 Q27:Q41 J27:J41 U27:V41 X27:X41 F27:F41 S27:S41 AB27:AB41 Z27:Z41 AJ27:AK41" xr:uid="{D94D9DB2-B484-460B-A195-24C0D8D25B54}">
      <formula1>#REF!</formula1>
    </dataValidation>
    <dataValidation type="list" allowBlank="1" showInputMessage="1" showErrorMessage="1" sqref="N51:N52" xr:uid="{4FB692BE-6AB2-4E08-A245-66CFB0D73BCC}">
      <formula1>"LEVE,MENOR,MODERADO,MAYOR,CATASTROFICO"</formula1>
    </dataValidation>
    <dataValidation type="list" allowBlank="1" showInputMessage="1" showErrorMessage="1" sqref="AJ51:AJ52" xr:uid="{F22A3C1D-A8B9-4229-82B7-143256BFC56B}">
      <formula1>"EXTREMO,ALTO,MODERADO,BAJO"</formula1>
    </dataValidation>
  </dataValidations>
  <hyperlinks>
    <hyperlink ref="AD73" r:id="rId1" xr:uid="{43D0666B-6B30-4439-877E-A73B97C93617}"/>
    <hyperlink ref="AD74" r:id="rId2" xr:uid="{856F6B7B-3BD9-474B-82C9-DBC0357B0DA3}"/>
    <hyperlink ref="AD75" r:id="rId3" xr:uid="{DA8C744B-3302-4420-AF73-8F77337B3411}"/>
    <hyperlink ref="AD42" r:id="rId4" xr:uid="{D4EABF8D-CFC2-4399-BDEC-969373680925}"/>
    <hyperlink ref="AD43" r:id="rId5" xr:uid="{19F8DA2E-728D-42EB-AEF3-D623849B57A6}"/>
    <hyperlink ref="AD72" r:id="rId6" xr:uid="{1A739870-1C36-4F0E-B849-ED5506D5AA55}"/>
    <hyperlink ref="AD69:AD70" r:id="rId7" display="https://mincitco-my.sharepoint.com/:f:/g/personal/cguerrat_mincit_gov_co/Eo9POaPnu1hGqmEc4oAr0KEB57LYmiLAMMf3V4QNbpEePQ?e=PBYlg7" xr:uid="{C263FF0C-1FA7-4972-83BB-2AAA321FC9D6}"/>
    <hyperlink ref="AD36" r:id="rId8" xr:uid="{CBA5D6DC-8096-4C6C-A5CF-26137BBD6714}"/>
    <hyperlink ref="AD37" r:id="rId9" xr:uid="{D83A10C9-49DB-4EA9-8362-59F275DA8344}"/>
    <hyperlink ref="AD76" r:id="rId10" xr:uid="{A0C5363C-8301-4F0D-B009-F7D70DED6E99}"/>
    <hyperlink ref="AD77" r:id="rId11" xr:uid="{BA1EAA30-4F3E-4F5A-A52E-836102EB0FFB}"/>
    <hyperlink ref="AD16" r:id="rId12" xr:uid="{C6099009-557B-433F-A900-35E19DE957B6}"/>
    <hyperlink ref="AD17" r:id="rId13" xr:uid="{3357611D-CF5A-4DC9-9CA0-4318D199F924}"/>
    <hyperlink ref="AD31" r:id="rId14" xr:uid="{356D53D8-7DEA-43C2-86FD-1FB063165A41}"/>
    <hyperlink ref="AD32" r:id="rId15" xr:uid="{4F9C35D2-08A8-4ED5-B788-D4DDE9A14151}"/>
    <hyperlink ref="AD33" r:id="rId16" xr:uid="{51D7B24D-E8BA-4B9D-ABB6-CD3494AD644F}"/>
    <hyperlink ref="AD34" r:id="rId17" xr:uid="{6D29F19B-C03B-4873-8761-6BC099664099}"/>
    <hyperlink ref="AD35" r:id="rId18" xr:uid="{7C0EBBCD-5D4A-4907-A93E-DC3DA65F235D}"/>
    <hyperlink ref="AD58" r:id="rId19" xr:uid="{C228D23B-8CBC-4CFA-A4A7-72E6FC2B060F}"/>
    <hyperlink ref="AD59" r:id="rId20" xr:uid="{D614816B-F26F-43F3-A4EC-52C3057246C8}"/>
    <hyperlink ref="AD60" r:id="rId21" xr:uid="{AEF6A2CB-EEC2-47A2-ACA1-62B568E30584}"/>
    <hyperlink ref="AD61" r:id="rId22" xr:uid="{E6F98984-CCF6-48AB-93F8-B10D1ACC646B}"/>
    <hyperlink ref="AD62" r:id="rId23" xr:uid="{795BD06B-A48E-4F0C-BD44-655E7D97786F}"/>
    <hyperlink ref="AD12" r:id="rId24" xr:uid="{2DAFA30A-1388-4DBC-AAC2-286E2C48BA9E}"/>
    <hyperlink ref="AD13" r:id="rId25" xr:uid="{2D0B2252-507B-4BF5-A5FC-0D47F4513A20}"/>
    <hyperlink ref="AD51" r:id="rId26" xr:uid="{0083E3AC-6BBD-4204-A4DC-1049D4819596}"/>
    <hyperlink ref="AD53" r:id="rId27" xr:uid="{AD6E58D2-829B-4A9A-A4B3-0E15BDB0E5E6}"/>
    <hyperlink ref="AD54" r:id="rId28" xr:uid="{23674307-1E9F-450D-B653-E1C949C8A33F}"/>
    <hyperlink ref="AD56" r:id="rId29" xr:uid="{09799A49-8A94-4887-9284-945DDA95F2EB}"/>
    <hyperlink ref="AD29" r:id="rId30" xr:uid="{A96F2D85-3C6B-4D2C-97A8-6A97F8635FD4}"/>
    <hyperlink ref="AD30" r:id="rId31" xr:uid="{4F9E52C8-CC28-4997-86B3-79C8E250820A}"/>
    <hyperlink ref="AD27" r:id="rId32" xr:uid="{C840AF4F-7AC9-4DCE-87CA-BDAE218CCD68}"/>
    <hyperlink ref="AD67" r:id="rId33" xr:uid="{B9C54414-3064-41D5-9702-8AF967151DB1}"/>
    <hyperlink ref="AD89" r:id="rId34" xr:uid="{2751F8D4-B552-4A39-BB27-17DDF7E2A34D}"/>
    <hyperlink ref="AD63" r:id="rId35" xr:uid="{69369706-1B53-4EC2-B53D-1A65B1FE39BB}"/>
    <hyperlink ref="AD83" r:id="rId36" xr:uid="{C727CE54-D90E-496F-BED5-DF7486E4A039}"/>
    <hyperlink ref="AD86" r:id="rId37" xr:uid="{A3F1E737-02E0-4B0C-BDB3-1871480B0ED9}"/>
    <hyperlink ref="AD65" r:id="rId38" xr:uid="{B385C0BA-78A1-4FF5-8AE7-49C722B6494E}"/>
    <hyperlink ref="AD90" r:id="rId39" xr:uid="{230DB15B-B295-4E8C-9BED-3D32CF12AC5B}"/>
    <hyperlink ref="AD14" r:id="rId40" xr:uid="{BAAC74CA-9352-4121-8655-80DB357ED1DA}"/>
    <hyperlink ref="AD15" r:id="rId41" xr:uid="{5F9CAF06-F962-4ADF-A6B3-2F99B4138DEE}"/>
    <hyperlink ref="AD19" r:id="rId42" xr:uid="{2C45D42E-080A-44C4-B286-FAB9FA90D001}"/>
    <hyperlink ref="AD20" r:id="rId43" xr:uid="{C0A07663-7034-4971-894F-A6D3D975EEAE}"/>
    <hyperlink ref="AD21" r:id="rId44" xr:uid="{B7A460E7-8B4A-4C49-A5A7-E2F3659B2A9F}"/>
    <hyperlink ref="AD23" r:id="rId45" xr:uid="{A62DA6CE-9719-4A5A-AE56-F2E1B1AB1D4A}"/>
    <hyperlink ref="AD24" r:id="rId46" xr:uid="{1991BA29-804C-44F1-B4F9-D401278C9E96}"/>
    <hyperlink ref="AD25" r:id="rId47" xr:uid="{9CD70866-A105-461E-802F-BDA2C21AB02F}"/>
    <hyperlink ref="AD44" r:id="rId48" xr:uid="{763B940A-FE8D-48CA-BC3B-4A75EFB4494A}"/>
    <hyperlink ref="AD45" r:id="rId49" xr:uid="{04C22229-20B8-4667-AF3E-98AD3CA41BB3}"/>
    <hyperlink ref="AD46" r:id="rId50" xr:uid="{806039B7-7A10-473D-B6B8-097A0009B771}"/>
  </hyperlinks>
  <pageMargins left="0.7" right="0.7" top="0.75" bottom="0.75" header="0.3" footer="0.3"/>
  <drawing r:id="rId51"/>
  <legacyDrawing r:id="rId5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Riesgos en Revisión</vt:lpstr>
      <vt:lpst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Rodrigo Antonio Jimenez Reyes</dc:creator>
  <cp:keywords/>
  <dc:description/>
  <cp:lastModifiedBy>Mónica Alejandra Vargas Infante - Cont</cp:lastModifiedBy>
  <cp:revision/>
  <dcterms:created xsi:type="dcterms:W3CDTF">2024-11-27T21:18:51Z</dcterms:created>
  <dcterms:modified xsi:type="dcterms:W3CDTF">2024-12-30T17:06:49Z</dcterms:modified>
  <cp:category/>
  <cp:contentStatus/>
</cp:coreProperties>
</file>